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Kuldeep LKO\Bills\The Irish House\The Irish House Ra-04th Bill\"/>
    </mc:Choice>
  </mc:AlternateContent>
  <bookViews>
    <workbookView xWindow="0" yWindow="0" windowWidth="20496" windowHeight="7836" tabRatio="896" activeTab="10"/>
  </bookViews>
  <sheets>
    <sheet name="PI" sheetId="16" r:id="rId1"/>
    <sheet name="SUMMARY" sheetId="1" r:id="rId2"/>
    <sheet name="Electrical" sheetId="2" r:id="rId3"/>
    <sheet name="PHE" sheetId="3" r:id="rId4"/>
    <sheet name="HVAC" sheetId="4" r:id="rId5"/>
    <sheet name="Fire Fighting" sheetId="5" r:id="rId6"/>
    <sheet name="Fire Alarm" sheetId="6" r:id="rId7"/>
    <sheet name="CCTV" sheetId="7" r:id="rId8"/>
    <sheet name="PA System" sheetId="8" r:id="rId9"/>
    <sheet name="MB Electrical" sheetId="10" r:id="rId10"/>
    <sheet name="MB PHE" sheetId="11" r:id="rId11"/>
    <sheet name="MB HVAC" sheetId="12" r:id="rId12"/>
    <sheet name="MB Fire Fighting" sheetId="9" r:id="rId13"/>
    <sheet name="MB FIRE ALARM" sheetId="13" r:id="rId14"/>
    <sheet name="MB CCTV" sheetId="14" r:id="rId15"/>
    <sheet name="MB PA System" sheetId="15" r:id="rId16"/>
  </sheets>
  <definedNames>
    <definedName name="_xlnm._FilterDatabase" localSheetId="7" hidden="1">CCTV!$A$2:$HY$30</definedName>
    <definedName name="_xlnm._FilterDatabase" localSheetId="2" hidden="1">Electrical!$A$3:$IJ$342</definedName>
    <definedName name="_xlnm._FilterDatabase" localSheetId="6" hidden="1">'Fire Alarm'!$A$2:$IA$45</definedName>
    <definedName name="_xlnm._FilterDatabase" localSheetId="5" hidden="1">'Fire Fighting'!$A$3:$IL$45</definedName>
    <definedName name="_xlnm._FilterDatabase" localSheetId="4" hidden="1">HVAC!$A$3:$C$193</definedName>
    <definedName name="_xlnm._FilterDatabase" localSheetId="8" hidden="1">'PA System'!$A$3:$IL$31</definedName>
    <definedName name="_xlnm._FilterDatabase" localSheetId="3" hidden="1">PHE!$A$2:$IK$87</definedName>
    <definedName name="_xlnm.Print_Area" localSheetId="11">'MB HVAC'!$A$1:$J$293</definedName>
    <definedName name="_xlnm.Print_Area" localSheetId="10">'MB PHE'!$A$1:$J$166</definedName>
    <definedName name="_xlnm.Print_Titles" localSheetId="9">'MB Electrical'!$1:$3</definedName>
    <definedName name="_xlnm.Print_Titles" localSheetId="13">'MB FIRE ALARM'!$1:$3</definedName>
    <definedName name="_xlnm.Print_Titles" localSheetId="12">'MB Fire Fighting'!$1:$3</definedName>
    <definedName name="_xlnm.Print_Titles" localSheetId="11">'MB HVAC'!$1:$3</definedName>
    <definedName name="_xlnm.Print_Titles" localSheetId="10">'MB PHE'!$1:$3</definedName>
  </definedNames>
  <calcPr calcId="152511"/>
</workbook>
</file>

<file path=xl/calcChain.xml><?xml version="1.0" encoding="utf-8"?>
<calcChain xmlns="http://schemas.openxmlformats.org/spreadsheetml/2006/main">
  <c r="I73" i="3" l="1"/>
  <c r="I72" i="3"/>
  <c r="I117" i="4" l="1"/>
  <c r="I82" i="4"/>
  <c r="I415" i="10"/>
  <c r="I342" i="10" l="1"/>
  <c r="F31" i="8" l="1"/>
  <c r="J33" i="8"/>
  <c r="M32" i="8"/>
  <c r="M33" i="8" s="1"/>
  <c r="L32" i="8"/>
  <c r="L33" i="8" s="1"/>
  <c r="K32" i="8"/>
  <c r="K33" i="8" s="1"/>
  <c r="J32" i="8"/>
  <c r="F32" i="8"/>
  <c r="F33" i="8" s="1"/>
  <c r="J32" i="7"/>
  <c r="M31" i="7"/>
  <c r="M32" i="7" s="1"/>
  <c r="L31" i="7"/>
  <c r="L32" i="7" s="1"/>
  <c r="K31" i="7"/>
  <c r="K32" i="7" s="1"/>
  <c r="J31" i="7"/>
  <c r="F31" i="7"/>
  <c r="F32" i="7" s="1"/>
  <c r="J47" i="6"/>
  <c r="M46" i="6"/>
  <c r="M47" i="6" s="1"/>
  <c r="L46" i="6"/>
  <c r="L47" i="6" s="1"/>
  <c r="K46" i="6"/>
  <c r="K47" i="6" s="1"/>
  <c r="J46" i="6"/>
  <c r="F46" i="6"/>
  <c r="F47" i="6" s="1"/>
  <c r="J47" i="5"/>
  <c r="M46" i="5"/>
  <c r="M47" i="5" s="1"/>
  <c r="L46" i="5"/>
  <c r="L47" i="5" s="1"/>
  <c r="K46" i="5"/>
  <c r="K47" i="5" s="1"/>
  <c r="J46" i="5"/>
  <c r="F46" i="5"/>
  <c r="F47" i="5" s="1"/>
  <c r="J195" i="4"/>
  <c r="J194" i="4"/>
  <c r="F194" i="4"/>
  <c r="F195" i="4" s="1"/>
  <c r="J89" i="3"/>
  <c r="J88" i="3"/>
  <c r="F88" i="3"/>
  <c r="F89" i="3" s="1"/>
  <c r="J344" i="2"/>
  <c r="F344" i="2"/>
  <c r="J343" i="2"/>
  <c r="F343" i="2"/>
  <c r="M31" i="8"/>
  <c r="L31" i="8"/>
  <c r="M29" i="8"/>
  <c r="M27" i="8"/>
  <c r="F29" i="8"/>
  <c r="F27" i="8"/>
  <c r="M23" i="8"/>
  <c r="F23" i="8"/>
  <c r="M7" i="8"/>
  <c r="F7" i="8"/>
  <c r="M22" i="7"/>
  <c r="M30" i="7"/>
  <c r="M26" i="7"/>
  <c r="M24" i="7"/>
  <c r="M20" i="7"/>
  <c r="M18" i="7"/>
  <c r="M16" i="7"/>
  <c r="M12" i="7"/>
  <c r="M8" i="7"/>
  <c r="M6" i="7"/>
  <c r="G9" i="1"/>
  <c r="F30" i="7"/>
  <c r="F26" i="7"/>
  <c r="F24" i="7"/>
  <c r="F22" i="7"/>
  <c r="F20" i="7"/>
  <c r="F18" i="7"/>
  <c r="F16" i="7"/>
  <c r="F12" i="7"/>
  <c r="F8" i="7"/>
  <c r="F6" i="7"/>
  <c r="M45" i="6"/>
  <c r="M37" i="6"/>
  <c r="M28" i="6"/>
  <c r="M26" i="6"/>
  <c r="M24" i="6"/>
  <c r="M22" i="6"/>
  <c r="M20" i="6"/>
  <c r="M18" i="6"/>
  <c r="G8" i="1"/>
  <c r="F45" i="6"/>
  <c r="F37" i="6"/>
  <c r="F28" i="6"/>
  <c r="F26" i="6"/>
  <c r="F24" i="6"/>
  <c r="F22" i="6"/>
  <c r="F20" i="6"/>
  <c r="F18" i="6"/>
  <c r="M45" i="5"/>
  <c r="M37" i="5"/>
  <c r="M35" i="5"/>
  <c r="M33" i="5"/>
  <c r="M28" i="5"/>
  <c r="M24" i="5"/>
  <c r="M20" i="5"/>
  <c r="M14" i="5"/>
  <c r="M10" i="5"/>
  <c r="M9" i="5"/>
  <c r="M8" i="5"/>
  <c r="M6" i="5"/>
  <c r="F45" i="5"/>
  <c r="F37" i="5"/>
  <c r="F35" i="5"/>
  <c r="F33" i="5"/>
  <c r="F28" i="5"/>
  <c r="F24" i="5"/>
  <c r="F20" i="5"/>
  <c r="F14" i="5"/>
  <c r="F10" i="5"/>
  <c r="F9" i="5"/>
  <c r="F8" i="5"/>
  <c r="F6" i="5"/>
  <c r="M83" i="4"/>
  <c r="M189" i="4"/>
  <c r="M181" i="4"/>
  <c r="M171" i="4"/>
  <c r="M131" i="4"/>
  <c r="M130" i="4"/>
  <c r="M102" i="4"/>
  <c r="M81" i="4"/>
  <c r="M48" i="4"/>
  <c r="M42" i="4"/>
  <c r="F193" i="4"/>
  <c r="F189" i="4"/>
  <c r="F185" i="4"/>
  <c r="F181" i="4"/>
  <c r="F171" i="4"/>
  <c r="F168" i="4"/>
  <c r="F163" i="4"/>
  <c r="F149" i="4"/>
  <c r="F145" i="4"/>
  <c r="F131" i="4"/>
  <c r="F130" i="4"/>
  <c r="F125" i="4"/>
  <c r="F121" i="4"/>
  <c r="F117" i="4"/>
  <c r="F113" i="4"/>
  <c r="F109" i="4"/>
  <c r="F102" i="4"/>
  <c r="F83" i="4"/>
  <c r="F82" i="4"/>
  <c r="F76" i="4"/>
  <c r="F75" i="4"/>
  <c r="F74" i="4"/>
  <c r="F69" i="4"/>
  <c r="F64" i="4"/>
  <c r="F59" i="4"/>
  <c r="F54" i="4"/>
  <c r="F49" i="4"/>
  <c r="F48" i="4"/>
  <c r="F43" i="4"/>
  <c r="F42" i="4"/>
  <c r="M71" i="3"/>
  <c r="M51" i="3"/>
  <c r="M46" i="3"/>
  <c r="M43" i="3"/>
  <c r="M42" i="3"/>
  <c r="M34" i="3"/>
  <c r="M25" i="3"/>
  <c r="M19" i="3"/>
  <c r="F87" i="3"/>
  <c r="F85" i="3"/>
  <c r="F83" i="3"/>
  <c r="F74" i="3"/>
  <c r="F73" i="3"/>
  <c r="F72" i="3"/>
  <c r="F71" i="3"/>
  <c r="F51" i="3"/>
  <c r="F49" i="3"/>
  <c r="F46" i="3"/>
  <c r="F45" i="3"/>
  <c r="F43" i="3"/>
  <c r="F42" i="3"/>
  <c r="F34" i="3"/>
  <c r="F25" i="3"/>
  <c r="F19" i="3"/>
  <c r="F13" i="3"/>
  <c r="F7" i="3"/>
  <c r="M338" i="2"/>
  <c r="M337" i="2"/>
  <c r="M336" i="2"/>
  <c r="M335" i="2"/>
  <c r="M334" i="2"/>
  <c r="M333" i="2"/>
  <c r="M332" i="2"/>
  <c r="M331" i="2"/>
  <c r="M330" i="2"/>
  <c r="M329" i="2"/>
  <c r="M328" i="2"/>
  <c r="M327" i="2"/>
  <c r="M326" i="2"/>
  <c r="M325" i="2"/>
  <c r="M324" i="2"/>
  <c r="M323" i="2"/>
  <c r="M322" i="2"/>
  <c r="M320"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4" i="2"/>
  <c r="M283" i="2"/>
  <c r="M282" i="2"/>
  <c r="M281" i="2"/>
  <c r="M280" i="2"/>
  <c r="M279" i="2"/>
  <c r="M278" i="2"/>
  <c r="M277" i="2"/>
  <c r="M276" i="2"/>
  <c r="M266" i="2"/>
  <c r="M265" i="2"/>
  <c r="M264" i="2"/>
  <c r="M263" i="2"/>
  <c r="M262" i="2"/>
  <c r="M261" i="2"/>
  <c r="M259" i="2"/>
  <c r="M258" i="2"/>
  <c r="M257" i="2"/>
  <c r="M256" i="2"/>
  <c r="M255" i="2"/>
  <c r="M254" i="2"/>
  <c r="M251" i="2"/>
  <c r="M250" i="2"/>
  <c r="M249" i="2"/>
  <c r="M248" i="2"/>
  <c r="M247" i="2"/>
  <c r="M246" i="2"/>
  <c r="M245" i="2"/>
  <c r="M244" i="2"/>
  <c r="M243" i="2"/>
  <c r="M242" i="2"/>
  <c r="M241" i="2"/>
  <c r="M240" i="2"/>
  <c r="M239" i="2"/>
  <c r="M238" i="2"/>
  <c r="M237" i="2"/>
  <c r="M236" i="2"/>
  <c r="M235" i="2"/>
  <c r="M234" i="2"/>
  <c r="M233" i="2"/>
  <c r="M232" i="2"/>
  <c r="M231" i="2"/>
  <c r="M230" i="2"/>
  <c r="M229" i="2"/>
  <c r="M227" i="2"/>
  <c r="M226" i="2"/>
  <c r="M225" i="2"/>
  <c r="M224" i="2"/>
  <c r="M223" i="2"/>
  <c r="M222" i="2"/>
  <c r="M221" i="2"/>
  <c r="M220" i="2"/>
  <c r="M219" i="2"/>
  <c r="M218" i="2"/>
  <c r="M217" i="2"/>
  <c r="M216" i="2"/>
  <c r="M215" i="2"/>
  <c r="M214" i="2"/>
  <c r="M213" i="2"/>
  <c r="M210" i="2"/>
  <c r="M209" i="2"/>
  <c r="M208" i="2"/>
  <c r="M207" i="2"/>
  <c r="M204" i="2"/>
  <c r="M203" i="2"/>
  <c r="M202" i="2"/>
  <c r="M201" i="2"/>
  <c r="M200" i="2"/>
  <c r="M199" i="2"/>
  <c r="M198" i="2"/>
  <c r="M195" i="2"/>
  <c r="M194" i="2"/>
  <c r="M191" i="2"/>
  <c r="M190" i="2"/>
  <c r="M189" i="2"/>
  <c r="M188" i="2"/>
  <c r="M185" i="2"/>
  <c r="M184"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2" i="2"/>
  <c r="M91" i="2"/>
  <c r="M90" i="2"/>
  <c r="M89" i="2"/>
  <c r="M88" i="2"/>
  <c r="M87" i="2"/>
  <c r="M86" i="2"/>
  <c r="M85" i="2"/>
  <c r="M84" i="2"/>
  <c r="M83" i="2"/>
  <c r="M82" i="2"/>
  <c r="M81" i="2"/>
  <c r="M80" i="2"/>
  <c r="M79" i="2"/>
  <c r="M78" i="2"/>
  <c r="M77" i="2"/>
  <c r="M76" i="2"/>
  <c r="M75" i="2"/>
  <c r="M74" i="2"/>
  <c r="M73" i="2"/>
  <c r="M72" i="2"/>
  <c r="M70" i="2"/>
  <c r="M69" i="2"/>
  <c r="M68" i="2"/>
  <c r="M67" i="2"/>
  <c r="M66" i="2"/>
  <c r="M64" i="2"/>
  <c r="M63" i="2"/>
  <c r="M62" i="2"/>
  <c r="M61" i="2"/>
  <c r="M60" i="2"/>
  <c r="M59" i="2"/>
  <c r="M58" i="2"/>
  <c r="M57" i="2"/>
  <c r="M56" i="2"/>
  <c r="M55" i="2"/>
  <c r="M54" i="2"/>
  <c r="M52" i="2"/>
  <c r="M51" i="2"/>
  <c r="M50" i="2"/>
  <c r="M49" i="2"/>
  <c r="M48" i="2"/>
  <c r="M47" i="2"/>
  <c r="M45" i="2"/>
  <c r="M44" i="2"/>
  <c r="M43" i="2"/>
  <c r="M42" i="2"/>
  <c r="M41" i="2"/>
  <c r="M40" i="2"/>
  <c r="M38" i="2"/>
  <c r="M37" i="2"/>
  <c r="M36" i="2"/>
  <c r="M22" i="2"/>
  <c r="F342" i="2"/>
  <c r="F337" i="2"/>
  <c r="F330" i="2"/>
  <c r="F327" i="2"/>
  <c r="F325" i="2"/>
  <c r="F323" i="2"/>
  <c r="F321" i="2"/>
  <c r="F319" i="2"/>
  <c r="F307" i="2"/>
  <c r="F303" i="2"/>
  <c r="F301" i="2"/>
  <c r="F286" i="2"/>
  <c r="F285" i="2"/>
  <c r="F284" i="2"/>
  <c r="F277" i="2"/>
  <c r="F276" i="2"/>
  <c r="F275" i="2"/>
  <c r="F274" i="2"/>
  <c r="F273" i="2"/>
  <c r="F272" i="2"/>
  <c r="F271" i="2"/>
  <c r="F270" i="2"/>
  <c r="F269" i="2"/>
  <c r="F268" i="2"/>
  <c r="F267" i="2"/>
  <c r="F260" i="2"/>
  <c r="F255" i="2"/>
  <c r="F253" i="2"/>
  <c r="F252" i="2"/>
  <c r="F250" i="2"/>
  <c r="F249" i="2"/>
  <c r="F247" i="2"/>
  <c r="F243" i="2"/>
  <c r="F238" i="2"/>
  <c r="F235" i="2"/>
  <c r="F228" i="2"/>
  <c r="F221" i="2"/>
  <c r="F219" i="2"/>
  <c r="F212" i="2"/>
  <c r="F211" i="2"/>
  <c r="F206" i="2"/>
  <c r="F205" i="2"/>
  <c r="F197" i="2"/>
  <c r="F196" i="2"/>
  <c r="F193" i="2"/>
  <c r="F192" i="2"/>
  <c r="F188" i="2"/>
  <c r="F187" i="2"/>
  <c r="F186" i="2"/>
  <c r="F183" i="2"/>
  <c r="F182" i="2"/>
  <c r="F126" i="2"/>
  <c r="F125" i="2"/>
  <c r="F123" i="2"/>
  <c r="F122" i="2"/>
  <c r="F118" i="2"/>
  <c r="F97" i="2"/>
  <c r="F96" i="2"/>
  <c r="F94" i="2"/>
  <c r="F93" i="2"/>
  <c r="F89" i="2"/>
  <c r="F71" i="2"/>
  <c r="F65" i="2"/>
  <c r="F53" i="2"/>
  <c r="F46" i="2"/>
  <c r="F39" i="2"/>
  <c r="F37" i="2"/>
  <c r="F36" i="2"/>
  <c r="F23" i="2"/>
  <c r="F22" i="2"/>
  <c r="F9" i="2"/>
  <c r="I182" i="12" l="1"/>
  <c r="I183" i="12" s="1"/>
  <c r="I186" i="12" s="1"/>
  <c r="I275" i="2"/>
  <c r="L275" i="2" s="1"/>
  <c r="I274" i="2"/>
  <c r="H274" i="2" s="1"/>
  <c r="I485" i="10"/>
  <c r="I486" i="10" s="1"/>
  <c r="I488" i="10" s="1"/>
  <c r="I479" i="10"/>
  <c r="I480" i="10" s="1"/>
  <c r="I482" i="10" s="1"/>
  <c r="I63" i="10"/>
  <c r="I65" i="10" s="1"/>
  <c r="I67" i="10" s="1"/>
  <c r="L117" i="4" l="1"/>
  <c r="M117" i="4" s="1"/>
  <c r="K275" i="2"/>
  <c r="M275" i="2"/>
  <c r="H275" i="2"/>
  <c r="L274" i="2"/>
  <c r="I46" i="2"/>
  <c r="H46" i="2" s="1"/>
  <c r="I37" i="6"/>
  <c r="K117" i="4" l="1"/>
  <c r="H117" i="4"/>
  <c r="K274" i="2"/>
  <c r="M274" i="2"/>
  <c r="L46" i="2"/>
  <c r="J45" i="6"/>
  <c r="L37" i="6"/>
  <c r="K37" i="6" s="1"/>
  <c r="I64" i="13"/>
  <c r="I62" i="13"/>
  <c r="I66" i="13"/>
  <c r="I49" i="13"/>
  <c r="I50" i="13" s="1"/>
  <c r="I52" i="13" s="1"/>
  <c r="I43" i="13"/>
  <c r="I44" i="13" s="1"/>
  <c r="I46" i="13" s="1"/>
  <c r="I37" i="13"/>
  <c r="I38" i="13" s="1"/>
  <c r="I40" i="13" s="1"/>
  <c r="I31" i="13"/>
  <c r="I32" i="13" s="1"/>
  <c r="I34" i="13" s="1"/>
  <c r="I25" i="13"/>
  <c r="I26" i="13" s="1"/>
  <c r="I28" i="13" s="1"/>
  <c r="I19" i="13"/>
  <c r="I20" i="13" s="1"/>
  <c r="I163" i="12"/>
  <c r="J45" i="5"/>
  <c r="I37" i="5"/>
  <c r="L37" i="5" s="1"/>
  <c r="K37" i="5" s="1"/>
  <c r="I35" i="5"/>
  <c r="L35" i="5" s="1"/>
  <c r="K35" i="5" s="1"/>
  <c r="I97" i="9"/>
  <c r="I99" i="9" s="1"/>
  <c r="I101" i="9" s="1"/>
  <c r="I89" i="9"/>
  <c r="I91" i="9" s="1"/>
  <c r="I93" i="9" s="1"/>
  <c r="I185" i="4"/>
  <c r="L185" i="4" s="1"/>
  <c r="I285" i="12"/>
  <c r="I286" i="12" s="1"/>
  <c r="I288" i="12" s="1"/>
  <c r="I255" i="12"/>
  <c r="I126" i="12"/>
  <c r="I125" i="12"/>
  <c r="I114" i="12"/>
  <c r="I108" i="12"/>
  <c r="I102" i="12"/>
  <c r="I93" i="12"/>
  <c r="I84" i="12"/>
  <c r="I75" i="12"/>
  <c r="I56" i="12"/>
  <c r="I55" i="12"/>
  <c r="I54" i="12"/>
  <c r="I53" i="12"/>
  <c r="I42" i="12"/>
  <c r="I41" i="12"/>
  <c r="I40" i="12"/>
  <c r="I39" i="12"/>
  <c r="I66" i="12"/>
  <c r="K185" i="4" l="1"/>
  <c r="M185" i="4"/>
  <c r="K46" i="2"/>
  <c r="M46" i="2"/>
  <c r="I58" i="12"/>
  <c r="I60" i="12" s="1"/>
  <c r="H37" i="6"/>
  <c r="I28" i="6"/>
  <c r="H28" i="6" s="1"/>
  <c r="I26" i="6"/>
  <c r="L26" i="6" s="1"/>
  <c r="K26" i="6" s="1"/>
  <c r="I20" i="6"/>
  <c r="L20" i="6" s="1"/>
  <c r="K20" i="6" s="1"/>
  <c r="I22" i="6"/>
  <c r="H22" i="6" s="1"/>
  <c r="I24" i="6"/>
  <c r="I22" i="13"/>
  <c r="I18" i="6"/>
  <c r="L18" i="6" s="1"/>
  <c r="K18" i="6" s="1"/>
  <c r="H185" i="4"/>
  <c r="H37" i="5"/>
  <c r="H35" i="5"/>
  <c r="I127" i="12"/>
  <c r="L82" i="4" s="1"/>
  <c r="I44" i="12"/>
  <c r="K82" i="4" l="1"/>
  <c r="M82" i="4"/>
  <c r="I49" i="4"/>
  <c r="H49" i="4" s="1"/>
  <c r="L28" i="6"/>
  <c r="K28" i="6" s="1"/>
  <c r="H26" i="6"/>
  <c r="L22" i="6"/>
  <c r="K22" i="6" s="1"/>
  <c r="K45" i="6" s="1"/>
  <c r="H20" i="6"/>
  <c r="L24" i="6"/>
  <c r="K24" i="6" s="1"/>
  <c r="H24" i="6"/>
  <c r="H18" i="6"/>
  <c r="L49" i="4"/>
  <c r="I46" i="12"/>
  <c r="I43" i="4"/>
  <c r="H82" i="4"/>
  <c r="I130" i="12"/>
  <c r="K49" i="4" l="1"/>
  <c r="M49" i="4"/>
  <c r="L45" i="6"/>
  <c r="F8" i="1" s="1"/>
  <c r="E8" i="1" s="1"/>
  <c r="L43" i="4"/>
  <c r="H43" i="4"/>
  <c r="K43" i="4" l="1"/>
  <c r="M43" i="4"/>
  <c r="L73" i="3"/>
  <c r="L72" i="3"/>
  <c r="I129" i="11"/>
  <c r="I131" i="11" s="1"/>
  <c r="I134" i="11" s="1"/>
  <c r="I121" i="11"/>
  <c r="I123" i="11" s="1"/>
  <c r="I126" i="11" s="1"/>
  <c r="I341" i="10"/>
  <c r="I340" i="10"/>
  <c r="K73" i="3" l="1"/>
  <c r="M73" i="3"/>
  <c r="K72" i="3"/>
  <c r="M72" i="3"/>
  <c r="H72" i="3"/>
  <c r="H73" i="3"/>
  <c r="I38" i="14"/>
  <c r="I64" i="9" l="1"/>
  <c r="I66" i="9" s="1"/>
  <c r="I68" i="9" s="1"/>
  <c r="I228" i="12"/>
  <c r="I227" i="12"/>
  <c r="I226" i="12"/>
  <c r="I225" i="12"/>
  <c r="J193" i="4"/>
  <c r="I264" i="12"/>
  <c r="I265" i="12" s="1"/>
  <c r="I267" i="12" s="1"/>
  <c r="I256" i="12"/>
  <c r="I237" i="12"/>
  <c r="I239" i="12" s="1"/>
  <c r="I149" i="4" s="1"/>
  <c r="L149" i="4" s="1"/>
  <c r="I199" i="12"/>
  <c r="I200" i="12" s="1"/>
  <c r="I202" i="12" s="1"/>
  <c r="I191" i="12"/>
  <c r="I190" i="12"/>
  <c r="I174" i="12"/>
  <c r="I173" i="12"/>
  <c r="I175" i="12" s="1"/>
  <c r="I177" i="12" s="1"/>
  <c r="I160" i="12"/>
  <c r="I162" i="12"/>
  <c r="I161" i="12"/>
  <c r="I159" i="12"/>
  <c r="I115" i="12"/>
  <c r="I117" i="12" s="1"/>
  <c r="I109" i="12"/>
  <c r="I111" i="12" s="1"/>
  <c r="I103" i="12"/>
  <c r="I105" i="12" s="1"/>
  <c r="I94" i="12"/>
  <c r="I96" i="12" s="1"/>
  <c r="I85" i="12"/>
  <c r="I87" i="12" s="1"/>
  <c r="I76" i="12"/>
  <c r="I78" i="12" s="1"/>
  <c r="I67" i="12"/>
  <c r="I54" i="4" s="1"/>
  <c r="L54" i="4" s="1"/>
  <c r="K54" i="4" l="1"/>
  <c r="M54" i="4"/>
  <c r="K149" i="4"/>
  <c r="M149" i="4"/>
  <c r="I258" i="12"/>
  <c r="I163" i="4"/>
  <c r="L163" i="4" s="1"/>
  <c r="I20" i="5"/>
  <c r="H20" i="5" s="1"/>
  <c r="I168" i="4"/>
  <c r="L168" i="4" s="1"/>
  <c r="H149" i="4"/>
  <c r="I241" i="12"/>
  <c r="I125" i="4"/>
  <c r="L125" i="4" s="1"/>
  <c r="I230" i="12"/>
  <c r="I165" i="12"/>
  <c r="I192" i="12"/>
  <c r="I113" i="4"/>
  <c r="L113" i="4" s="1"/>
  <c r="I74" i="4"/>
  <c r="H74" i="4" s="1"/>
  <c r="I75" i="4"/>
  <c r="L75" i="4" s="1"/>
  <c r="I76" i="4"/>
  <c r="L76" i="4" s="1"/>
  <c r="I69" i="4"/>
  <c r="L69" i="4" s="1"/>
  <c r="I64" i="4"/>
  <c r="L64" i="4" s="1"/>
  <c r="I59" i="4"/>
  <c r="L59" i="4" s="1"/>
  <c r="M59" i="4" s="1"/>
  <c r="I69" i="12"/>
  <c r="H54" i="4"/>
  <c r="K64" i="4" l="1"/>
  <c r="M64" i="4"/>
  <c r="K168" i="4"/>
  <c r="M168" i="4"/>
  <c r="K69" i="4"/>
  <c r="M69" i="4"/>
  <c r="K113" i="4"/>
  <c r="M113" i="4"/>
  <c r="K125" i="4"/>
  <c r="M125" i="4"/>
  <c r="K76" i="4"/>
  <c r="M76" i="4"/>
  <c r="K163" i="4"/>
  <c r="M163" i="4"/>
  <c r="K75" i="4"/>
  <c r="M75" i="4"/>
  <c r="H163" i="4"/>
  <c r="I109" i="4"/>
  <c r="L109" i="4" s="1"/>
  <c r="L20" i="5"/>
  <c r="K20" i="5" s="1"/>
  <c r="H168" i="4"/>
  <c r="K59" i="4"/>
  <c r="I167" i="12"/>
  <c r="H125" i="4"/>
  <c r="I232" i="12"/>
  <c r="I145" i="4"/>
  <c r="I194" i="12"/>
  <c r="I121" i="4"/>
  <c r="H113" i="4"/>
  <c r="L74" i="4"/>
  <c r="H76" i="4"/>
  <c r="H75" i="4"/>
  <c r="H64" i="4"/>
  <c r="H69" i="4"/>
  <c r="H59" i="4"/>
  <c r="K109" i="4" l="1"/>
  <c r="M109" i="4"/>
  <c r="K74" i="4"/>
  <c r="M74" i="4"/>
  <c r="H109" i="4"/>
  <c r="L145" i="4"/>
  <c r="H145" i="4"/>
  <c r="L121" i="4"/>
  <c r="H121" i="4"/>
  <c r="K121" i="4" l="1"/>
  <c r="M121" i="4"/>
  <c r="K145" i="4"/>
  <c r="K193" i="4" s="1"/>
  <c r="K194" i="4" s="1"/>
  <c r="K195" i="4" s="1"/>
  <c r="M145" i="4"/>
  <c r="M193" i="4" s="1"/>
  <c r="M194" i="4" s="1"/>
  <c r="M195" i="4" s="1"/>
  <c r="L193" i="4"/>
  <c r="F6" i="1" l="1"/>
  <c r="G6" i="1" s="1"/>
  <c r="L194" i="4"/>
  <c r="L195" i="4" s="1"/>
  <c r="I20" i="7"/>
  <c r="L20" i="7" s="1"/>
  <c r="K20" i="7" s="1"/>
  <c r="I16" i="7"/>
  <c r="L16" i="7" s="1"/>
  <c r="K16" i="7" s="1"/>
  <c r="I41" i="14"/>
  <c r="I42" i="14" s="1"/>
  <c r="I44" i="14" s="1"/>
  <c r="I35" i="14"/>
  <c r="I36" i="14" s="1"/>
  <c r="I29" i="14"/>
  <c r="I30" i="14" s="1"/>
  <c r="I32" i="14" s="1"/>
  <c r="I12" i="7"/>
  <c r="L12" i="7" s="1"/>
  <c r="K12" i="7" s="1"/>
  <c r="I21" i="14"/>
  <c r="I22" i="14" s="1"/>
  <c r="I24" i="14" s="1"/>
  <c r="I13" i="14"/>
  <c r="I14" i="14" s="1"/>
  <c r="I16" i="14" s="1"/>
  <c r="I7" i="14"/>
  <c r="I8" i="14" s="1"/>
  <c r="I467" i="10"/>
  <c r="I468" i="10" s="1"/>
  <c r="I470" i="10" s="1"/>
  <c r="I461" i="10"/>
  <c r="I462" i="10" s="1"/>
  <c r="I464" i="10" s="1"/>
  <c r="I455" i="10"/>
  <c r="I456" i="10" s="1"/>
  <c r="I458" i="10" s="1"/>
  <c r="I449" i="10"/>
  <c r="I450" i="10" s="1"/>
  <c r="I452" i="10" s="1"/>
  <c r="I443" i="10"/>
  <c r="I444" i="10" s="1"/>
  <c r="I446" i="10" s="1"/>
  <c r="I437" i="10"/>
  <c r="I438" i="10" s="1"/>
  <c r="I440" i="10" s="1"/>
  <c r="E6" i="1" l="1"/>
  <c r="I18" i="7"/>
  <c r="I270" i="2"/>
  <c r="H270" i="2" s="1"/>
  <c r="I272" i="2"/>
  <c r="I268" i="2"/>
  <c r="I267" i="2"/>
  <c r="L267" i="2" s="1"/>
  <c r="I271" i="2"/>
  <c r="H20" i="7"/>
  <c r="H16" i="7"/>
  <c r="H12" i="7"/>
  <c r="I8" i="7"/>
  <c r="H8" i="7" s="1"/>
  <c r="I6" i="7"/>
  <c r="H6" i="7" s="1"/>
  <c r="I10" i="14"/>
  <c r="I269" i="2"/>
  <c r="H269" i="2" s="1"/>
  <c r="H267" i="2"/>
  <c r="K267" i="2" l="1"/>
  <c r="M267" i="2"/>
  <c r="H18" i="7"/>
  <c r="L18" i="7"/>
  <c r="K18" i="7" s="1"/>
  <c r="L270" i="2"/>
  <c r="L272" i="2"/>
  <c r="H272" i="2"/>
  <c r="L269" i="2"/>
  <c r="H268" i="2"/>
  <c r="L268" i="2"/>
  <c r="H271" i="2"/>
  <c r="L271" i="2"/>
  <c r="L8" i="7"/>
  <c r="K8" i="7" s="1"/>
  <c r="L6" i="7"/>
  <c r="K6" i="7" s="1"/>
  <c r="K271" i="2" l="1"/>
  <c r="M271" i="2"/>
  <c r="K269" i="2"/>
  <c r="M269" i="2"/>
  <c r="K268" i="2"/>
  <c r="M268" i="2"/>
  <c r="K272" i="2"/>
  <c r="M272" i="2"/>
  <c r="K270" i="2"/>
  <c r="M270" i="2"/>
  <c r="I264" i="10"/>
  <c r="I266" i="10" s="1"/>
  <c r="I271" i="10"/>
  <c r="I272" i="10" s="1"/>
  <c r="I242" i="10"/>
  <c r="I243" i="10" s="1"/>
  <c r="I245" i="10" s="1"/>
  <c r="I236" i="10"/>
  <c r="I237" i="10" s="1"/>
  <c r="I239" i="10" s="1"/>
  <c r="I229" i="10"/>
  <c r="I223" i="10"/>
  <c r="I186" i="2" l="1"/>
  <c r="L186" i="2" s="1"/>
  <c r="I274" i="10"/>
  <c r="I197" i="2"/>
  <c r="I268" i="10"/>
  <c r="I196" i="2"/>
  <c r="I187" i="2"/>
  <c r="L187" i="2" s="1"/>
  <c r="I378" i="10"/>
  <c r="I379" i="10" s="1"/>
  <c r="I228" i="2" s="1"/>
  <c r="L228" i="2" s="1"/>
  <c r="I138" i="11"/>
  <c r="I139" i="11"/>
  <c r="I40" i="11"/>
  <c r="I573" i="10"/>
  <c r="I572" i="10"/>
  <c r="I571" i="10"/>
  <c r="I570" i="10"/>
  <c r="I569" i="10"/>
  <c r="I568" i="10"/>
  <c r="I567" i="10"/>
  <c r="I566" i="10"/>
  <c r="I565" i="10"/>
  <c r="I564" i="10"/>
  <c r="I563" i="10"/>
  <c r="I562" i="10"/>
  <c r="I561" i="10"/>
  <c r="I560" i="10"/>
  <c r="I559" i="10"/>
  <c r="I537" i="10"/>
  <c r="I538" i="10"/>
  <c r="I539" i="10"/>
  <c r="I540" i="10"/>
  <c r="I541" i="10"/>
  <c r="I473" i="10"/>
  <c r="I474" i="10" s="1"/>
  <c r="I476" i="10" s="1"/>
  <c r="I413" i="10"/>
  <c r="I407" i="10"/>
  <c r="I408" i="10" s="1"/>
  <c r="I257" i="10"/>
  <c r="I258" i="10" s="1"/>
  <c r="I251" i="10"/>
  <c r="I252" i="10" s="1"/>
  <c r="I230" i="10"/>
  <c r="I232" i="10" s="1"/>
  <c r="I224" i="10"/>
  <c r="I226" i="10" s="1"/>
  <c r="I129" i="10"/>
  <c r="I130" i="10" s="1"/>
  <c r="I93" i="2" s="1"/>
  <c r="I27" i="11"/>
  <c r="I26" i="11"/>
  <c r="I25" i="11"/>
  <c r="I24" i="11"/>
  <c r="I23" i="11"/>
  <c r="I22" i="11"/>
  <c r="I29" i="10"/>
  <c r="I30" i="10" s="1"/>
  <c r="I163" i="11"/>
  <c r="J342" i="2"/>
  <c r="J87" i="3"/>
  <c r="I7" i="9"/>
  <c r="I8" i="9"/>
  <c r="I9" i="9"/>
  <c r="I10" i="9"/>
  <c r="F11" i="9"/>
  <c r="I11" i="9" s="1"/>
  <c r="F12" i="9"/>
  <c r="I12" i="9" s="1"/>
  <c r="I13" i="9"/>
  <c r="I14" i="9"/>
  <c r="I15" i="9"/>
  <c r="I16" i="9"/>
  <c r="I25" i="9"/>
  <c r="I26" i="9"/>
  <c r="I27" i="9"/>
  <c r="I28" i="9"/>
  <c r="I29" i="9"/>
  <c r="I30" i="9"/>
  <c r="I31" i="9"/>
  <c r="I38" i="9"/>
  <c r="I39" i="9"/>
  <c r="I46" i="9"/>
  <c r="I47" i="9"/>
  <c r="I48" i="9"/>
  <c r="I82" i="9"/>
  <c r="I84" i="9" s="1"/>
  <c r="I49" i="14"/>
  <c r="I50" i="14"/>
  <c r="I51" i="14"/>
  <c r="I52" i="14"/>
  <c r="I53" i="14"/>
  <c r="I54" i="14"/>
  <c r="I55" i="14"/>
  <c r="I56" i="14"/>
  <c r="I57" i="14"/>
  <c r="I64" i="14"/>
  <c r="I65" i="14"/>
  <c r="J30" i="7"/>
  <c r="I24" i="15"/>
  <c r="I25" i="15"/>
  <c r="I26" i="15"/>
  <c r="I27" i="15"/>
  <c r="I28" i="15"/>
  <c r="I29" i="15"/>
  <c r="I30" i="15"/>
  <c r="I31" i="15"/>
  <c r="I32" i="15"/>
  <c r="I33" i="15"/>
  <c r="I34" i="15"/>
  <c r="I36" i="15"/>
  <c r="I23" i="8"/>
  <c r="L23" i="8" s="1"/>
  <c r="I45" i="15"/>
  <c r="I46" i="15"/>
  <c r="I47" i="15"/>
  <c r="I48" i="15"/>
  <c r="I49" i="15"/>
  <c r="I50" i="15"/>
  <c r="I51" i="15"/>
  <c r="I52" i="15"/>
  <c r="I53" i="15"/>
  <c r="I55" i="15"/>
  <c r="I29" i="8"/>
  <c r="L29" i="8"/>
  <c r="K29" i="8" s="1"/>
  <c r="J31" i="8"/>
  <c r="I425" i="10"/>
  <c r="I427" i="10" s="1"/>
  <c r="I557" i="10"/>
  <c r="I556" i="10"/>
  <c r="I555" i="10"/>
  <c r="I554" i="10"/>
  <c r="I553" i="10"/>
  <c r="I552" i="10"/>
  <c r="I551" i="10"/>
  <c r="I550" i="10"/>
  <c r="I535" i="10"/>
  <c r="I536" i="10"/>
  <c r="I534" i="10"/>
  <c r="I357" i="10"/>
  <c r="I356" i="10"/>
  <c r="I355" i="10"/>
  <c r="I354" i="10"/>
  <c r="I353" i="10"/>
  <c r="I352" i="10"/>
  <c r="I351" i="10"/>
  <c r="I350" i="10"/>
  <c r="I349" i="10"/>
  <c r="I331" i="10"/>
  <c r="I332" i="10"/>
  <c r="I333" i="10"/>
  <c r="I334" i="10"/>
  <c r="I335" i="10"/>
  <c r="I336" i="10"/>
  <c r="I337" i="10"/>
  <c r="I338" i="10"/>
  <c r="I339" i="10"/>
  <c r="I330" i="10"/>
  <c r="I299" i="10"/>
  <c r="I300" i="10"/>
  <c r="I301" i="10"/>
  <c r="I302" i="10"/>
  <c r="I303" i="10"/>
  <c r="I304" i="10"/>
  <c r="I305" i="10"/>
  <c r="I306" i="10"/>
  <c r="I307" i="10"/>
  <c r="I308" i="10"/>
  <c r="I309" i="10"/>
  <c r="I311" i="10"/>
  <c r="I312" i="10"/>
  <c r="I313" i="10"/>
  <c r="I314" i="10"/>
  <c r="I315" i="10"/>
  <c r="I316" i="10"/>
  <c r="I318" i="10"/>
  <c r="I319" i="10"/>
  <c r="I298" i="10"/>
  <c r="I285" i="10"/>
  <c r="I286" i="10"/>
  <c r="I287" i="10"/>
  <c r="I288" i="10"/>
  <c r="I290" i="10"/>
  <c r="I284" i="10"/>
  <c r="I106" i="10"/>
  <c r="I107" i="10" s="1"/>
  <c r="I71" i="2" s="1"/>
  <c r="L71" i="2" s="1"/>
  <c r="I97" i="10"/>
  <c r="I98" i="10" s="1"/>
  <c r="I81" i="10"/>
  <c r="I82" i="10" s="1"/>
  <c r="I84" i="10" s="1"/>
  <c r="I50" i="10"/>
  <c r="I52" i="10" s="1"/>
  <c r="I9" i="10"/>
  <c r="I11" i="10" s="1"/>
  <c r="I38" i="15"/>
  <c r="I83" i="11"/>
  <c r="I82" i="11"/>
  <c r="I81" i="11"/>
  <c r="I80" i="11"/>
  <c r="I79" i="11"/>
  <c r="I78" i="11"/>
  <c r="I77" i="11"/>
  <c r="I76" i="11"/>
  <c r="I84" i="11"/>
  <c r="I57" i="15"/>
  <c r="I93" i="11"/>
  <c r="I95" i="11" s="1"/>
  <c r="I49" i="3" s="1"/>
  <c r="H49" i="3" s="1"/>
  <c r="I39" i="11"/>
  <c r="I162" i="11"/>
  <c r="I154" i="11"/>
  <c r="I155" i="11" s="1"/>
  <c r="I20" i="11"/>
  <c r="I19" i="11"/>
  <c r="I18" i="11"/>
  <c r="I17" i="11"/>
  <c r="I16" i="11"/>
  <c r="I15" i="11"/>
  <c r="I14" i="11"/>
  <c r="I13" i="11"/>
  <c r="I12" i="11"/>
  <c r="I11" i="11"/>
  <c r="I10" i="11"/>
  <c r="I9" i="11"/>
  <c r="I8" i="11"/>
  <c r="D12" i="1"/>
  <c r="C12" i="1"/>
  <c r="A5" i="1"/>
  <c r="A6" i="1" s="1"/>
  <c r="A7" i="1" s="1"/>
  <c r="A8" i="1" s="1"/>
  <c r="A9" i="1" s="1"/>
  <c r="A10" i="1" s="1"/>
  <c r="H29" i="8"/>
  <c r="K228" i="2" l="1"/>
  <c r="M228" i="2"/>
  <c r="K187" i="2"/>
  <c r="M187" i="2"/>
  <c r="K71" i="2"/>
  <c r="M71" i="2"/>
  <c r="K186" i="2"/>
  <c r="M186" i="2"/>
  <c r="H23" i="8"/>
  <c r="F10" i="1"/>
  <c r="G10" i="1" s="1"/>
  <c r="K23" i="8"/>
  <c r="K31" i="8" s="1"/>
  <c r="H187" i="2"/>
  <c r="I41" i="9"/>
  <c r="I33" i="5"/>
  <c r="L33" i="5" s="1"/>
  <c r="K33" i="5" s="1"/>
  <c r="I86" i="9"/>
  <c r="I50" i="9"/>
  <c r="I10" i="5" s="1"/>
  <c r="I164" i="11"/>
  <c r="I41" i="11"/>
  <c r="I85" i="11"/>
  <c r="I45" i="3" s="1"/>
  <c r="H45" i="3" s="1"/>
  <c r="I141" i="11"/>
  <c r="I143" i="11" s="1"/>
  <c r="I29" i="11"/>
  <c r="I7" i="3" s="1"/>
  <c r="I157" i="11"/>
  <c r="I83" i="3"/>
  <c r="H83" i="3" s="1"/>
  <c r="I13" i="3"/>
  <c r="L13" i="3" s="1"/>
  <c r="I43" i="11"/>
  <c r="I166" i="11"/>
  <c r="I85" i="3"/>
  <c r="L85" i="3" s="1"/>
  <c r="I87" i="11"/>
  <c r="I97" i="11"/>
  <c r="L49" i="3"/>
  <c r="H186" i="2"/>
  <c r="E10" i="1"/>
  <c r="I43" i="9"/>
  <c r="I9" i="5"/>
  <c r="L9" i="5" s="1"/>
  <c r="K9" i="5" s="1"/>
  <c r="I33" i="9"/>
  <c r="I35" i="9" s="1"/>
  <c r="I18" i="9"/>
  <c r="I8" i="5"/>
  <c r="I67" i="14"/>
  <c r="I59" i="14"/>
  <c r="I61" i="14" s="1"/>
  <c r="I26" i="7"/>
  <c r="L26" i="7" s="1"/>
  <c r="K26" i="7" s="1"/>
  <c r="I69" i="14"/>
  <c r="I24" i="7"/>
  <c r="H24" i="7" s="1"/>
  <c r="I344" i="10"/>
  <c r="I346" i="10" s="1"/>
  <c r="I359" i="10"/>
  <c r="I361" i="10" s="1"/>
  <c r="I54" i="10"/>
  <c r="I39" i="2"/>
  <c r="H39" i="2" s="1"/>
  <c r="H197" i="2"/>
  <c r="L197" i="2"/>
  <c r="I132" i="10"/>
  <c r="H196" i="2"/>
  <c r="L196" i="2"/>
  <c r="I13" i="10"/>
  <c r="I9" i="2"/>
  <c r="L9" i="2" s="1"/>
  <c r="I273" i="2"/>
  <c r="H273" i="2" s="1"/>
  <c r="I577" i="10"/>
  <c r="I321" i="2" s="1"/>
  <c r="L321" i="2" s="1"/>
  <c r="I109" i="10"/>
  <c r="I292" i="10"/>
  <c r="I205" i="2" s="1"/>
  <c r="H205" i="2" s="1"/>
  <c r="I321" i="10"/>
  <c r="I206" i="2" s="1"/>
  <c r="H206" i="2" s="1"/>
  <c r="I545" i="10"/>
  <c r="I547" i="10" s="1"/>
  <c r="I381" i="10"/>
  <c r="I23" i="2"/>
  <c r="I32" i="10"/>
  <c r="I65" i="2"/>
  <c r="L65" i="2" s="1"/>
  <c r="I100" i="10"/>
  <c r="I429" i="10"/>
  <c r="I260" i="2"/>
  <c r="L260" i="2" s="1"/>
  <c r="L93" i="2"/>
  <c r="H93" i="2"/>
  <c r="I254" i="10"/>
  <c r="I192" i="2"/>
  <c r="I410" i="10"/>
  <c r="I252" i="2"/>
  <c r="I193" i="2"/>
  <c r="L193" i="2" s="1"/>
  <c r="I260" i="10"/>
  <c r="I253" i="2"/>
  <c r="I417" i="10"/>
  <c r="I53" i="2"/>
  <c r="L53" i="2" s="1"/>
  <c r="I182" i="2"/>
  <c r="H182" i="2" s="1"/>
  <c r="H71" i="2"/>
  <c r="H228" i="2"/>
  <c r="I183" i="2"/>
  <c r="K13" i="3" l="1"/>
  <c r="M13" i="3"/>
  <c r="K49" i="3"/>
  <c r="M49" i="3"/>
  <c r="K85" i="3"/>
  <c r="M85" i="3"/>
  <c r="K197" i="2"/>
  <c r="M197" i="2"/>
  <c r="K93" i="2"/>
  <c r="M93" i="2"/>
  <c r="K65" i="2"/>
  <c r="M65" i="2"/>
  <c r="K196" i="2"/>
  <c r="M196" i="2"/>
  <c r="K260" i="2"/>
  <c r="M260" i="2"/>
  <c r="K53" i="2"/>
  <c r="M53" i="2"/>
  <c r="K193" i="2"/>
  <c r="M193" i="2"/>
  <c r="K9" i="2"/>
  <c r="M9" i="2"/>
  <c r="K321" i="2"/>
  <c r="M321" i="2"/>
  <c r="H33" i="5"/>
  <c r="I52" i="9"/>
  <c r="L45" i="3"/>
  <c r="I31" i="11"/>
  <c r="I74" i="3"/>
  <c r="L74" i="3" s="1"/>
  <c r="L7" i="3"/>
  <c r="H7" i="3"/>
  <c r="H13" i="3"/>
  <c r="H85" i="3"/>
  <c r="L83" i="3"/>
  <c r="I319" i="2"/>
  <c r="H319" i="2" s="1"/>
  <c r="I579" i="10"/>
  <c r="L273" i="2"/>
  <c r="H9" i="5"/>
  <c r="I20" i="9"/>
  <c r="I6" i="5"/>
  <c r="H10" i="5"/>
  <c r="L10" i="5"/>
  <c r="K10" i="5" s="1"/>
  <c r="L8" i="5"/>
  <c r="K8" i="5" s="1"/>
  <c r="H8" i="5"/>
  <c r="I212" i="2"/>
  <c r="H212" i="2" s="1"/>
  <c r="I211" i="2"/>
  <c r="L211" i="2" s="1"/>
  <c r="I294" i="10"/>
  <c r="I323" i="10"/>
  <c r="H26" i="7"/>
  <c r="L24" i="7"/>
  <c r="L39" i="2"/>
  <c r="H193" i="2"/>
  <c r="L212" i="2"/>
  <c r="H9" i="2"/>
  <c r="L206" i="2"/>
  <c r="L182" i="2"/>
  <c r="H65" i="2"/>
  <c r="H260" i="2"/>
  <c r="L253" i="2"/>
  <c r="H253" i="2"/>
  <c r="H192" i="2"/>
  <c r="L192" i="2"/>
  <c r="L205" i="2"/>
  <c r="H252" i="2"/>
  <c r="L252" i="2"/>
  <c r="H321" i="2"/>
  <c r="H53" i="2"/>
  <c r="L23" i="2"/>
  <c r="H23" i="2"/>
  <c r="L183" i="2"/>
  <c r="M183" i="2" s="1"/>
  <c r="H183" i="2"/>
  <c r="K83" i="3" l="1"/>
  <c r="M83" i="3"/>
  <c r="K7" i="3"/>
  <c r="M7" i="3"/>
  <c r="K74" i="3"/>
  <c r="M74" i="3"/>
  <c r="K45" i="3"/>
  <c r="M45" i="3"/>
  <c r="K192" i="2"/>
  <c r="M192" i="2"/>
  <c r="K252" i="2"/>
  <c r="M252" i="2"/>
  <c r="K273" i="2"/>
  <c r="M273" i="2"/>
  <c r="K211" i="2"/>
  <c r="M211" i="2"/>
  <c r="K23" i="2"/>
  <c r="M23" i="2"/>
  <c r="K212" i="2"/>
  <c r="M212" i="2"/>
  <c r="K182" i="2"/>
  <c r="M182" i="2"/>
  <c r="K205" i="2"/>
  <c r="M205" i="2"/>
  <c r="K253" i="2"/>
  <c r="M253" i="2"/>
  <c r="K206" i="2"/>
  <c r="M206" i="2"/>
  <c r="K39" i="2"/>
  <c r="M39" i="2"/>
  <c r="K87" i="3"/>
  <c r="K88" i="3" s="1"/>
  <c r="K89" i="3" s="1"/>
  <c r="L319" i="2"/>
  <c r="L87" i="3"/>
  <c r="H211" i="2"/>
  <c r="L6" i="5"/>
  <c r="H6" i="5"/>
  <c r="K24" i="7"/>
  <c r="K30" i="7" s="1"/>
  <c r="L30" i="7"/>
  <c r="F9" i="1" s="1"/>
  <c r="K183" i="2"/>
  <c r="L342" i="2"/>
  <c r="M87" i="3" l="1"/>
  <c r="M88" i="3" s="1"/>
  <c r="M89" i="3" s="1"/>
  <c r="F5" i="1"/>
  <c r="G5" i="1" s="1"/>
  <c r="L88" i="3"/>
  <c r="L89" i="3" s="1"/>
  <c r="K319" i="2"/>
  <c r="M319" i="2"/>
  <c r="M342" i="2" s="1"/>
  <c r="M343" i="2" s="1"/>
  <c r="M344" i="2" s="1"/>
  <c r="F4" i="1"/>
  <c r="G4" i="1" s="1"/>
  <c r="L343" i="2"/>
  <c r="L344" i="2" s="1"/>
  <c r="K342" i="2"/>
  <c r="E9" i="1"/>
  <c r="K6" i="5"/>
  <c r="K45" i="5" s="1"/>
  <c r="L45" i="5"/>
  <c r="F7" i="1" s="1"/>
  <c r="G7" i="1" s="1"/>
  <c r="G12" i="1" l="1"/>
  <c r="E5" i="1"/>
  <c r="E4" i="1"/>
  <c r="K343" i="2"/>
  <c r="K344" i="2"/>
  <c r="E7" i="1"/>
  <c r="F12" i="1"/>
  <c r="E12" i="1" l="1"/>
  <c r="E12" i="16" s="1"/>
  <c r="F12" i="16" s="1"/>
  <c r="F26" i="16" s="1"/>
  <c r="F27" i="16" s="1"/>
  <c r="F28" i="16" s="1"/>
</calcChain>
</file>

<file path=xl/sharedStrings.xml><?xml version="1.0" encoding="utf-8"?>
<sst xmlns="http://schemas.openxmlformats.org/spreadsheetml/2006/main" count="3454" uniqueCount="848">
  <si>
    <t>Sr. No.</t>
  </si>
  <si>
    <t>DESCRIPTION</t>
  </si>
  <si>
    <t>Amount in Boq</t>
  </si>
  <si>
    <t>Amount</t>
  </si>
  <si>
    <t>Remarks</t>
  </si>
  <si>
    <t>Previous Bill</t>
  </si>
  <si>
    <t>This Bill</t>
  </si>
  <si>
    <t>Up TO Date</t>
  </si>
  <si>
    <t>Electrical</t>
  </si>
  <si>
    <t>PHE</t>
  </si>
  <si>
    <t>HVAC</t>
  </si>
  <si>
    <t>Fire Fighting</t>
  </si>
  <si>
    <t xml:space="preserve">Fire Alarm </t>
  </si>
  <si>
    <t>CCTV</t>
  </si>
  <si>
    <t>PA System</t>
  </si>
  <si>
    <t>TOTAL</t>
  </si>
  <si>
    <t>The Irish House @ LUCKNOW</t>
  </si>
  <si>
    <t>ELECTRICAL BOQ</t>
  </si>
  <si>
    <t>SR. No</t>
  </si>
  <si>
    <t>UOM</t>
  </si>
  <si>
    <t>QTY</t>
  </si>
  <si>
    <t>Rate</t>
  </si>
  <si>
    <t>Qty.</t>
  </si>
  <si>
    <t>Amount in Rs.</t>
  </si>
  <si>
    <t>Up To Date</t>
  </si>
  <si>
    <t xml:space="preserve">I </t>
  </si>
  <si>
    <t>PANEL &amp; SWITCHGEAR</t>
  </si>
  <si>
    <t xml:space="preserve">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L&amp;T/Legrand </t>
  </si>
  <si>
    <t>a</t>
  </si>
  <si>
    <t>Providing &amp; installing MAIN LT PANEL  as per SLD &amp; Spec.:</t>
  </si>
  <si>
    <t>Set</t>
  </si>
  <si>
    <t>63 Amps 4 pole, 16kA MCCB with Microprocessor Based overload, short circuit &amp; Earth Fault protection, Energy manager (EM6400NG) with RS485 port for BMS connectivity &amp; 4A with SP MCB  with 100/5A-3 Nos., 15VA, CL-1 CT's for metering &amp; of AE make and phase indicating lamps Vaishno make with SPMCB. CBCT with microprocesor based EFR</t>
  </si>
  <si>
    <t xml:space="preserve">Busbar chamber - 1 set, 4 pole 100A Tinned Cu. Busbar  with necessary </t>
  </si>
  <si>
    <t xml:space="preserve">OUTGOINGS:  </t>
  </si>
  <si>
    <t>i.</t>
  </si>
  <si>
    <t>63A 4P MCB – 1 Nos.</t>
  </si>
  <si>
    <t>ii.</t>
  </si>
  <si>
    <t>40A 4P MCB – 2 Nos.</t>
  </si>
  <si>
    <t>iii.</t>
  </si>
  <si>
    <t>40A DP MCB – 2 Nos.</t>
  </si>
  <si>
    <t>iv.</t>
  </si>
  <si>
    <t>MPCB suitable for 2.2kW-2 Nos.</t>
  </si>
  <si>
    <t>Supply, installation, testing &amp; commissioning of Switchgears.(Standard Product)</t>
  </si>
  <si>
    <t>Supply,Installation,Testing and Commissioning of 40 Amps,4Pole MCB with ELCB at 300mAh for HVAC Outdoor  Isolation all complete with mounting accessories</t>
  </si>
  <si>
    <t>Nos.</t>
  </si>
  <si>
    <t xml:space="preserve">RO </t>
  </si>
  <si>
    <t>b</t>
  </si>
  <si>
    <t>Supply,Installation,Testing and Commissioning of 32 Amps,4Pole MCB for HVAC Outdoor  Isolation all complete with mounting accessories.</t>
  </si>
  <si>
    <t>c</t>
  </si>
  <si>
    <t>Supply,Installation,Testing and Commissioning of 40 Amps, DP, MCB for UPS/INVERTER Isolation all complete with mounting accessories for UPS.</t>
  </si>
  <si>
    <t>d</t>
  </si>
  <si>
    <t>Supply &amp; installation of DOL starter L&amp;T/Siemens/Legrand for 3 kW load</t>
  </si>
  <si>
    <t>e</t>
  </si>
  <si>
    <t>Supply &amp; installation of DOL starter L&amp;T/Siemens/Legrand for 4 kW load</t>
  </si>
  <si>
    <t>f</t>
  </si>
  <si>
    <t>Supply &amp; installation of Star Delta starter as per Type-2 Coordination for 3 kW (4HP) load with on / off / trip indication Lamp, on off push button, &amp; phase indication Lamp .(For Exhaust air fan)(EXISTING UNIT PROVIDED BY MALL)</t>
  </si>
  <si>
    <t>g</t>
  </si>
  <si>
    <t>Supply &amp; installation of Star Delta starter as per Type-2 Coordination for 9.3 kW (12.5HP) load with on / off / trip indication Lamp, on off push button, &amp; phase indication Lamp .(For Exhaust air fan)</t>
  </si>
  <si>
    <t>h</t>
  </si>
  <si>
    <t>Supply &amp; installation of Star delta starter as per Type-2 Coordination for 5.5 kW (7.5HP) load with on / off / trip indication Lamp, on off push button, &amp; phase indication Lamp .(For Fresh air fan)</t>
  </si>
  <si>
    <t>i</t>
  </si>
  <si>
    <t>Supply &amp; installation of DOL starter as per Type-2 Coordination for 2.2 kW  (3.0HP) load with on / off / trip indication Lamp, on off push button, &amp; phase indication Lamp .(For AHU)</t>
  </si>
  <si>
    <t>j</t>
  </si>
  <si>
    <t>Supply &amp; installation of DOL starter as per Type-2 Coordination for 1.5 kW  (2.0HP) pump load with on / off / trip indication Lamp, on off push button, &amp; phase indication Lamp .(For Scrubber)</t>
  </si>
  <si>
    <t>k</t>
  </si>
  <si>
    <t>80 amps 4P ELMCB 300mA with 63A 5 Pin Ray Roll Socket complete with all mounting accessories – for Indoor Legrand make model No. 6078 80</t>
  </si>
  <si>
    <t>l</t>
  </si>
  <si>
    <t>63 amps 4P ELMCB 300mA with 63A 5 Pin Ray Roll Socket complete with all mounting accessories – for Indoor Legrand make model No. 6078 80</t>
  </si>
  <si>
    <t>m</t>
  </si>
  <si>
    <t>32 amps 4P MCB with 32A 5 Pin Ray Roll Socket complete with all mounting accessories – for Kitchen Legrand make model No. 6078 80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</si>
  <si>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</si>
  <si>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</si>
  <si>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</si>
  <si>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</si>
  <si>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p</t>
  </si>
  <si>
    <t>20A Rey roll socket complete with 32 amps DPMCB with 3 pin metal clad socket  -  Legrand make Model No. 6078 41</t>
  </si>
  <si>
    <t>q</t>
  </si>
  <si>
    <t>5/15A Rey roll socket complete with 15 amps SPMCB with 3 pin metal clad socket  -  Legrand make Model No. 6078 41</t>
  </si>
  <si>
    <t>r</t>
  </si>
  <si>
    <t>Set of 1no 25A Metal clad Socket with MCB, and 2nos 6/16A Switch sockets housed in Fabricated SS Panel suitable for hanging arrangement for Kitchen equipments.</t>
  </si>
  <si>
    <t>5/15A Swicth socket complete (IP-65) for Kitchen</t>
  </si>
  <si>
    <t xml:space="preserve">SITC of Standalone Gas leak detector with inbuilt sounder for Kitchen </t>
  </si>
  <si>
    <t>TOTAL FOR MAIN PANEL &amp; SWITCHGEAR</t>
  </si>
  <si>
    <t xml:space="preserve">II </t>
  </si>
  <si>
    <t>INVERTER / UPS</t>
  </si>
  <si>
    <t>Supply, Installation, testing and commissioning of 6 KVA UPS  System Single Phase I/C &amp; Single Phase O/G complete with 30 Minutes Battery Back-up the required accessories as specified in the drawings &amp; the specifications.</t>
  </si>
  <si>
    <t>Nos</t>
  </si>
  <si>
    <t>TOTAL FOR UPS</t>
  </si>
  <si>
    <t>III'</t>
  </si>
  <si>
    <t>DISTRIBUTION BOARDS</t>
  </si>
  <si>
    <t xml:space="preserve">Supply, installation, testing &amp; commissioning of Distribution Boards surface / flush mounted with Double door 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LEGRAND/L&amp;T </t>
  </si>
  <si>
    <t>Lighting Distribution Board - LPDB</t>
  </si>
  <si>
    <t>12 WAY TPN DB</t>
  </si>
  <si>
    <t>I/C- 1 # 40A FP MCB , 16KA</t>
  </si>
  <si>
    <t>SUB I/C - 3 # 25A DP RCCB 30mA per phase</t>
  </si>
  <si>
    <t xml:space="preserve">O/G - 30 # 10/20A SP MCB </t>
  </si>
  <si>
    <t>RAW Power Distribution Board - RPDB</t>
  </si>
  <si>
    <t>RO</t>
  </si>
  <si>
    <t xml:space="preserve">6(8) WAY TPN DB </t>
  </si>
  <si>
    <t xml:space="preserve">I/C- 1 #40 A FP MCB </t>
  </si>
  <si>
    <t>SUB I/C- 3#40 DP ELCB 300mA per ph</t>
  </si>
  <si>
    <t xml:space="preserve">O/G - 18 # 16/20A SP MCB </t>
  </si>
  <si>
    <t>Kitchen Power DB - (KPDB-1)</t>
  </si>
  <si>
    <t xml:space="preserve">8 WAY TPN DB </t>
  </si>
  <si>
    <t>SUB I/C- 3#32 DP ELCB 100mA per ph</t>
  </si>
  <si>
    <t>EMERGENCY LIGHTING DB (ELDB/UPSDB)</t>
  </si>
  <si>
    <t>12 way SPN DB</t>
  </si>
  <si>
    <t xml:space="preserve">Incomer: 40A DP RCBO 30mA </t>
  </si>
  <si>
    <t>Outgoings :10/16 SP MCB,  'D' Type – 8 Nos</t>
  </si>
  <si>
    <t>TOTAL FOR DISTRIBUTION BOARDS</t>
  </si>
  <si>
    <t xml:space="preserve">IV   </t>
  </si>
  <si>
    <t>CABLES &amp; ACCESSORIES</t>
  </si>
  <si>
    <t>Supply &amp; installation of following LT XLPE FRLSH cables (FINOLEX/RR KABLE/POLYCAB) 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</si>
  <si>
    <t xml:space="preserve">3.5C x 300 Sq. mm A2XFY </t>
  </si>
  <si>
    <t>Mtr.</t>
  </si>
  <si>
    <t xml:space="preserve">3.5C x 240 Sq. mm A2XFY </t>
  </si>
  <si>
    <t xml:space="preserve">3.5C x 185 Sq. mm A2XFY </t>
  </si>
  <si>
    <t xml:space="preserve">3.5C x 150 Sq. mm A2XFY </t>
  </si>
  <si>
    <t xml:space="preserve">3.5C x 120 Sq. mm A2XFY </t>
  </si>
  <si>
    <t xml:space="preserve">3.5C x 95 Sq. mm A2XFY </t>
  </si>
  <si>
    <t xml:space="preserve">3.5C x 70 Sq. mm A2XFY </t>
  </si>
  <si>
    <t xml:space="preserve">3.5C x 50 Sq. mm A2XFY </t>
  </si>
  <si>
    <t xml:space="preserve">3.5C x 35 Sq. mm A2XFY </t>
  </si>
  <si>
    <t xml:space="preserve">4C x 16 Sq. mm A2XFY </t>
  </si>
  <si>
    <t xml:space="preserve">4C x 10 Sq. mm A2XFY </t>
  </si>
  <si>
    <t>4C x 10 Sq. mm 2XFY ( Cu )</t>
  </si>
  <si>
    <t>4C x 16 Sq. mm 2XFY ( Cu )</t>
  </si>
  <si>
    <t>4C x 6 Sq. mm 2XFY Cable ( Cu )</t>
  </si>
  <si>
    <t>4C x 4 Sq. mm 2XFY Cable ( Cu )</t>
  </si>
  <si>
    <t>4C x 2.5 Sq. mm 2XFY Cable ( Cu )</t>
  </si>
  <si>
    <t>3C x 6sq. mm YWY cable ( Cu )</t>
  </si>
  <si>
    <t>3C x 4sq. mm YWY cable ( Cu )</t>
  </si>
  <si>
    <t>3C x 2.5 Sq. mm YWY cable ( Cu )</t>
  </si>
  <si>
    <t>1C x 10 Sq. mm YY cable ( Cu )</t>
  </si>
  <si>
    <t>1C x 6 Sq. mm YY cable ( Cu )</t>
  </si>
  <si>
    <t>1C x 4 Sq. mm YY cable ( Cu )</t>
  </si>
  <si>
    <t>5Rx1Cx16 Sq.mm YY FRLS Cable (Cu)</t>
  </si>
  <si>
    <t>5Rx1Cx10 Sq.mm YY FRLS Cable (Cu)</t>
  </si>
  <si>
    <t>5Rx1Cx6 Sq.mm YY FRLS Cable (Cu)</t>
  </si>
  <si>
    <t>5Rx1Cx4 Sq.mm YY FRLS Cable (Cu)</t>
  </si>
  <si>
    <t>B</t>
  </si>
  <si>
    <t>Termination of following sizes of cables with Single compression cable gland.(COMET/BRAKO)</t>
  </si>
  <si>
    <t>TOTAL FOR CABLES &amp; ACCESSORIES</t>
  </si>
  <si>
    <t>V</t>
  </si>
  <si>
    <t>WIRING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</si>
  <si>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</si>
  <si>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</si>
  <si>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</si>
  <si>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</si>
  <si>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t>LSZH) PVC insulated .</t>
  </si>
  <si>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</si>
  <si>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</si>
  <si>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</si>
  <si>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</si>
  <si>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</si>
  <si>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</si>
  <si>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</si>
  <si>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</si>
  <si>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</si>
  <si>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</si>
  <si>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</si>
  <si>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</si>
  <si>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</si>
  <si>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</si>
  <si>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</si>
  <si>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</si>
  <si>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</si>
  <si>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</si>
  <si>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</si>
  <si>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</si>
  <si>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</si>
  <si>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</si>
  <si>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</si>
  <si>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</si>
  <si>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primary&amp;secondaryto be derived by Contractor, fromthe drawing provided AND+/-1MtrMeasured Radially</t>
  </si>
  <si>
    <t>a)</t>
  </si>
  <si>
    <t>Primary Light points controlled by MCB (3R x 2.5 sqmm wire)</t>
  </si>
  <si>
    <t>b)</t>
  </si>
  <si>
    <t>Secondary Light points looped in the same circuit. (3R x 2.5 sqmm wire)</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</si>
  <si>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GI. conduits, 6A switch &amp; switch board and accessories shall be included.</t>
  </si>
  <si>
    <t>Primary Light points controlled by Switch (3R x 2.5 sqmm wire)</t>
  </si>
  <si>
    <t>c)</t>
  </si>
  <si>
    <t>DB to SB &amp; SB to SB circuit wiring : For Switch Operated Primary point @ SB to SB loop point.  
Wiring for switch board controlled by MCB already installed in DB by using  3 X 2.5 sq. mm flexible LSZH copper wires in 25mm GI conduits as per IS 9537 part-3  or surface mounted.</t>
  </si>
  <si>
    <t>Mtrs</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</si>
  <si>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t>
  </si>
  <si>
    <t>Providing point wiring for Raw Power/UPS points 1no. 6/16A switch socket outlet on Skirting level to be looped from the nearest point using 2 x 4.0 sq. mm copper conductor wires and minimum 4.0 sq. mm copper conductor PVC insulated green colour earth wire as per approval of Architect / Consultant.  (Cost of GI Conduit / Floor Raceway  and switch sockets are considered elsewhere).  ( Wires shall be LSZH type )
Note: Average primary / secondary point length to be derived by Contractor, from the drawing / site provided AND +/- 1 Mtr Measured Radially.</t>
  </si>
  <si>
    <t>Primary Point</t>
  </si>
  <si>
    <t>Secondary points</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</si>
  <si>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
Note: Average primary / secondary point length to be derived by Contractor, from the drawing / site provided AND +/- 1 Mtr Measured Radially.</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</si>
  <si>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</si>
  <si>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2R x 2.5Sqmm + 1R x 2.5Sqmm Cu. Wires</t>
  </si>
  <si>
    <t>3R x 4Sqmm Cu. Wires</t>
  </si>
  <si>
    <t>4R x 4Sqmm + 2R x 2.5Sqmm Cu. Wires</t>
  </si>
  <si>
    <t>d)</t>
  </si>
  <si>
    <t>4R x 6Sqmm + 2R x 2.5Sqmm Cu. Wires</t>
  </si>
  <si>
    <t>Supply &amp; installation of 25 mm dia. GI conduit with pull box / junction box &amp; all accessories for Kitchen &amp; Bar Power wiring as per the requirement</t>
  </si>
  <si>
    <t xml:space="preserve">a </t>
  </si>
  <si>
    <t xml:space="preserve"> - do - but  conduit pipe shall be Rigid type.</t>
  </si>
  <si>
    <t xml:space="preserve">b </t>
  </si>
  <si>
    <t xml:space="preserve"> - do - but flexible conduit pipe</t>
  </si>
  <si>
    <t>Supply &amp; installation of 20 mm dia. GI conduit with pull box / junction box &amp; all accessories for Lighting &amp; Power wiring as per the requirement</t>
  </si>
  <si>
    <t>Supply and installation of Perforated Cable Tray (ASIAN)out of 14 gauge GI sheet complete with necessary fixing arrangement with Anchor Fastener and all other accessories as per the final approval of the Consultant/Architect</t>
  </si>
  <si>
    <t xml:space="preserve">300 x 50 x 2mm </t>
  </si>
  <si>
    <t xml:space="preserve">200 x 50 x 2mm </t>
  </si>
  <si>
    <t xml:space="preserve">150 x 50 x 2mm </t>
  </si>
  <si>
    <t xml:space="preserve">100 x 50 x 2mm </t>
  </si>
  <si>
    <t xml:space="preserve">50 x 50 x 2mm </t>
  </si>
  <si>
    <t>Supply and installation of GI trunking (SV POWER/ASIAN) with 2 mm thickness &amp; properties/clamps for suspension at appropriate intervals &amp; as per the route approved by Architect/Consultant. (For DATA/CONTROL WIRING/LIGHTING &amp; POWER CIRCUITS / KITCHEN)</t>
  </si>
  <si>
    <t>Supply and installation of GI raceway with 2 mm thickness &amp; proper ties/clamps at appropriate intervals &amp; as per the route approved by Architect/Consultant.  (Cost of cutting the floor for laying of raceways to be included).</t>
  </si>
  <si>
    <t xml:space="preserve">3 runs of underfloor raceways of size 100 x 40 mm </t>
  </si>
  <si>
    <t xml:space="preserve">2 runs of underfloor raceways of size 100 x 40 mm </t>
  </si>
  <si>
    <t xml:space="preserve">1 runs of underfloor raceways of size 100 x 40 mm </t>
  </si>
  <si>
    <t>1 runs of underfloor raceway of size 85 x 40 mm</t>
  </si>
  <si>
    <t xml:space="preserve">2 runs of underfloor raceway of size 65 x 40 mm </t>
  </si>
  <si>
    <t xml:space="preserve">1 runs of underfloor raceway of size 65 x 40 mm </t>
  </si>
  <si>
    <t xml:space="preserve">Supply &amp;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Architect/Consultant. The junction boxes shall be protected from the entry of unwanted material till the completion of the project &amp; the SS plates shall be installed after the final polishing of flooring. </t>
  </si>
  <si>
    <t>suitable for 450 x 450 x 50  mm</t>
  </si>
  <si>
    <t>suitable for 350 x 350 x 50  mm</t>
  </si>
  <si>
    <t>suitable for 250 x 250 x 50  mm</t>
  </si>
  <si>
    <t>suitable for 150 x 150 x 50  mm</t>
  </si>
  <si>
    <t xml:space="preserve">Supply, installation, testing &amp; commissioning of flush mounted plate type switch and switch + sockets with hot dipped GI box complete as per the final approval of Architect/Consultant </t>
  </si>
  <si>
    <t xml:space="preserve">6A one way plate type switch </t>
  </si>
  <si>
    <t>6A 5 pin Socket outlet</t>
  </si>
  <si>
    <t xml:space="preserve">c  </t>
  </si>
  <si>
    <t>6A 5pin switch socket outlet for CCTV &amp; Charging point</t>
  </si>
  <si>
    <t>3 nos. 6A socket controlled by 1no 16A switch</t>
  </si>
  <si>
    <t>2 nos. 6A socket controlled by 2no 16A switch</t>
  </si>
  <si>
    <t>USB Point</t>
  </si>
  <si>
    <t>1 nos. 6/16A socket controlled by1nos 6/16A switch</t>
  </si>
  <si>
    <t xml:space="preserve">I phase, 2 Nos x 5/15 amp, bakelite socket &amp; switch, housed in Fabricated SS Panel suitable for hanging arrangement for Kitchen equipments. (having Two outlet  /6 modular plate) </t>
  </si>
  <si>
    <t xml:space="preserve">Supplying, installation, Testing and commissioning flush mounting floor metallic boxes IP 66 (at terrace level) with 2 nos of 6/16A International switch &amp; socket outlet + 1 set of blanking plate for 2 data/voice outlet suitable for AMP tyco I/o's of following modules complete with all installation kits, accessories, required to finish the installation – Sample will Approved by Client/Consultant.  
Cost of Switches, sockets outlet &amp; blanking plat for Data/Voice outlets shall be included. </t>
  </si>
  <si>
    <t>300mm x 300mm x 65/75 mm</t>
  </si>
  <si>
    <t xml:space="preserve">Supply, installation of temporary lighting &amp; power arrangement for construction purpose of with industrial type switch &amp; sockets/MCB's/ELCB's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</si>
  <si>
    <t>Job</t>
  </si>
  <si>
    <t>TOTAL FOR WIRING &amp; ACCESSORIES</t>
  </si>
  <si>
    <t>VI</t>
  </si>
  <si>
    <t>LIGHTING FITTINGS</t>
  </si>
  <si>
    <t>Installation, testing &amp; commissioning of the following concealed / surface mounted or suspended light fixtures AS PER FINAL APPROVAL FROM ARCHITECT/CLIENT/CONSULTANT with lamps, ballast &amp; all necessary mounting &amp; supporting accessories. No additional cost shall be paid for supporting.</t>
  </si>
  <si>
    <t>FILAMENT BULB</t>
  </si>
  <si>
    <t>PULLEY LIGHT</t>
  </si>
  <si>
    <t>CHANDELIER</t>
  </si>
  <si>
    <t>KEG LIGHT</t>
  </si>
  <si>
    <t>TRACK LIGHT</t>
  </si>
  <si>
    <t>DECORATIVE LIGHT</t>
  </si>
  <si>
    <t>HANGING SPOT LIGHT</t>
  </si>
  <si>
    <t>LED STRIP LIGHT</t>
  </si>
  <si>
    <t>SPIKE LIGHT</t>
  </si>
  <si>
    <t>FILAMENT LIGHT EMERGENCY</t>
  </si>
  <si>
    <t>HANGING SPOT LIGHT EMERGENCY</t>
  </si>
  <si>
    <t>TOTAL FOR LIGHTING FIXTURES</t>
  </si>
  <si>
    <t>VII</t>
  </si>
  <si>
    <t>EARTHING</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</si>
  <si>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&amp; Server racks.)</t>
  </si>
  <si>
    <t>Supply &amp; erection of G.I. strip of 50 x 6 mm used  for earthing on wall, cable trays with necessary clamps fixed on wall painted with bituminous paint in an approved manner.</t>
  </si>
  <si>
    <t>Supply &amp; erection of G.I. strip of 25 x 3 mm used  for earthing on wall, cable trays with necessary clamps fixed on wall painted with bituminous paint in an approved manner.</t>
  </si>
  <si>
    <t>1 no. 4 sq. mm YY cable in 25mm GI conduit for earthing FOR NETWORK RACK</t>
  </si>
  <si>
    <t xml:space="preserve">Supplying &amp; erecting bare copper conductor of 8 swg for earthing purpose </t>
  </si>
  <si>
    <t xml:space="preserve">Supplying &amp; erecting bare GI conductor of 8 swg for earthing purpose </t>
  </si>
  <si>
    <t xml:space="preserve">Supplying &amp; erecting bare CU conductor of 12 swg for earthing purpose </t>
  </si>
  <si>
    <t>Supplying &amp; installation testing &amp; commissioning of earth terminal box</t>
  </si>
  <si>
    <t>TOTAL FOR EARTHING</t>
  </si>
  <si>
    <t>VIII</t>
  </si>
  <si>
    <t>MISCELLANEOUS</t>
  </si>
  <si>
    <t xml:space="preserve">Supply &amp; Installation of 6A 3 pin plug top </t>
  </si>
  <si>
    <t xml:space="preserve">Supply &amp; Installation of 16A 3 pin plug top </t>
  </si>
  <si>
    <t>Supply, installation, testing &amp; commissioning of Cat-6 FRLS Cable for Lighting Automation</t>
  </si>
  <si>
    <t>Supply &amp; laying of Rubber Mats, CPRI tested conforming to standards like BS 921, ASTM-D 178 &amp;  IEC 479 for different operatng voltage ratings as below.</t>
  </si>
  <si>
    <t>Supply of  2M x 1M Rubber mat suitable for operatng voltage upto 1.1 KV</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</si>
  <si>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</si>
  <si>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</si>
  <si>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t>Supply &amp; fixing of the best quality LT Danger Boards(415V) for  of approved  shape and size as specified  by the   local electrical  authorities written in English, and  local  Language</t>
  </si>
  <si>
    <t>Supply &amp; handed over to client of First Aid Box</t>
  </si>
  <si>
    <t>SITC of Emergency Exit signage (battery operated) approval by client / architect / consultant. Make: Prolite or Equivalent</t>
  </si>
  <si>
    <t>TOTAL FOR MISELANIOUS</t>
  </si>
  <si>
    <t>IX</t>
  </si>
  <si>
    <t xml:space="preserve">LOW VOLTAGE SYSTEM </t>
  </si>
  <si>
    <t>A</t>
  </si>
  <si>
    <t>DATA AND TELEPHONE SYSTEM</t>
  </si>
  <si>
    <t xml:space="preserve">Supply &amp; Installation of 25mm.dia. GI conduit with pull box/ junction box &amp; all accessories for DATA /VOICE/WIFI wiring as per the requirement. </t>
  </si>
  <si>
    <t xml:space="preserve">Providing DATA wiring inside 25mm dia GI conduit from  each Data outlet to ICT CP Point by using Indoor Type CAT6A,  </t>
  </si>
  <si>
    <t xml:space="preserve">Supply &amp; Installation of Internet Jack Unit RJ-45 suitable for CAT6A </t>
  </si>
  <si>
    <t xml:space="preserve">Supply &amp; Installation of make Cat 6A, UTP Patch Cords, with snagless boots, color matched, Blue, 3 Feet </t>
  </si>
  <si>
    <t xml:space="preserve">Supply &amp; Installation of make Cat 6A, UTP Patch Cords, with snagless boots, color matched, Blue, 7 Feet </t>
  </si>
  <si>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</si>
  <si>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</si>
  <si>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 xml:space="preserve"> 5 pair  cable </t>
  </si>
  <si>
    <t xml:space="preserve"> 3 pair  cable </t>
  </si>
  <si>
    <t>d.</t>
  </si>
  <si>
    <t xml:space="preserve"> 2 pair  cable </t>
  </si>
  <si>
    <t>Supply &amp; installation of telephone tag block with KRONE terminal connectors, G.I.J.B as specified &amp; com-plete with all interconnections and jumper connections bet-ween the two tag blocks on all floors as shown on drgs.</t>
  </si>
  <si>
    <t>50 pair tel. tag block</t>
  </si>
  <si>
    <t xml:space="preserve"> 20 pair tel. tag block</t>
  </si>
  <si>
    <t xml:space="preserve"> 10 pair tel. tag block</t>
  </si>
  <si>
    <t>TOTAL FOR DATA AND TELEPHONE SYSTEM</t>
  </si>
  <si>
    <t>GRAND TOTAL</t>
  </si>
  <si>
    <t>The Irish House -LUCKNOW-PHE BOQ</t>
  </si>
  <si>
    <t>Item No.</t>
  </si>
  <si>
    <t>Description</t>
  </si>
  <si>
    <t>Unit</t>
  </si>
  <si>
    <t>Qty</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</si>
  <si>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</si>
  <si>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</si>
  <si>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20 mm Dia</t>
  </si>
  <si>
    <t>R.mt</t>
  </si>
  <si>
    <t>25 mm Dia</t>
  </si>
  <si>
    <t>32mm Dia</t>
  </si>
  <si>
    <t xml:space="preserve">40mm Dia </t>
  </si>
  <si>
    <t>Providing  &amp;  Fixing  of gun metal  heavy   Ball Valves-PN-16 (approved makes as covered in specification) screwed type for water system of the following diameters.  Valve shall have with unions.</t>
  </si>
  <si>
    <t>20mm Dia</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</si>
  <si>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</si>
  <si>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t>
  </si>
  <si>
    <t xml:space="preserve">20 mm Dia incoming line </t>
  </si>
  <si>
    <t>25 mm Dia incoming line</t>
  </si>
  <si>
    <t xml:space="preserve">32 mm Dia incoming line </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</si>
  <si>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</si>
  <si>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</si>
  <si>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</si>
  <si>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</si>
  <si>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</si>
  <si>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</si>
  <si>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3.5kw in pantry- optional </t>
  </si>
  <si>
    <t>8kw</t>
  </si>
  <si>
    <t>13kw-3ph- Subject to load permits</t>
  </si>
  <si>
    <t>SITC of Eco smart RO-50 with all required accessories .( Prior to order cpacaity and model to need to be confirmed by the kitchen consultant)</t>
  </si>
  <si>
    <t>SITC of ACO grease trap -model Lipumobil 0.8 -Capacity -48 lit ( 0.8 LPS)  with all required accessories ( Order shall be placed as per space available below the counter)</t>
  </si>
  <si>
    <t xml:space="preserve">SITC of ACO grease trap -model Lipumobil S -Capacity -32 lit ( 0.5 LPS)  with all required accessories </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</si>
  <si>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</si>
  <si>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</si>
  <si>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40mm Dia</t>
  </si>
  <si>
    <t xml:space="preserve">50mm Dia </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</si>
  <si>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</si>
  <si>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</si>
  <si>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</si>
  <si>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</si>
  <si>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</si>
  <si>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</si>
  <si>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t xml:space="preserve">Supply, Install PVC urinal  Traps including fixing with necessary consumables with Circular SS Grating with anti cockroach jali Suitable for 75mm Dia outlet </t>
  </si>
  <si>
    <t xml:space="preserve">Supply, Install PVC P- Traps including fixing with necessary consumables with Circular SS Grating with anti cockroach jali Suitable for 75mm Dia outlet </t>
  </si>
  <si>
    <t>C</t>
  </si>
  <si>
    <t>SANITARY AND C. P. FITTINGS &amp; FIXTURES</t>
  </si>
  <si>
    <t>Only installation, testing and commissioning of  sanitary and C.P. fittings</t>
  </si>
  <si>
    <t>EWC with seat cover</t>
  </si>
  <si>
    <t xml:space="preserve">Concealed flush tank </t>
  </si>
  <si>
    <t>Concealed flush valve</t>
  </si>
  <si>
    <t xml:space="preserve">Health Faucet </t>
  </si>
  <si>
    <t>2 Way Bib-Cock with connection for Health Faucet</t>
  </si>
  <si>
    <t>Bided</t>
  </si>
  <si>
    <t>R.O.</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</si>
  <si>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</si>
  <si>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</si>
  <si>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</si>
  <si>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</si>
  <si>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</si>
  <si>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</si>
  <si>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</si>
  <si>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</si>
  <si>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</si>
  <si>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</si>
  <si>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</si>
  <si>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D</t>
  </si>
  <si>
    <t>S.S. GRATING</t>
  </si>
  <si>
    <t>Only installations/ testing and commissioning of S.S.Gratings</t>
  </si>
  <si>
    <t>Making chamber in brick work including internal tiling etc for  S.S Grating size, 1200mm x 200mm,  in 16 swg 25mm x25mm Square Pipe around the  Frame and   20mmX 20mm Square pipe in center of frame with SS perforated tray (304 SWR). Complete as per architectural detail drawing &amp; Site Engineer's instruction.</t>
  </si>
  <si>
    <t>Making chamber in brick work including internal tiling etc for  S.S Grating size, 600mm x 300mm,  in 16 swg 25mm x25mm Square Pipe around the  Frame and   20mmX 20mm Square pipe in center of frame with SS perforated tray (304 SWR). Complete as per architectural detail drawing &amp; Site Engineer's instruction.</t>
  </si>
  <si>
    <t>Making chamber in brick work including internal tiling etc for  S.S Grating size, 300mm x 300mm,  in 16 swg 25mm x25mm Square Pipe around the  Frame and   20mmX 20mm Square pipe in center of frame with SS perforated tray (304 SWR). Complete as per architectural detail drawing &amp; Site Engineer's instruction.</t>
  </si>
  <si>
    <t>The Irish House -LUCKNOW-HVAC  BOQ</t>
  </si>
  <si>
    <t xml:space="preserve">Note: </t>
  </si>
  <si>
    <t>Prices shall be based on supply, installation, testing &amp; commissioning (SITC) at site including all taxes, duties, transportation &amp; insurance etc.</t>
  </si>
  <si>
    <t>CHILLED WATER TYPE CEILING SUSPENDED AHU (AIR HANDLING UNIT) :</t>
  </si>
  <si>
    <t>CEILING SUSPENDED AHU :</t>
  </si>
  <si>
    <t>Supply  and assembly of Ceiling Suspended Double skin cabinet type AHU Integrated (Air handling units) of following specifications:</t>
  </si>
  <si>
    <t>Frame Structure: It shall consist of 48mm Extruded Aluminium with thermal break profile.</t>
  </si>
  <si>
    <t>Panel: 45mm +/- 2mm thick double skin sandwich panels with rockwool insulation of density 64 kg/m3 or PUF insulation of 48 kg/m3 , The sheet thickness shall be minimum 0.6 mm for the outer skin precoated and 0.8 mm thickness for the inner skin of plain GI.</t>
  </si>
  <si>
    <t>Filtration Section: It shall be provided with single stage washable type of prefilter 'MERV 8' first stage which shall be placed before coil section.</t>
  </si>
  <si>
    <t xml:space="preserve">Coil Section: 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</si>
  <si>
    <t xml:space="preserve">Drain Pan: Condensate drain pan shall be fabricated from 18G SS 304 powder coated, insulated with 13 mm thick closed cell elastomeric(nitrile rubber) insulation. </t>
  </si>
  <si>
    <t>Fan Section: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</si>
  <si>
    <t>Other Details : 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</si>
  <si>
    <t>Contractor shall design the chilled water coil according to the following conditions:</t>
  </si>
  <si>
    <t xml:space="preserve">a. Coil air entering temperature - 75.4°F DB </t>
  </si>
  <si>
    <t>b. Coil air leaving temperature - 54 deg. F DB/ 52.99 deg. F WB</t>
  </si>
  <si>
    <t>c. Chilled water temperature entering - 6.0 deg. C/ 42.8 deg. F</t>
  </si>
  <si>
    <t>d. Chilled water temperature leaving - 13.3 deg. C/ 55.9 deg. F</t>
  </si>
  <si>
    <t>Make : VTS / Zeco / Citizen</t>
  </si>
  <si>
    <t xml:space="preserve">Type             Capacity          Tonnage              ESP                  No. of        </t>
  </si>
  <si>
    <t xml:space="preserve">                       (Cfm)                 TR               (mm WG)              Rows          </t>
  </si>
  <si>
    <t xml:space="preserve">CS AHU          2500                 9.2                    25                      4/6          </t>
  </si>
  <si>
    <t>GENERAL NOTES:</t>
  </si>
  <si>
    <t>a.</t>
  </si>
  <si>
    <t>LHS &amp; RHS VALVE station location to be confirmed.</t>
  </si>
  <si>
    <t>b.</t>
  </si>
  <si>
    <t>Fan outlet velocity - 1600 FPM</t>
  </si>
  <si>
    <t>c.</t>
  </si>
  <si>
    <t>Contractor shall submit static pressure calculation for all above units to Client/Consultant.</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</si>
  <si>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</si>
  <si>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</si>
  <si>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</si>
  <si>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</si>
  <si>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</si>
  <si>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SUB-TOTAL</t>
  </si>
  <si>
    <t>CHILLED WATER PIPING WITH INSULATION:</t>
  </si>
  <si>
    <t>CHW PIPE</t>
  </si>
  <si>
    <t xml:space="preserve">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</si>
  <si>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 TATA</t>
  </si>
  <si>
    <t>Φ 65 mm</t>
  </si>
  <si>
    <t>Rmt</t>
  </si>
  <si>
    <t>Φ 40 mm</t>
  </si>
  <si>
    <t>CHILLED WATER PIPING INSULATION - INTERNAL USE</t>
  </si>
  <si>
    <t>SITC of insulation for chilled water. piping. 
For internal pipe - Stick 25mm thick Nitrile rubber  class "O" Closed cell nitrile rubber with anti-microbial coating on it. Insulation shall have Thermal conductivity of 0.033 W/(m.K) and water vapor permeance of 0.10. Joints should be sealed with 50 mm wide 3 mm thick self adhesive tape and putting PVC bands at all supports.</t>
  </si>
  <si>
    <t>Make: Armaflex &amp;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</si>
  <si>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</si>
  <si>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</si>
  <si>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</si>
  <si>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</si>
  <si>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</si>
  <si>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</si>
  <si>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</si>
  <si>
    <t>Make: Oventrop / Siemens / Danfoss</t>
  </si>
  <si>
    <t>Auto Air Vent Valves</t>
  </si>
  <si>
    <t>Make: Anergy / Flamco</t>
  </si>
  <si>
    <t>Providing and fitting Auto Vent Valves.</t>
  </si>
  <si>
    <t>SITC of Auto air vent in each risers &amp; common headers &amp; AHU. 3/4" auto vent valves at each coil / riser/ header.</t>
  </si>
  <si>
    <t>SITC of Pressure gauges &amp; Thermometers</t>
  </si>
  <si>
    <t>Make: H Guru / Waree</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</si>
  <si>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</si>
  <si>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</si>
  <si>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</si>
  <si>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</si>
  <si>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SITC of Brass Test Plug of industrial grade mounting  on water</t>
  </si>
  <si>
    <t>INSULATED CONDENSATE DRAIN PIPE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</si>
  <si>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</si>
  <si>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</si>
  <si>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Φ 25 mm</t>
  </si>
  <si>
    <t>Φ 32 mm</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</si>
  <si>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</si>
  <si>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</si>
  <si>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</si>
  <si>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</si>
  <si>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</si>
  <si>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</si>
  <si>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All the valves shall be insulated with the same material as that of Chilled water pipng and cost of insulation for valves shall be considered.</t>
  </si>
  <si>
    <t>SHEET METAL WORKS:</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</si>
  <si>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</si>
  <si>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</si>
  <si>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 Tata, Jindal, SAIL, Ispat </t>
  </si>
  <si>
    <t>Make: Rola Star, Zeco &amp; Ductofab</t>
  </si>
  <si>
    <t>22 Gauge GI Sheet Metal Duct  (751-1500mm)</t>
  </si>
  <si>
    <t>Sq.mtr</t>
  </si>
  <si>
    <t>24 Gauge GI Sheet Metal Duct (0-750mm)</t>
  </si>
  <si>
    <t>FACTORY FABRICATED G.I  FLAT OVAL DUCT</t>
  </si>
  <si>
    <t>Supply, Fabrication, Testing, and Commissioning of Factory Fabricated GI Sheet Metal 120GSM Exposed Flat Oval ducting, Elbows with turning vanes, Splitters, Reducers, Collars etc as per IS and Installaton as per SMACNA standards, The complete ducting shall be provided with MS Supports, Rods, Angles, Flanges, Bracing, Rubber Gaskets, Wooden frames, Canvas Connections, etc. as per drawings and specifications. All exposed ducts has to be powder coated by HVAC contractor, sample and color code to be presented for the validation of Client / Architect.</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</si>
  <si>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</si>
  <si>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</si>
  <si>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 xml:space="preserve">Curve Grille </t>
  </si>
  <si>
    <t>Make: Cosmos, Air Master &amp; System Air</t>
  </si>
  <si>
    <t>SPIGOT DAMPER FOR ELLIPTICAL DUCT</t>
  </si>
  <si>
    <t>Supply, installation and testing of galvanized steel construction  dampers for circular ducts ( VCD ) within ducts provided with suitable lever and quadrants for manual control of  volume  of air flow and for proper balancing of the air distribution system.</t>
  </si>
  <si>
    <t>OPPOSED BLADE DAMPER</t>
  </si>
  <si>
    <t>SITC of Aluminium Opposed blade dampers black powder coated vertical blades type for supply air collar. The damper should be gear operated type.</t>
  </si>
  <si>
    <t>CANVAS CONNECTION</t>
  </si>
  <si>
    <t>SITC of Flexible connections between mouth piece of Fan and initial piece of ducting with inspection zip. Flexible connections shall be double thickness non-flammable material (Fire retardant type).</t>
  </si>
  <si>
    <t>For AHU</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</si>
  <si>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</si>
  <si>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</si>
  <si>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</si>
  <si>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</si>
  <si>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</si>
  <si>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No</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</si>
  <si>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</si>
  <si>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</si>
  <si>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</si>
  <si>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</si>
  <si>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</si>
  <si>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</si>
  <si>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</si>
  <si>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</si>
  <si>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</si>
  <si>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ACOUSTIC INSULATION</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</si>
  <si>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</si>
  <si>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</si>
  <si>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</si>
  <si>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 Expossed ducting.</t>
  </si>
  <si>
    <t>ELECTRICAL WORKS:</t>
  </si>
  <si>
    <t>STARTER PANEL</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</si>
  <si>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</si>
  <si>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Suitable for 2500 CFM AHU, DOL 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</si>
  <si>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</si>
  <si>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</si>
  <si>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</si>
  <si>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Earthing:</t>
  </si>
  <si>
    <t>8 SWG</t>
  </si>
  <si>
    <t>BTU METER</t>
  </si>
  <si>
    <t>Supply,fixing and testing of inline Btu meter for the flow rate &amp;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</si>
  <si>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</si>
  <si>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</si>
  <si>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</si>
  <si>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</si>
  <si>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</si>
  <si>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</si>
  <si>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Dia 65 mm</t>
  </si>
  <si>
    <t>No.</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</si>
  <si>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</si>
  <si>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</si>
  <si>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Suitable for 2500 CFM AHU</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</si>
  <si>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</si>
  <si>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</si>
  <si>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wide</t>
  </si>
  <si>
    <t>The Irish House -LUCKNOW FIRE FIGHTING  BOQ</t>
  </si>
  <si>
    <t>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 Note- Rigid pipe extension from existing line is considered)</t>
  </si>
  <si>
    <t>i)</t>
  </si>
  <si>
    <t>25 mm dia.</t>
  </si>
  <si>
    <t>RMT</t>
  </si>
  <si>
    <t>ii)</t>
  </si>
  <si>
    <t>32 mm dia.</t>
  </si>
  <si>
    <t>iii)</t>
  </si>
  <si>
    <t>40 mm dia.</t>
  </si>
  <si>
    <t>iv)</t>
  </si>
  <si>
    <t>50 mm dia.</t>
  </si>
  <si>
    <t>v)</t>
  </si>
  <si>
    <t>65 mm dia.</t>
  </si>
  <si>
    <t>vi)</t>
  </si>
  <si>
    <t>80 mm dia.</t>
  </si>
  <si>
    <t>vii)</t>
  </si>
  <si>
    <t>100 mm dia.</t>
  </si>
  <si>
    <t>Providing , fixing testing and commissioning of  pendant type sprinkler heads 68 deg. Temp.(Quick response type)</t>
  </si>
  <si>
    <t>Providing , fixing testing and commissioning of concealed  type sprinkler heads 68 deg. Temp.(Extended coverage /Quick response type)</t>
  </si>
  <si>
    <t xml:space="preserve">Providing , fixing testing and commissioning of  upright type sprinkler heads 68 deg. temp(Quick response type)- Optional Subject to liasion team requirements </t>
  </si>
  <si>
    <t>Providing , fixing testing and commissioning of  upright type sprinkler heads 79 deg. Temp (Quick response type)</t>
  </si>
  <si>
    <t xml:space="preserve">Providing &amp; fixing testing and commissioning of braided UL Rated SS Flexible pipe </t>
  </si>
  <si>
    <t xml:space="preserve">1 MT Long </t>
  </si>
  <si>
    <t xml:space="preserve">1.6 MT Long </t>
  </si>
  <si>
    <t>Gun metal chrome finished Ball valves  (PN 16)  with fittings of screwedend type.</t>
  </si>
  <si>
    <t>I)</t>
  </si>
  <si>
    <t xml:space="preserve">40 mm dia. </t>
  </si>
  <si>
    <t>32 mm dia. (Sprinkler drain-OPTIONAL)</t>
  </si>
  <si>
    <r>
      <rPr>
        <b/>
        <sz val="11"/>
        <rFont val="Calibri"/>
        <family val="2"/>
        <scheme val="minor"/>
      </rPr>
      <t>Butterfly Valves (PN 16)</t>
    </r>
    <r>
      <rPr>
        <sz val="11"/>
        <rFont val="Calibri"/>
        <family val="2"/>
        <scheme val="minor"/>
      </rPr>
      <t xml:space="preserve"> with CI Body, Black Nitrile Body Liner and Nylon Coated SG Iron Disc with material and labour including hydraulic testing etc. complete as per drawing, specification &amp; to the level of satisfaction of Site- Incharge.</t>
    </r>
  </si>
  <si>
    <t>150 mm dia.</t>
  </si>
  <si>
    <t xml:space="preserve">100 mm dia. </t>
  </si>
  <si>
    <t>65 mm dia. (OPTIONAL)</t>
  </si>
  <si>
    <t>6kg capacity ABC type dry chemical powder fire Extinguishers with wall mounting brackets</t>
  </si>
  <si>
    <t>6kg capacity K type fire Extinguishers with wall mounting brackets</t>
  </si>
  <si>
    <t>5kg capacity CO2 type fire Extinguishers with wall mounting brackets</t>
  </si>
  <si>
    <t>9Lit AR-AFFF  type fire Extinguishers with wall mounting brackets</t>
  </si>
  <si>
    <t xml:space="preserve">Flow switch on sprinkler distribution header on each floor with 2 SPDT contacts suitably rated, capable of the high pressure system and connected to fire alarm panel through cable. </t>
  </si>
  <si>
    <t>Ceasefire 5 Kg Ceiling Mounted Fire Extinguisher Clean Agent FE-36, Zero ODP, Stored Pressure Type, Pressure Gauge, Gross Weight 7.7 Kg, empty Weight 2.7 Kg, Can Height 264MM, Diameter 240MM,Discharge Time less than 8 Secs, Auto discharge mechanism on temperature rise, applicable on Class A,B,C and electrically started Fire, Can Construction : Deep drawn &amp; Co2 Mig welded, Valve Construction : Forging &amp; Machining, Internal Coating of Can : Epoxy Powder coating, External Coating of Can : Epoxy Polyster Powder coating, Sheet metal thickness : 2.0MM, Helium Leak Detection Test, 5 Years Warranty-model no 1CH21CF</t>
  </si>
  <si>
    <t>ADDRESSABLE FIRE ALARM  BOQ FOR The {rish House @ LUCKNOW</t>
  </si>
  <si>
    <t>SR.NO</t>
  </si>
  <si>
    <t>UNIT</t>
  </si>
  <si>
    <t>TOTAL QTY.</t>
  </si>
  <si>
    <t>Rates</t>
  </si>
  <si>
    <t>ADDRESSABLE  FIRE ALARM SYSTEM - NOTIFIER MAKE</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</si>
  <si>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</si>
  <si>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</si>
  <si>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</si>
  <si>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</si>
  <si>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</si>
  <si>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</si>
  <si>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</si>
  <si>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</si>
  <si>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</si>
  <si>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</si>
  <si>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</si>
  <si>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and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</si>
  <si>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</si>
  <si>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t>Supply,Installation,Testing &amp; Commissioning of above / below ceiling mounted Analogue Addressable Flash scan Type Photoelectric smoke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</si>
  <si>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Supply,Installation,Testing &amp; Commissioning of above / below ceiling mounted Analogue Addressable Heat / Thermal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</si>
  <si>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Supply,Installation,Testing &amp; Commissioning of  Addressable Break Glass Manual Call Point   having Rotary, decimal addressing system and having an integrally mounted addressabla module that monitors and reports contact status.</t>
  </si>
  <si>
    <t>Response indicator.</t>
  </si>
  <si>
    <t>NOTE: FIRE PANEL SHALL BE PROVIDED WITH FACILITY TO INTEGRATE WITH AIRPORT PANEL</t>
  </si>
  <si>
    <t>CABLES</t>
  </si>
  <si>
    <t>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(MAKE: RR CABLE)</t>
  </si>
  <si>
    <t>2 core x 1.5 Sq.mm armoured cable(Un-screened, LSZH armoured)</t>
  </si>
  <si>
    <t>Mtr</t>
  </si>
  <si>
    <t>REWORKS</t>
  </si>
  <si>
    <t>Shifting , relocation and reworking including extending of cable &amp; testing and commissioning of the following devices</t>
  </si>
  <si>
    <t>Photoelectric Smoke Detectors (BFC) at actuals.</t>
  </si>
  <si>
    <t xml:space="preserve">Response Indicator of AFC detectors at actuals  </t>
  </si>
  <si>
    <t>TOTAL FOR ADDRESSABLE FIRE ALARM SYSTEM</t>
  </si>
  <si>
    <t>CCTV BOQ FOR The Irish House @ LUCKNOW</t>
  </si>
  <si>
    <t>Total Rate</t>
  </si>
  <si>
    <t>II</t>
  </si>
  <si>
    <t>CCTV SURVIELLIANCE SYSTEM</t>
  </si>
  <si>
    <t xml:space="preserve">Supply, Istallation, Testing &amp; Commissioning of 5MP HD Dome Camera Model No. DS-2CE76HOTITMFS </t>
  </si>
  <si>
    <t>Supply &amp; Installation of 230/12V -20A DC Power Supply Unit for Camera Make: MRE/ACOORD</t>
  </si>
  <si>
    <t>4-Channel Embedded DVR, Real Time Recording @ CIF Resolution for all Channels or D1 Resolution on 1st Channel and rest at Real Time @ CIF , Support English OSD, 1 SATA slot available, 230VAC  &amp; TCP/IP Connectivity. (Honeywell Make, HDDVR1004 Model)</t>
  </si>
  <si>
    <t>8-Channel Embedded DVR, Real Time Recording @ CIF Resolution for all Channels or D1 Resolution on 1st Channel and rest at Real Time @ CIF , Support English OSD, 1 SATA slot available, 230VAC  &amp; TCP/IP Connectivity. (Honeywell Make, HDDVR1008 Model)</t>
  </si>
  <si>
    <t xml:space="preserve">VGA Flat screen TFT 21" high resolution Monitor with power supply complete </t>
  </si>
  <si>
    <t>8 TB Hard Disk (15 Days)</t>
  </si>
  <si>
    <t>Supply &amp; Instllation of Power connector</t>
  </si>
  <si>
    <t>Supply &amp; Installation of co-axial connector</t>
  </si>
  <si>
    <t>Supply &amp; laying of 2C x 1.5 sq. mm non-FRLS flexible PVC insulated cable with GI conduit FOR POWER SUPPLY</t>
  </si>
  <si>
    <t xml:space="preserve">Supply &amp; laying of RT-3 Co-axial &amp; Power FRLS Cable </t>
  </si>
  <si>
    <t>Supply &amp; Laying of 25mm dia. GI Conduit</t>
  </si>
  <si>
    <t>Supply &amp; laying of RG6 cable for video transmission from all cameras to DVR located in Server Room with PVC conduit.</t>
  </si>
  <si>
    <t>TOTAL FOR CCTV SYSTEM</t>
  </si>
  <si>
    <t>Thr Irish House @ LUCKNOW</t>
  </si>
  <si>
    <t xml:space="preserve">PA SYSTEM BOQ </t>
  </si>
  <si>
    <t>PA/MUSIC SYSTEM EQUIPMENTS SUPPLY</t>
  </si>
  <si>
    <t>Supply &amp; Installation of JBL make Loudspeaker (6 watt) CEILING SPKR to match with Airport PA System</t>
  </si>
  <si>
    <t xml:space="preserve">Supply of JBL make Loudspeaker 20 watt wall mount SPKR </t>
  </si>
  <si>
    <t>Supply, installation, testing &amp; commissioning of Control 24CT Microplus JBL make Speakers</t>
  </si>
  <si>
    <t>Supply of Amplifier with Line matching transformers</t>
  </si>
  <si>
    <t>Supply of DSP with Card Model No. BLU-100/BLU 102</t>
  </si>
  <si>
    <t>Supply of  ZONE CONTROLLER Model No. BLU-3</t>
  </si>
  <si>
    <t>Supply of Paging Mic Model No. DST-995</t>
  </si>
  <si>
    <t>Supply of DVD Player for BGM</t>
  </si>
  <si>
    <t>Supply &amp; Laying of 2x2.5 Sq.mm FRLS Speaker Cable. The cost of conduit shall be paid separately.</t>
  </si>
  <si>
    <t>Supply of 3x1.5 Sq.mm FRLS Microphone Cable The cost of conduit shall be paid separately.</t>
  </si>
  <si>
    <t xml:space="preserve">Supply of 12U (600mmx800mm) Equipment Rack </t>
  </si>
  <si>
    <t>TOTAL FOR MUSIC SYSTEM EQUIPMENTS</t>
  </si>
  <si>
    <t>Boq qty.</t>
  </si>
  <si>
    <t>Length</t>
  </si>
  <si>
    <t>Width</t>
  </si>
  <si>
    <t>Height</t>
  </si>
  <si>
    <t>Total</t>
  </si>
  <si>
    <t>Boq Qty</t>
  </si>
  <si>
    <t>RO Water Line on expose wall</t>
  </si>
  <si>
    <t>Bar area LHS wall</t>
  </si>
  <si>
    <t>Tap point vertical</t>
  </si>
  <si>
    <t>Bar Front wall</t>
  </si>
  <si>
    <t>Hot Water Gyser line Bar front wall</t>
  </si>
  <si>
    <t>RHS wall</t>
  </si>
  <si>
    <t>Fresh Water line main aiportline to column</t>
  </si>
  <si>
    <t>Column Inside vertical</t>
  </si>
  <si>
    <t xml:space="preserve">Above fasade glass </t>
  </si>
  <si>
    <t>Vertical for near glass fasade</t>
  </si>
  <si>
    <t>Expose main Line</t>
  </si>
  <si>
    <t>RHS wall vertical Line</t>
  </si>
  <si>
    <t>RHS wall Horizontal Line</t>
  </si>
  <si>
    <t>Total Qty.</t>
  </si>
  <si>
    <t>Previous Qty.</t>
  </si>
  <si>
    <t>unit</t>
  </si>
  <si>
    <t>Boq qty</t>
  </si>
  <si>
    <t xml:space="preserve">Branch -1 above Bar counter </t>
  </si>
  <si>
    <t>Sprinklar branch bar area</t>
  </si>
  <si>
    <t>Branch -2 above rafters</t>
  </si>
  <si>
    <t xml:space="preserve">Sprinklar brances </t>
  </si>
  <si>
    <t>Above hut both side line</t>
  </si>
  <si>
    <t>3 rd branc above C- bench sofa</t>
  </si>
  <si>
    <t>Total Qty in Rmt.</t>
  </si>
  <si>
    <t>Previous bill qty.</t>
  </si>
  <si>
    <t>This bill qty.</t>
  </si>
  <si>
    <t>Airport chilled line to main Header</t>
  </si>
  <si>
    <t xml:space="preserve">Down </t>
  </si>
  <si>
    <t>Main Header run</t>
  </si>
  <si>
    <t>Boq Qty.</t>
  </si>
  <si>
    <t xml:space="preserve">MB SHEET CCTV FOR The Irish House </t>
  </si>
  <si>
    <t>Floor greeting size 300x300</t>
  </si>
  <si>
    <t>Floor greeting size 500x500</t>
  </si>
  <si>
    <t>Floor greeting size 300x600</t>
  </si>
  <si>
    <t>Main line connection</t>
  </si>
  <si>
    <t>Floor trap</t>
  </si>
  <si>
    <t>Trap to small GT line</t>
  </si>
  <si>
    <t>Trap to main GT line</t>
  </si>
  <si>
    <t>600x300 to 600x600 main GT line</t>
  </si>
  <si>
    <t xml:space="preserve">300x300 to 600x600 main GT line </t>
  </si>
  <si>
    <t>Main Header connection 2 nos.</t>
  </si>
  <si>
    <t>DB extra</t>
  </si>
  <si>
    <t>DB to Ceiling  level</t>
  </si>
  <si>
    <t xml:space="preserve">Ceiling to rafter </t>
  </si>
  <si>
    <t>Ceiling to rafter down</t>
  </si>
  <si>
    <t xml:space="preserve">Long rafter </t>
  </si>
  <si>
    <t>Rafter to center rafter</t>
  </si>
  <si>
    <t>Center rafter</t>
  </si>
  <si>
    <t>Center rafter return</t>
  </si>
  <si>
    <t>center rafter to corner rafter</t>
  </si>
  <si>
    <t>Long rafter 2nd</t>
  </si>
  <si>
    <t>8 speaker extra and return extra wire</t>
  </si>
  <si>
    <t>Total qty.</t>
  </si>
  <si>
    <t>previous qty</t>
  </si>
  <si>
    <t>this bill qty.</t>
  </si>
  <si>
    <t>Rmt.</t>
  </si>
  <si>
    <t>cctv cable</t>
  </si>
  <si>
    <t>GI Conduit</t>
  </si>
  <si>
    <t>Material supply at site</t>
  </si>
  <si>
    <t>Swicth socket ip65 for kitchen</t>
  </si>
  <si>
    <t xml:space="preserve">Total Qty </t>
  </si>
  <si>
    <t>Previous qty</t>
  </si>
  <si>
    <t>This bill qty</t>
  </si>
  <si>
    <t>nos</t>
  </si>
  <si>
    <t>Total qty</t>
  </si>
  <si>
    <t>set</t>
  </si>
  <si>
    <t>Distribution board</t>
  </si>
  <si>
    <t>Previous bill</t>
  </si>
  <si>
    <t>Total Qty</t>
  </si>
  <si>
    <t>this bill qty</t>
  </si>
  <si>
    <t>Supply kitchen dB</t>
  </si>
  <si>
    <t>Emergency DB</t>
  </si>
  <si>
    <t>Lighting</t>
  </si>
  <si>
    <t>Y6</t>
  </si>
  <si>
    <t>R3</t>
  </si>
  <si>
    <t>B2</t>
  </si>
  <si>
    <t>B4</t>
  </si>
  <si>
    <t>B3</t>
  </si>
  <si>
    <t>UPS kitchen</t>
  </si>
  <si>
    <t>F3</t>
  </si>
  <si>
    <t>This qty.</t>
  </si>
  <si>
    <t>kitchen circuit KP DB</t>
  </si>
  <si>
    <t>R1</t>
  </si>
  <si>
    <t>Y1</t>
  </si>
  <si>
    <t>Y5</t>
  </si>
  <si>
    <t>Y4</t>
  </si>
  <si>
    <t>Y2</t>
  </si>
  <si>
    <t>B1</t>
  </si>
  <si>
    <t>R2</t>
  </si>
  <si>
    <t>Y3</t>
  </si>
  <si>
    <t>Power point LP DB</t>
  </si>
  <si>
    <t>Y9</t>
  </si>
  <si>
    <t>Y8</t>
  </si>
  <si>
    <t>R8</t>
  </si>
  <si>
    <t>B7</t>
  </si>
  <si>
    <t>B8</t>
  </si>
  <si>
    <t>R9</t>
  </si>
  <si>
    <t>Service UPS DB</t>
  </si>
  <si>
    <t>F4</t>
  </si>
  <si>
    <t>F5</t>
  </si>
  <si>
    <t>Previous Qty</t>
  </si>
  <si>
    <t>this Bill Qty</t>
  </si>
  <si>
    <t>V3</t>
  </si>
  <si>
    <t>D7</t>
  </si>
  <si>
    <t>D8</t>
  </si>
  <si>
    <t>D1</t>
  </si>
  <si>
    <t>D2</t>
  </si>
  <si>
    <t>D3</t>
  </si>
  <si>
    <t>D4</t>
  </si>
  <si>
    <t>V1</t>
  </si>
  <si>
    <t>D5</t>
  </si>
  <si>
    <t>D6</t>
  </si>
  <si>
    <t>D9</t>
  </si>
  <si>
    <t>Temporary lighting  and power arrangement at site</t>
  </si>
  <si>
    <t>This Bill Qty</t>
  </si>
  <si>
    <t>VART</t>
  </si>
  <si>
    <t>Infracon Pvt Ltd</t>
  </si>
  <si>
    <t xml:space="preserve">229, Neha Ind. Est., Off Duttapada Road, </t>
  </si>
  <si>
    <t>Opp. Oberoi Sky, Borivali (E), Mumbai - 400066</t>
  </si>
  <si>
    <t>Contact No :- 022-40233596 / 28700110                                                                                                                                                                                                                                                                                                                                                                                                                                                                Email : info@vartinfra.com</t>
  </si>
  <si>
    <t>To,</t>
  </si>
  <si>
    <t>Date</t>
  </si>
  <si>
    <t>Basic Total</t>
  </si>
  <si>
    <t>Add GST @ 18%</t>
  </si>
  <si>
    <t>Grand Total</t>
  </si>
  <si>
    <t>Work Completion Time Period</t>
  </si>
  <si>
    <t>Material Delivery 1o days from the Date of PO with advance</t>
  </si>
  <si>
    <t>Payment terms :</t>
  </si>
  <si>
    <t>100% Advance with Work order</t>
  </si>
  <si>
    <t>No Retention</t>
  </si>
  <si>
    <t>For VART Infracon Pvt. Ltd.</t>
  </si>
  <si>
    <t>Authorised Signatory</t>
  </si>
  <si>
    <t xml:space="preserve">The Irish House Mep  work </t>
  </si>
  <si>
    <t>Ra-2nd</t>
  </si>
  <si>
    <t>mtr</t>
  </si>
  <si>
    <t>UPS isolation DB and MCB set</t>
  </si>
  <si>
    <t xml:space="preserve">Gyser line horizontal </t>
  </si>
  <si>
    <t>RO outline horizontal</t>
  </si>
  <si>
    <t>Ro waste hprizontal</t>
  </si>
  <si>
    <t>Gyser line vertical</t>
  </si>
  <si>
    <t>RO outline vertical</t>
  </si>
  <si>
    <t>Ro waste vertical</t>
  </si>
  <si>
    <t>Light points</t>
  </si>
  <si>
    <t xml:space="preserve">secondary light point  </t>
  </si>
  <si>
    <t xml:space="preserve">Primary light point  </t>
  </si>
  <si>
    <t>D10</t>
  </si>
  <si>
    <t>D11</t>
  </si>
  <si>
    <t>D12</t>
  </si>
  <si>
    <t>D13</t>
  </si>
  <si>
    <t>D14</t>
  </si>
  <si>
    <t>D15</t>
  </si>
  <si>
    <t>D16</t>
  </si>
  <si>
    <t>D17</t>
  </si>
  <si>
    <t>V2</t>
  </si>
  <si>
    <t>wifi 1</t>
  </si>
  <si>
    <t>wifi 2</t>
  </si>
  <si>
    <t>projector</t>
  </si>
  <si>
    <t>Simolina Kitchen Pvt. Ltd.</t>
  </si>
  <si>
    <t>Kindly Attn.:- Irfaan ji</t>
  </si>
  <si>
    <t>RO and Gyser</t>
  </si>
  <si>
    <t>Bar area</t>
  </si>
  <si>
    <t>For Ro and Gyser above ceiling</t>
  </si>
  <si>
    <t>This Bill qty</t>
  </si>
  <si>
    <t xml:space="preserve">Secondary Light    </t>
  </si>
  <si>
    <t>Camera</t>
  </si>
  <si>
    <t>DVR</t>
  </si>
  <si>
    <t xml:space="preserve">Ball Valve </t>
  </si>
  <si>
    <t>Ball Valve Y-Strainer</t>
  </si>
  <si>
    <t>Air Vent</t>
  </si>
  <si>
    <t>Pressure Gauge</t>
  </si>
  <si>
    <t>Thermometers</t>
  </si>
  <si>
    <t xml:space="preserve">850x300 mm duct </t>
  </si>
  <si>
    <t>sqm</t>
  </si>
  <si>
    <t>550x200 mm duct</t>
  </si>
  <si>
    <t>550x200 mm counter area</t>
  </si>
  <si>
    <t>850x300 mm duct Glass screen side</t>
  </si>
  <si>
    <t>Total Qty in sqm</t>
  </si>
  <si>
    <t>Grill</t>
  </si>
  <si>
    <t>Sqm</t>
  </si>
  <si>
    <t>Side Throw Curved Grill</t>
  </si>
  <si>
    <t>Grill damper</t>
  </si>
  <si>
    <t>Side Throw Curved Grill Damper</t>
  </si>
  <si>
    <t>Canvas connection</t>
  </si>
  <si>
    <t>AHU and Duct Mouth connection</t>
  </si>
  <si>
    <t>AHU Stater</t>
  </si>
  <si>
    <t>Total Qty in nos</t>
  </si>
  <si>
    <t>rmt</t>
  </si>
  <si>
    <t>Sprinkler</t>
  </si>
  <si>
    <t>no</t>
  </si>
  <si>
    <t xml:space="preserve">Proforma Invoice </t>
  </si>
  <si>
    <t>Cat 6 Wiring for TV-01</t>
  </si>
  <si>
    <t>Cat 6 Wiring for TV-02</t>
  </si>
  <si>
    <t xml:space="preserve">TV POINT Addetional item </t>
  </si>
  <si>
    <t xml:space="preserve">Sink Pillar cock </t>
  </si>
  <si>
    <t xml:space="preserve">Connection pipes </t>
  </si>
  <si>
    <t>40 mm Inlet line AHU-1</t>
  </si>
  <si>
    <t>40 mm outlet line AHU-2</t>
  </si>
  <si>
    <t>40 mm outlet line AHU-1</t>
  </si>
  <si>
    <t>40 mm Inlet line AHU-2</t>
  </si>
  <si>
    <t>AHU-1</t>
  </si>
  <si>
    <t>AHU-2</t>
  </si>
  <si>
    <t>AbC Type fire extingusher</t>
  </si>
  <si>
    <t>co2 Type fire extingusher</t>
  </si>
  <si>
    <t>Bar counter area</t>
  </si>
  <si>
    <t>Monitor modulaue</t>
  </si>
  <si>
    <t>Relay Moudule</t>
  </si>
  <si>
    <t>Horn</t>
  </si>
  <si>
    <t>Smoke Detector</t>
  </si>
  <si>
    <t>Heat Detector</t>
  </si>
  <si>
    <t>Call point</t>
  </si>
  <si>
    <t>ceiling Looping Cable</t>
  </si>
  <si>
    <t>Ra-4th</t>
  </si>
  <si>
    <t>PRICE COMPRTIVE - MEP @ IRISH HOUSE @ LUCKNOW                     RA-4th</t>
  </si>
  <si>
    <t>UPS</t>
  </si>
  <si>
    <t>Led Profile light</t>
  </si>
  <si>
    <t>Spike light</t>
  </si>
  <si>
    <t xml:space="preserve">SPIGOT Damper  </t>
  </si>
  <si>
    <t>Varation</t>
  </si>
  <si>
    <t>GST 18%</t>
  </si>
  <si>
    <t xml:space="preserve"> TOTAL</t>
  </si>
  <si>
    <t>G. Total</t>
  </si>
  <si>
    <t xml:space="preserve"> TOTAL  A , B,  C AND D </t>
  </si>
  <si>
    <t>G.Total</t>
  </si>
  <si>
    <t>tv switch socket</t>
  </si>
  <si>
    <t>Restricted Qty.</t>
  </si>
  <si>
    <t>Restricted qty</t>
  </si>
  <si>
    <t>MB -Electrical ,The Irish House                                                          Correction copy</t>
  </si>
  <si>
    <t xml:space="preserve">                                                     MB SHEET PHE -The Irish House                                         Correction copy</t>
  </si>
  <si>
    <t xml:space="preserve">                                                                                 MB HVAC                                                                          Correction copy</t>
  </si>
  <si>
    <t xml:space="preserve">                                                             MB Sheet  Fire Fighting -The Irish House                                            Correction copy</t>
  </si>
  <si>
    <t xml:space="preserve">                                                      MB Sheet Fire Alarm System -The Irish House                                      Correction copy</t>
  </si>
  <si>
    <t>Restricted Qty</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</si>
</sst>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3" formatCode="_(* #,##0.00_);_(* \(#,##0.00\);_(* &quot;-&quot;??_);_(@_)"/>
    <numFmt numFmtId="164" formatCode="&quot;$&quot;##,##0.00_);&quot;($&quot;##,##0.00\)"/>
    <numFmt numFmtId="165" formatCode="&quot;Rs.&quot;#,##0.00_);&quot;(Rs.&quot;#,##0.00\)"/>
    <numFmt numFmtId="166" formatCode="#,##0.00&quot; F&quot;;[Red]\-#,##0.00&quot; F&quot;"/>
    <numFmt numFmtId="167" formatCode="#,##0\ ;[Red]\(#,##0\)"/>
    <numFmt numFmtId="168" formatCode="0###0"/>
    <numFmt numFmtId="169" formatCode="_(&quot;Rs.&quot;* #,##0_);_(&quot;Rs.&quot;* \(#,##0\);_(&quot;Rs.&quot;* \-??_);_(@_)"/>
    <numFmt numFmtId="170" formatCode="_(* #,##0_);_(* \(#,##0\);_(* &quot;-&quot;??_);_(@_)"/>
    <numFmt numFmtId="171" formatCode="_ * #,##0.00_)&quot; $&quot;_ ;_ * \(#,##0.00&quot;) $&quot;_ ;_ * \-??_)&quot; $&quot;_ ;_ @_ "/>
    <numFmt numFmtId="172" formatCode="\##,##0;[Red]&quot;\-&quot;#,##0"/>
    <numFmt numFmtId="173" formatCode="0##0"/>
    <numFmt numFmtId="174" formatCode="_(* #,##0.00_);_(* \(#,##0.00\);_(* \-??_);_(@_)"/>
    <numFmt numFmtId="175" formatCode="_-&quot;$&quot;* #,##0_-;&quot;-$&quot;* #,##0_-;_-&quot;$&quot;* \-_-;_-@_-"/>
    <numFmt numFmtId="176" formatCode="0.00_)"/>
    <numFmt numFmtId="177" formatCode="&quot;Rs. &quot;#,###,##0_);&quot;(Rs. &quot;#,###,##0\)"/>
    <numFmt numFmtId="178" formatCode="#,##0_);[Red]\(#,##0\);;@"/>
    <numFmt numFmtId="179" formatCode="_-* #,##0.00_-;\-* #,##0.00_-;_-* \-??_-;_-@_-"/>
    <numFmt numFmtId="180" formatCode="#."/>
    <numFmt numFmtId="181" formatCode="&quot;Rs.&quot;##,##0.00_);&quot;(Rs.&quot;##,##0.00\)"/>
    <numFmt numFmtId="182" formatCode="&quot;$&quot;#,##0_);[Red]&quot;($&quot;#,##0\)"/>
    <numFmt numFmtId="183" formatCode="_-&quot;$&quot;* #,##0.00_-;&quot;-$&quot;* #,##0.00_-;_-&quot;$&quot;* \-??_-;_-@_-"/>
    <numFmt numFmtId="184" formatCode="[$$-409]#,##0.00;[Red]\-[$$-409]#,##0.00"/>
    <numFmt numFmtId="185" formatCode="_(&quot;$&quot;* #,##0.00_);_(&quot;$&quot;* \(#,##0.00\);_(&quot;$&quot;* \-??_);_(@_)"/>
    <numFmt numFmtId="186" formatCode="_-* #,##0\ _F_-;\-* #,##0\ _F_-;_-* &quot;- &quot;_F_-;_-@_-"/>
    <numFmt numFmtId="187" formatCode="General\ ;[Red]\(General\)"/>
    <numFmt numFmtId="188" formatCode="&quot;₹ &quot;#,##0;&quot;₹ -&quot;#,##0"/>
    <numFmt numFmtId="189" formatCode="&quot;L. &quot;#,##0;[Red]&quot;-L. &quot;#,##0"/>
    <numFmt numFmtId="190" formatCode="#,##0.0000_);&quot;( &quot;#,##0.0000\)"/>
    <numFmt numFmtId="191" formatCode="_-&quot;£&quot;* #,##0_-;&quot;-£&quot;* #,##0_-;_-&quot;£&quot;* \-_-;_-@_-"/>
    <numFmt numFmtId="192" formatCode="_([$€]* #,##0.00_);_([$€]* \(#,##0.00\);_([$€]* \-??_);_(@_)"/>
    <numFmt numFmtId="193" formatCode="#,##0.0"/>
    <numFmt numFmtId="194" formatCode="_-* #,##0_-;\-* #,##0_-;_-* \-_-;_-@_-"/>
    <numFmt numFmtId="195" formatCode="_-* #,##0.00\ [$€-1]_-;\-* #,##0.00\ [$€-1]_-;_-* \-??\ [$€-1]_-"/>
    <numFmt numFmtId="196" formatCode="#,##0\ ;\-#,##0\ ;&quot; - &quot;;@\ "/>
    <numFmt numFmtId="197" formatCode="0_ "/>
    <numFmt numFmtId="198" formatCode="_-* #,##0.00\ _F_-;\-* #,##0.00\ _F_-;_-* \-??\ _F_-;_-@_-"/>
    <numFmt numFmtId="199" formatCode="_ * #,##0_ ;_ * \-#,##0_ ;_ * \-_ ;_ @_ "/>
    <numFmt numFmtId="200" formatCode="_ * #,##0_)&quot; $&quot;_ ;_ * \(#,##0&quot;) $&quot;_ ;_ * \-_)&quot; $&quot;_ ;_ @_ "/>
    <numFmt numFmtId="201" formatCode="&quot;$&quot;#,##0.00"/>
    <numFmt numFmtId="202" formatCode="_ &quot;Rs. &quot;* #,##0_ ;_ &quot;Rs. &quot;* \-#,##0_ ;_ &quot;Rs. &quot;* \-_ ;_ @_ "/>
    <numFmt numFmtId="203" formatCode="&quot;₹ &quot;#,##0;[Red]&quot;₹ -&quot;#,##0"/>
    <numFmt numFmtId="204" formatCode="_(* #,##0_);_(* \(#,##0\);_(* \-??_);_(@_)"/>
    <numFmt numFmtId="205" formatCode="_ * #,##0.00_ ;_ * \-#,##0.00_ ;_ * &quot;-&quot;??_ ;_ @_ "/>
    <numFmt numFmtId="206" formatCode="&quot;£ &quot;#,##0.00;&quot;-£ &quot;#,##0.00"/>
    <numFmt numFmtId="207" formatCode="0.00_ "/>
    <numFmt numFmtId="208" formatCode="0.0"/>
    <numFmt numFmtId="209" formatCode="_ * #,##0_ ;_ * \-#,##0_ ;_ * &quot;-&quot;??_ ;_ @_ "/>
    <numFmt numFmtId="210" formatCode="#,##0\ ;&quot; (&quot;#,##0\);&quot; -&quot;#\ ;@\ "/>
    <numFmt numFmtId="211" formatCode="dd/mm/yyyy"/>
  </numFmts>
  <fonts count="99">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1"/>
      <color theme="1"/>
      <name val="Calibri Light"/>
      <family val="2"/>
      <scheme val="major"/>
    </font>
    <font>
      <b/>
      <sz val="11"/>
      <color theme="1"/>
      <name val="Calibri Light"/>
      <family val="2"/>
      <scheme val="major"/>
    </font>
    <font>
      <b/>
      <sz val="11"/>
      <color theme="1"/>
      <name val="Arial"/>
      <family val="2"/>
    </font>
    <font>
      <sz val="11"/>
      <name val="Calibri Light"/>
      <family val="2"/>
      <scheme val="major"/>
    </font>
    <font>
      <b/>
      <sz val="11"/>
      <name val="Calibri Light"/>
      <family val="2"/>
      <scheme val="major"/>
    </font>
    <font>
      <b/>
      <sz val="11"/>
      <name val="Arial"/>
      <family val="2"/>
    </font>
    <font>
      <b/>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b/>
      <u/>
      <sz val="11"/>
      <color theme="1"/>
      <name val="Calibri"/>
      <family val="2"/>
      <scheme val="minor"/>
    </font>
    <font>
      <b/>
      <sz val="11"/>
      <color theme="1"/>
      <name val="Calibri"/>
      <family val="2"/>
    </font>
    <font>
      <b/>
      <u/>
      <sz val="11"/>
      <color theme="1"/>
      <name val="Calibri"/>
      <family val="2"/>
    </font>
    <font>
      <b/>
      <sz val="12"/>
      <color theme="1"/>
      <name val="Calibri"/>
      <family val="2"/>
    </font>
    <font>
      <i/>
      <sz val="11"/>
      <name val="Calibri Light"/>
      <family val="2"/>
      <scheme val="major"/>
    </font>
    <font>
      <b/>
      <u/>
      <sz val="11"/>
      <name val="Calibri Light"/>
      <family val="2"/>
      <scheme val="major"/>
    </font>
    <font>
      <sz val="11"/>
      <color indexed="8"/>
      <name val="Calibri Light"/>
      <family val="2"/>
      <scheme val="major"/>
    </font>
    <font>
      <sz val="11"/>
      <name val="Arial"/>
      <family val="2"/>
    </font>
    <font>
      <b/>
      <sz val="11"/>
      <color indexed="8"/>
      <name val="Calibri"/>
      <family val="2"/>
      <scheme val="minor"/>
    </font>
    <font>
      <b/>
      <sz val="8"/>
      <name val="Arial"/>
      <family val="2"/>
    </font>
    <font>
      <sz val="10"/>
      <name val="Arial"/>
      <family val="2"/>
    </font>
    <font>
      <sz val="11"/>
      <color indexed="8"/>
      <name val="Calibri"/>
      <family val="2"/>
    </font>
    <font>
      <sz val="10"/>
      <color indexed="8"/>
      <name val="Arial1"/>
      <charset val="134"/>
    </font>
    <font>
      <sz val="10"/>
      <color indexed="8"/>
      <name val="Arial"/>
      <family val="2"/>
    </font>
    <font>
      <b/>
      <i/>
      <u/>
      <sz val="11"/>
      <color indexed="8"/>
      <name val="Calibri"/>
      <family val="2"/>
    </font>
    <font>
      <b/>
      <i/>
      <sz val="16"/>
      <color indexed="8"/>
      <name val="Calibri"/>
      <family val="2"/>
    </font>
    <font>
      <sz val="11"/>
      <color indexed="17"/>
      <name val="Calibri"/>
      <family val="2"/>
    </font>
    <font>
      <sz val="1"/>
      <color indexed="16"/>
      <name val="Courier New"/>
      <family val="3"/>
    </font>
    <font>
      <sz val="10"/>
      <name val="Century Gothic"/>
      <family val="2"/>
    </font>
    <font>
      <b/>
      <sz val="12"/>
      <name val="Times New Roman"/>
      <family val="1"/>
    </font>
    <font>
      <sz val="8"/>
      <name val="Arial"/>
      <family val="2"/>
    </font>
    <font>
      <i/>
      <sz val="1"/>
      <color indexed="16"/>
      <name val="Courier New"/>
      <family val="3"/>
    </font>
    <font>
      <sz val="11"/>
      <color indexed="20"/>
      <name val="Calibri"/>
      <family val="2"/>
    </font>
    <font>
      <sz val="12"/>
      <name val="Times New Roman"/>
      <family val="1"/>
    </font>
    <font>
      <sz val="11"/>
      <color indexed="60"/>
      <name val="Book Antiqua"/>
      <family val="1"/>
    </font>
    <font>
      <sz val="11"/>
      <color indexed="9"/>
      <name val="Calibri"/>
      <family val="2"/>
    </font>
    <font>
      <sz val="12"/>
      <name val="HP-TIMES"/>
      <charset val="134"/>
    </font>
    <font>
      <i/>
      <sz val="9"/>
      <name val="Times New Roman"/>
      <family val="1"/>
    </font>
    <font>
      <b/>
      <sz val="12"/>
      <color indexed="18"/>
      <name val="Times New Roman"/>
      <family val="1"/>
    </font>
    <font>
      <b/>
      <sz val="11"/>
      <name val="Times New Roman"/>
      <family val="1"/>
    </font>
    <font>
      <b/>
      <sz val="12"/>
      <name val="Arial"/>
      <family val="2"/>
    </font>
    <font>
      <b/>
      <i/>
      <sz val="16"/>
      <name val="Arial"/>
      <family val="2"/>
    </font>
    <font>
      <b/>
      <i/>
      <sz val="12"/>
      <name val="Times New Roman"/>
      <family val="1"/>
    </font>
    <font>
      <sz val="14"/>
      <name val="Terminal"/>
      <charset val="128"/>
    </font>
    <font>
      <b/>
      <i/>
      <sz val="9"/>
      <name val="Times New Roman"/>
      <family val="1"/>
    </font>
    <font>
      <b/>
      <sz val="13"/>
      <color indexed="56"/>
      <name val="Book Antiqua"/>
      <family val="1"/>
    </font>
    <font>
      <b/>
      <sz val="9"/>
      <name val="Arial"/>
      <family val="2"/>
    </font>
    <font>
      <sz val="9"/>
      <name val="Times New Roman"/>
      <family val="1"/>
    </font>
    <font>
      <b/>
      <sz val="11"/>
      <color indexed="52"/>
      <name val="Calibri"/>
      <family val="2"/>
    </font>
    <font>
      <sz val="11"/>
      <color indexed="62"/>
      <name val="Calibri"/>
      <family val="2"/>
    </font>
    <font>
      <sz val="10"/>
      <name val="Times New Roman"/>
      <family val="1"/>
    </font>
    <font>
      <u/>
      <sz val="9.35"/>
      <color indexed="12"/>
      <name val="Calibri"/>
      <family val="2"/>
    </font>
    <font>
      <b/>
      <sz val="1"/>
      <color indexed="16"/>
      <name val="Courier New"/>
      <family val="3"/>
    </font>
    <font>
      <sz val="11"/>
      <name val="돋움"/>
      <charset val="129"/>
    </font>
    <font>
      <b/>
      <sz val="18"/>
      <name val="Times New Roman"/>
      <family val="1"/>
    </font>
    <font>
      <b/>
      <sz val="11"/>
      <color indexed="9"/>
      <name val="Calibri"/>
      <family val="2"/>
    </font>
    <font>
      <sz val="10"/>
      <name val="Times New Roman"/>
      <family val="1"/>
    </font>
    <font>
      <b/>
      <sz val="10"/>
      <name val="Century Gothic"/>
      <family val="2"/>
    </font>
    <font>
      <b/>
      <sz val="11"/>
      <color indexed="63"/>
      <name val="Calibri"/>
      <family val="2"/>
    </font>
    <font>
      <sz val="11"/>
      <color indexed="60"/>
      <name val="Calibri"/>
      <family val="2"/>
    </font>
    <font>
      <sz val="12"/>
      <name val="Univers (WN)"/>
      <charset val="134"/>
    </font>
    <font>
      <sz val="9"/>
      <name val="Arial"/>
      <family val="2"/>
    </font>
    <font>
      <sz val="10"/>
      <name val="Geneva"/>
      <charset val="134"/>
    </font>
    <font>
      <sz val="24"/>
      <color indexed="13"/>
      <name val="Arial"/>
      <family val="2"/>
    </font>
    <font>
      <b/>
      <sz val="14"/>
      <name val="HP-TIMES"/>
      <charset val="134"/>
    </font>
    <font>
      <sz val="10"/>
      <name val="ＭＳ ゴシック"/>
      <charset val="128"/>
    </font>
    <font>
      <b/>
      <u/>
      <sz val="11"/>
      <name val="Times New Roman"/>
      <family val="1"/>
    </font>
    <font>
      <sz val="10"/>
      <name val="MS Sans Serif"/>
      <charset val="134"/>
    </font>
    <font>
      <sz val="10"/>
      <name val="Arial"/>
      <family val="2"/>
    </font>
    <font>
      <b/>
      <sz val="11"/>
      <color theme="1"/>
      <name val="Calibri Light"/>
      <family val="2"/>
      <scheme val="major"/>
    </font>
    <font>
      <b/>
      <sz val="10"/>
      <name val="Arial"/>
      <family val="2"/>
    </font>
    <font>
      <sz val="11"/>
      <color theme="1"/>
      <name val="Calibri Light"/>
      <family val="2"/>
      <scheme val="major"/>
    </font>
    <font>
      <sz val="11"/>
      <color rgb="FFFF0000"/>
      <name val="Calibri"/>
      <family val="2"/>
      <scheme val="minor"/>
    </font>
    <font>
      <b/>
      <sz val="11"/>
      <color theme="1"/>
      <name val="Calibri"/>
      <family val="2"/>
      <scheme val="minor"/>
    </font>
    <font>
      <b/>
      <sz val="11"/>
      <name val="Calibri Light"/>
      <family val="2"/>
      <scheme val="major"/>
    </font>
    <font>
      <sz val="11"/>
      <name val="Calibri Light"/>
      <family val="2"/>
      <scheme val="major"/>
    </font>
    <font>
      <sz val="11"/>
      <name val="Arial"/>
      <family val="2"/>
    </font>
    <font>
      <sz val="10"/>
      <name val="Arial"/>
      <family val="2"/>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b/>
      <u/>
      <sz val="11"/>
      <color theme="1"/>
      <name val="Calibri"/>
      <family val="2"/>
      <scheme val="minor"/>
    </font>
    <font>
      <b/>
      <sz val="12"/>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7"/>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rgb="FFFFC00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22"/>
      </patternFill>
    </fill>
    <fill>
      <patternFill patternType="solid">
        <fgColor theme="5" tint="0.39997558519241921"/>
        <bgColor indexed="64"/>
      </patternFill>
    </fill>
    <fill>
      <patternFill patternType="solid">
        <fgColor theme="7"/>
        <bgColor indexed="22"/>
      </patternFill>
    </fill>
    <fill>
      <patternFill patternType="solid">
        <fgColor indexed="9"/>
        <bgColor indexed="26"/>
      </patternFill>
    </fill>
    <fill>
      <patternFill patternType="solid">
        <fgColor indexed="42"/>
        <bgColor indexed="27"/>
      </patternFill>
    </fill>
    <fill>
      <patternFill patternType="solid">
        <fgColor indexed="27"/>
        <bgColor indexed="41"/>
      </patternFill>
    </fill>
    <fill>
      <patternFill patternType="solid">
        <fgColor indexed="45"/>
        <bgColor indexed="29"/>
      </patternFill>
    </fill>
    <fill>
      <patternFill patternType="solid">
        <fgColor indexed="26"/>
        <bgColor indexed="9"/>
      </patternFill>
    </fill>
    <fill>
      <patternFill patternType="solid">
        <fgColor indexed="11"/>
        <bgColor indexed="49"/>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47"/>
        <bgColor indexed="22"/>
      </patternFill>
    </fill>
    <fill>
      <patternFill patternType="solid">
        <fgColor indexed="51"/>
        <bgColor indexed="34"/>
      </patternFill>
    </fill>
    <fill>
      <patternFill patternType="solid">
        <fgColor indexed="31"/>
        <bgColor indexed="22"/>
      </patternFill>
    </fill>
    <fill>
      <patternFill patternType="solid">
        <fgColor indexed="20"/>
        <bgColor indexed="36"/>
      </patternFill>
    </fill>
    <fill>
      <patternFill patternType="solid">
        <fgColor indexed="44"/>
        <bgColor indexed="31"/>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indexed="53"/>
        <bgColor indexed="52"/>
      </patternFill>
    </fill>
    <fill>
      <patternFill patternType="solid">
        <fgColor indexed="52"/>
        <bgColor indexed="51"/>
      </patternFill>
    </fill>
    <fill>
      <patternFill patternType="solid">
        <fgColor indexed="62"/>
        <bgColor indexed="56"/>
      </patternFill>
    </fill>
    <fill>
      <patternFill patternType="solid">
        <fgColor indexed="55"/>
        <bgColor indexed="23"/>
      </patternFill>
    </fill>
    <fill>
      <patternFill patternType="solid">
        <fgColor indexed="46"/>
        <bgColor indexed="24"/>
      </patternFill>
    </fill>
    <fill>
      <patternFill patternType="solid">
        <fgColor indexed="10"/>
        <bgColor indexed="60"/>
      </patternFill>
    </fill>
    <fill>
      <patternFill patternType="solid">
        <fgColor indexed="12"/>
        <bgColor indexed="39"/>
      </patternFill>
    </fill>
    <fill>
      <patternFill patternType="solid">
        <fgColor indexed="13"/>
        <bgColor indexed="34"/>
      </patternFill>
    </fill>
    <fill>
      <patternFill patternType="solid">
        <fgColor rgb="FFFFFF00"/>
        <bgColor indexed="64"/>
      </patternFill>
    </fill>
    <fill>
      <patternFill patternType="solid">
        <fgColor theme="0"/>
        <bgColor indexed="64"/>
      </patternFill>
    </fill>
  </fills>
  <borders count="7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hair">
        <color auto="1"/>
      </top>
      <bottom/>
      <diagonal/>
    </border>
    <border>
      <left style="medium">
        <color auto="1"/>
      </left>
      <right/>
      <top/>
      <bottom/>
      <diagonal/>
    </border>
    <border>
      <left style="thin">
        <color auto="1"/>
      </left>
      <right style="medium">
        <color auto="1"/>
      </right>
      <top style="hair">
        <color auto="1"/>
      </top>
      <bottom style="hair">
        <color auto="1"/>
      </bottom>
      <diagonal/>
    </border>
    <border>
      <left/>
      <right/>
      <top style="hair">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medium">
        <color indexed="8"/>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medium">
        <color indexed="8"/>
      </left>
      <right style="medium">
        <color indexed="8"/>
      </right>
      <top style="medium">
        <color indexed="8"/>
      </top>
      <bottom style="medium">
        <color indexed="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8"/>
      </left>
      <right style="thin">
        <color indexed="8"/>
      </right>
      <top style="hair">
        <color indexed="8"/>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style="hair">
        <color indexed="8"/>
      </bottom>
      <diagonal/>
    </border>
    <border>
      <left style="thin">
        <color auto="1"/>
      </left>
      <right style="thin">
        <color auto="1"/>
      </right>
      <top/>
      <bottom/>
      <diagonal/>
    </border>
    <border>
      <left style="thin">
        <color auto="1"/>
      </left>
      <right/>
      <top/>
      <bottom style="thin">
        <color auto="1"/>
      </bottom>
      <diagonal/>
    </border>
    <border>
      <left style="thin">
        <color auto="1"/>
      </left>
      <right/>
      <top style="medium">
        <color indexed="64"/>
      </top>
      <bottom style="thin">
        <color auto="1"/>
      </bottom>
      <diagonal/>
    </border>
    <border>
      <left style="medium">
        <color indexed="64"/>
      </left>
      <right style="thin">
        <color auto="1"/>
      </right>
      <top/>
      <bottom/>
      <diagonal/>
    </border>
  </borders>
  <cellStyleXfs count="988">
    <xf numFmtId="0" fontId="0" fillId="0" borderId="0"/>
    <xf numFmtId="0" fontId="29" fillId="0" borderId="0"/>
    <xf numFmtId="0" fontId="77" fillId="0" borderId="0"/>
    <xf numFmtId="0" fontId="77" fillId="0" borderId="0"/>
    <xf numFmtId="0" fontId="77" fillId="0" borderId="0"/>
    <xf numFmtId="174" fontId="77" fillId="0" borderId="0" applyFill="0" applyBorder="0" applyAlignment="0" applyProtection="0"/>
    <xf numFmtId="0" fontId="77" fillId="0" borderId="0"/>
    <xf numFmtId="177" fontId="77" fillId="14" borderId="0"/>
    <xf numFmtId="0" fontId="77" fillId="0" borderId="0"/>
    <xf numFmtId="0" fontId="77" fillId="0" borderId="0"/>
    <xf numFmtId="0" fontId="31" fillId="0" borderId="0"/>
    <xf numFmtId="0" fontId="77" fillId="0" borderId="0"/>
    <xf numFmtId="0" fontId="77" fillId="0" borderId="0"/>
    <xf numFmtId="0" fontId="31" fillId="0" borderId="0"/>
    <xf numFmtId="174" fontId="77" fillId="0" borderId="0" applyFill="0" applyBorder="0" applyAlignment="0" applyProtection="0"/>
    <xf numFmtId="0" fontId="77" fillId="0" borderId="0"/>
    <xf numFmtId="0" fontId="77" fillId="0" borderId="0"/>
    <xf numFmtId="0" fontId="29" fillId="0" borderId="0"/>
    <xf numFmtId="0" fontId="77" fillId="0" borderId="0"/>
    <xf numFmtId="168" fontId="77" fillId="0" borderId="0" applyFill="0" applyBorder="0">
      <alignment horizontal="left"/>
    </xf>
    <xf numFmtId="180" fontId="40" fillId="0" borderId="0">
      <protection locked="0"/>
    </xf>
    <xf numFmtId="0" fontId="29" fillId="0" borderId="0"/>
    <xf numFmtId="0" fontId="77" fillId="0" borderId="0"/>
    <xf numFmtId="0" fontId="77" fillId="0" borderId="0"/>
    <xf numFmtId="0" fontId="41" fillId="17" borderId="0" applyNumberFormat="0" applyBorder="0" applyAlignment="0" applyProtection="0"/>
    <xf numFmtId="165" fontId="77" fillId="0" borderId="0" applyProtection="0">
      <alignment horizontal="center"/>
    </xf>
    <xf numFmtId="0" fontId="77" fillId="0" borderId="0"/>
    <xf numFmtId="174" fontId="77" fillId="0" borderId="0" applyFill="0" applyBorder="0" applyAlignment="0" applyProtection="0"/>
    <xf numFmtId="0" fontId="77" fillId="0" borderId="0" applyNumberFormat="0" applyFill="0" applyBorder="0" applyAlignment="0" applyProtection="0"/>
    <xf numFmtId="0" fontId="77" fillId="0" borderId="0"/>
    <xf numFmtId="0" fontId="77" fillId="0" borderId="0"/>
    <xf numFmtId="0" fontId="77" fillId="0" borderId="0"/>
    <xf numFmtId="0" fontId="77" fillId="0" borderId="0"/>
    <xf numFmtId="0" fontId="29" fillId="0" borderId="0"/>
    <xf numFmtId="0" fontId="77" fillId="0" borderId="0" applyNumberFormat="0" applyFill="0" applyBorder="0" applyAlignment="0" applyProtection="0"/>
    <xf numFmtId="180" fontId="36" fillId="0" borderId="0">
      <protection locked="0"/>
    </xf>
    <xf numFmtId="0" fontId="29" fillId="0" borderId="0"/>
    <xf numFmtId="0" fontId="30" fillId="15" borderId="0" applyNumberFormat="0" applyBorder="0" applyAlignment="0" applyProtection="0"/>
    <xf numFmtId="169" fontId="77" fillId="0" borderId="0" applyFill="0" applyBorder="0" applyProtection="0"/>
    <xf numFmtId="0" fontId="29" fillId="0" borderId="0"/>
    <xf numFmtId="0" fontId="30" fillId="15" borderId="0" applyNumberFormat="0" applyBorder="0" applyAlignment="0" applyProtection="0"/>
    <xf numFmtId="0" fontId="77" fillId="0" borderId="0"/>
    <xf numFmtId="172" fontId="32"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45"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174" fontId="77" fillId="0" borderId="0" applyFill="0" applyBorder="0" applyAlignment="0" applyProtection="0"/>
    <xf numFmtId="0" fontId="44" fillId="22" borderId="0" applyNumberFormat="0" applyBorder="0" applyAlignment="0" applyProtection="0"/>
    <xf numFmtId="0" fontId="77" fillId="0" borderId="0"/>
    <xf numFmtId="0" fontId="77" fillId="0" borderId="0"/>
    <xf numFmtId="0" fontId="77" fillId="0" borderId="0"/>
    <xf numFmtId="0" fontId="44" fillId="19" borderId="0" applyNumberFormat="0" applyBorder="0" applyAlignment="0" applyProtection="0"/>
    <xf numFmtId="190" fontId="39" fillId="0" borderId="0" applyFill="0" applyAlignment="0"/>
    <xf numFmtId="0" fontId="29" fillId="0" borderId="0"/>
    <xf numFmtId="0" fontId="48" fillId="16" borderId="25">
      <alignment horizontal="left" vertical="center"/>
    </xf>
    <xf numFmtId="0" fontId="29" fillId="0" borderId="0"/>
    <xf numFmtId="0" fontId="77" fillId="0" borderId="0"/>
    <xf numFmtId="0" fontId="77" fillId="0" borderId="0"/>
    <xf numFmtId="0" fontId="77" fillId="0" borderId="0"/>
    <xf numFmtId="0" fontId="45" fillId="0" borderId="25"/>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29" fillId="0" borderId="0"/>
    <xf numFmtId="176" fontId="50" fillId="0" borderId="0"/>
    <xf numFmtId="0" fontId="77" fillId="0" borderId="0"/>
    <xf numFmtId="186" fontId="77" fillId="0" borderId="0" applyFill="0" applyBorder="0" applyAlignment="0" applyProtection="0"/>
    <xf numFmtId="0" fontId="77" fillId="0" borderId="0"/>
    <xf numFmtId="0" fontId="77" fillId="0" borderId="0"/>
    <xf numFmtId="0" fontId="77" fillId="0" borderId="0"/>
    <xf numFmtId="0" fontId="44" fillId="26" borderId="0" applyNumberFormat="0" applyBorder="0" applyAlignment="0" applyProtection="0"/>
    <xf numFmtId="0" fontId="51" fillId="0" borderId="27" applyNumberFormat="0" applyFill="0" applyProtection="0">
      <alignment horizontal="center"/>
    </xf>
    <xf numFmtId="0" fontId="77" fillId="0" borderId="0"/>
    <xf numFmtId="0" fontId="52" fillId="0" borderId="0"/>
    <xf numFmtId="0" fontId="53" fillId="0" borderId="0">
      <alignment horizontal="left" vertical="top"/>
    </xf>
    <xf numFmtId="0" fontId="77" fillId="0" borderId="0"/>
    <xf numFmtId="0" fontId="29" fillId="0" borderId="0"/>
    <xf numFmtId="189" fontId="77" fillId="0" borderId="0" applyFill="0" applyBorder="0" applyAlignment="0" applyProtection="0"/>
    <xf numFmtId="193" fontId="77" fillId="0" borderId="0" applyFill="0" applyBorder="0" applyAlignment="0" applyProtection="0"/>
    <xf numFmtId="196" fontId="31" fillId="0" borderId="0"/>
    <xf numFmtId="0" fontId="30" fillId="25" borderId="0" applyNumberFormat="0" applyBorder="0" applyAlignment="0" applyProtection="0"/>
    <xf numFmtId="0" fontId="77" fillId="0" borderId="0"/>
    <xf numFmtId="172" fontId="32" fillId="0" borderId="0" applyFill="0" applyBorder="0" applyAlignment="0" applyProtection="0"/>
    <xf numFmtId="0" fontId="77" fillId="0" borderId="0"/>
    <xf numFmtId="0" fontId="77" fillId="0" borderId="0"/>
    <xf numFmtId="0" fontId="44" fillId="19" borderId="0" applyNumberFormat="0" applyBorder="0" applyAlignment="0" applyProtection="0"/>
    <xf numFmtId="0" fontId="77" fillId="0" borderId="0"/>
    <xf numFmtId="40" fontId="77" fillId="0" borderId="0" applyFill="0" applyBorder="0" applyAlignment="0" applyProtection="0"/>
    <xf numFmtId="38" fontId="77" fillId="0" borderId="0" applyFill="0" applyBorder="0" applyAlignment="0" applyProtection="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77" fillId="0" borderId="0"/>
    <xf numFmtId="9" fontId="77" fillId="0" borderId="0" applyFill="0" applyBorder="0" applyAlignment="0" applyProtection="0"/>
    <xf numFmtId="0" fontId="29" fillId="0" borderId="0"/>
    <xf numFmtId="0" fontId="77" fillId="0" borderId="0"/>
    <xf numFmtId="0" fontId="29" fillId="0" borderId="0"/>
    <xf numFmtId="0" fontId="29" fillId="0" borderId="0"/>
    <xf numFmtId="0" fontId="77" fillId="0" borderId="0"/>
    <xf numFmtId="0" fontId="77" fillId="0" borderId="0"/>
    <xf numFmtId="0" fontId="29" fillId="0" borderId="0"/>
    <xf numFmtId="174" fontId="77" fillId="0" borderId="0" applyFill="0" applyBorder="0" applyAlignment="0" applyProtection="0"/>
    <xf numFmtId="0" fontId="31" fillId="0" borderId="0"/>
    <xf numFmtId="0" fontId="77" fillId="0" borderId="0"/>
    <xf numFmtId="0" fontId="77" fillId="0" borderId="0"/>
    <xf numFmtId="0" fontId="29" fillId="0" borderId="0"/>
    <xf numFmtId="0" fontId="29" fillId="0" borderId="0"/>
    <xf numFmtId="0" fontId="77" fillId="0" borderId="0"/>
    <xf numFmtId="0" fontId="29" fillId="0" borderId="0"/>
    <xf numFmtId="201" fontId="56" fillId="0" borderId="0">
      <alignment horizontal="right" vertical="top"/>
    </xf>
    <xf numFmtId="0" fontId="29" fillId="0" borderId="0"/>
    <xf numFmtId="0" fontId="29" fillId="0" borderId="0"/>
    <xf numFmtId="0" fontId="29" fillId="0" borderId="0"/>
    <xf numFmtId="0" fontId="29" fillId="0" borderId="0"/>
    <xf numFmtId="0" fontId="29" fillId="0" borderId="0"/>
    <xf numFmtId="0" fontId="31" fillId="0" borderId="0"/>
    <xf numFmtId="0" fontId="77" fillId="0" borderId="0"/>
    <xf numFmtId="0" fontId="29" fillId="0" borderId="0"/>
    <xf numFmtId="0" fontId="77" fillId="0" borderId="0"/>
    <xf numFmtId="0" fontId="29" fillId="0" borderId="0"/>
    <xf numFmtId="0" fontId="77" fillId="0" borderId="0"/>
    <xf numFmtId="0" fontId="29" fillId="0" borderId="0"/>
    <xf numFmtId="0" fontId="29" fillId="0" borderId="0"/>
    <xf numFmtId="0" fontId="77" fillId="0" borderId="0"/>
    <xf numFmtId="0" fontId="77" fillId="0" borderId="0"/>
    <xf numFmtId="0" fontId="30" fillId="0" borderId="0"/>
    <xf numFmtId="0" fontId="31" fillId="0" borderId="0"/>
    <xf numFmtId="174" fontId="77" fillId="0" borderId="0" applyFill="0" applyBorder="0" applyAlignment="0" applyProtection="0"/>
    <xf numFmtId="0" fontId="77" fillId="0" borderId="0"/>
    <xf numFmtId="0" fontId="29" fillId="0" borderId="0"/>
    <xf numFmtId="0" fontId="77" fillId="0" borderId="0"/>
    <xf numFmtId="0" fontId="29" fillId="0" borderId="0"/>
    <xf numFmtId="0" fontId="29" fillId="0" borderId="0"/>
    <xf numFmtId="0" fontId="29" fillId="0" borderId="0"/>
    <xf numFmtId="0" fontId="77" fillId="0" borderId="0"/>
    <xf numFmtId="0" fontId="29" fillId="0" borderId="0"/>
    <xf numFmtId="0" fontId="77" fillId="0" borderId="0"/>
    <xf numFmtId="0" fontId="29" fillId="0" borderId="0"/>
    <xf numFmtId="0" fontId="77" fillId="0" borderId="0"/>
    <xf numFmtId="0" fontId="31" fillId="0" borderId="0"/>
    <xf numFmtId="0" fontId="77" fillId="0" borderId="0"/>
    <xf numFmtId="0" fontId="29" fillId="0" borderId="0"/>
    <xf numFmtId="0" fontId="77" fillId="0" borderId="0"/>
    <xf numFmtId="0" fontId="31" fillId="0" borderId="0"/>
    <xf numFmtId="0" fontId="77" fillId="0" borderId="0"/>
    <xf numFmtId="0" fontId="29" fillId="0" borderId="0"/>
    <xf numFmtId="0" fontId="77" fillId="0" borderId="0"/>
    <xf numFmtId="0" fontId="77" fillId="0" borderId="0"/>
    <xf numFmtId="0" fontId="77" fillId="0" borderId="0"/>
    <xf numFmtId="0" fontId="31" fillId="0" borderId="0"/>
    <xf numFmtId="0" fontId="77" fillId="0" borderId="0"/>
    <xf numFmtId="0" fontId="29" fillId="0" borderId="0"/>
    <xf numFmtId="1" fontId="31" fillId="0" borderId="0">
      <alignment vertical="center"/>
    </xf>
    <xf numFmtId="174" fontId="77" fillId="0" borderId="0" applyFill="0" applyBorder="0" applyAlignment="0" applyProtection="0"/>
    <xf numFmtId="0" fontId="77" fillId="0" borderId="0"/>
    <xf numFmtId="0" fontId="77" fillId="0" borderId="0"/>
    <xf numFmtId="174" fontId="77" fillId="0" borderId="0" applyFill="0" applyBorder="0" applyAlignment="0" applyProtection="0"/>
    <xf numFmtId="174" fontId="77" fillId="0" borderId="0" applyFill="0" applyBorder="0" applyAlignment="0" applyProtection="0"/>
    <xf numFmtId="0" fontId="42" fillId="0" borderId="0"/>
    <xf numFmtId="0" fontId="77" fillId="0" borderId="0"/>
    <xf numFmtId="0" fontId="30" fillId="29" borderId="0" applyNumberFormat="0" applyBorder="0" applyAlignment="0" applyProtection="0"/>
    <xf numFmtId="174" fontId="77" fillId="0" borderId="0" applyFill="0" applyBorder="0" applyAlignment="0" applyProtection="0"/>
    <xf numFmtId="0" fontId="77"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30" fillId="0" borderId="0"/>
    <xf numFmtId="0" fontId="77" fillId="0" borderId="0"/>
    <xf numFmtId="0" fontId="77" fillId="0" borderId="0"/>
    <xf numFmtId="0" fontId="77" fillId="0" borderId="0"/>
    <xf numFmtId="0" fontId="77" fillId="0" borderId="0"/>
    <xf numFmtId="0" fontId="77" fillId="0" borderId="0"/>
    <xf numFmtId="173" fontId="37" fillId="0" borderId="0" applyFill="0">
      <alignment horizontal="center"/>
    </xf>
    <xf numFmtId="0" fontId="29" fillId="0" borderId="0"/>
    <xf numFmtId="0" fontId="29" fillId="0" borderId="0"/>
    <xf numFmtId="0" fontId="29" fillId="0" borderId="0"/>
    <xf numFmtId="0" fontId="77" fillId="0" borderId="0"/>
    <xf numFmtId="0" fontId="29" fillId="0" borderId="0"/>
    <xf numFmtId="0" fontId="77" fillId="0" borderId="0"/>
    <xf numFmtId="0" fontId="77" fillId="0" borderId="0"/>
    <xf numFmtId="0" fontId="58" fillId="23" borderId="29" applyNumberFormat="0" applyAlignment="0" applyProtection="0"/>
    <xf numFmtId="0" fontId="77" fillId="0" borderId="0"/>
    <xf numFmtId="0" fontId="77" fillId="0" borderId="0"/>
    <xf numFmtId="0" fontId="77" fillId="0" borderId="0"/>
    <xf numFmtId="0" fontId="30" fillId="19" borderId="0" applyNumberFormat="0" applyBorder="0" applyAlignment="0" applyProtection="0"/>
    <xf numFmtId="0" fontId="62"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64" fillId="34" borderId="31" applyNumberFormat="0" applyAlignment="0" applyProtection="0"/>
    <xf numFmtId="0" fontId="77" fillId="0" borderId="0"/>
    <xf numFmtId="0" fontId="77" fillId="0" borderId="0"/>
    <xf numFmtId="0" fontId="77" fillId="0" borderId="0"/>
    <xf numFmtId="0" fontId="77" fillId="0" borderId="0"/>
    <xf numFmtId="0" fontId="29" fillId="0" borderId="0"/>
    <xf numFmtId="0" fontId="29" fillId="0" borderId="0"/>
    <xf numFmtId="0" fontId="29" fillId="0" borderId="0"/>
    <xf numFmtId="0" fontId="29" fillId="0" borderId="0"/>
    <xf numFmtId="0" fontId="29" fillId="0" borderId="0"/>
    <xf numFmtId="0" fontId="77" fillId="0" borderId="0"/>
    <xf numFmtId="0" fontId="77" fillId="0" borderId="0"/>
    <xf numFmtId="0" fontId="77" fillId="0" borderId="0"/>
    <xf numFmtId="0" fontId="54" fillId="0" borderId="28" applyNumberFormat="0" applyFill="0" applyAlignment="0" applyProtection="0"/>
    <xf numFmtId="180" fontId="36" fillId="0" borderId="0">
      <protection locked="0"/>
    </xf>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39" fillId="30" borderId="0" applyNumberFormat="0" applyBorder="0" applyAlignment="0" applyProtection="0"/>
    <xf numFmtId="0" fontId="77" fillId="0" borderId="0"/>
    <xf numFmtId="0" fontId="29" fillId="0" borderId="0"/>
    <xf numFmtId="0" fontId="77" fillId="0" borderId="0"/>
    <xf numFmtId="0" fontId="77" fillId="0" borderId="0"/>
    <xf numFmtId="0" fontId="29" fillId="0" borderId="0"/>
    <xf numFmtId="178"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29" fillId="0" borderId="0"/>
    <xf numFmtId="195" fontId="32" fillId="0" borderId="0" applyFill="0" applyBorder="0" applyAlignment="0" applyProtection="0"/>
    <xf numFmtId="0" fontId="29" fillId="0" borderId="0"/>
    <xf numFmtId="0" fontId="77" fillId="0" borderId="0"/>
    <xf numFmtId="0" fontId="29" fillId="0" borderId="0"/>
    <xf numFmtId="0" fontId="77" fillId="0" borderId="0"/>
    <xf numFmtId="0" fontId="77"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174" fontId="77" fillId="0" borderId="0" applyFill="0" applyBorder="0" applyAlignment="0" applyProtection="0"/>
    <xf numFmtId="0" fontId="77" fillId="0" borderId="0"/>
    <xf numFmtId="0" fontId="77" fillId="0" borderId="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29" fillId="0" borderId="0"/>
    <xf numFmtId="0" fontId="29" fillId="0" borderId="0"/>
    <xf numFmtId="174" fontId="77" fillId="0" borderId="0" applyFill="0" applyBorder="0" applyAlignment="0" applyProtection="0"/>
    <xf numFmtId="0" fontId="65" fillId="0" borderId="0" applyNumberFormat="0" applyFill="0" applyBorder="0" applyProtection="0">
      <alignment vertical="top" wrapText="1"/>
    </xf>
    <xf numFmtId="0" fontId="77" fillId="0" borderId="0"/>
    <xf numFmtId="0" fontId="77" fillId="0" borderId="0"/>
    <xf numFmtId="0" fontId="77" fillId="0" borderId="0"/>
    <xf numFmtId="174" fontId="77" fillId="0" borderId="0" applyFill="0" applyBorder="0" applyAlignment="0" applyProtection="0"/>
    <xf numFmtId="0" fontId="77" fillId="0" borderId="0"/>
    <xf numFmtId="0" fontId="29" fillId="0" borderId="0"/>
    <xf numFmtId="0" fontId="77"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40" fontId="77" fillId="0" borderId="0">
      <protection locked="0"/>
    </xf>
    <xf numFmtId="0" fontId="29" fillId="0" borderId="0"/>
    <xf numFmtId="0" fontId="77" fillId="0" borderId="0"/>
    <xf numFmtId="0" fontId="77" fillId="0" borderId="0"/>
    <xf numFmtId="0" fontId="77" fillId="0" borderId="0"/>
    <xf numFmtId="0" fontId="29" fillId="0" borderId="0"/>
    <xf numFmtId="0" fontId="29" fillId="0" borderId="0"/>
    <xf numFmtId="0" fontId="60" fillId="0" borderId="0" applyNumberFormat="0" applyFill="0" applyBorder="0" applyAlignment="0" applyProtection="0"/>
    <xf numFmtId="0" fontId="29" fillId="0" borderId="0"/>
    <xf numFmtId="0" fontId="77" fillId="0" borderId="0"/>
    <xf numFmtId="0" fontId="77" fillId="0" borderId="0"/>
    <xf numFmtId="0" fontId="77" fillId="0" borderId="0"/>
    <xf numFmtId="0" fontId="30" fillId="19" borderId="0" applyNumberFormat="0" applyBorder="0" applyAlignment="0" applyProtection="0"/>
    <xf numFmtId="0" fontId="29" fillId="0" borderId="0"/>
    <xf numFmtId="0" fontId="77" fillId="0" borderId="0"/>
    <xf numFmtId="0" fontId="77" fillId="0" borderId="0"/>
    <xf numFmtId="0" fontId="30" fillId="0" borderId="0"/>
    <xf numFmtId="0" fontId="77"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195" fontId="32"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77" fillId="0" borderId="0"/>
    <xf numFmtId="0" fontId="77" fillId="0" borderId="0"/>
    <xf numFmtId="0" fontId="77" fillId="0" borderId="0"/>
    <xf numFmtId="180" fontId="36" fillId="0" borderId="0">
      <protection locked="0"/>
    </xf>
    <xf numFmtId="0" fontId="77" fillId="0" borderId="0"/>
    <xf numFmtId="0" fontId="77"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29" fillId="0" borderId="0"/>
    <xf numFmtId="0" fontId="77" fillId="0" borderId="0"/>
    <xf numFmtId="0" fontId="30" fillId="0" borderId="0"/>
    <xf numFmtId="0" fontId="77" fillId="0" borderId="0"/>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30" fillId="0" borderId="0"/>
    <xf numFmtId="0" fontId="29" fillId="0" borderId="0"/>
    <xf numFmtId="0" fontId="77" fillId="0" borderId="0"/>
    <xf numFmtId="174" fontId="77" fillId="0" borderId="0" applyFill="0" applyBorder="0" applyAlignment="0" applyProtection="0"/>
    <xf numFmtId="0" fontId="77" fillId="0" borderId="0"/>
    <xf numFmtId="0" fontId="77" fillId="0" borderId="0"/>
    <xf numFmtId="0" fontId="60" fillId="0" borderId="0" applyNumberFormat="0" applyFill="0" applyBorder="0" applyAlignment="0" applyProtection="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205" fontId="17" fillId="0" borderId="0" applyFont="0" applyFill="0" applyBorder="0" applyAlignment="0" applyProtection="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57" fillId="30" borderId="29" applyNumberFormat="0" applyAlignment="0" applyProtection="0"/>
    <xf numFmtId="0" fontId="77" fillId="0" borderId="0"/>
    <xf numFmtId="0" fontId="77" fillId="0" borderId="0"/>
    <xf numFmtId="0" fontId="77" fillId="0" borderId="0"/>
    <xf numFmtId="0" fontId="77" fillId="0" borderId="0"/>
    <xf numFmtId="0" fontId="77" fillId="0" borderId="0"/>
    <xf numFmtId="0" fontId="30" fillId="0" borderId="0"/>
    <xf numFmtId="0" fontId="29" fillId="0" borderId="0"/>
    <xf numFmtId="0" fontId="77" fillId="0" borderId="0"/>
    <xf numFmtId="178" fontId="37" fillId="0" borderId="0" applyFill="0" applyProtection="0"/>
    <xf numFmtId="0" fontId="77" fillId="0" borderId="0"/>
    <xf numFmtId="0" fontId="77" fillId="0" borderId="0"/>
    <xf numFmtId="187" fontId="77" fillId="0" borderId="0">
      <protection locked="0"/>
    </xf>
    <xf numFmtId="0" fontId="77" fillId="0" borderId="0"/>
    <xf numFmtId="0" fontId="77" fillId="0" borderId="0"/>
    <xf numFmtId="0" fontId="29" fillId="0" borderId="0"/>
    <xf numFmtId="180" fontId="61" fillId="0" borderId="0">
      <protection locked="0"/>
    </xf>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174" fontId="77" fillId="0" borderId="0" applyFill="0" applyBorder="0" applyAlignment="0" applyProtection="0"/>
    <xf numFmtId="0" fontId="77" fillId="0" borderId="0"/>
    <xf numFmtId="0" fontId="45" fillId="0" borderId="0"/>
    <xf numFmtId="0" fontId="29" fillId="0" borderId="0"/>
    <xf numFmtId="0" fontId="77" fillId="0" borderId="0"/>
    <xf numFmtId="0" fontId="77" fillId="0" borderId="0"/>
    <xf numFmtId="0" fontId="29" fillId="0" borderId="0"/>
    <xf numFmtId="0" fontId="29" fillId="0" borderId="0"/>
    <xf numFmtId="0" fontId="29" fillId="0" borderId="0"/>
    <xf numFmtId="0" fontId="44" fillId="31" borderId="0" applyNumberFormat="0" applyBorder="0" applyAlignment="0" applyProtection="0"/>
    <xf numFmtId="0" fontId="29" fillId="0" borderId="0"/>
    <xf numFmtId="0" fontId="30" fillId="0" borderId="0"/>
    <xf numFmtId="0" fontId="77" fillId="0" borderId="0"/>
    <xf numFmtId="0" fontId="77" fillId="0" borderId="0"/>
    <xf numFmtId="0" fontId="29" fillId="0" borderId="0"/>
    <xf numFmtId="0" fontId="77" fillId="0" borderId="0"/>
    <xf numFmtId="0" fontId="77" fillId="0" borderId="0"/>
    <xf numFmtId="0" fontId="77" fillId="0" borderId="0"/>
    <xf numFmtId="0" fontId="30" fillId="27" borderId="0" applyNumberFormat="0" applyBorder="0" applyAlignment="0" applyProtection="0"/>
    <xf numFmtId="0" fontId="29" fillId="0" borderId="0"/>
    <xf numFmtId="0" fontId="29" fillId="0" borderId="0"/>
    <xf numFmtId="0" fontId="77" fillId="0" borderId="0"/>
    <xf numFmtId="0" fontId="29" fillId="0" borderId="0"/>
    <xf numFmtId="0" fontId="39" fillId="18" borderId="0" applyNumberFormat="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applyNumberFormat="0" applyFill="0" applyBorder="0" applyAlignment="0" applyProtection="0"/>
    <xf numFmtId="40" fontId="77" fillId="0" borderId="0">
      <protection locked="0"/>
    </xf>
    <xf numFmtId="0" fontId="77" fillId="0" borderId="0"/>
    <xf numFmtId="0" fontId="77" fillId="0" borderId="0" applyNumberFormat="0" applyFill="0" applyBorder="0" applyAlignment="0" applyProtection="0"/>
    <xf numFmtId="174" fontId="77" fillId="0" borderId="0" applyFill="0" applyBorder="0" applyAlignment="0" applyProtection="0"/>
    <xf numFmtId="0" fontId="77" fillId="0" borderId="0" applyNumberFormat="0" applyFill="0" applyBorder="0" applyAlignment="0" applyProtection="0"/>
    <xf numFmtId="0" fontId="77" fillId="0" borderId="0"/>
    <xf numFmtId="0" fontId="77" fillId="0" borderId="0"/>
    <xf numFmtId="0" fontId="77" fillId="0" borderId="0"/>
    <xf numFmtId="0" fontId="77" fillId="0" borderId="0"/>
    <xf numFmtId="0" fontId="42" fillId="0" borderId="0"/>
    <xf numFmtId="0" fontId="77" fillId="0" borderId="0" applyNumberFormat="0" applyFill="0" applyBorder="0" applyAlignment="0" applyProtection="0"/>
    <xf numFmtId="0" fontId="30" fillId="0" borderId="0"/>
    <xf numFmtId="174" fontId="77" fillId="0" borderId="0" applyFill="0" applyBorder="0" applyAlignment="0" applyProtection="0"/>
    <xf numFmtId="0" fontId="77" fillId="0" borderId="0"/>
    <xf numFmtId="0" fontId="29"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29" fillId="0" borderId="0"/>
    <xf numFmtId="0" fontId="29" fillId="0" borderId="0"/>
    <xf numFmtId="0" fontId="29" fillId="0" borderId="0"/>
    <xf numFmtId="0" fontId="29" fillId="0" borderId="0"/>
    <xf numFmtId="0" fontId="77" fillId="0" borderId="0"/>
    <xf numFmtId="0" fontId="77" fillId="0" borderId="0"/>
    <xf numFmtId="175" fontId="77" fillId="0" borderId="0" applyFill="0" applyBorder="0" applyAlignment="0" applyProtection="0"/>
    <xf numFmtId="0" fontId="29" fillId="0" borderId="0"/>
    <xf numFmtId="0" fontId="29" fillId="0" borderId="0"/>
    <xf numFmtId="0" fontId="29" fillId="0" borderId="0"/>
    <xf numFmtId="0" fontId="29" fillId="0" borderId="0"/>
    <xf numFmtId="0" fontId="32" fillId="18" borderId="24" applyNumberFormat="0" applyAlignment="0" applyProtection="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30" fillId="17" borderId="0" applyNumberFormat="0" applyBorder="0" applyAlignment="0" applyProtection="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178" fontId="38" fillId="0" borderId="23">
      <alignment vertical="center"/>
    </xf>
    <xf numFmtId="0" fontId="44" fillId="28" borderId="0" applyNumberFormat="0" applyBorder="0" applyAlignment="0" applyProtection="0"/>
    <xf numFmtId="0" fontId="77" fillId="0" borderId="0"/>
    <xf numFmtId="0" fontId="77" fillId="0" borderId="0"/>
    <xf numFmtId="0" fontId="44" fillId="21" borderId="0" applyNumberFormat="0" applyBorder="0" applyAlignment="0" applyProtection="0"/>
    <xf numFmtId="0" fontId="77" fillId="0" borderId="0"/>
    <xf numFmtId="0" fontId="77" fillId="0" borderId="0"/>
    <xf numFmtId="0" fontId="77" fillId="0" borderId="0"/>
    <xf numFmtId="174" fontId="77" fillId="0" borderId="0" applyFill="0" applyBorder="0" applyAlignment="0" applyProtection="0"/>
    <xf numFmtId="0" fontId="44" fillId="36" borderId="0" applyNumberFormat="0" applyBorder="0" applyAlignment="0" applyProtection="0"/>
    <xf numFmtId="0" fontId="77" fillId="0" borderId="0"/>
    <xf numFmtId="0" fontId="77" fillId="0" borderId="0"/>
    <xf numFmtId="0" fontId="29" fillId="0" borderId="0"/>
    <xf numFmtId="0" fontId="44" fillId="26" borderId="0" applyNumberFormat="0" applyBorder="0" applyAlignment="0" applyProtection="0"/>
    <xf numFmtId="180" fontId="36" fillId="0" borderId="0">
      <protection locked="0"/>
    </xf>
    <xf numFmtId="0" fontId="77" fillId="0" borderId="0"/>
    <xf numFmtId="0" fontId="29" fillId="0" borderId="0"/>
    <xf numFmtId="180" fontId="36" fillId="0" borderId="0">
      <protection locked="0"/>
    </xf>
    <xf numFmtId="0" fontId="77" fillId="0" borderId="0"/>
    <xf numFmtId="0" fontId="77" fillId="0" borderId="0"/>
    <xf numFmtId="0" fontId="29" fillId="0" borderId="0"/>
    <xf numFmtId="0" fontId="77" fillId="0" borderId="0"/>
    <xf numFmtId="0" fontId="77" fillId="0" borderId="0"/>
    <xf numFmtId="0" fontId="29" fillId="0" borderId="0"/>
    <xf numFmtId="174" fontId="77" fillId="0" borderId="0" applyFill="0" applyBorder="0" applyAlignment="0" applyProtection="0"/>
    <xf numFmtId="0" fontId="29" fillId="0" borderId="0"/>
    <xf numFmtId="174" fontId="77" fillId="0" borderId="0" applyFill="0" applyBorder="0" applyAlignment="0" applyProtection="0"/>
    <xf numFmtId="174" fontId="77" fillId="0" borderId="0" applyFill="0" applyBorder="0" applyAlignment="0" applyProtection="0"/>
    <xf numFmtId="0" fontId="77" fillId="0" borderId="0"/>
    <xf numFmtId="0" fontId="44" fillId="21" borderId="0" applyNumberFormat="0" applyBorder="0" applyAlignment="0" applyProtection="0"/>
    <xf numFmtId="0" fontId="77" fillId="0" borderId="0"/>
    <xf numFmtId="0" fontId="41" fillId="17" borderId="0" applyNumberFormat="0" applyBorder="0" applyAlignment="0" applyProtection="0"/>
    <xf numFmtId="0" fontId="77" fillId="0" borderId="0"/>
    <xf numFmtId="0" fontId="77" fillId="0" borderId="0"/>
    <xf numFmtId="0" fontId="58" fillId="23" borderId="29" applyNumberFormat="0" applyAlignment="0" applyProtection="0"/>
    <xf numFmtId="0" fontId="77" fillId="0" borderId="0"/>
    <xf numFmtId="0" fontId="77" fillId="0" borderId="0"/>
    <xf numFmtId="0" fontId="77" fillId="0" borderId="0"/>
    <xf numFmtId="0" fontId="29" fillId="0" borderId="0"/>
    <xf numFmtId="0" fontId="29" fillId="0" borderId="0"/>
    <xf numFmtId="0" fontId="77" fillId="0" borderId="0"/>
    <xf numFmtId="174" fontId="77" fillId="0" borderId="0" applyFill="0" applyBorder="0" applyAlignment="0" applyProtection="0"/>
    <xf numFmtId="0" fontId="29" fillId="0" borderId="0"/>
    <xf numFmtId="0" fontId="77" fillId="0" borderId="0"/>
    <xf numFmtId="0" fontId="29" fillId="0" borderId="0"/>
    <xf numFmtId="174" fontId="77" fillId="0" borderId="0" applyFill="0" applyBorder="0" applyAlignment="0" applyProtection="0"/>
    <xf numFmtId="0" fontId="77" fillId="0" borderId="0"/>
    <xf numFmtId="174" fontId="77" fillId="0" borderId="0" applyFill="0" applyBorder="0" applyAlignment="0" applyProtection="0"/>
    <xf numFmtId="168" fontId="77" fillId="0" borderId="0" applyFill="0" applyBorder="0">
      <alignment horizontal="left"/>
    </xf>
    <xf numFmtId="174" fontId="77" fillId="0" borderId="0" applyFill="0" applyBorder="0" applyAlignment="0" applyProtection="0"/>
    <xf numFmtId="0" fontId="71"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63" fillId="25" borderId="0">
      <alignment horizontal="center" vertical="center"/>
    </xf>
    <xf numFmtId="174" fontId="77" fillId="0" borderId="0" applyFill="0" applyBorder="0" applyAlignment="0" applyProtection="0"/>
    <xf numFmtId="0" fontId="77"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184" fontId="33" fillId="0" borderId="0"/>
    <xf numFmtId="0" fontId="29" fillId="0" borderId="0"/>
    <xf numFmtId="0" fontId="29" fillId="0" borderId="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174" fontId="77" fillId="0" borderId="0" applyFill="0" applyBorder="0" applyAlignment="0" applyProtection="0"/>
    <xf numFmtId="0" fontId="49" fillId="0" borderId="33">
      <alignment horizontal="left" vertical="center"/>
    </xf>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203" fontId="77" fillId="0" borderId="0" applyFill="0" applyBorder="0" applyAlignment="0" applyProtection="0"/>
    <xf numFmtId="0" fontId="56" fillId="0" borderId="0">
      <alignment horizontal="left" vertical="top"/>
    </xf>
    <xf numFmtId="0" fontId="77" fillId="0" borderId="0"/>
    <xf numFmtId="202" fontId="77" fillId="0" borderId="0" applyFill="0" applyBorder="0" applyAlignment="0" applyProtection="0"/>
    <xf numFmtId="0" fontId="77" fillId="0" borderId="0"/>
    <xf numFmtId="0" fontId="29" fillId="0" borderId="0"/>
    <xf numFmtId="0" fontId="42" fillId="0" borderId="0"/>
    <xf numFmtId="0" fontId="29" fillId="0" borderId="0"/>
    <xf numFmtId="0" fontId="42" fillId="0" borderId="0"/>
    <xf numFmtId="2" fontId="77" fillId="0" borderId="0" applyFill="0" applyBorder="0" applyAlignment="0" applyProtection="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77" fillId="0" borderId="0"/>
    <xf numFmtId="174" fontId="77" fillId="0" borderId="0" applyFill="0" applyBorder="0" applyAlignment="0" applyProtection="0"/>
    <xf numFmtId="206" fontId="77" fillId="14" borderId="0"/>
    <xf numFmtId="0" fontId="29" fillId="0" borderId="0"/>
    <xf numFmtId="0" fontId="29" fillId="0" borderId="0"/>
    <xf numFmtId="0" fontId="77" fillId="0" borderId="0"/>
    <xf numFmtId="182" fontId="39" fillId="14" borderId="0"/>
    <xf numFmtId="0" fontId="77" fillId="0" borderId="0"/>
    <xf numFmtId="174" fontId="77" fillId="0" borderId="0" applyFill="0" applyBorder="0" applyAlignment="0" applyProtection="0"/>
    <xf numFmtId="0" fontId="32" fillId="0" borderId="0"/>
    <xf numFmtId="0" fontId="77" fillId="0" borderId="0"/>
    <xf numFmtId="0" fontId="77" fillId="0" borderId="0"/>
    <xf numFmtId="0" fontId="77" fillId="0" borderId="0"/>
    <xf numFmtId="40" fontId="77" fillId="0" borderId="0" applyFill="0" applyBorder="0" applyAlignment="0" applyProtection="0"/>
    <xf numFmtId="0" fontId="77" fillId="0" borderId="0"/>
    <xf numFmtId="174" fontId="77" fillId="0" borderId="0" applyFill="0" applyBorder="0" applyAlignment="0" applyProtection="0"/>
    <xf numFmtId="0" fontId="77" fillId="0" borderId="0"/>
    <xf numFmtId="0" fontId="67" fillId="30" borderId="32" applyNumberFormat="0" applyAlignment="0" applyProtection="0"/>
    <xf numFmtId="174" fontId="77" fillId="0" borderId="0" applyFill="0" applyBorder="0" applyAlignment="0" applyProtection="0"/>
    <xf numFmtId="174" fontId="77" fillId="0" borderId="0" applyFill="0" applyBorder="0" applyAlignment="0" applyProtection="0"/>
    <xf numFmtId="174" fontId="77" fillId="0" borderId="0" applyFill="0" applyBorder="0" applyAlignment="0" applyProtection="0"/>
    <xf numFmtId="0" fontId="77" fillId="0" borderId="0"/>
    <xf numFmtId="0" fontId="49" fillId="0" borderId="26" applyNumberFormat="0" applyAlignment="0" applyProtection="0"/>
    <xf numFmtId="0" fontId="29"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30" fillId="35" borderId="0" applyNumberFormat="0" applyBorder="0" applyAlignment="0" applyProtection="0"/>
    <xf numFmtId="0" fontId="77" fillId="0" borderId="0"/>
    <xf numFmtId="0" fontId="77" fillId="0" borderId="0"/>
    <xf numFmtId="0" fontId="29" fillId="0" borderId="0"/>
    <xf numFmtId="0" fontId="29" fillId="0" borderId="0"/>
    <xf numFmtId="0" fontId="29" fillId="0" borderId="0"/>
    <xf numFmtId="0" fontId="29" fillId="0" borderId="0"/>
    <xf numFmtId="0" fontId="29" fillId="0" borderId="0"/>
    <xf numFmtId="0" fontId="77" fillId="0" borderId="0"/>
    <xf numFmtId="174" fontId="77" fillId="0" borderId="0" applyFill="0" applyBorder="0" applyAlignment="0" applyProtection="0"/>
    <xf numFmtId="0" fontId="77" fillId="0" borderId="0"/>
    <xf numFmtId="0" fontId="29" fillId="0" borderId="0"/>
    <xf numFmtId="40" fontId="77" fillId="0" borderId="0">
      <protection locked="0"/>
    </xf>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174" fontId="77" fillId="0" borderId="0" applyFill="0" applyBorder="0" applyAlignment="0" applyProtection="0"/>
    <xf numFmtId="0" fontId="73" fillId="38" borderId="25"/>
    <xf numFmtId="0" fontId="77" fillId="0" borderId="0"/>
    <xf numFmtId="174" fontId="77" fillId="0" borderId="0" applyFill="0" applyBorder="0" applyAlignment="0" applyProtection="0"/>
    <xf numFmtId="0" fontId="77" fillId="0" borderId="0"/>
    <xf numFmtId="0" fontId="29" fillId="0" borderId="0"/>
    <xf numFmtId="0" fontId="69" fillId="0" borderId="0"/>
    <xf numFmtId="174" fontId="77" fillId="0" borderId="0" applyFill="0" applyBorder="0" applyAlignment="0" applyProtection="0"/>
    <xf numFmtId="174" fontId="77" fillId="0" borderId="0" applyFill="0" applyBorder="0" applyAlignment="0" applyProtection="0"/>
    <xf numFmtId="199" fontId="77" fillId="0" borderId="0" applyFill="0" applyBorder="0" applyAlignment="0" applyProtection="0"/>
    <xf numFmtId="0" fontId="77" fillId="0" borderId="0"/>
    <xf numFmtId="0" fontId="77" fillId="0" borderId="0"/>
    <xf numFmtId="168" fontId="77" fillId="0" borderId="0" applyFill="0" applyBorder="0">
      <alignment horizontal="left"/>
    </xf>
    <xf numFmtId="0" fontId="77" fillId="0" borderId="0"/>
    <xf numFmtId="0" fontId="77" fillId="0" borderId="0"/>
    <xf numFmtId="0" fontId="77" fillId="0" borderId="0"/>
    <xf numFmtId="194" fontId="77" fillId="0" borderId="0" applyFill="0" applyBorder="0" applyAlignment="0" applyProtection="0"/>
    <xf numFmtId="193" fontId="77" fillId="0" borderId="0" applyFill="0" applyBorder="0" applyAlignment="0" applyProtection="0"/>
    <xf numFmtId="0" fontId="77" fillId="0" borderId="0"/>
    <xf numFmtId="0" fontId="29" fillId="0" borderId="0"/>
    <xf numFmtId="0" fontId="77" fillId="0" borderId="0"/>
    <xf numFmtId="0" fontId="77" fillId="0" borderId="0"/>
    <xf numFmtId="0" fontId="35" fillId="15" borderId="0" applyNumberFormat="0" applyBorder="0" applyAlignment="0" applyProtection="0"/>
    <xf numFmtId="0" fontId="42" fillId="0" borderId="0"/>
    <xf numFmtId="0" fontId="29" fillId="0" borderId="0"/>
    <xf numFmtId="179" fontId="77" fillId="0" borderId="0" applyFill="0" applyBorder="0" applyAlignment="0" applyProtection="0"/>
    <xf numFmtId="0" fontId="59" fillId="0" borderId="0" applyNumberFormat="0" applyFill="0" applyBorder="0" applyAlignment="0" applyProtection="0"/>
    <xf numFmtId="0" fontId="77" fillId="0" borderId="0"/>
    <xf numFmtId="0" fontId="77" fillId="0" borderId="0"/>
    <xf numFmtId="0" fontId="29" fillId="0" borderId="0"/>
    <xf numFmtId="0" fontId="29" fillId="0" borderId="0"/>
    <xf numFmtId="0" fontId="77" fillId="0" borderId="0"/>
    <xf numFmtId="174" fontId="77" fillId="0" borderId="0" applyFill="0" applyBorder="0" applyAlignment="0" applyProtection="0"/>
    <xf numFmtId="174" fontId="77" fillId="0" borderId="0" applyFill="0" applyBorder="0" applyAlignment="0" applyProtection="0"/>
    <xf numFmtId="0" fontId="29" fillId="0" borderId="0"/>
    <xf numFmtId="0" fontId="77" fillId="0" borderId="0"/>
    <xf numFmtId="0" fontId="77" fillId="0" borderId="0"/>
    <xf numFmtId="174" fontId="77" fillId="0" borderId="0" applyFill="0" applyBorder="0" applyAlignment="0" applyProtection="0"/>
    <xf numFmtId="174" fontId="77" fillId="0" borderId="0" applyFill="0" applyBorder="0" applyAlignment="0" applyProtection="0"/>
    <xf numFmtId="0" fontId="77" fillId="0" borderId="0"/>
    <xf numFmtId="0" fontId="29" fillId="0" borderId="0"/>
    <xf numFmtId="0" fontId="77" fillId="0" borderId="0"/>
    <xf numFmtId="0" fontId="77" fillId="0" borderId="0"/>
    <xf numFmtId="174" fontId="77" fillId="0" borderId="0" applyFill="0" applyBorder="0" applyAlignment="0" applyProtection="0"/>
    <xf numFmtId="0" fontId="29" fillId="0" borderId="0"/>
    <xf numFmtId="0" fontId="77" fillId="0" borderId="0"/>
    <xf numFmtId="0" fontId="64" fillId="34" borderId="31" applyNumberFormat="0" applyAlignment="0" applyProtection="0"/>
    <xf numFmtId="9" fontId="77" fillId="0" borderId="0" applyFill="0" applyBorder="0" applyAlignment="0" applyProtection="0"/>
    <xf numFmtId="0" fontId="42" fillId="0" borderId="0"/>
    <xf numFmtId="174" fontId="77" fillId="0" borderId="0" applyFill="0" applyBorder="0" applyAlignment="0" applyProtection="0"/>
    <xf numFmtId="40" fontId="48" fillId="0" borderId="0"/>
    <xf numFmtId="174"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44" fillId="31" borderId="0" applyNumberFormat="0" applyBorder="0" applyAlignment="0" applyProtection="0"/>
    <xf numFmtId="0" fontId="77" fillId="0" borderId="0"/>
    <xf numFmtId="9" fontId="77" fillId="0" borderId="0" applyFill="0" applyBorder="0" applyAlignment="0" applyProtection="0"/>
    <xf numFmtId="0" fontId="77" fillId="0" borderId="0"/>
    <xf numFmtId="0" fontId="44" fillId="32" borderId="0" applyNumberFormat="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applyFill="0" applyBorder="0">
      <alignment vertical="center"/>
    </xf>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174" fontId="77" fillId="0" borderId="0" applyFill="0" applyBorder="0" applyAlignment="0" applyProtection="0"/>
    <xf numFmtId="0" fontId="30" fillId="0" borderId="0"/>
    <xf numFmtId="0" fontId="72" fillId="37" borderId="0"/>
    <xf numFmtId="174" fontId="77" fillId="0" borderId="0" applyFill="0" applyBorder="0" applyAlignment="0" applyProtection="0"/>
    <xf numFmtId="174" fontId="77" fillId="0" borderId="0" applyFill="0" applyBorder="0" applyAlignment="0" applyProtection="0"/>
    <xf numFmtId="0" fontId="77" fillId="0" borderId="0"/>
    <xf numFmtId="0" fontId="29" fillId="0" borderId="0"/>
    <xf numFmtId="9" fontId="77" fillId="0" borderId="0" applyFill="0" applyBorder="0" applyAlignment="0" applyProtection="0"/>
    <xf numFmtId="0" fontId="77" fillId="0" borderId="0"/>
    <xf numFmtId="0" fontId="30" fillId="27" borderId="0" applyNumberFormat="0" applyBorder="0" applyAlignment="0" applyProtection="0"/>
    <xf numFmtId="0" fontId="77" fillId="0" borderId="0"/>
    <xf numFmtId="0" fontId="77" fillId="0" borderId="0"/>
    <xf numFmtId="0" fontId="77" fillId="0" borderId="0"/>
    <xf numFmtId="166" fontId="77" fillId="0" borderId="0" applyFill="0" applyBorder="0" applyAlignment="0" applyProtection="0"/>
    <xf numFmtId="0" fontId="77" fillId="0" borderId="0"/>
    <xf numFmtId="174" fontId="77" fillId="0" borderId="0" applyFill="0" applyBorder="0" applyAlignment="0" applyProtection="0"/>
    <xf numFmtId="0" fontId="46" fillId="0" borderId="0">
      <alignment horizontal="left" vertical="top"/>
    </xf>
    <xf numFmtId="0" fontId="74" fillId="0" borderId="0"/>
    <xf numFmtId="0" fontId="60" fillId="0" borderId="0"/>
    <xf numFmtId="174" fontId="77" fillId="0" borderId="0" applyFill="0" applyBorder="0" applyAlignment="0" applyProtection="0"/>
    <xf numFmtId="174" fontId="77" fillId="0" borderId="0" applyFill="0" applyBorder="0" applyAlignment="0" applyProtection="0"/>
    <xf numFmtId="0" fontId="29" fillId="0" borderId="0"/>
    <xf numFmtId="174" fontId="77" fillId="0" borderId="0" applyFill="0" applyBorder="0" applyAlignment="0" applyProtection="0"/>
    <xf numFmtId="0" fontId="42" fillId="0" borderId="0"/>
    <xf numFmtId="0" fontId="77" fillId="0" borderId="0"/>
    <xf numFmtId="0" fontId="77" fillId="0" borderId="0"/>
    <xf numFmtId="0" fontId="31" fillId="0" borderId="0"/>
    <xf numFmtId="174" fontId="32" fillId="0" borderId="0" applyFill="0" applyBorder="0" applyAlignment="0" applyProtection="0"/>
    <xf numFmtId="189" fontId="77" fillId="0" borderId="0" applyFill="0" applyBorder="0" applyAlignment="0" applyProtection="0"/>
    <xf numFmtId="0" fontId="77" fillId="0" borderId="0"/>
    <xf numFmtId="0" fontId="29" fillId="0" borderId="0"/>
    <xf numFmtId="0" fontId="29" fillId="0" borderId="0"/>
    <xf numFmtId="0" fontId="30" fillId="23" borderId="0" applyNumberFormat="0" applyBorder="0" applyAlignment="0" applyProtection="0"/>
    <xf numFmtId="0" fontId="29" fillId="0" borderId="0"/>
    <xf numFmtId="0" fontId="77" fillId="0" borderId="0"/>
    <xf numFmtId="0" fontId="77" fillId="0" borderId="0"/>
    <xf numFmtId="180" fontId="36" fillId="0" borderId="0">
      <protection locked="0"/>
    </xf>
    <xf numFmtId="0" fontId="77" fillId="0" borderId="0"/>
    <xf numFmtId="0" fontId="77" fillId="0" borderId="0"/>
    <xf numFmtId="0" fontId="44" fillId="36" borderId="0" applyNumberFormat="0" applyBorder="0" applyAlignment="0" applyProtection="0"/>
    <xf numFmtId="0" fontId="77" fillId="0" borderId="0"/>
    <xf numFmtId="0" fontId="77" fillId="0" borderId="0"/>
    <xf numFmtId="0" fontId="77" fillId="0" borderId="0"/>
    <xf numFmtId="0" fontId="77" fillId="0" borderId="0"/>
    <xf numFmtId="0" fontId="73" fillId="0" borderId="25"/>
    <xf numFmtId="0" fontId="77" fillId="0" borderId="0"/>
    <xf numFmtId="0" fontId="77" fillId="0" borderId="0"/>
    <xf numFmtId="0" fontId="77" fillId="0" borderId="0"/>
    <xf numFmtId="0" fontId="43" fillId="20" borderId="0" applyNumberFormat="0" applyBorder="0" applyAlignment="0" applyProtection="0"/>
    <xf numFmtId="0" fontId="77" fillId="0" borderId="0"/>
    <xf numFmtId="0" fontId="30" fillId="24" borderId="0" applyNumberFormat="0" applyBorder="0" applyAlignment="0" applyProtection="0"/>
    <xf numFmtId="0" fontId="29" fillId="0" borderId="0"/>
    <xf numFmtId="0" fontId="29" fillId="0" borderId="0"/>
    <xf numFmtId="202" fontId="77" fillId="0" borderId="0" applyFill="0" applyBorder="0" applyAlignment="0" applyProtection="0"/>
    <xf numFmtId="0" fontId="77" fillId="0" borderId="0"/>
    <xf numFmtId="0" fontId="29" fillId="0" borderId="0"/>
    <xf numFmtId="0" fontId="77" fillId="0" borderId="0"/>
    <xf numFmtId="0" fontId="29" fillId="0" borderId="0"/>
    <xf numFmtId="0" fontId="77" fillId="0" borderId="0"/>
    <xf numFmtId="0" fontId="30" fillId="25" borderId="0" applyNumberFormat="0" applyBorder="0" applyAlignment="0" applyProtection="0"/>
    <xf numFmtId="0" fontId="30" fillId="17" borderId="0" applyNumberFormat="0" applyBorder="0" applyAlignment="0" applyProtection="0"/>
    <xf numFmtId="0" fontId="30" fillId="3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9"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9" fontId="77" fillId="0" borderId="0" applyFill="0" applyBorder="0" applyAlignment="0" applyProtection="0"/>
    <xf numFmtId="0" fontId="30" fillId="27" borderId="0" applyNumberFormat="0" applyBorder="0" applyAlignment="0" applyProtection="0"/>
    <xf numFmtId="178" fontId="77" fillId="0" borderId="0">
      <alignment horizontal="left"/>
    </xf>
    <xf numFmtId="0" fontId="30" fillId="24" borderId="0" applyNumberFormat="0" applyBorder="0" applyAlignment="0" applyProtection="0"/>
    <xf numFmtId="168" fontId="77" fillId="0" borderId="0">
      <alignment horizontal="left"/>
    </xf>
    <xf numFmtId="168" fontId="66" fillId="0" borderId="0">
      <alignment horizontal="left"/>
    </xf>
    <xf numFmtId="0" fontId="44" fillId="28"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6" borderId="0" applyNumberFormat="0" applyBorder="0" applyAlignment="0" applyProtection="0"/>
    <xf numFmtId="168" fontId="77" fillId="0" borderId="0" applyFill="0" applyBorder="0">
      <alignment horizontal="left"/>
    </xf>
    <xf numFmtId="0" fontId="77" fillId="0" borderId="0"/>
    <xf numFmtId="0" fontId="44" fillId="21" borderId="0" applyNumberFormat="0" applyBorder="0" applyAlignment="0" applyProtection="0"/>
    <xf numFmtId="9" fontId="77" fillId="0" borderId="0" applyFill="0" applyBorder="0" applyAlignment="0" applyProtection="0"/>
    <xf numFmtId="0" fontId="44" fillId="32" borderId="0" applyNumberFormat="0" applyBorder="0" applyAlignment="0" applyProtection="0"/>
    <xf numFmtId="0" fontId="44" fillId="33" borderId="0" applyNumberFormat="0" applyBorder="0" applyAlignment="0" applyProtection="0"/>
    <xf numFmtId="9" fontId="77" fillId="0" borderId="0" applyFill="0" applyBorder="0" applyAlignment="0" applyProtection="0"/>
    <xf numFmtId="0" fontId="44" fillId="33"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77" fillId="0" borderId="0"/>
    <xf numFmtId="0" fontId="44" fillId="21" borderId="0" applyNumberFormat="0" applyBorder="0" applyAlignment="0" applyProtection="0"/>
    <xf numFmtId="0" fontId="39" fillId="0" borderId="0" applyNumberFormat="0" applyAlignment="0"/>
    <xf numFmtId="0" fontId="77" fillId="0" borderId="0"/>
    <xf numFmtId="0" fontId="57" fillId="30" borderId="29" applyNumberFormat="0" applyAlignment="0" applyProtection="0"/>
    <xf numFmtId="0" fontId="77" fillId="0" borderId="0"/>
    <xf numFmtId="0" fontId="77" fillId="0" borderId="0"/>
    <xf numFmtId="0" fontId="77" fillId="0" borderId="0"/>
    <xf numFmtId="174" fontId="77" fillId="0" borderId="0" applyFill="0" applyBorder="0" applyAlignment="0" applyProtection="0"/>
    <xf numFmtId="0" fontId="68" fillId="20" borderId="0" applyNumberFormat="0" applyBorder="0" applyAlignment="0" applyProtection="0"/>
    <xf numFmtId="174" fontId="77" fillId="0" borderId="0" applyFill="0" applyBorder="0" applyAlignment="0" applyProtection="0"/>
    <xf numFmtId="0" fontId="53" fillId="0" borderId="0">
      <alignment horizontal="center" vertical="top"/>
    </xf>
    <xf numFmtId="167" fontId="77" fillId="0" borderId="0" applyFill="0" applyBorder="0" applyAlignment="0" applyProtection="0"/>
    <xf numFmtId="174" fontId="77" fillId="0" borderId="0" applyFill="0" applyBorder="0" applyAlignment="0" applyProtection="0"/>
    <xf numFmtId="168" fontId="77" fillId="0" borderId="0" applyFill="0" applyBorder="0">
      <alignment horizontal="left"/>
    </xf>
    <xf numFmtId="174" fontId="77" fillId="0" borderId="0" applyFill="0" applyBorder="0" applyAlignment="0" applyProtection="0"/>
    <xf numFmtId="174" fontId="77" fillId="0" borderId="0" applyFill="0" applyBorder="0" applyAlignment="0" applyProtection="0"/>
    <xf numFmtId="188" fontId="77" fillId="0" borderId="0">
      <alignment wrapText="1"/>
    </xf>
    <xf numFmtId="174" fontId="77" fillId="0" borderId="0" applyFill="0" applyBorder="0" applyAlignment="0" applyProtection="0"/>
    <xf numFmtId="178" fontId="55" fillId="0" borderId="0">
      <alignment horizontal="left" vertical="top"/>
      <protection locked="0"/>
    </xf>
    <xf numFmtId="204" fontId="77" fillId="0" borderId="0" applyFill="0" applyBorder="0" applyAlignment="0" applyProtection="0"/>
    <xf numFmtId="168" fontId="75" fillId="0" borderId="0" applyFill="0">
      <alignment horizontal="left" vertical="top"/>
      <protection locked="0"/>
    </xf>
    <xf numFmtId="185" fontId="77" fillId="0" borderId="0" applyFill="0" applyBorder="0" applyAlignment="0" applyProtection="0"/>
    <xf numFmtId="185" fontId="77" fillId="0" borderId="0" applyFill="0" applyBorder="0" applyAlignment="0" applyProtection="0"/>
    <xf numFmtId="0" fontId="45" fillId="0" borderId="25"/>
    <xf numFmtId="0" fontId="29" fillId="0" borderId="0" applyNumberFormat="0" applyFill="0" applyBorder="0" applyAlignment="0" applyProtection="0"/>
    <xf numFmtId="178" fontId="77" fillId="0" borderId="0" applyFill="0" applyBorder="0">
      <alignment horizontal="left" vertical="top" wrapText="1"/>
      <protection locked="0"/>
    </xf>
    <xf numFmtId="164" fontId="39" fillId="14" borderId="0"/>
    <xf numFmtId="192" fontId="77" fillId="0" borderId="0" applyFill="0" applyBorder="0" applyAlignment="0" applyProtection="0"/>
    <xf numFmtId="0" fontId="30" fillId="0" borderId="0"/>
    <xf numFmtId="192" fontId="77" fillId="0" borderId="0" applyFill="0" applyBorder="0" applyAlignment="0" applyProtection="0"/>
    <xf numFmtId="180" fontId="40" fillId="0" borderId="0">
      <protection locked="0"/>
    </xf>
    <xf numFmtId="180" fontId="36" fillId="0" borderId="0">
      <protection locked="0"/>
    </xf>
    <xf numFmtId="187" fontId="77" fillId="0" borderId="0">
      <alignment horizontal="left"/>
      <protection locked="0"/>
    </xf>
    <xf numFmtId="0" fontId="35" fillId="15" borderId="0" applyNumberFormat="0" applyBorder="0" applyAlignment="0" applyProtection="0"/>
    <xf numFmtId="0" fontId="34" fillId="0" borderId="0">
      <alignment horizontal="center"/>
    </xf>
    <xf numFmtId="0" fontId="34" fillId="0" borderId="0">
      <alignment horizontal="center" textRotation="90"/>
    </xf>
    <xf numFmtId="0" fontId="34" fillId="0" borderId="0">
      <alignment horizontal="center" textRotation="90"/>
    </xf>
    <xf numFmtId="0" fontId="34" fillId="0" borderId="0">
      <alignment horizontal="center" textRotation="90"/>
    </xf>
    <xf numFmtId="168" fontId="77" fillId="0" borderId="0">
      <alignment horizontal="left"/>
    </xf>
    <xf numFmtId="168" fontId="77" fillId="0" borderId="0">
      <alignment horizontal="left"/>
    </xf>
    <xf numFmtId="168" fontId="77" fillId="0" borderId="0">
      <alignment horizontal="left"/>
    </xf>
    <xf numFmtId="168" fontId="77" fillId="0" borderId="0" applyFill="0" applyBorder="0">
      <alignment horizontal="left"/>
    </xf>
    <xf numFmtId="168" fontId="77" fillId="0" borderId="0" applyFill="0" applyBorder="0">
      <alignment horizontal="left"/>
    </xf>
    <xf numFmtId="168" fontId="77" fillId="0" borderId="0" applyFill="0" applyBorder="0">
      <alignment horizontal="left"/>
    </xf>
    <xf numFmtId="4" fontId="77" fillId="0" borderId="0" applyFill="0" applyBorder="0" applyAlignment="0" applyProtection="0"/>
    <xf numFmtId="198" fontId="77" fillId="0" borderId="0" applyFill="0" applyBorder="0" applyAlignment="0" applyProtection="0"/>
    <xf numFmtId="200" fontId="77" fillId="0" borderId="0" applyFill="0" applyBorder="0" applyAlignment="0" applyProtection="0"/>
    <xf numFmtId="171" fontId="77" fillId="0" borderId="0" applyFill="0" applyBorder="0" applyAlignment="0" applyProtection="0"/>
    <xf numFmtId="168" fontId="77" fillId="0" borderId="0">
      <alignment horizontal="left"/>
    </xf>
    <xf numFmtId="168" fontId="77" fillId="0" borderId="0">
      <alignment horizontal="left"/>
    </xf>
    <xf numFmtId="0" fontId="29" fillId="0" borderId="0"/>
    <xf numFmtId="0" fontId="29" fillId="0" borderId="0"/>
    <xf numFmtId="0" fontId="29" fillId="0" borderId="0"/>
    <xf numFmtId="0" fontId="29" fillId="0" borderId="0"/>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1" fillId="0" borderId="0"/>
    <xf numFmtId="0" fontId="77" fillId="0" borderId="0"/>
    <xf numFmtId="0" fontId="65" fillId="0" borderId="0">
      <alignment vertical="top" wrapText="1"/>
    </xf>
    <xf numFmtId="0" fontId="30" fillId="0" borderId="0"/>
    <xf numFmtId="0" fontId="29" fillId="0" borderId="0"/>
    <xf numFmtId="0" fontId="29" fillId="0" borderId="0"/>
    <xf numFmtId="0" fontId="29" fillId="0" borderId="0"/>
    <xf numFmtId="0" fontId="30" fillId="0" borderId="0"/>
    <xf numFmtId="0" fontId="32" fillId="18" borderId="24" applyNumberFormat="0" applyAlignment="0" applyProtection="0"/>
    <xf numFmtId="0" fontId="67" fillId="30" borderId="32" applyNumberFormat="0" applyAlignment="0" applyProtection="0"/>
    <xf numFmtId="10"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191" fontId="39" fillId="14" borderId="0"/>
    <xf numFmtId="0" fontId="38" fillId="16" borderId="34">
      <alignment horizontal="left"/>
    </xf>
    <xf numFmtId="0" fontId="63" fillId="25" borderId="30">
      <alignment horizontal="center" vertical="center"/>
    </xf>
    <xf numFmtId="0" fontId="56" fillId="0" borderId="0">
      <alignment horizontal="left" vertical="top"/>
    </xf>
    <xf numFmtId="0" fontId="33" fillId="0" borderId="0"/>
    <xf numFmtId="0" fontId="47" fillId="0" borderId="0" applyNumberFormat="0" applyProtection="0">
      <alignment wrapText="1"/>
    </xf>
    <xf numFmtId="0" fontId="33" fillId="0" borderId="0"/>
    <xf numFmtId="0" fontId="33" fillId="0" borderId="0"/>
    <xf numFmtId="184" fontId="33" fillId="0" borderId="0"/>
    <xf numFmtId="184" fontId="33" fillId="0" borderId="0"/>
    <xf numFmtId="177" fontId="77" fillId="14" borderId="0"/>
    <xf numFmtId="181" fontId="39" fillId="14" borderId="0"/>
    <xf numFmtId="0" fontId="76" fillId="0" borderId="0"/>
    <xf numFmtId="0" fontId="77" fillId="0" borderId="0"/>
    <xf numFmtId="178" fontId="77" fillId="0" borderId="0">
      <protection locked="0"/>
    </xf>
    <xf numFmtId="0" fontId="70" fillId="25" borderId="0" applyNumberFormat="0" applyAlignment="0"/>
    <xf numFmtId="178" fontId="66" fillId="0" borderId="0"/>
    <xf numFmtId="0" fontId="73" fillId="0" borderId="35"/>
    <xf numFmtId="178" fontId="77" fillId="0" borderId="0">
      <alignment horizontal="center"/>
      <protection locked="0"/>
    </xf>
    <xf numFmtId="183" fontId="77" fillId="0" borderId="0" applyFill="0" applyBorder="0" applyAlignment="0" applyProtection="0"/>
    <xf numFmtId="194" fontId="32" fillId="0" borderId="0" applyFill="0" applyBorder="0" applyAlignment="0" applyProtection="0"/>
    <xf numFmtId="0" fontId="77" fillId="0" borderId="0"/>
    <xf numFmtId="0" fontId="77" fillId="0" borderId="0"/>
    <xf numFmtId="38" fontId="77" fillId="0" borderId="0" applyFill="0" applyBorder="0" applyAlignment="0" applyProtection="0"/>
  </cellStyleXfs>
  <cellXfs count="840">
    <xf numFmtId="0" fontId="0" fillId="0" borderId="0" xfId="0"/>
    <xf numFmtId="0" fontId="6" fillId="0" borderId="0" xfId="0" applyFont="1"/>
    <xf numFmtId="0" fontId="7" fillId="0" borderId="0" xfId="0" applyFont="1" applyAlignment="1" applyProtection="1">
      <alignment vertical="center"/>
      <protection locked="0"/>
    </xf>
    <xf numFmtId="0" fontId="7" fillId="0" borderId="0" xfId="0" applyFont="1" applyAlignment="1" applyProtection="1">
      <alignment horizontal="justify" vertical="center" wrapText="1"/>
      <protection locked="0"/>
    </xf>
    <xf numFmtId="0" fontId="7" fillId="0" borderId="0" xfId="0" applyFont="1" applyAlignment="1" applyProtection="1">
      <alignment horizontal="center" vertical="center"/>
      <protection locked="0"/>
    </xf>
    <xf numFmtId="0" fontId="8" fillId="0" borderId="3" xfId="231" applyFont="1" applyBorder="1" applyAlignment="1" applyProtection="1">
      <alignment horizontal="center" vertical="center" wrapText="1"/>
      <protection locked="0"/>
    </xf>
    <xf numFmtId="0" fontId="8" fillId="0" borderId="4" xfId="0" applyFont="1" applyBorder="1" applyAlignment="1" applyProtection="1">
      <alignment horizontal="justify" vertical="center" wrapText="1"/>
      <protection locked="0"/>
    </xf>
    <xf numFmtId="0" fontId="7" fillId="0" borderId="4" xfId="0" applyFont="1" applyBorder="1" applyAlignment="1" applyProtection="1">
      <alignment horizontal="center" vertical="center"/>
      <protection locked="0"/>
    </xf>
    <xf numFmtId="0" fontId="0" fillId="0" borderId="4" xfId="0" applyBorder="1"/>
    <xf numFmtId="0" fontId="7" fillId="0" borderId="3" xfId="231" applyFont="1" applyBorder="1" applyAlignment="1" applyProtection="1">
      <alignment horizontal="center" vertical="center" wrapText="1"/>
      <protection locked="0"/>
    </xf>
    <xf numFmtId="0" fontId="7" fillId="0" borderId="4" xfId="0" applyFont="1" applyBorder="1" applyAlignment="1" applyProtection="1">
      <alignment horizontal="justify" vertical="center" wrapText="1"/>
      <protection locked="0"/>
    </xf>
    <xf numFmtId="0" fontId="8" fillId="4" borderId="5" xfId="231" applyFont="1" applyFill="1" applyBorder="1" applyAlignment="1" applyProtection="1">
      <alignment horizontal="center" vertical="center" wrapText="1"/>
      <protection locked="0"/>
    </xf>
    <xf numFmtId="0" fontId="8" fillId="4" borderId="6" xfId="0" applyFont="1" applyFill="1" applyBorder="1" applyAlignment="1">
      <alignment vertical="center"/>
    </xf>
    <xf numFmtId="0" fontId="8" fillId="4" borderId="6" xfId="0" applyFont="1" applyFill="1" applyBorder="1" applyAlignment="1" applyProtection="1">
      <alignment horizontal="center" vertical="center"/>
      <protection locked="0"/>
    </xf>
    <xf numFmtId="0" fontId="6" fillId="4" borderId="6" xfId="0" applyFont="1" applyFill="1" applyBorder="1"/>
    <xf numFmtId="0" fontId="7" fillId="0" borderId="0" xfId="0" applyFont="1" applyAlignment="1" applyProtection="1">
      <alignment horizontal="center" vertical="center" wrapText="1"/>
      <protection locked="0"/>
    </xf>
    <xf numFmtId="0" fontId="10" fillId="0" borderId="0" xfId="0" applyFont="1" applyAlignment="1">
      <alignment vertical="center"/>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justify" vertical="center" wrapText="1"/>
      <protection locked="0"/>
    </xf>
    <xf numFmtId="0" fontId="11" fillId="0" borderId="3" xfId="0" applyFont="1" applyBorder="1" applyAlignment="1" applyProtection="1">
      <alignment horizontal="center" vertical="center" wrapText="1"/>
      <protection locked="0"/>
    </xf>
    <xf numFmtId="0" fontId="11" fillId="0" borderId="4" xfId="231" applyFont="1" applyBorder="1" applyAlignment="1">
      <alignment horizontal="justify" vertical="center" wrapText="1"/>
    </xf>
    <xf numFmtId="0" fontId="10" fillId="0" borderId="4" xfId="231" applyFont="1" applyBorder="1" applyAlignment="1">
      <alignment horizontal="center" vertical="center" wrapText="1"/>
    </xf>
    <xf numFmtId="0" fontId="10" fillId="0" borderId="4" xfId="0" applyFont="1" applyBorder="1" applyAlignment="1" applyProtection="1">
      <alignment vertical="center"/>
      <protection locked="0"/>
    </xf>
    <xf numFmtId="0" fontId="11" fillId="0" borderId="3" xfId="231" applyFont="1" applyBorder="1" applyAlignment="1">
      <alignment horizontal="center" vertical="center" wrapText="1"/>
    </xf>
    <xf numFmtId="0" fontId="10" fillId="0" borderId="3" xfId="231" applyFont="1" applyBorder="1" applyAlignment="1">
      <alignment horizontal="center" vertical="center" wrapText="1"/>
    </xf>
    <xf numFmtId="0" fontId="10" fillId="0" borderId="4" xfId="231" applyFont="1" applyBorder="1" applyAlignment="1">
      <alignment horizontal="justify" vertical="center" wrapText="1"/>
    </xf>
    <xf numFmtId="0" fontId="10" fillId="0" borderId="4" xfId="271" applyFont="1" applyBorder="1" applyAlignment="1">
      <alignment horizontal="justify" vertical="center" wrapText="1"/>
    </xf>
    <xf numFmtId="0" fontId="10" fillId="0" borderId="0" xfId="0" applyFont="1" applyAlignment="1" applyProtection="1">
      <alignment horizontal="center" vertical="center" wrapText="1"/>
      <protection locked="0"/>
    </xf>
    <xf numFmtId="0" fontId="11" fillId="0" borderId="0" xfId="0" applyFont="1" applyAlignment="1">
      <alignment vertical="center" wrapText="1"/>
    </xf>
    <xf numFmtId="0" fontId="7" fillId="0" borderId="0" xfId="0" applyFont="1" applyAlignment="1">
      <alignment vertical="center"/>
    </xf>
    <xf numFmtId="0" fontId="7" fillId="0" borderId="0" xfId="0" applyFont="1" applyAlignment="1" applyProtection="1">
      <alignment vertical="center" wrapText="1"/>
      <protection locked="0"/>
    </xf>
    <xf numFmtId="0" fontId="8" fillId="0" borderId="3" xfId="0" applyFont="1" applyBorder="1" applyAlignment="1">
      <alignment horizontal="center" vertical="center"/>
    </xf>
    <xf numFmtId="0" fontId="8" fillId="0" borderId="4" xfId="0" applyFont="1" applyBorder="1" applyAlignment="1">
      <alignment vertical="center" wrapText="1"/>
    </xf>
    <xf numFmtId="0" fontId="7" fillId="0" borderId="4" xfId="0" applyFont="1" applyBorder="1" applyAlignment="1">
      <alignment horizontal="center" vertical="center"/>
    </xf>
    <xf numFmtId="0" fontId="7" fillId="0" borderId="4" xfId="0" applyFont="1" applyBorder="1" applyAlignment="1" applyProtection="1">
      <alignment vertical="center"/>
      <protection locked="0"/>
    </xf>
    <xf numFmtId="0" fontId="7" fillId="0" borderId="3" xfId="0" applyFont="1" applyBorder="1" applyAlignment="1">
      <alignment horizontal="center" vertical="center"/>
    </xf>
    <xf numFmtId="0" fontId="7" fillId="0" borderId="4" xfId="0" applyFont="1" applyBorder="1" applyAlignment="1">
      <alignment vertical="center" wrapText="1"/>
    </xf>
    <xf numFmtId="0" fontId="7" fillId="0" borderId="3" xfId="231" applyFont="1" applyBorder="1" applyAlignment="1">
      <alignment horizontal="center" vertical="center" wrapText="1"/>
    </xf>
    <xf numFmtId="0" fontId="7" fillId="0" borderId="4" xfId="231" applyFont="1" applyBorder="1" applyAlignment="1">
      <alignment horizontal="justify" vertical="center" wrapText="1"/>
    </xf>
    <xf numFmtId="0" fontId="7" fillId="0" borderId="4" xfId="231" applyFont="1" applyBorder="1" applyAlignment="1">
      <alignment horizontal="center" vertical="center" wrapText="1"/>
    </xf>
    <xf numFmtId="0" fontId="7" fillId="0" borderId="4" xfId="231" applyFont="1" applyBorder="1" applyAlignment="1">
      <alignment horizontal="center" vertical="center"/>
    </xf>
    <xf numFmtId="0" fontId="8" fillId="0" borderId="3" xfId="231" applyFont="1" applyBorder="1" applyAlignment="1">
      <alignment horizontal="center" vertical="center" wrapText="1"/>
    </xf>
    <xf numFmtId="0" fontId="8" fillId="0" borderId="4" xfId="231" applyFont="1" applyBorder="1" applyAlignment="1">
      <alignment horizontal="justify" vertical="center" wrapText="1"/>
    </xf>
    <xf numFmtId="0" fontId="8" fillId="0" borderId="4" xfId="231" applyFont="1" applyBorder="1" applyAlignment="1">
      <alignment horizontal="center" vertical="center" wrapText="1"/>
    </xf>
    <xf numFmtId="0" fontId="8" fillId="0" borderId="4" xfId="231"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0" xfId="0" applyFont="1" applyAlignment="1">
      <alignment vertical="center" wrapText="1"/>
    </xf>
    <xf numFmtId="0" fontId="14" fillId="0" borderId="3"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vertical="center" wrapText="1"/>
    </xf>
    <xf numFmtId="1" fontId="14" fillId="0" borderId="4" xfId="0" applyNumberFormat="1" applyFont="1" applyBorder="1" applyAlignment="1">
      <alignment horizontal="center" vertical="center"/>
    </xf>
    <xf numFmtId="0" fontId="14" fillId="0" borderId="4" xfId="0" applyFont="1" applyBorder="1" applyAlignment="1">
      <alignment vertical="center" wrapText="1"/>
    </xf>
    <xf numFmtId="197" fontId="0" fillId="0" borderId="4" xfId="0" applyNumberFormat="1" applyBorder="1" applyAlignment="1">
      <alignment horizontal="center" vertical="center"/>
    </xf>
    <xf numFmtId="207" fontId="0" fillId="0" borderId="4" xfId="0" applyNumberForma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vertical="center" wrapText="1"/>
    </xf>
    <xf numFmtId="1" fontId="14" fillId="0" borderId="11" xfId="0" applyNumberFormat="1" applyFont="1" applyBorder="1" applyAlignment="1">
      <alignment horizontal="center" vertical="center"/>
    </xf>
    <xf numFmtId="0" fontId="0" fillId="0" borderId="11" xfId="0" applyBorder="1"/>
    <xf numFmtId="0" fontId="15" fillId="0" borderId="1" xfId="0" applyFont="1" applyBorder="1" applyAlignment="1">
      <alignment horizontal="center" vertical="center"/>
    </xf>
    <xf numFmtId="0" fontId="15"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0" fontId="6" fillId="0" borderId="2" xfId="0" applyFont="1" applyBorder="1"/>
    <xf numFmtId="0" fontId="15" fillId="0" borderId="3" xfId="0" applyFont="1" applyBorder="1" applyAlignment="1">
      <alignment horizontal="center" vertical="center"/>
    </xf>
    <xf numFmtId="0" fontId="15" fillId="0" borderId="4" xfId="0" applyFont="1" applyBorder="1" applyAlignment="1">
      <alignment horizontal="center" vertical="center" wrapText="1"/>
    </xf>
    <xf numFmtId="1" fontId="15" fillId="0" borderId="4" xfId="0" applyNumberFormat="1" applyFont="1" applyBorder="1" applyAlignment="1">
      <alignment horizontal="center" vertical="center"/>
    </xf>
    <xf numFmtId="0" fontId="6" fillId="0" borderId="4" xfId="0" applyFont="1" applyBorder="1"/>
    <xf numFmtId="0" fontId="15" fillId="0" borderId="5" xfId="0" applyFont="1" applyBorder="1" applyAlignment="1">
      <alignment horizontal="center" vertical="center"/>
    </xf>
    <xf numFmtId="0" fontId="15" fillId="0" borderId="6" xfId="0" applyFont="1" applyBorder="1" applyAlignment="1">
      <alignment horizontal="center" vertical="center" wrapText="1"/>
    </xf>
    <xf numFmtId="1" fontId="15" fillId="0" borderId="6" xfId="0" applyNumberFormat="1" applyFont="1" applyBorder="1" applyAlignment="1">
      <alignment horizontal="center" vertical="center"/>
    </xf>
    <xf numFmtId="0" fontId="6" fillId="0" borderId="6" xfId="0" applyFont="1" applyBorder="1"/>
    <xf numFmtId="0" fontId="14" fillId="0" borderId="12" xfId="0" applyFont="1" applyBorder="1" applyAlignment="1">
      <alignment horizontal="center" vertical="center"/>
    </xf>
    <xf numFmtId="0" fontId="14" fillId="0" borderId="13" xfId="0" applyFont="1" applyBorder="1" applyAlignment="1">
      <alignment vertical="center" wrapText="1"/>
    </xf>
    <xf numFmtId="1" fontId="14" fillId="0" borderId="13" xfId="0" applyNumberFormat="1" applyFont="1" applyBorder="1" applyAlignment="1">
      <alignment horizontal="center" vertical="center"/>
    </xf>
    <xf numFmtId="0" fontId="0" fillId="0" borderId="13" xfId="0" applyBorder="1"/>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vertical="center" wrapText="1"/>
    </xf>
    <xf numFmtId="0" fontId="16" fillId="0" borderId="4" xfId="0" applyFont="1" applyBorder="1" applyAlignment="1">
      <alignment horizontal="left" vertical="center" wrapText="1"/>
    </xf>
    <xf numFmtId="0" fontId="0" fillId="0" borderId="15" xfId="0" applyBorder="1"/>
    <xf numFmtId="0" fontId="0" fillId="0" borderId="16" xfId="0" applyBorder="1"/>
    <xf numFmtId="207" fontId="6" fillId="0" borderId="2" xfId="0" applyNumberFormat="1" applyFont="1" applyBorder="1" applyAlignment="1">
      <alignment horizontal="center" vertical="center"/>
    </xf>
    <xf numFmtId="0" fontId="6" fillId="0" borderId="17" xfId="0" applyFont="1" applyBorder="1"/>
    <xf numFmtId="0" fontId="6" fillId="0" borderId="4" xfId="0" applyFont="1" applyBorder="1" applyAlignment="1">
      <alignment horizontal="center" vertical="center"/>
    </xf>
    <xf numFmtId="0" fontId="6" fillId="0" borderId="15" xfId="0" applyFont="1" applyBorder="1"/>
    <xf numFmtId="207" fontId="6" fillId="0" borderId="6" xfId="0" applyNumberFormat="1" applyFont="1" applyBorder="1" applyAlignment="1">
      <alignment horizontal="center" vertical="center"/>
    </xf>
    <xf numFmtId="0" fontId="6" fillId="0" borderId="18" xfId="0" applyFont="1" applyBorder="1"/>
    <xf numFmtId="0" fontId="0" fillId="0" borderId="19" xfId="0" applyBorder="1"/>
    <xf numFmtId="0" fontId="15" fillId="0" borderId="4" xfId="910" applyFont="1" applyBorder="1" applyAlignment="1">
      <alignment horizontal="justify" vertical="center"/>
    </xf>
    <xf numFmtId="174" fontId="14" fillId="0" borderId="4" xfId="0" applyNumberFormat="1" applyFont="1" applyBorder="1" applyAlignment="1">
      <alignment horizontal="center" vertical="center" shrinkToFit="1"/>
    </xf>
    <xf numFmtId="1" fontId="14" fillId="0" borderId="3" xfId="0" applyNumberFormat="1" applyFont="1" applyBorder="1" applyAlignment="1">
      <alignment horizontal="center" vertical="center"/>
    </xf>
    <xf numFmtId="3" fontId="14" fillId="0" borderId="4" xfId="0" applyNumberFormat="1" applyFont="1" applyBorder="1" applyAlignment="1">
      <alignment horizontal="center" vertical="center" shrinkToFit="1"/>
    </xf>
    <xf numFmtId="0" fontId="14" fillId="0" borderId="6" xfId="0" applyFont="1" applyBorder="1" applyAlignment="1">
      <alignment vertical="center" wrapText="1"/>
    </xf>
    <xf numFmtId="1" fontId="14" fillId="0" borderId="6" xfId="0" applyNumberFormat="1" applyFont="1" applyBorder="1" applyAlignment="1">
      <alignment horizontal="center" vertical="center"/>
    </xf>
    <xf numFmtId="0" fontId="14" fillId="0" borderId="6" xfId="0" applyFont="1" applyBorder="1" applyAlignment="1">
      <alignment horizontal="center" vertical="center"/>
    </xf>
    <xf numFmtId="0" fontId="0" fillId="0" borderId="6" xfId="0" applyBorder="1"/>
    <xf numFmtId="0" fontId="0" fillId="0" borderId="18" xfId="0" applyBorder="1"/>
    <xf numFmtId="0" fontId="14" fillId="0" borderId="0" xfId="0" applyFont="1" applyAlignment="1">
      <alignment vertical="center"/>
    </xf>
    <xf numFmtId="0" fontId="15" fillId="6" borderId="0" xfId="0" applyFont="1" applyFill="1" applyAlignment="1">
      <alignment vertical="center"/>
    </xf>
    <xf numFmtId="0" fontId="14" fillId="0" borderId="20" xfId="0" applyFont="1" applyBorder="1" applyAlignment="1">
      <alignment vertical="center"/>
    </xf>
    <xf numFmtId="0" fontId="14" fillId="7" borderId="0" xfId="0" applyFont="1" applyFill="1" applyAlignment="1">
      <alignment vertical="center"/>
    </xf>
    <xf numFmtId="0" fontId="14" fillId="0" borderId="0" xfId="0" applyFont="1" applyAlignment="1">
      <alignment horizontal="center" vertical="center"/>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0" fontId="15" fillId="0" borderId="4" xfId="0" applyFont="1" applyBorder="1" applyAlignment="1" applyProtection="1">
      <alignment horizontal="center" vertical="center" wrapText="1"/>
      <protection locked="0"/>
    </xf>
    <xf numFmtId="0" fontId="14" fillId="0" borderId="4" xfId="0" applyFont="1" applyBorder="1" applyAlignment="1">
      <alignment vertical="center"/>
    </xf>
    <xf numFmtId="170" fontId="15" fillId="0" borderId="4" xfId="5" applyNumberFormat="1" applyFont="1" applyFill="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7" fillId="0" borderId="4" xfId="0" applyFont="1" applyBorder="1" applyAlignment="1" applyProtection="1">
      <alignment horizontal="center" vertical="center" wrapText="1"/>
      <protection locked="0"/>
    </xf>
    <xf numFmtId="170" fontId="17" fillId="0" borderId="4" xfId="5" applyNumberFormat="1"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vertical="center" wrapText="1"/>
      <protection locked="0"/>
    </xf>
    <xf numFmtId="208" fontId="17" fillId="0" borderId="3" xfId="0" applyNumberFormat="1" applyFont="1" applyBorder="1" applyAlignment="1" applyProtection="1">
      <alignment horizontal="center" vertical="center" wrapText="1"/>
      <protection locked="0"/>
    </xf>
    <xf numFmtId="0" fontId="13" fillId="0" borderId="4"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6" fillId="0" borderId="4" xfId="0" applyFont="1" applyBorder="1" applyAlignment="1" applyProtection="1">
      <alignment vertical="center" wrapText="1"/>
      <protection locked="0"/>
    </xf>
    <xf numFmtId="204" fontId="14" fillId="0" borderId="4" xfId="5"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vertical="center" wrapText="1"/>
      <protection locked="0"/>
    </xf>
    <xf numFmtId="0" fontId="14" fillId="0" borderId="4" xfId="0" applyFont="1" applyBorder="1" applyAlignment="1" applyProtection="1">
      <alignment horizontal="center" vertical="center" wrapText="1"/>
      <protection locked="0"/>
    </xf>
    <xf numFmtId="170" fontId="14" fillId="0" borderId="4" xfId="5" applyNumberFormat="1" applyFont="1" applyFill="1" applyBorder="1" applyAlignment="1" applyProtection="1">
      <alignment horizontal="center" vertical="center" wrapText="1"/>
      <protection locked="0"/>
    </xf>
    <xf numFmtId="204" fontId="16" fillId="0" borderId="4" xfId="418" applyNumberFormat="1" applyFont="1" applyFill="1" applyBorder="1" applyAlignment="1" applyProtection="1">
      <alignment horizontal="center" vertical="center" wrapText="1"/>
      <protection locked="0"/>
    </xf>
    <xf numFmtId="1" fontId="17" fillId="0" borderId="4" xfId="0" applyNumberFormat="1" applyFont="1" applyBorder="1" applyAlignment="1" applyProtection="1">
      <alignment horizontal="center" vertical="center" wrapText="1"/>
      <protection locked="0"/>
    </xf>
    <xf numFmtId="208" fontId="13" fillId="0" borderId="3" xfId="0" applyNumberFormat="1" applyFont="1" applyBorder="1" applyAlignment="1" applyProtection="1">
      <alignment horizontal="center" vertical="center" wrapText="1"/>
      <protection locked="0"/>
    </xf>
    <xf numFmtId="170" fontId="13" fillId="0" borderId="4" xfId="5" applyNumberFormat="1"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13" fillId="6" borderId="4" xfId="0" applyFont="1" applyFill="1" applyBorder="1" applyAlignment="1" applyProtection="1">
      <alignment vertical="center" wrapText="1"/>
      <protection locked="0"/>
    </xf>
    <xf numFmtId="0" fontId="15" fillId="6" borderId="4" xfId="0" applyFont="1" applyFill="1" applyBorder="1" applyAlignment="1" applyProtection="1">
      <alignment horizontal="center" vertical="center" wrapText="1"/>
      <protection locked="0"/>
    </xf>
    <xf numFmtId="170" fontId="15" fillId="6" borderId="4" xfId="5" applyNumberFormat="1" applyFont="1" applyFill="1" applyBorder="1" applyAlignment="1" applyProtection="1">
      <alignment horizontal="center" vertical="center" wrapText="1"/>
      <protection locked="0"/>
    </xf>
    <xf numFmtId="0" fontId="15" fillId="6" borderId="4" xfId="0" applyFont="1" applyFill="1" applyBorder="1" applyAlignment="1">
      <alignment vertical="center"/>
    </xf>
    <xf numFmtId="0" fontId="17" fillId="0" borderId="4"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vertical="center" wrapText="1"/>
      <protection locked="0"/>
    </xf>
    <xf numFmtId="0" fontId="18" fillId="0" borderId="4" xfId="0" applyFont="1" applyBorder="1" applyAlignment="1" applyProtection="1">
      <alignment horizontal="center" vertical="center" wrapText="1"/>
      <protection locked="0"/>
    </xf>
    <xf numFmtId="170" fontId="18" fillId="0" borderId="4" xfId="5" applyNumberFormat="1" applyFont="1" applyFill="1" applyBorder="1" applyAlignment="1" applyProtection="1">
      <alignment horizontal="center" vertical="center" wrapText="1"/>
      <protection locked="0"/>
    </xf>
    <xf numFmtId="204" fontId="16" fillId="0" borderId="4" xfId="5" applyNumberFormat="1" applyFont="1" applyFill="1" applyBorder="1" applyAlignment="1" applyProtection="1">
      <alignment horizontal="center" vertical="center" wrapText="1"/>
      <protection locked="0"/>
    </xf>
    <xf numFmtId="209" fontId="13" fillId="0" borderId="4" xfId="5" applyNumberFormat="1" applyFont="1" applyFill="1" applyBorder="1" applyAlignment="1" applyProtection="1">
      <alignment horizontal="center" vertical="center" wrapText="1"/>
      <protection locked="0"/>
    </xf>
    <xf numFmtId="209" fontId="17" fillId="0" borderId="4" xfId="5" applyNumberFormat="1" applyFont="1" applyFill="1" applyBorder="1" applyAlignment="1" applyProtection="1">
      <alignment horizontal="center" vertical="center" wrapText="1"/>
      <protection locked="0"/>
    </xf>
    <xf numFmtId="204" fontId="17" fillId="0" borderId="4" xfId="891" applyNumberFormat="1" applyFont="1" applyFill="1" applyBorder="1" applyAlignment="1" applyProtection="1">
      <alignment horizontal="center" vertical="center" wrapText="1"/>
      <protection locked="0"/>
    </xf>
    <xf numFmtId="0" fontId="15" fillId="0" borderId="4" xfId="0" applyFont="1" applyBorder="1" applyAlignment="1">
      <alignment vertical="center" wrapText="1"/>
    </xf>
    <xf numFmtId="208" fontId="17" fillId="0" borderId="3" xfId="0" applyNumberFormat="1" applyFont="1" applyBorder="1" applyAlignment="1">
      <alignment horizontal="center" vertical="center" wrapText="1"/>
    </xf>
    <xf numFmtId="0" fontId="19" fillId="0" borderId="4" xfId="231" applyFont="1" applyBorder="1" applyAlignment="1">
      <alignment vertical="center" wrapText="1"/>
    </xf>
    <xf numFmtId="0" fontId="17" fillId="0" borderId="3" xfId="231" applyFont="1" applyBorder="1" applyAlignment="1">
      <alignment horizontal="center" vertical="center" wrapText="1"/>
    </xf>
    <xf numFmtId="0" fontId="13" fillId="0" borderId="4" xfId="231" applyFont="1" applyBorder="1" applyAlignment="1">
      <alignment vertical="center" wrapText="1"/>
    </xf>
    <xf numFmtId="0" fontId="13" fillId="0" borderId="4" xfId="0" applyFont="1" applyBorder="1" applyAlignment="1">
      <alignment vertical="center" wrapText="1"/>
    </xf>
    <xf numFmtId="0" fontId="15" fillId="7" borderId="5"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4" fillId="7" borderId="6" xfId="0" applyFont="1" applyFill="1" applyBorder="1" applyAlignment="1">
      <alignment vertical="center"/>
    </xf>
    <xf numFmtId="0" fontId="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204" fontId="77" fillId="0" borderId="0" xfId="5" applyNumberFormat="1" applyAlignment="1">
      <alignment vertical="center"/>
    </xf>
    <xf numFmtId="0" fontId="13" fillId="0" borderId="3" xfId="0" applyFont="1" applyBorder="1" applyAlignment="1">
      <alignment horizontal="center" vertical="center"/>
    </xf>
    <xf numFmtId="0" fontId="13" fillId="0" borderId="4" xfId="0" applyFont="1" applyBorder="1" applyAlignment="1">
      <alignment vertical="center"/>
    </xf>
    <xf numFmtId="0" fontId="0" fillId="0" borderId="4" xfId="0" applyBorder="1" applyAlignment="1">
      <alignment horizontal="center" vertical="center"/>
    </xf>
    <xf numFmtId="0" fontId="0" fillId="0" borderId="4" xfId="0" applyBorder="1" applyAlignment="1">
      <alignment horizontal="center" vertical="center" readingOrder="1"/>
    </xf>
    <xf numFmtId="0" fontId="0" fillId="0" borderId="4" xfId="0" applyBorder="1" applyAlignment="1">
      <alignment vertical="center"/>
    </xf>
    <xf numFmtId="0" fontId="0" fillId="0" borderId="3" xfId="0" applyBorder="1" applyAlignment="1">
      <alignment horizontal="center" vertical="center"/>
    </xf>
    <xf numFmtId="174" fontId="0" fillId="0" borderId="4" xfId="5" applyFont="1" applyFill="1" applyBorder="1" applyAlignment="1" applyProtection="1">
      <alignment horizontal="center" vertical="center"/>
    </xf>
    <xf numFmtId="0" fontId="0" fillId="0" borderId="4" xfId="0" applyBorder="1" applyAlignment="1">
      <alignment vertical="center" wrapText="1"/>
    </xf>
    <xf numFmtId="174" fontId="13" fillId="0" borderId="4" xfId="5" applyFont="1" applyFill="1" applyBorder="1" applyAlignment="1" applyProtection="1">
      <alignment vertical="center"/>
    </xf>
    <xf numFmtId="0" fontId="0" fillId="9" borderId="3" xfId="0" applyFill="1" applyBorder="1" applyAlignment="1">
      <alignment horizontal="center" vertical="center"/>
    </xf>
    <xf numFmtId="0" fontId="0" fillId="9" borderId="4" xfId="0" applyFill="1" applyBorder="1" applyAlignment="1">
      <alignment vertical="center" wrapText="1"/>
    </xf>
    <xf numFmtId="204" fontId="77" fillId="0" borderId="4" xfId="5" applyNumberFormat="1" applyFill="1"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center" vertical="center" wrapText="1"/>
    </xf>
    <xf numFmtId="0" fontId="0" fillId="0" borderId="2" xfId="0" applyBorder="1" applyAlignment="1">
      <alignment horizontal="center" vertical="center"/>
    </xf>
    <xf numFmtId="204" fontId="77" fillId="0" borderId="2" xfId="5" applyNumberFormat="1" applyFill="1" applyBorder="1" applyAlignment="1">
      <alignment horizontal="center" vertical="center"/>
    </xf>
    <xf numFmtId="0" fontId="0" fillId="0" borderId="2" xfId="0" applyBorder="1" applyAlignment="1">
      <alignment vertical="center"/>
    </xf>
    <xf numFmtId="0" fontId="6" fillId="0" borderId="4" xfId="0" applyFont="1" applyBorder="1" applyAlignment="1">
      <alignment horizontal="center" vertical="center" wrapText="1"/>
    </xf>
    <xf numFmtId="0" fontId="0" fillId="0" borderId="5" xfId="0" applyBorder="1" applyAlignment="1">
      <alignment horizontal="center" vertical="center"/>
    </xf>
    <xf numFmtId="0" fontId="6" fillId="0" borderId="6" xfId="0" applyFont="1" applyBorder="1" applyAlignment="1">
      <alignment horizontal="center" vertical="center" wrapText="1"/>
    </xf>
    <xf numFmtId="0" fontId="0" fillId="0" borderId="6" xfId="0" applyBorder="1" applyAlignment="1">
      <alignment horizontal="center" vertical="center"/>
    </xf>
    <xf numFmtId="204" fontId="77" fillId="0" borderId="6" xfId="5" applyNumberFormat="1" applyFill="1" applyBorder="1" applyAlignment="1">
      <alignment horizontal="center" vertical="center"/>
    </xf>
    <xf numFmtId="0" fontId="0" fillId="0" borderId="6" xfId="0" applyBorder="1" applyAlignment="1">
      <alignment vertical="center"/>
    </xf>
    <xf numFmtId="0" fontId="0" fillId="0" borderId="12" xfId="0" applyBorder="1" applyAlignment="1">
      <alignment horizontal="center" vertical="center"/>
    </xf>
    <xf numFmtId="0" fontId="0" fillId="0" borderId="13" xfId="0" applyBorder="1" applyAlignment="1">
      <alignment vertical="center" wrapText="1"/>
    </xf>
    <xf numFmtId="0" fontId="0" fillId="0" borderId="13" xfId="0" applyBorder="1" applyAlignment="1">
      <alignment horizontal="center" vertical="center"/>
    </xf>
    <xf numFmtId="204" fontId="77" fillId="0" borderId="13" xfId="5" applyNumberFormat="1" applyFill="1" applyBorder="1" applyAlignment="1">
      <alignment horizontal="center" vertical="center"/>
    </xf>
    <xf numFmtId="0" fontId="0" fillId="0" borderId="13" xfId="0" applyBorder="1" applyAlignment="1">
      <alignment vertical="center"/>
    </xf>
    <xf numFmtId="204" fontId="77" fillId="0" borderId="4" xfId="5" applyNumberFormat="1" applyFill="1" applyBorder="1" applyAlignment="1">
      <alignment horizontal="center" vertical="center" readingOrder="1"/>
    </xf>
    <xf numFmtId="0" fontId="0" fillId="0" borderId="4" xfId="0" applyBorder="1" applyAlignment="1">
      <alignment horizontal="justify" vertical="center" wrapText="1"/>
    </xf>
    <xf numFmtId="4" fontId="0" fillId="0" borderId="4" xfId="910" applyNumberFormat="1" applyFont="1" applyBorder="1" applyAlignment="1">
      <alignment horizontal="center" vertical="center"/>
    </xf>
    <xf numFmtId="204" fontId="77" fillId="0" borderId="4" xfId="5" applyNumberFormat="1" applyFill="1" applyBorder="1" applyAlignment="1">
      <alignment horizontal="center" vertical="center" shrinkToFit="1"/>
    </xf>
    <xf numFmtId="0" fontId="0" fillId="0" borderId="4" xfId="0" applyBorder="1" applyAlignment="1" applyProtection="1">
      <alignment vertical="center" wrapText="1"/>
      <protection locked="0"/>
    </xf>
    <xf numFmtId="0" fontId="0" fillId="0" borderId="15" xfId="0" applyBorder="1" applyAlignment="1">
      <alignment vertical="center"/>
    </xf>
    <xf numFmtId="0" fontId="6" fillId="0" borderId="2" xfId="0" applyNumberFormat="1" applyFont="1" applyBorder="1" applyAlignment="1">
      <alignment horizontal="center" vertical="center"/>
    </xf>
    <xf numFmtId="0" fontId="0" fillId="0" borderId="17" xfId="0" applyBorder="1" applyAlignment="1">
      <alignment vertical="center"/>
    </xf>
    <xf numFmtId="0" fontId="6" fillId="0" borderId="6"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208" fontId="20" fillId="0" borderId="3" xfId="910" applyNumberFormat="1" applyFont="1" applyBorder="1" applyAlignment="1" applyProtection="1">
      <alignment horizontal="center" vertical="center" wrapText="1"/>
      <protection locked="0"/>
    </xf>
    <xf numFmtId="0" fontId="21" fillId="0" borderId="4" xfId="910" applyFont="1" applyBorder="1" applyAlignment="1" applyProtection="1">
      <alignment vertical="center"/>
      <protection locked="0"/>
    </xf>
    <xf numFmtId="0" fontId="22" fillId="0" borderId="4" xfId="910" applyFont="1" applyBorder="1" applyAlignment="1" applyProtection="1">
      <alignment horizontal="center" vertical="center"/>
      <protection locked="0"/>
    </xf>
    <xf numFmtId="3" fontId="22" fillId="0" borderId="4" xfId="910" applyNumberFormat="1" applyFont="1" applyBorder="1" applyAlignment="1" applyProtection="1">
      <alignment horizontal="center" vertical="center"/>
      <protection locked="0"/>
    </xf>
    <xf numFmtId="0" fontId="0" fillId="0" borderId="3" xfId="910" applyFont="1" applyBorder="1" applyAlignment="1">
      <alignment horizontal="center" vertical="center"/>
    </xf>
    <xf numFmtId="0" fontId="13" fillId="0" borderId="4" xfId="910" applyFont="1" applyBorder="1" applyAlignment="1">
      <alignment horizontal="left" vertical="center" wrapText="1" shrinkToFit="1"/>
    </xf>
    <xf numFmtId="0" fontId="13" fillId="0" borderId="4" xfId="910" applyFont="1" applyBorder="1" applyAlignment="1">
      <alignment horizontal="center" vertical="center" shrinkToFit="1"/>
    </xf>
    <xf numFmtId="3" fontId="13" fillId="0" borderId="4" xfId="910" applyNumberFormat="1" applyFont="1" applyBorder="1" applyAlignment="1">
      <alignment horizontal="center" vertical="center" shrinkToFit="1"/>
    </xf>
    <xf numFmtId="0" fontId="0" fillId="0" borderId="3" xfId="610" applyFont="1" applyBorder="1" applyAlignment="1">
      <alignment horizontal="center" vertical="center"/>
    </xf>
    <xf numFmtId="0" fontId="0" fillId="0" borderId="4" xfId="349" applyFont="1" applyBorder="1" applyAlignment="1">
      <alignment vertical="center" wrapText="1"/>
    </xf>
    <xf numFmtId="4" fontId="0" fillId="0" borderId="4" xfId="610" applyNumberFormat="1" applyFont="1" applyBorder="1" applyAlignment="1">
      <alignment horizontal="center" vertical="center"/>
    </xf>
    <xf numFmtId="0" fontId="0" fillId="0" borderId="4" xfId="910" applyFont="1" applyBorder="1" applyAlignment="1">
      <alignment horizontal="justify" vertical="center"/>
    </xf>
    <xf numFmtId="3" fontId="0" fillId="0" borderId="4" xfId="610" applyNumberFormat="1" applyFont="1" applyBorder="1" applyAlignment="1">
      <alignment horizontal="center" vertical="center" shrinkToFit="1"/>
    </xf>
    <xf numFmtId="2" fontId="0" fillId="0" borderId="3" xfId="610" applyNumberFormat="1" applyFont="1" applyBorder="1" applyAlignment="1">
      <alignment horizontal="center" vertical="center"/>
    </xf>
    <xf numFmtId="0" fontId="0" fillId="0" borderId="3" xfId="932" applyFont="1" applyBorder="1" applyAlignment="1">
      <alignment horizontal="center" vertical="center"/>
    </xf>
    <xf numFmtId="0" fontId="0" fillId="0" borderId="4" xfId="932" applyFont="1" applyBorder="1" applyAlignment="1">
      <alignment vertical="center" wrapText="1"/>
    </xf>
    <xf numFmtId="174" fontId="0" fillId="0" borderId="4" xfId="819" applyFont="1" applyFill="1" applyBorder="1" applyAlignment="1">
      <alignment horizontal="center" vertical="center"/>
    </xf>
    <xf numFmtId="204" fontId="77" fillId="0" borderId="0" xfId="5" applyNumberForma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justify" vertical="center" wrapText="1"/>
      <protection locked="0"/>
    </xf>
    <xf numFmtId="0" fontId="10" fillId="0" borderId="4" xfId="0" applyFont="1" applyBorder="1" applyAlignment="1" applyProtection="1">
      <alignment horizontal="center" vertical="center"/>
      <protection locked="0"/>
    </xf>
    <xf numFmtId="204" fontId="77" fillId="0" borderId="4" xfId="5" applyNumberForma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justify"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10" fillId="0" borderId="3" xfId="0" applyFont="1" applyBorder="1" applyAlignment="1">
      <alignment vertical="center"/>
    </xf>
    <xf numFmtId="0" fontId="10" fillId="0" borderId="4" xfId="0" applyFont="1" applyBorder="1" applyAlignment="1">
      <alignment vertical="center" wrapText="1"/>
    </xf>
    <xf numFmtId="0" fontId="10" fillId="0" borderId="4" xfId="0" applyFont="1" applyBorder="1" applyAlignment="1">
      <alignment vertical="center"/>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justify" vertical="center" wrapText="1"/>
      <protection locked="0"/>
    </xf>
    <xf numFmtId="0" fontId="11" fillId="5" borderId="4" xfId="0" applyFont="1" applyFill="1" applyBorder="1" applyAlignment="1" applyProtection="1">
      <alignment horizontal="center" vertical="center"/>
      <protection locked="0"/>
    </xf>
    <xf numFmtId="204" fontId="77" fillId="5" borderId="4" xfId="5" applyNumberFormat="1" applyFill="1" applyBorder="1" applyAlignment="1" applyProtection="1">
      <alignment horizontal="center" vertical="center"/>
      <protection locked="0"/>
    </xf>
    <xf numFmtId="0" fontId="0" fillId="5" borderId="4" xfId="0" applyFill="1" applyBorder="1"/>
    <xf numFmtId="0" fontId="23" fillId="0" borderId="4" xfId="0" applyFont="1" applyBorder="1" applyAlignment="1" applyProtection="1">
      <alignment horizontal="justify" vertical="center" wrapText="1"/>
      <protection locked="0"/>
    </xf>
    <xf numFmtId="0" fontId="10" fillId="0" borderId="4" xfId="953" applyFont="1" applyBorder="1" applyAlignment="1" applyProtection="1">
      <alignment horizontal="left" vertical="center" wrapText="1"/>
      <protection locked="0"/>
    </xf>
    <xf numFmtId="0" fontId="24" fillId="0" borderId="4" xfId="0" applyFont="1" applyBorder="1" applyAlignment="1">
      <alignment vertical="center"/>
    </xf>
    <xf numFmtId="0" fontId="10" fillId="0" borderId="4" xfId="0" applyFont="1" applyBorder="1" applyAlignment="1" applyProtection="1">
      <alignment vertical="center" wrapText="1"/>
      <protection locked="0"/>
    </xf>
    <xf numFmtId="0" fontId="10" fillId="0" borderId="4" xfId="39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204" fontId="77" fillId="0" borderId="4" xfId="5" applyNumberFormat="1" applyFill="1" applyBorder="1" applyAlignment="1" applyProtection="1">
      <alignment horizontal="center" vertical="center" wrapText="1"/>
      <protection locked="0"/>
    </xf>
    <xf numFmtId="0" fontId="25" fillId="0" borderId="4" xfId="0" applyFont="1" applyBorder="1" applyAlignment="1">
      <alignment vertical="center" wrapText="1"/>
    </xf>
    <xf numFmtId="0" fontId="10" fillId="0" borderId="4" xfId="0" applyFont="1" applyBorder="1" applyAlignment="1">
      <alignment horizontal="justify" vertical="center" wrapText="1"/>
    </xf>
    <xf numFmtId="0" fontId="11" fillId="0" borderId="4" xfId="0" applyFont="1" applyBorder="1" applyAlignment="1" applyProtection="1">
      <alignment horizontal="center" vertical="center"/>
      <protection locked="0"/>
    </xf>
    <xf numFmtId="0" fontId="10" fillId="0" borderId="4" xfId="0" applyFont="1" applyBorder="1" applyAlignment="1" applyProtection="1">
      <alignment horizontal="justify" vertical="center"/>
      <protection locked="0"/>
    </xf>
    <xf numFmtId="0" fontId="11" fillId="10" borderId="5" xfId="0" applyFont="1" applyFill="1" applyBorder="1" applyAlignment="1" applyProtection="1">
      <alignment horizontal="center" vertical="center" wrapText="1"/>
      <protection locked="0"/>
    </xf>
    <xf numFmtId="0" fontId="11" fillId="10" borderId="6" xfId="0" applyFont="1" applyFill="1" applyBorder="1" applyAlignment="1" applyProtection="1">
      <alignment horizontal="justify" vertical="center" wrapText="1"/>
      <protection locked="0"/>
    </xf>
    <xf numFmtId="0" fontId="11" fillId="10" borderId="6" xfId="0" applyFont="1" applyFill="1" applyBorder="1" applyAlignment="1" applyProtection="1">
      <alignment horizontal="center" vertical="center"/>
      <protection locked="0"/>
    </xf>
    <xf numFmtId="204" fontId="6" fillId="10" borderId="6" xfId="5" applyNumberFormat="1" applyFont="1" applyFill="1" applyBorder="1" applyAlignment="1" applyProtection="1">
      <alignment horizontal="center" vertical="center"/>
      <protection locked="0"/>
    </xf>
    <xf numFmtId="0" fontId="6" fillId="10" borderId="6" xfId="0" applyFont="1" applyFill="1" applyBorder="1"/>
    <xf numFmtId="0" fontId="11" fillId="0" borderId="0" xfId="0" applyFont="1" applyAlignment="1" applyProtection="1">
      <alignment horizontal="justify" vertical="center" wrapText="1"/>
      <protection locked="0"/>
    </xf>
    <xf numFmtId="0" fontId="11" fillId="0" borderId="0" xfId="0" applyFont="1" applyAlignment="1" applyProtection="1">
      <alignment horizontal="center" vertical="center"/>
      <protection locked="0"/>
    </xf>
    <xf numFmtId="0" fontId="10" fillId="0" borderId="0" xfId="231" applyFont="1" applyAlignment="1" applyProtection="1">
      <alignment horizontal="center" vertical="center" wrapText="1"/>
      <protection locked="0"/>
    </xf>
    <xf numFmtId="204" fontId="77" fillId="0" borderId="0" xfId="5" applyNumberFormat="1" applyAlignment="1" applyProtection="1">
      <alignment vertical="center"/>
      <protection locked="0"/>
    </xf>
    <xf numFmtId="0" fontId="6" fillId="3" borderId="4" xfId="0" applyFont="1" applyFill="1" applyBorder="1"/>
    <xf numFmtId="204" fontId="77" fillId="0" borderId="4" xfId="5" applyNumberFormat="1" applyBorder="1" applyAlignment="1" applyProtection="1">
      <alignment vertical="center"/>
      <protection locked="0"/>
    </xf>
    <xf numFmtId="174" fontId="77" fillId="0" borderId="4" xfId="5" applyFill="1" applyBorder="1" applyAlignment="1" applyProtection="1">
      <alignment vertical="center"/>
      <protection locked="0"/>
    </xf>
    <xf numFmtId="204" fontId="6" fillId="4" borderId="6" xfId="5" applyNumberFormat="1" applyFont="1" applyFill="1" applyBorder="1" applyAlignment="1" applyProtection="1">
      <alignment vertical="center"/>
      <protection locked="0"/>
    </xf>
    <xf numFmtId="0" fontId="6" fillId="4" borderId="18" xfId="0" applyFont="1" applyFill="1" applyBorder="1"/>
    <xf numFmtId="0" fontId="11" fillId="0" borderId="0" xfId="0" applyFont="1" applyAlignment="1">
      <alignment vertical="center"/>
    </xf>
    <xf numFmtId="204" fontId="10" fillId="0" borderId="4" xfId="5" applyNumberFormat="1" applyFont="1" applyBorder="1" applyAlignment="1">
      <alignment horizontal="right" vertical="center" wrapText="1"/>
    </xf>
    <xf numFmtId="204" fontId="10" fillId="0" borderId="4" xfId="5" applyNumberFormat="1" applyFont="1" applyBorder="1" applyAlignment="1">
      <alignment horizontal="right" vertical="center"/>
    </xf>
    <xf numFmtId="0" fontId="11" fillId="4" borderId="5" xfId="231" applyFont="1" applyFill="1" applyBorder="1" applyAlignment="1">
      <alignment horizontal="center" vertical="center" wrapText="1"/>
    </xf>
    <xf numFmtId="0" fontId="11" fillId="4" borderId="6" xfId="0" applyFont="1" applyFill="1" applyBorder="1" applyAlignment="1" applyProtection="1">
      <alignment horizontal="justify" vertical="center" wrapText="1"/>
      <protection locked="0"/>
    </xf>
    <xf numFmtId="0" fontId="11" fillId="4" borderId="6" xfId="231" applyFont="1" applyFill="1" applyBorder="1" applyAlignment="1">
      <alignment horizontal="center" vertical="center" wrapText="1"/>
    </xf>
    <xf numFmtId="204" fontId="11" fillId="4" borderId="6" xfId="5" applyNumberFormat="1" applyFont="1" applyFill="1" applyBorder="1" applyAlignment="1">
      <alignment horizontal="right" vertical="center" wrapText="1"/>
    </xf>
    <xf numFmtId="0" fontId="11" fillId="4" borderId="6" xfId="0" applyFont="1" applyFill="1" applyBorder="1" applyAlignment="1" applyProtection="1">
      <alignment vertical="center"/>
      <protection locked="0"/>
    </xf>
    <xf numFmtId="0" fontId="10" fillId="0" borderId="15" xfId="0" applyFont="1" applyBorder="1" applyAlignment="1" applyProtection="1">
      <alignment vertical="center"/>
      <protection locked="0"/>
    </xf>
    <xf numFmtId="0" fontId="11" fillId="4" borderId="18" xfId="0" applyFont="1" applyFill="1" applyBorder="1" applyAlignment="1" applyProtection="1">
      <alignment vertical="center"/>
      <protection locked="0"/>
    </xf>
    <xf numFmtId="0" fontId="11" fillId="0" borderId="0" xfId="0" applyFont="1" applyAlignment="1" applyProtection="1">
      <alignment vertical="center"/>
      <protection locked="0"/>
    </xf>
    <xf numFmtId="0" fontId="8" fillId="0" borderId="0" xfId="0" applyFont="1" applyAlignment="1">
      <alignment vertical="center"/>
    </xf>
    <xf numFmtId="204" fontId="10" fillId="0" borderId="4" xfId="5" applyNumberFormat="1" applyFont="1" applyBorder="1" applyAlignment="1" applyProtection="1">
      <alignment vertical="center"/>
      <protection locked="0"/>
    </xf>
    <xf numFmtId="204" fontId="10" fillId="0" borderId="4" xfId="5" applyNumberFormat="1" applyFont="1" applyFill="1" applyBorder="1" applyAlignment="1" applyProtection="1">
      <alignment horizontal="right"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justify" vertical="center" wrapText="1"/>
      <protection locked="0"/>
    </xf>
    <xf numFmtId="204" fontId="11" fillId="4" borderId="6" xfId="5" applyNumberFormat="1" applyFont="1" applyFill="1" applyBorder="1" applyAlignment="1" applyProtection="1">
      <alignment horizontal="right" vertical="center"/>
      <protection locked="0"/>
    </xf>
    <xf numFmtId="0" fontId="8" fillId="4" borderId="6" xfId="0" applyFont="1" applyFill="1" applyBorder="1" applyAlignment="1" applyProtection="1">
      <alignment vertical="center"/>
      <protection locked="0"/>
    </xf>
    <xf numFmtId="0" fontId="7" fillId="0" borderId="15" xfId="0" applyFont="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0" borderId="0" xfId="0" applyFont="1" applyAlignment="1" applyProtection="1">
      <alignment vertical="center"/>
      <protection locked="0"/>
    </xf>
    <xf numFmtId="0" fontId="15" fillId="0" borderId="0" xfId="0" applyFont="1" applyAlignment="1">
      <alignment horizontal="center" vertical="center"/>
    </xf>
    <xf numFmtId="0" fontId="14" fillId="0" borderId="0" xfId="0" applyFont="1" applyAlignment="1">
      <alignment horizontal="left" vertical="center"/>
    </xf>
    <xf numFmtId="207" fontId="14" fillId="0" borderId="4" xfId="0" applyNumberFormat="1" applyFont="1" applyBorder="1" applyAlignment="1">
      <alignment horizontal="center" vertical="center"/>
    </xf>
    <xf numFmtId="174" fontId="26" fillId="0" borderId="4" xfId="5" applyFont="1" applyFill="1" applyBorder="1" applyAlignment="1" applyProtection="1">
      <alignment vertical="center"/>
      <protection locked="0"/>
    </xf>
    <xf numFmtId="174" fontId="14" fillId="0" borderId="4" xfId="0" applyNumberFormat="1" applyFont="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left" vertical="center"/>
    </xf>
    <xf numFmtId="210" fontId="27" fillId="4" borderId="6" xfId="0" applyNumberFormat="1" applyFont="1" applyFill="1" applyBorder="1" applyAlignment="1">
      <alignment vertical="center"/>
    </xf>
    <xf numFmtId="0" fontId="15" fillId="4" borderId="6" xfId="0" applyFont="1" applyFill="1" applyBorder="1" applyAlignment="1">
      <alignment horizontal="center" vertical="center"/>
    </xf>
    <xf numFmtId="0" fontId="14" fillId="0" borderId="15" xfId="0" applyFont="1" applyBorder="1" applyAlignment="1">
      <alignment horizontal="center" vertical="center"/>
    </xf>
    <xf numFmtId="207" fontId="15" fillId="4" borderId="6" xfId="0" applyNumberFormat="1" applyFont="1" applyFill="1" applyBorder="1" applyAlignment="1">
      <alignment horizontal="center" vertical="center"/>
    </xf>
    <xf numFmtId="0" fontId="15" fillId="4" borderId="18" xfId="0" applyFont="1" applyFill="1" applyBorder="1" applyAlignment="1">
      <alignment horizontal="center" vertical="center"/>
    </xf>
    <xf numFmtId="174" fontId="14" fillId="0" borderId="4" xfId="5" applyFont="1" applyBorder="1" applyAlignment="1">
      <alignment vertical="center"/>
    </xf>
    <xf numFmtId="0" fontId="14" fillId="0" borderId="15" xfId="0" applyFont="1" applyBorder="1" applyAlignment="1">
      <alignment vertical="center"/>
    </xf>
    <xf numFmtId="0" fontId="15" fillId="6" borderId="15" xfId="0" applyFont="1" applyFill="1" applyBorder="1" applyAlignment="1">
      <alignment vertical="center"/>
    </xf>
    <xf numFmtId="174" fontId="77" fillId="0" borderId="0" xfId="5" applyAlignment="1">
      <alignment vertical="center"/>
    </xf>
    <xf numFmtId="174" fontId="77" fillId="0" borderId="4" xfId="5" applyFill="1" applyBorder="1" applyAlignment="1">
      <alignment vertical="center"/>
    </xf>
    <xf numFmtId="0" fontId="13" fillId="0" borderId="4" xfId="0" applyFont="1" applyBorder="1" applyAlignment="1">
      <alignment horizontal="center" vertical="center" readingOrder="1"/>
    </xf>
    <xf numFmtId="3" fontId="0" fillId="0" borderId="4" xfId="910" applyNumberFormat="1" applyFont="1" applyBorder="1" applyAlignment="1">
      <alignment horizontal="center" vertical="center" shrinkToFit="1"/>
    </xf>
    <xf numFmtId="0" fontId="0" fillId="0" borderId="4" xfId="0" applyBorder="1" applyAlignment="1" applyProtection="1">
      <alignment horizontal="left" vertical="center" wrapText="1"/>
      <protection locked="0"/>
    </xf>
    <xf numFmtId="174" fontId="0" fillId="0" borderId="4" xfId="0" applyNumberFormat="1" applyBorder="1" applyAlignment="1">
      <alignment vertical="center"/>
    </xf>
    <xf numFmtId="204" fontId="77" fillId="0" borderId="0" xfId="5" applyNumberFormat="1" applyFill="1" applyBorder="1" applyAlignment="1" applyProtection="1">
      <alignment vertical="center"/>
      <protection locked="0"/>
    </xf>
    <xf numFmtId="204" fontId="77" fillId="0" borderId="4" xfId="5" applyNumberFormat="1" applyFill="1" applyBorder="1" applyAlignment="1" applyProtection="1">
      <alignment vertical="center"/>
      <protection locked="0"/>
    </xf>
    <xf numFmtId="204" fontId="77" fillId="5" borderId="4" xfId="5" applyNumberFormat="1" applyFill="1" applyBorder="1" applyAlignment="1" applyProtection="1">
      <alignment vertical="center"/>
      <protection locked="0"/>
    </xf>
    <xf numFmtId="204" fontId="77" fillId="0" borderId="4" xfId="5" applyNumberFormat="1" applyFill="1" applyBorder="1" applyAlignment="1" applyProtection="1">
      <alignment horizontal="left" vertical="center" wrapText="1"/>
      <protection locked="0"/>
    </xf>
    <xf numFmtId="204" fontId="6" fillId="10" borderId="6" xfId="5" applyNumberFormat="1" applyFont="1" applyFill="1" applyBorder="1" applyAlignment="1" applyProtection="1">
      <alignment vertical="center"/>
      <protection locked="0"/>
    </xf>
    <xf numFmtId="0" fontId="6" fillId="10" borderId="18" xfId="0" applyFont="1" applyFill="1" applyBorder="1"/>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6" fillId="12" borderId="4" xfId="0" applyFont="1" applyFill="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4" xfId="0" applyBorder="1" applyAlignment="1" applyProtection="1">
      <alignment vertical="center"/>
      <protection locked="0"/>
    </xf>
    <xf numFmtId="174" fontId="0" fillId="0" borderId="4" xfId="0" applyNumberFormat="1" applyBorder="1" applyAlignment="1" applyProtection="1">
      <alignment vertical="center"/>
      <protection locked="0"/>
    </xf>
    <xf numFmtId="207" fontId="0" fillId="0" borderId="4" xfId="0" applyNumberFormat="1" applyBorder="1" applyAlignment="1" applyProtection="1">
      <alignment vertical="center"/>
      <protection locked="0"/>
    </xf>
    <xf numFmtId="0" fontId="0" fillId="0" borderId="4" xfId="0" applyBorder="1" applyAlignment="1" applyProtection="1">
      <alignment horizontal="justify" vertical="center" wrapText="1"/>
      <protection locked="0"/>
    </xf>
    <xf numFmtId="204" fontId="77" fillId="0" borderId="22" xfId="5" applyNumberFormat="1" applyBorder="1" applyAlignment="1" applyProtection="1">
      <alignment vertical="center"/>
      <protection locked="0"/>
    </xf>
    <xf numFmtId="0" fontId="0" fillId="0" borderId="4" xfId="0" applyBorder="1" applyAlignment="1" applyProtection="1">
      <alignment horizontal="center" vertical="center" wrapText="1"/>
      <protection locked="0"/>
    </xf>
    <xf numFmtId="0" fontId="6" fillId="13" borderId="4" xfId="0" applyFont="1" applyFill="1" applyBorder="1" applyAlignment="1" applyProtection="1">
      <alignment vertical="center"/>
      <protection locked="0"/>
    </xf>
    <xf numFmtId="204" fontId="6" fillId="4" borderId="4" xfId="5" applyNumberFormat="1" applyFont="1" applyFill="1" applyBorder="1" applyAlignment="1" applyProtection="1">
      <alignment vertical="center"/>
      <protection locked="0"/>
    </xf>
    <xf numFmtId="0" fontId="28" fillId="0" borderId="0" xfId="0" applyFont="1" applyAlignment="1" applyProtection="1">
      <alignment vertical="center"/>
      <protection locked="0"/>
    </xf>
    <xf numFmtId="204" fontId="77" fillId="0" borderId="0" xfId="5" applyNumberFormat="1" applyBorder="1" applyAlignment="1" applyProtection="1">
      <alignment vertical="center"/>
      <protection locked="0"/>
    </xf>
    <xf numFmtId="0" fontId="0" fillId="0" borderId="4" xfId="0" applyBorder="1" applyAlignment="1">
      <alignment horizontal="left" vertical="center" wrapText="1"/>
    </xf>
    <xf numFmtId="43" fontId="0" fillId="0" borderId="4" xfId="0" applyNumberFormat="1" applyBorder="1" applyAlignment="1">
      <alignment vertical="center"/>
    </xf>
    <xf numFmtId="0" fontId="13" fillId="0" borderId="4" xfId="0" applyFont="1" applyBorder="1" applyAlignment="1">
      <alignment horizontal="center" vertical="center"/>
    </xf>
    <xf numFmtId="208" fontId="20" fillId="0" borderId="4" xfId="910" applyNumberFormat="1" applyFont="1" applyBorder="1" applyAlignment="1" applyProtection="1">
      <alignment horizontal="center" vertical="center" wrapText="1"/>
      <protection locked="0"/>
    </xf>
    <xf numFmtId="0" fontId="0" fillId="0" borderId="4" xfId="910" applyFont="1" applyBorder="1" applyAlignment="1">
      <alignment horizontal="center" vertical="center"/>
    </xf>
    <xf numFmtId="0" fontId="0" fillId="0" borderId="4" xfId="610" applyFont="1" applyBorder="1" applyAlignment="1">
      <alignment horizontal="center" vertical="center"/>
    </xf>
    <xf numFmtId="2" fontId="0" fillId="0" borderId="4" xfId="610" applyNumberFormat="1" applyFont="1" applyBorder="1" applyAlignment="1">
      <alignment horizontal="center" vertical="center"/>
    </xf>
    <xf numFmtId="0" fontId="0" fillId="0" borderId="4" xfId="932" applyFont="1" applyBorder="1" applyAlignment="1">
      <alignment horizontal="center" vertical="center"/>
    </xf>
    <xf numFmtId="0" fontId="13" fillId="7" borderId="4" xfId="0" applyFont="1" applyFill="1" applyBorder="1" applyAlignment="1">
      <alignment horizontal="center" vertical="center"/>
    </xf>
    <xf numFmtId="0" fontId="13" fillId="7" borderId="4" xfId="0" applyFont="1" applyFill="1" applyBorder="1" applyAlignment="1">
      <alignment vertical="center"/>
    </xf>
    <xf numFmtId="174" fontId="13" fillId="7" borderId="4" xfId="5" applyFont="1" applyFill="1" applyBorder="1" applyAlignment="1" applyProtection="1">
      <alignment vertical="center"/>
    </xf>
    <xf numFmtId="174" fontId="77" fillId="7" borderId="4" xfId="5" applyFill="1" applyBorder="1" applyAlignment="1">
      <alignment vertical="center"/>
    </xf>
    <xf numFmtId="0" fontId="0" fillId="7" borderId="4" xfId="0" applyFill="1" applyBorder="1" applyAlignment="1">
      <alignment vertical="center"/>
    </xf>
    <xf numFmtId="174" fontId="6" fillId="7" borderId="4" xfId="0" applyNumberFormat="1" applyFont="1" applyFill="1" applyBorder="1" applyAlignment="1">
      <alignment vertical="center"/>
    </xf>
    <xf numFmtId="204" fontId="77" fillId="0" borderId="13" xfId="5" applyNumberFormat="1" applyFill="1" applyBorder="1" applyAlignment="1">
      <alignment horizontal="center" vertical="center" readingOrder="1"/>
    </xf>
    <xf numFmtId="0" fontId="0" fillId="0" borderId="36" xfId="0" applyBorder="1" applyAlignment="1">
      <alignment horizontal="center" vertical="center"/>
    </xf>
    <xf numFmtId="0" fontId="6" fillId="0" borderId="37" xfId="0" applyFont="1" applyBorder="1" applyAlignment="1">
      <alignment horizontal="center" vertical="center" wrapText="1"/>
    </xf>
    <xf numFmtId="0" fontId="0" fillId="0" borderId="37" xfId="0" applyBorder="1" applyAlignment="1">
      <alignment horizontal="center" vertical="center"/>
    </xf>
    <xf numFmtId="204" fontId="77" fillId="0" borderId="37" xfId="5" applyNumberFormat="1" applyFill="1" applyBorder="1" applyAlignment="1">
      <alignment horizontal="center" vertical="center"/>
    </xf>
    <xf numFmtId="0" fontId="0" fillId="0" borderId="37" xfId="0" applyBorder="1" applyAlignment="1">
      <alignment vertical="center"/>
    </xf>
    <xf numFmtId="0" fontId="6" fillId="0" borderId="37" xfId="0" applyNumberFormat="1" applyFont="1" applyBorder="1" applyAlignment="1">
      <alignment horizontal="center" vertical="center"/>
    </xf>
    <xf numFmtId="0" fontId="0" fillId="0" borderId="38" xfId="0" applyBorder="1" applyAlignment="1">
      <alignment vertical="center"/>
    </xf>
    <xf numFmtId="0" fontId="78" fillId="0" borderId="3" xfId="231" applyFont="1" applyBorder="1" applyAlignment="1" applyProtection="1">
      <alignment horizontal="center" vertical="center" wrapText="1"/>
      <protection locked="0"/>
    </xf>
    <xf numFmtId="0" fontId="78" fillId="0" borderId="4" xfId="0" applyFont="1" applyBorder="1" applyAlignment="1" applyProtection="1">
      <alignment horizontal="justify" vertical="center" wrapText="1"/>
      <protection locked="0"/>
    </xf>
    <xf numFmtId="0" fontId="78" fillId="0" borderId="4" xfId="0" applyFont="1" applyBorder="1" applyAlignment="1" applyProtection="1">
      <alignment horizontal="center" vertical="center"/>
      <protection locked="0"/>
    </xf>
    <xf numFmtId="0" fontId="79" fillId="0" borderId="4" xfId="0" applyFont="1" applyBorder="1"/>
    <xf numFmtId="0" fontId="7" fillId="0" borderId="10" xfId="231" applyFont="1" applyBorder="1" applyAlignment="1" applyProtection="1">
      <alignment horizontal="center" vertical="center" wrapText="1"/>
      <protection locked="0"/>
    </xf>
    <xf numFmtId="0" fontId="7" fillId="0" borderId="11" xfId="0" applyFont="1" applyBorder="1" applyAlignment="1" applyProtection="1">
      <alignment horizontal="justify" vertical="center" wrapText="1"/>
      <protection locked="0"/>
    </xf>
    <xf numFmtId="0" fontId="7" fillId="0" borderId="11" xfId="0" applyFont="1" applyBorder="1" applyAlignment="1" applyProtection="1">
      <alignment horizontal="center" vertical="center"/>
      <protection locked="0"/>
    </xf>
    <xf numFmtId="0" fontId="7" fillId="0" borderId="12" xfId="231" applyFont="1" applyBorder="1" applyAlignment="1" applyProtection="1">
      <alignment horizontal="center" vertical="center" wrapText="1"/>
      <protection locked="0"/>
    </xf>
    <xf numFmtId="0" fontId="7" fillId="0" borderId="13" xfId="0" applyFont="1" applyBorder="1" applyAlignment="1" applyProtection="1">
      <alignment horizontal="justify" vertical="center" wrapText="1"/>
      <protection locked="0"/>
    </xf>
    <xf numFmtId="0" fontId="7" fillId="0" borderId="13" xfId="0" applyFont="1" applyBorder="1" applyAlignment="1" applyProtection="1">
      <alignment horizontal="center" vertical="center"/>
      <protection locked="0"/>
    </xf>
    <xf numFmtId="0" fontId="78" fillId="0" borderId="36" xfId="231" applyFont="1" applyBorder="1" applyAlignment="1" applyProtection="1">
      <alignment horizontal="center" vertical="center" wrapText="1"/>
      <protection locked="0"/>
    </xf>
    <xf numFmtId="0" fontId="78" fillId="0" borderId="37" xfId="0" applyFont="1" applyBorder="1" applyAlignment="1" applyProtection="1">
      <alignment horizontal="justify" vertical="center" wrapText="1"/>
      <protection locked="0"/>
    </xf>
    <xf numFmtId="0" fontId="78" fillId="0" borderId="37" xfId="0" applyFont="1" applyBorder="1" applyAlignment="1" applyProtection="1">
      <alignment horizontal="center" vertical="center"/>
      <protection locked="0"/>
    </xf>
    <xf numFmtId="0" fontId="79" fillId="0" borderId="37" xfId="0" applyFont="1" applyBorder="1"/>
    <xf numFmtId="0" fontId="79" fillId="0" borderId="38" xfId="0" applyFont="1" applyBorder="1"/>
    <xf numFmtId="0" fontId="79" fillId="0" borderId="15" xfId="0" applyFont="1" applyBorder="1"/>
    <xf numFmtId="0" fontId="78" fillId="0" borderId="5" xfId="231" applyFont="1" applyBorder="1" applyAlignment="1" applyProtection="1">
      <alignment horizontal="center" vertical="center" wrapText="1"/>
      <protection locked="0"/>
    </xf>
    <xf numFmtId="0" fontId="78" fillId="0" borderId="6" xfId="0" applyFont="1" applyBorder="1" applyAlignment="1" applyProtection="1">
      <alignment horizontal="justify" vertical="center" wrapText="1"/>
      <protection locked="0"/>
    </xf>
    <xf numFmtId="0" fontId="78" fillId="0" borderId="6" xfId="0" applyFont="1" applyBorder="1" applyAlignment="1" applyProtection="1">
      <alignment horizontal="center" vertical="center"/>
      <protection locked="0"/>
    </xf>
    <xf numFmtId="0" fontId="79" fillId="0" borderId="6" xfId="0" applyFont="1" applyBorder="1"/>
    <xf numFmtId="0" fontId="79" fillId="0" borderId="18" xfId="0" applyFont="1" applyBorder="1"/>
    <xf numFmtId="43" fontId="0" fillId="0" borderId="4" xfId="0" applyNumberFormat="1" applyBorder="1" applyAlignment="1">
      <alignment horizontal="center" vertical="center"/>
    </xf>
    <xf numFmtId="0" fontId="80" fillId="0" borderId="4" xfId="0" applyFont="1" applyBorder="1" applyAlignment="1" applyProtection="1">
      <alignment horizontal="center" vertical="center"/>
      <protection locked="0"/>
    </xf>
    <xf numFmtId="0" fontId="10" fillId="0" borderId="10" xfId="231" applyFont="1" applyBorder="1" applyAlignment="1">
      <alignment horizontal="center" vertical="center" wrapText="1"/>
    </xf>
    <xf numFmtId="0" fontId="10" fillId="0" borderId="11" xfId="231" applyFont="1" applyBorder="1" applyAlignment="1">
      <alignment horizontal="justify" vertical="center" wrapText="1"/>
    </xf>
    <xf numFmtId="0" fontId="10" fillId="0" borderId="11" xfId="231" applyFont="1" applyBorder="1" applyAlignment="1">
      <alignment horizontal="center" vertical="center" wrapText="1"/>
    </xf>
    <xf numFmtId="0" fontId="10" fillId="0" borderId="11" xfId="0" applyFont="1" applyBorder="1" applyAlignment="1" applyProtection="1">
      <alignment vertical="center"/>
      <protection locked="0"/>
    </xf>
    <xf numFmtId="0" fontId="10" fillId="0" borderId="12" xfId="231" applyFont="1" applyBorder="1" applyAlignment="1">
      <alignment horizontal="center" vertical="center" wrapText="1"/>
    </xf>
    <xf numFmtId="0" fontId="10" fillId="0" borderId="13" xfId="231" applyFont="1" applyBorder="1" applyAlignment="1">
      <alignment horizontal="justify" vertical="center" wrapText="1"/>
    </xf>
    <xf numFmtId="0" fontId="10" fillId="0" borderId="13" xfId="231" applyFont="1" applyBorder="1" applyAlignment="1">
      <alignment horizontal="center" vertical="center" wrapText="1"/>
    </xf>
    <xf numFmtId="0" fontId="10" fillId="0" borderId="13" xfId="0" applyFont="1" applyBorder="1" applyAlignment="1" applyProtection="1">
      <alignment vertical="center"/>
      <protection locked="0"/>
    </xf>
    <xf numFmtId="0" fontId="10" fillId="0" borderId="5" xfId="231" applyFont="1" applyBorder="1" applyAlignment="1">
      <alignment horizontal="center" vertical="center" wrapText="1"/>
    </xf>
    <xf numFmtId="0" fontId="10" fillId="0" borderId="6" xfId="231" applyFont="1" applyBorder="1" applyAlignment="1">
      <alignment horizontal="justify" vertical="center" wrapText="1"/>
    </xf>
    <xf numFmtId="0" fontId="10" fillId="0" borderId="6" xfId="231" applyFont="1" applyBorder="1" applyAlignment="1">
      <alignment horizontal="center" vertical="center" wrapText="1"/>
    </xf>
    <xf numFmtId="0" fontId="10" fillId="0" borderId="6" xfId="0" applyFont="1" applyBorder="1" applyAlignment="1" applyProtection="1">
      <alignment vertical="center"/>
      <protection locked="0"/>
    </xf>
    <xf numFmtId="0" fontId="10" fillId="0" borderId="18" xfId="0" applyFont="1" applyBorder="1" applyAlignment="1" applyProtection="1">
      <alignment vertical="center"/>
      <protection locked="0"/>
    </xf>
    <xf numFmtId="204" fontId="10" fillId="0" borderId="4" xfId="0" applyNumberFormat="1" applyFont="1" applyBorder="1" applyAlignment="1" applyProtection="1">
      <alignment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justify" vertical="center" wrapText="1"/>
      <protection locked="0"/>
    </xf>
    <xf numFmtId="0" fontId="10" fillId="0" borderId="11" xfId="0" applyFont="1" applyBorder="1" applyAlignment="1" applyProtection="1">
      <alignment horizontal="center" vertical="center"/>
      <protection locked="0"/>
    </xf>
    <xf numFmtId="204" fontId="77" fillId="0" borderId="11" xfId="5" applyNumberForma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justify" vertical="center" wrapText="1"/>
      <protection locked="0"/>
    </xf>
    <xf numFmtId="0" fontId="10" fillId="0" borderId="13" xfId="0" applyFont="1" applyBorder="1" applyAlignment="1" applyProtection="1">
      <alignment horizontal="center" vertical="center"/>
      <protection locked="0"/>
    </xf>
    <xf numFmtId="204" fontId="77" fillId="0" borderId="13" xfId="5" applyNumberFormat="1" applyFill="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204" fontId="77" fillId="0" borderId="37" xfId="5" applyNumberFormat="1" applyFill="1" applyBorder="1" applyAlignment="1" applyProtection="1">
      <alignment horizontal="center" vertical="center"/>
      <protection locked="0"/>
    </xf>
    <xf numFmtId="0" fontId="0" fillId="0" borderId="37" xfId="0" applyBorder="1"/>
    <xf numFmtId="0" fontId="0" fillId="0" borderId="38" xfId="0" applyBorder="1"/>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justify" vertical="center" wrapText="1"/>
      <protection locked="0"/>
    </xf>
    <xf numFmtId="0" fontId="10" fillId="0" borderId="6" xfId="0" applyFont="1" applyBorder="1" applyAlignment="1" applyProtection="1">
      <alignment horizontal="center" vertical="center"/>
      <protection locked="0"/>
    </xf>
    <xf numFmtId="204" fontId="77" fillId="0" borderId="6" xfId="5" applyNumberFormat="1" applyFill="1" applyBorder="1" applyAlignment="1" applyProtection="1">
      <alignment horizontal="center" vertical="center"/>
      <protection locked="0"/>
    </xf>
    <xf numFmtId="204" fontId="0" fillId="0" borderId="4" xfId="0" applyNumberFormat="1" applyBorder="1"/>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left" vertical="center" wrapText="1"/>
      <protection locked="0"/>
    </xf>
    <xf numFmtId="0" fontId="10" fillId="0" borderId="3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83" fillId="0" borderId="37" xfId="0" applyFont="1" applyBorder="1" applyAlignment="1" applyProtection="1">
      <alignment horizontal="justify" vertical="center" wrapText="1"/>
      <protection locked="0"/>
    </xf>
    <xf numFmtId="0" fontId="83" fillId="0" borderId="4" xfId="0" applyFont="1" applyBorder="1" applyAlignment="1" applyProtection="1">
      <alignment horizontal="justify" vertical="center" wrapText="1"/>
      <protection locked="0"/>
    </xf>
    <xf numFmtId="0" fontId="83" fillId="0" borderId="6" xfId="0" applyFont="1" applyBorder="1" applyAlignment="1" applyProtection="1">
      <alignment horizontal="justify" vertical="center" wrapText="1"/>
      <protection locked="0"/>
    </xf>
    <xf numFmtId="0" fontId="84" fillId="0" borderId="4" xfId="0" applyFont="1" applyBorder="1" applyAlignment="1" applyProtection="1">
      <alignment horizontal="center" vertical="center"/>
      <protection locked="0"/>
    </xf>
    <xf numFmtId="0" fontId="83" fillId="0" borderId="37" xfId="0" applyFont="1" applyBorder="1" applyAlignment="1" applyProtection="1">
      <alignment horizontal="center" vertical="center"/>
      <protection locked="0"/>
    </xf>
    <xf numFmtId="204" fontId="79" fillId="0" borderId="37" xfId="5" applyNumberFormat="1" applyFont="1" applyFill="1" applyBorder="1" applyAlignment="1" applyProtection="1">
      <alignment horizontal="center" vertical="center"/>
      <protection locked="0"/>
    </xf>
    <xf numFmtId="0" fontId="83" fillId="0" borderId="4" xfId="0" applyFont="1" applyBorder="1" applyAlignment="1" applyProtection="1">
      <alignment horizontal="center" vertical="center"/>
      <protection locked="0"/>
    </xf>
    <xf numFmtId="204" fontId="79" fillId="0" borderId="4" xfId="5" applyNumberFormat="1" applyFont="1" applyFill="1" applyBorder="1" applyAlignment="1" applyProtection="1">
      <alignment horizontal="center" vertical="center"/>
      <protection locked="0"/>
    </xf>
    <xf numFmtId="0" fontId="83" fillId="0" borderId="6" xfId="0" applyFont="1" applyBorder="1" applyAlignment="1" applyProtection="1">
      <alignment horizontal="center" vertical="center"/>
      <protection locked="0"/>
    </xf>
    <xf numFmtId="204" fontId="79" fillId="0" borderId="6" xfId="5" applyNumberFormat="1" applyFont="1" applyFill="1" applyBorder="1" applyAlignment="1" applyProtection="1">
      <alignment horizontal="center" vertical="center"/>
      <protection locked="0"/>
    </xf>
    <xf numFmtId="0" fontId="83" fillId="0" borderId="36" xfId="0" applyFont="1" applyBorder="1" applyAlignment="1" applyProtection="1">
      <alignment horizontal="center" vertical="center" wrapText="1"/>
      <protection locked="0"/>
    </xf>
    <xf numFmtId="0" fontId="83" fillId="0" borderId="3" xfId="0" applyFont="1" applyBorder="1" applyAlignment="1" applyProtection="1">
      <alignment horizontal="center" vertical="center" wrapText="1"/>
      <protection locked="0"/>
    </xf>
    <xf numFmtId="0" fontId="83" fillId="0" borderId="5" xfId="0" applyFont="1" applyBorder="1" applyAlignment="1" applyProtection="1">
      <alignment horizontal="center" vertical="center" wrapText="1"/>
      <protection locked="0"/>
    </xf>
    <xf numFmtId="0" fontId="83" fillId="0" borderId="37" xfId="0" applyFont="1" applyBorder="1" applyAlignment="1" applyProtection="1">
      <alignment horizontal="left" vertical="center" wrapText="1"/>
      <protection locked="0"/>
    </xf>
    <xf numFmtId="0" fontId="83" fillId="0" borderId="4" xfId="0" applyFont="1" applyBorder="1" applyAlignment="1" applyProtection="1">
      <alignment horizontal="left" vertical="center" wrapText="1"/>
      <protection locked="0"/>
    </xf>
    <xf numFmtId="0" fontId="83" fillId="0" borderId="6" xfId="0" applyFont="1" applyBorder="1" applyAlignment="1" applyProtection="1">
      <alignment horizontal="left" vertical="center" wrapText="1"/>
      <protection locked="0"/>
    </xf>
    <xf numFmtId="0" fontId="85" fillId="0" borderId="4" xfId="0" applyNumberFormat="1" applyFont="1" applyFill="1" applyBorder="1" applyAlignment="1" applyProtection="1">
      <alignment horizontal="justify" vertical="center" wrapText="1"/>
      <protection locked="0"/>
    </xf>
    <xf numFmtId="0" fontId="85" fillId="0" borderId="4" xfId="0" applyNumberFormat="1" applyFont="1" applyFill="1" applyBorder="1" applyAlignment="1" applyProtection="1">
      <alignment horizontal="center" vertical="center" wrapText="1"/>
      <protection locked="0"/>
    </xf>
    <xf numFmtId="0" fontId="85" fillId="0" borderId="4" xfId="0" applyFont="1" applyFill="1" applyBorder="1" applyAlignment="1" applyProtection="1">
      <alignment horizontal="center" vertical="center"/>
      <protection locked="0"/>
    </xf>
    <xf numFmtId="204" fontId="77" fillId="0" borderId="11" xfId="5" applyNumberFormat="1" applyFill="1" applyBorder="1" applyAlignment="1" applyProtection="1">
      <alignment horizontal="center" vertical="center" wrapText="1"/>
      <protection locked="0"/>
    </xf>
    <xf numFmtId="204" fontId="77" fillId="0" borderId="13" xfId="5" applyNumberFormat="1" applyFill="1" applyBorder="1" applyAlignment="1" applyProtection="1">
      <alignment horizontal="center" vertical="center" wrapText="1"/>
      <protection locked="0"/>
    </xf>
    <xf numFmtId="0" fontId="84" fillId="0" borderId="4" xfId="0" applyFont="1" applyBorder="1" applyAlignment="1" applyProtection="1">
      <alignment horizontal="justify" vertical="center" wrapText="1"/>
      <protection locked="0"/>
    </xf>
    <xf numFmtId="204" fontId="86" fillId="0" borderId="4" xfId="5" applyNumberFormat="1" applyFont="1" applyFill="1" applyBorder="1" applyAlignment="1" applyProtection="1">
      <alignment vertical="center"/>
      <protection locked="0"/>
    </xf>
    <xf numFmtId="0" fontId="86" fillId="0" borderId="4" xfId="0" applyFont="1" applyBorder="1"/>
    <xf numFmtId="204" fontId="86" fillId="0" borderId="4" xfId="5" applyNumberFormat="1" applyFont="1" applyFill="1" applyBorder="1" applyAlignment="1" applyProtection="1">
      <alignment horizontal="center" vertical="center"/>
      <protection locked="0"/>
    </xf>
    <xf numFmtId="174" fontId="85" fillId="0" borderId="39" xfId="5" applyFont="1" applyFill="1" applyBorder="1" applyAlignment="1" applyProtection="1">
      <alignment horizontal="center" vertical="center"/>
      <protection locked="0"/>
    </xf>
    <xf numFmtId="174" fontId="85" fillId="0" borderId="4" xfId="5" applyFont="1" applyFill="1" applyBorder="1" applyAlignment="1" applyProtection="1">
      <alignment horizontal="center" vertical="center"/>
      <protection locked="0"/>
    </xf>
    <xf numFmtId="0" fontId="10" fillId="0" borderId="11" xfId="0" applyFont="1" applyBorder="1" applyAlignment="1" applyProtection="1">
      <alignment horizontal="justify" vertical="center"/>
      <protection locked="0"/>
    </xf>
    <xf numFmtId="0" fontId="10" fillId="0" borderId="13" xfId="0" applyFont="1" applyBorder="1" applyAlignment="1" applyProtection="1">
      <alignment horizontal="justify" vertical="center"/>
      <protection locked="0"/>
    </xf>
    <xf numFmtId="0" fontId="83" fillId="0" borderId="37" xfId="0" applyFont="1" applyBorder="1" applyAlignment="1" applyProtection="1">
      <alignment horizontal="justify" vertical="center"/>
      <protection locked="0"/>
    </xf>
    <xf numFmtId="0" fontId="83" fillId="0" borderId="4" xfId="0" applyFont="1" applyBorder="1" applyAlignment="1" applyProtection="1">
      <alignment horizontal="justify" vertical="center"/>
      <protection locked="0"/>
    </xf>
    <xf numFmtId="0" fontId="83" fillId="0" borderId="6" xfId="0" applyFont="1" applyBorder="1" applyAlignment="1" applyProtection="1">
      <alignment horizontal="justify" vertical="center"/>
      <protection locked="0"/>
    </xf>
    <xf numFmtId="0" fontId="85" fillId="0" borderId="4" xfId="0" applyFont="1" applyFill="1" applyBorder="1" applyAlignment="1" applyProtection="1">
      <alignment horizontal="justify" vertical="center" wrapText="1"/>
      <protection locked="0"/>
    </xf>
    <xf numFmtId="204" fontId="0" fillId="0" borderId="4" xfId="0" applyNumberFormat="1" applyBorder="1" applyAlignment="1">
      <alignment vertical="center"/>
    </xf>
    <xf numFmtId="0" fontId="88" fillId="0" borderId="0" xfId="135" applyFont="1" applyAlignment="1">
      <alignment vertical="center"/>
    </xf>
    <xf numFmtId="0" fontId="90" fillId="0" borderId="0" xfId="135" applyFont="1" applyAlignment="1">
      <alignment vertical="center"/>
    </xf>
    <xf numFmtId="0" fontId="92" fillId="0" borderId="0" xfId="135" applyFont="1" applyAlignment="1">
      <alignment vertical="center"/>
    </xf>
    <xf numFmtId="0" fontId="94" fillId="0" borderId="0" xfId="135" applyFont="1" applyAlignment="1">
      <alignment vertical="center"/>
    </xf>
    <xf numFmtId="0" fontId="95" fillId="0" borderId="44" xfId="0" applyFont="1" applyFill="1" applyBorder="1" applyAlignment="1">
      <alignment horizontal="center" vertical="top" wrapText="1"/>
    </xf>
    <xf numFmtId="0" fontId="96" fillId="0" borderId="0" xfId="135" applyFont="1" applyAlignment="1">
      <alignment vertical="center"/>
    </xf>
    <xf numFmtId="0" fontId="95" fillId="0" borderId="47" xfId="0" applyFont="1" applyFill="1" applyBorder="1" applyAlignment="1">
      <alignment horizontal="center" vertical="top" wrapText="1"/>
    </xf>
    <xf numFmtId="0" fontId="96" fillId="0" borderId="48" xfId="0" applyFont="1" applyFill="1" applyBorder="1" applyAlignment="1">
      <alignment horizontal="left" vertical="center" wrapText="1"/>
    </xf>
    <xf numFmtId="0" fontId="95" fillId="0" borderId="53" xfId="0" applyFont="1" applyFill="1" applyBorder="1" applyAlignment="1">
      <alignment horizontal="center" vertical="top" wrapText="1"/>
    </xf>
    <xf numFmtId="0" fontId="95" fillId="0" borderId="54" xfId="0" applyFont="1" applyFill="1" applyBorder="1" applyAlignment="1">
      <alignment horizontal="center" vertical="top" wrapText="1"/>
    </xf>
    <xf numFmtId="0" fontId="95" fillId="0" borderId="59" xfId="0" applyFont="1" applyFill="1" applyBorder="1" applyAlignment="1">
      <alignment horizontal="center" vertical="center" wrapText="1"/>
    </xf>
    <xf numFmtId="0" fontId="95" fillId="0" borderId="60" xfId="0" applyFont="1" applyFill="1" applyBorder="1" applyAlignment="1">
      <alignment horizontal="center" vertical="center" wrapText="1"/>
    </xf>
    <xf numFmtId="174" fontId="95" fillId="0" borderId="61" xfId="5" applyFont="1" applyBorder="1" applyAlignment="1">
      <alignment horizontal="center" vertical="center" wrapText="1"/>
    </xf>
    <xf numFmtId="0" fontId="96" fillId="0" borderId="0" xfId="271" applyFont="1" applyAlignment="1">
      <alignment horizontal="center" vertical="center" wrapText="1"/>
    </xf>
    <xf numFmtId="0" fontId="5" fillId="0" borderId="44" xfId="0" applyFont="1" applyFill="1" applyBorder="1" applyAlignment="1"/>
    <xf numFmtId="0" fontId="5" fillId="0" borderId="45" xfId="0" applyFont="1" applyFill="1" applyBorder="1" applyAlignment="1"/>
    <xf numFmtId="174" fontId="5" fillId="0" borderId="46" xfId="5" applyFont="1" applyBorder="1"/>
    <xf numFmtId="0" fontId="5" fillId="0" borderId="0" xfId="0" applyFont="1" applyFill="1" applyAlignment="1"/>
    <xf numFmtId="0" fontId="5" fillId="0" borderId="62" xfId="0" applyFont="1" applyFill="1" applyBorder="1" applyAlignment="1">
      <alignment horizontal="center" vertical="center"/>
    </xf>
    <xf numFmtId="0" fontId="5" fillId="0" borderId="63" xfId="0" applyFont="1" applyFill="1" applyBorder="1" applyAlignment="1">
      <alignment horizontal="left" vertical="center" wrapText="1"/>
    </xf>
    <xf numFmtId="0" fontId="5" fillId="0" borderId="48" xfId="0" applyFont="1" applyFill="1" applyBorder="1" applyAlignment="1">
      <alignment horizontal="center" vertical="center"/>
    </xf>
    <xf numFmtId="2" fontId="5" fillId="0" borderId="48" xfId="0" applyNumberFormat="1" applyFont="1" applyFill="1" applyBorder="1" applyAlignment="1">
      <alignment horizontal="center" vertical="center"/>
    </xf>
    <xf numFmtId="174" fontId="5" fillId="0" borderId="48" xfId="5" applyFont="1" applyBorder="1" applyAlignment="1">
      <alignment horizontal="center" vertical="center"/>
    </xf>
    <xf numFmtId="174" fontId="5" fillId="0" borderId="64" xfId="5" applyFont="1" applyBorder="1" applyAlignment="1">
      <alignment horizontal="center" vertical="center"/>
    </xf>
    <xf numFmtId="0" fontId="5" fillId="0" borderId="63" xfId="0" applyFont="1" applyFill="1" applyBorder="1" applyAlignment="1">
      <alignment wrapText="1"/>
    </xf>
    <xf numFmtId="0" fontId="5" fillId="0" borderId="63" xfId="0" applyFont="1" applyFill="1" applyBorder="1" applyAlignment="1"/>
    <xf numFmtId="174" fontId="5" fillId="0" borderId="65" xfId="5" applyFont="1" applyBorder="1"/>
    <xf numFmtId="0" fontId="5" fillId="0" borderId="47" xfId="0" applyFont="1" applyFill="1" applyBorder="1" applyAlignment="1">
      <alignment horizontal="center" vertical="center"/>
    </xf>
    <xf numFmtId="0" fontId="5" fillId="0" borderId="48" xfId="0" applyFont="1" applyFill="1" applyBorder="1" applyAlignment="1">
      <alignment horizontal="justify" vertical="center" wrapText="1"/>
    </xf>
    <xf numFmtId="0" fontId="5" fillId="0" borderId="48" xfId="0" applyFont="1" applyFill="1" applyBorder="1" applyAlignment="1">
      <alignment horizontal="left" vertical="center" wrapText="1"/>
    </xf>
    <xf numFmtId="0" fontId="5" fillId="0" borderId="48" xfId="0" applyFont="1" applyFill="1" applyBorder="1" applyAlignment="1">
      <alignment horizontal="left"/>
    </xf>
    <xf numFmtId="0" fontId="5" fillId="0" borderId="48" xfId="0" applyFont="1" applyFill="1" applyBorder="1" applyAlignment="1">
      <alignment horizontal="center"/>
    </xf>
    <xf numFmtId="174" fontId="5" fillId="0" borderId="48" xfId="5" applyFont="1" applyBorder="1" applyAlignment="1">
      <alignment horizontal="center"/>
    </xf>
    <xf numFmtId="174" fontId="5" fillId="0" borderId="64" xfId="5" applyFont="1" applyBorder="1" applyAlignment="1">
      <alignment horizontal="center"/>
    </xf>
    <xf numFmtId="0" fontId="5" fillId="0" borderId="48" xfId="0" applyFont="1" applyFill="1" applyBorder="1" applyAlignment="1">
      <alignment vertical="center" wrapText="1"/>
    </xf>
    <xf numFmtId="0" fontId="5" fillId="0" borderId="0" xfId="0" applyFont="1" applyFill="1" applyAlignment="1">
      <alignment vertical="center"/>
    </xf>
    <xf numFmtId="0" fontId="5" fillId="0" borderId="47" xfId="0" applyFont="1" applyFill="1" applyBorder="1" applyAlignment="1"/>
    <xf numFmtId="0" fontId="5" fillId="0" borderId="48" xfId="0" applyFont="1" applyFill="1" applyBorder="1" applyAlignment="1"/>
    <xf numFmtId="174" fontId="5" fillId="0" borderId="64" xfId="5" applyFont="1" applyBorder="1"/>
    <xf numFmtId="0" fontId="81" fillId="0" borderId="48" xfId="0" applyFont="1" applyFill="1" applyBorder="1" applyAlignment="1"/>
    <xf numFmtId="0" fontId="82" fillId="0" borderId="47" xfId="0" applyFont="1" applyFill="1" applyBorder="1" applyAlignment="1"/>
    <xf numFmtId="0" fontId="82" fillId="0" borderId="48" xfId="0" applyFont="1" applyFill="1" applyBorder="1" applyAlignment="1"/>
    <xf numFmtId="0" fontId="82" fillId="0" borderId="48" xfId="0" applyFont="1" applyFill="1" applyBorder="1" applyAlignment="1">
      <alignment horizontal="right"/>
    </xf>
    <xf numFmtId="174" fontId="82" fillId="0" borderId="64" xfId="5" applyFont="1" applyBorder="1"/>
    <xf numFmtId="0" fontId="82" fillId="0" borderId="0" xfId="0" applyFont="1" applyFill="1" applyAlignment="1"/>
    <xf numFmtId="205" fontId="82" fillId="0" borderId="0" xfId="0" applyNumberFormat="1" applyFont="1" applyFill="1" applyAlignment="1"/>
    <xf numFmtId="0" fontId="5" fillId="0" borderId="66" xfId="0" applyFont="1" applyFill="1" applyBorder="1" applyAlignment="1"/>
    <xf numFmtId="0" fontId="5" fillId="0" borderId="51" xfId="0" applyFont="1" applyFill="1" applyBorder="1" applyAlignment="1"/>
    <xf numFmtId="0" fontId="5" fillId="0" borderId="51" xfId="0" applyFont="1" applyFill="1" applyBorder="1" applyAlignment="1">
      <alignment horizontal="right"/>
    </xf>
    <xf numFmtId="174" fontId="5" fillId="0" borderId="52" xfId="5" applyFont="1" applyBorder="1"/>
    <xf numFmtId="0" fontId="82" fillId="0" borderId="66" xfId="0" applyFont="1" applyFill="1" applyBorder="1" applyAlignment="1"/>
    <xf numFmtId="0" fontId="82" fillId="0" borderId="51" xfId="0" applyFont="1" applyFill="1" applyBorder="1" applyAlignment="1"/>
    <xf numFmtId="174" fontId="82" fillId="0" borderId="52" xfId="5" applyFont="1" applyBorder="1"/>
    <xf numFmtId="0" fontId="5" fillId="0" borderId="48" xfId="0" applyFont="1" applyFill="1" applyBorder="1" applyAlignment="1">
      <alignment horizontal="right"/>
    </xf>
    <xf numFmtId="0" fontId="82" fillId="0" borderId="53" xfId="0" applyFont="1" applyFill="1" applyBorder="1" applyAlignment="1"/>
    <xf numFmtId="0" fontId="82" fillId="0" borderId="54" xfId="0" applyFont="1" applyFill="1" applyBorder="1" applyAlignment="1"/>
    <xf numFmtId="0" fontId="82" fillId="0" borderId="54" xfId="0" applyFont="1" applyFill="1" applyBorder="1" applyAlignment="1">
      <alignment horizontal="right"/>
    </xf>
    <xf numFmtId="174" fontId="82" fillId="0" borderId="67" xfId="5" applyFont="1" applyBorder="1"/>
    <xf numFmtId="0" fontId="97" fillId="0" borderId="0" xfId="0" applyFont="1" applyFill="1" applyAlignment="1"/>
    <xf numFmtId="174" fontId="5" fillId="0" borderId="0" xfId="5" applyFont="1"/>
    <xf numFmtId="0" fontId="81" fillId="0" borderId="0" xfId="0" applyFont="1" applyFill="1" applyAlignment="1"/>
    <xf numFmtId="2" fontId="6" fillId="0" borderId="4" xfId="0" applyNumberFormat="1" applyFont="1" applyBorder="1" applyAlignment="1">
      <alignment horizontal="center" vertical="center"/>
    </xf>
    <xf numFmtId="0" fontId="10" fillId="0" borderId="19" xfId="0" applyFont="1" applyBorder="1" applyAlignment="1" applyProtection="1">
      <alignment vertical="center"/>
      <protection locked="0"/>
    </xf>
    <xf numFmtId="0" fontId="10" fillId="0" borderId="16" xfId="0" applyFont="1" applyBorder="1" applyAlignment="1" applyProtection="1">
      <alignment vertical="center"/>
      <protection locked="0"/>
    </xf>
    <xf numFmtId="0" fontId="0" fillId="40" borderId="11" xfId="0" applyFill="1" applyBorder="1"/>
    <xf numFmtId="0" fontId="10" fillId="0" borderId="68" xfId="0" applyFont="1" applyBorder="1" applyAlignment="1" applyProtection="1">
      <alignment horizontal="center" vertical="center" wrapText="1"/>
      <protection locked="0"/>
    </xf>
    <xf numFmtId="0" fontId="83" fillId="0" borderId="69" xfId="0" applyFont="1" applyBorder="1" applyAlignment="1" applyProtection="1">
      <alignment horizontal="justify" vertical="center" wrapText="1"/>
      <protection locked="0"/>
    </xf>
    <xf numFmtId="0" fontId="83" fillId="0" borderId="69" xfId="0" applyFont="1" applyBorder="1" applyAlignment="1" applyProtection="1">
      <alignment horizontal="center" vertical="center"/>
      <protection locked="0"/>
    </xf>
    <xf numFmtId="204" fontId="77" fillId="0" borderId="69" xfId="5" applyNumberFormat="1" applyFill="1" applyBorder="1" applyAlignment="1" applyProtection="1">
      <alignment horizontal="center" vertical="center"/>
      <protection locked="0"/>
    </xf>
    <xf numFmtId="0" fontId="0" fillId="0" borderId="69" xfId="0" applyBorder="1"/>
    <xf numFmtId="0" fontId="79" fillId="0" borderId="69" xfId="0" applyFont="1" applyBorder="1"/>
    <xf numFmtId="0" fontId="0" fillId="0" borderId="70" xfId="0" applyBorder="1"/>
    <xf numFmtId="0" fontId="83" fillId="0" borderId="68" xfId="0" applyFont="1" applyBorder="1" applyAlignment="1" applyProtection="1">
      <alignment horizontal="center" vertical="center" wrapText="1"/>
      <protection locked="0"/>
    </xf>
    <xf numFmtId="204" fontId="79" fillId="0" borderId="69" xfId="5" applyNumberFormat="1" applyFont="1" applyFill="1" applyBorder="1" applyAlignment="1" applyProtection="1">
      <alignment horizontal="center" vertical="center"/>
      <protection locked="0"/>
    </xf>
    <xf numFmtId="0" fontId="79" fillId="0" borderId="70" xfId="0" applyFont="1" applyBorder="1"/>
    <xf numFmtId="174" fontId="85" fillId="40" borderId="4" xfId="5" applyFont="1" applyFill="1" applyBorder="1" applyAlignment="1" applyProtection="1">
      <alignment horizontal="center" vertical="center"/>
      <protection locked="0"/>
    </xf>
    <xf numFmtId="1" fontId="0" fillId="0" borderId="4" xfId="0" applyNumberFormat="1" applyBorder="1" applyAlignment="1">
      <alignment horizontal="right" vertical="center"/>
    </xf>
    <xf numFmtId="1" fontId="85" fillId="0" borderId="71" xfId="5" applyNumberFormat="1" applyFont="1" applyFill="1" applyBorder="1" applyAlignment="1" applyProtection="1">
      <alignment horizontal="right" vertical="center"/>
      <protection locked="0"/>
    </xf>
    <xf numFmtId="1" fontId="85" fillId="0" borderId="4" xfId="5" applyNumberFormat="1" applyFont="1" applyFill="1" applyBorder="1" applyAlignment="1" applyProtection="1">
      <alignment horizontal="right" vertical="center"/>
      <protection locked="0"/>
    </xf>
    <xf numFmtId="0" fontId="95" fillId="0" borderId="45" xfId="0" applyFont="1" applyBorder="1" applyAlignment="1">
      <alignment horizontal="justify" vertical="top" wrapText="1"/>
    </xf>
    <xf numFmtId="0" fontId="0" fillId="0" borderId="13" xfId="0" applyBorder="1" applyAlignment="1">
      <alignment horizontal="left" vertical="center" wrapText="1"/>
    </xf>
    <xf numFmtId="43" fontId="0" fillId="0" borderId="0" xfId="0" applyNumberFormat="1" applyAlignment="1" applyProtection="1">
      <alignment vertical="center"/>
      <protection locked="0"/>
    </xf>
    <xf numFmtId="0" fontId="17" fillId="0" borderId="4"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0" fillId="0" borderId="4" xfId="0" applyFont="1" applyBorder="1" applyAlignment="1" applyProtection="1">
      <alignment horizontal="justify" vertical="top" wrapText="1"/>
      <protection locked="0"/>
    </xf>
    <xf numFmtId="0" fontId="0" fillId="40" borderId="4" xfId="0" applyFill="1" applyBorder="1"/>
    <xf numFmtId="204" fontId="79" fillId="0" borderId="37" xfId="5" applyNumberFormat="1" applyFont="1" applyFill="1" applyBorder="1" applyAlignment="1" applyProtection="1">
      <alignment horizontal="center" vertical="center" wrapText="1"/>
      <protection locked="0"/>
    </xf>
    <xf numFmtId="204" fontId="79" fillId="0" borderId="4" xfId="5" applyNumberFormat="1" applyFont="1" applyFill="1" applyBorder="1" applyAlignment="1" applyProtection="1">
      <alignment horizontal="center" vertical="center" wrapText="1"/>
      <protection locked="0"/>
    </xf>
    <xf numFmtId="204" fontId="79" fillId="0" borderId="6" xfId="5" applyNumberFormat="1" applyFont="1" applyFill="1" applyBorder="1" applyAlignment="1" applyProtection="1">
      <alignment horizontal="center" vertical="center" wrapText="1"/>
      <protection locked="0"/>
    </xf>
    <xf numFmtId="0" fontId="0" fillId="40" borderId="4" xfId="0" applyFill="1" applyBorder="1" applyAlignment="1">
      <alignment horizontal="center" vertical="center"/>
    </xf>
    <xf numFmtId="0" fontId="83" fillId="0" borderId="36" xfId="231" applyFont="1" applyBorder="1" applyAlignment="1">
      <alignment horizontal="center" vertical="center" wrapText="1"/>
    </xf>
    <xf numFmtId="0" fontId="83" fillId="0" borderId="37" xfId="231" applyFont="1" applyBorder="1" applyAlignment="1">
      <alignment horizontal="justify" vertical="center" wrapText="1"/>
    </xf>
    <xf numFmtId="0" fontId="83" fillId="0" borderId="37" xfId="231" applyFont="1" applyBorder="1" applyAlignment="1">
      <alignment horizontal="center" vertical="center" wrapText="1"/>
    </xf>
    <xf numFmtId="0" fontId="83" fillId="0" borderId="37" xfId="0" applyFont="1" applyBorder="1" applyAlignment="1" applyProtection="1">
      <alignment vertical="center"/>
      <protection locked="0"/>
    </xf>
    <xf numFmtId="0" fontId="83" fillId="0" borderId="38" xfId="0" applyFont="1" applyBorder="1" applyAlignment="1" applyProtection="1">
      <alignment vertical="center"/>
      <protection locked="0"/>
    </xf>
    <xf numFmtId="0" fontId="83" fillId="0" borderId="3" xfId="231" applyFont="1" applyBorder="1" applyAlignment="1">
      <alignment horizontal="center" vertical="center" wrapText="1"/>
    </xf>
    <xf numFmtId="0" fontId="83" fillId="0" borderId="4" xfId="231" applyFont="1" applyBorder="1" applyAlignment="1">
      <alignment horizontal="justify" vertical="center" wrapText="1"/>
    </xf>
    <xf numFmtId="0" fontId="83" fillId="0" borderId="4" xfId="231" applyFont="1" applyBorder="1" applyAlignment="1">
      <alignment horizontal="center" vertical="center" wrapText="1"/>
    </xf>
    <xf numFmtId="0" fontId="83" fillId="0" borderId="4" xfId="0" applyFont="1" applyBorder="1" applyAlignment="1" applyProtection="1">
      <alignment vertical="center"/>
      <protection locked="0"/>
    </xf>
    <xf numFmtId="0" fontId="83" fillId="0" borderId="15" xfId="0" applyFont="1" applyBorder="1" applyAlignment="1" applyProtection="1">
      <alignment vertical="center"/>
      <protection locked="0"/>
    </xf>
    <xf numFmtId="0" fontId="83" fillId="0" borderId="5" xfId="231" applyFont="1" applyBorder="1" applyAlignment="1">
      <alignment horizontal="center" vertical="center" wrapText="1"/>
    </xf>
    <xf numFmtId="0" fontId="83" fillId="0" borderId="6" xfId="231" applyFont="1" applyBorder="1" applyAlignment="1">
      <alignment horizontal="justify" vertical="center" wrapText="1"/>
    </xf>
    <xf numFmtId="0" fontId="83" fillId="0" borderId="6" xfId="231" applyFont="1" applyBorder="1" applyAlignment="1">
      <alignment horizontal="center" vertical="center" wrapText="1"/>
    </xf>
    <xf numFmtId="0" fontId="83" fillId="0" borderId="6" xfId="0" applyFont="1" applyBorder="1" applyAlignment="1" applyProtection="1">
      <alignment vertical="center"/>
      <protection locked="0"/>
    </xf>
    <xf numFmtId="0" fontId="83" fillId="0" borderId="18" xfId="0" applyFont="1" applyBorder="1" applyAlignment="1" applyProtection="1">
      <alignment vertical="center"/>
      <protection locked="0"/>
    </xf>
    <xf numFmtId="204" fontId="0" fillId="0" borderId="0" xfId="0" applyNumberFormat="1"/>
    <xf numFmtId="204" fontId="77" fillId="0" borderId="15" xfId="5" applyNumberFormat="1" applyFill="1" applyBorder="1" applyAlignment="1" applyProtection="1">
      <alignment vertical="center"/>
      <protection locked="0"/>
    </xf>
    <xf numFmtId="204" fontId="77" fillId="6" borderId="15" xfId="5" applyNumberFormat="1" applyFill="1" applyBorder="1" applyAlignment="1" applyProtection="1">
      <alignment vertical="center"/>
      <protection locked="0"/>
    </xf>
    <xf numFmtId="204" fontId="77" fillId="0" borderId="15" xfId="5" applyNumberFormat="1" applyFill="1" applyBorder="1" applyAlignment="1" applyProtection="1">
      <alignment horizontal="left" vertical="center" wrapText="1"/>
      <protection locked="0"/>
    </xf>
    <xf numFmtId="0" fontId="11" fillId="10" borderId="68" xfId="0" applyFont="1" applyFill="1" applyBorder="1" applyAlignment="1" applyProtection="1">
      <alignment horizontal="center" vertical="center" wrapText="1"/>
      <protection locked="0"/>
    </xf>
    <xf numFmtId="0" fontId="84" fillId="0" borderId="11" xfId="231" applyFont="1" applyBorder="1" applyAlignment="1">
      <alignment horizontal="justify" vertical="center" wrapText="1"/>
    </xf>
    <xf numFmtId="204" fontId="0" fillId="0" borderId="4" xfId="0" applyNumberFormat="1" applyBorder="1" applyAlignment="1" applyProtection="1">
      <alignment vertical="center"/>
      <protection locked="0"/>
    </xf>
    <xf numFmtId="0" fontId="82" fillId="0" borderId="4"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4" fillId="0" borderId="11" xfId="0" applyFont="1" applyBorder="1" applyAlignment="1" applyProtection="1">
      <alignment vertical="center" wrapText="1"/>
      <protection locked="0"/>
    </xf>
    <xf numFmtId="0" fontId="17" fillId="0" borderId="11" xfId="0" applyFont="1" applyBorder="1" applyAlignment="1" applyProtection="1">
      <alignment horizontal="center" vertical="center" wrapText="1"/>
      <protection locked="0"/>
    </xf>
    <xf numFmtId="204" fontId="14" fillId="0" borderId="11" xfId="5" applyNumberFormat="1" applyFont="1" applyBorder="1" applyAlignment="1" applyProtection="1">
      <alignment horizontal="center" vertical="center" wrapText="1"/>
      <protection locked="0"/>
    </xf>
    <xf numFmtId="0" fontId="14" fillId="0" borderId="11" xfId="0" applyFont="1" applyBorder="1" applyAlignment="1">
      <alignment vertical="center"/>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vertical="center" wrapText="1"/>
      <protection locked="0"/>
    </xf>
    <xf numFmtId="0" fontId="17" fillId="0" borderId="13" xfId="0" applyFont="1" applyBorder="1" applyAlignment="1" applyProtection="1">
      <alignment horizontal="center" vertical="center" wrapText="1"/>
      <protection locked="0"/>
    </xf>
    <xf numFmtId="204" fontId="14" fillId="0" borderId="13" xfId="5" applyNumberFormat="1" applyFont="1" applyBorder="1" applyAlignment="1" applyProtection="1">
      <alignment horizontal="center" vertical="center" wrapText="1"/>
      <protection locked="0"/>
    </xf>
    <xf numFmtId="0" fontId="14" fillId="0" borderId="13" xfId="0" applyFont="1" applyBorder="1" applyAlignment="1">
      <alignment vertical="center"/>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4" fillId="0" borderId="37" xfId="0" applyFont="1" applyBorder="1" applyAlignment="1">
      <alignment vertical="center"/>
    </xf>
    <xf numFmtId="0" fontId="14" fillId="0" borderId="38" xfId="0" applyFont="1" applyBorder="1" applyAlignment="1">
      <alignment vertical="center"/>
    </xf>
    <xf numFmtId="0" fontId="17" fillId="0" borderId="68" xfId="0" applyFont="1" applyBorder="1" applyAlignment="1" applyProtection="1">
      <alignment horizontal="center" vertical="center" wrapText="1"/>
      <protection locked="0"/>
    </xf>
    <xf numFmtId="0" fontId="82" fillId="0" borderId="36" xfId="0" applyFont="1" applyBorder="1" applyAlignment="1" applyProtection="1">
      <alignment horizontal="center" vertical="center" wrapText="1"/>
      <protection locked="0"/>
    </xf>
    <xf numFmtId="0" fontId="82" fillId="0" borderId="37" xfId="0" applyFont="1" applyBorder="1" applyAlignment="1" applyProtection="1">
      <alignment vertical="center" wrapText="1"/>
      <protection locked="0"/>
    </xf>
    <xf numFmtId="0" fontId="82" fillId="0" borderId="37" xfId="0" applyFont="1" applyBorder="1" applyAlignment="1" applyProtection="1">
      <alignment horizontal="center" vertical="center" wrapText="1"/>
      <protection locked="0"/>
    </xf>
    <xf numFmtId="204" fontId="95" fillId="0" borderId="37" xfId="5" applyNumberFormat="1" applyFont="1" applyBorder="1" applyAlignment="1" applyProtection="1">
      <alignment horizontal="center" vertical="center" wrapText="1"/>
      <protection locked="0"/>
    </xf>
    <xf numFmtId="0" fontId="95" fillId="0" borderId="37" xfId="0" applyFont="1" applyBorder="1" applyAlignment="1">
      <alignment vertical="center"/>
    </xf>
    <xf numFmtId="0" fontId="95" fillId="0" borderId="38" xfId="0" applyFont="1" applyBorder="1" applyAlignment="1">
      <alignment vertical="center"/>
    </xf>
    <xf numFmtId="0" fontId="82" fillId="0" borderId="3" xfId="0" applyFont="1" applyBorder="1" applyAlignment="1" applyProtection="1">
      <alignment horizontal="center" vertical="center" wrapText="1"/>
      <protection locked="0"/>
    </xf>
    <xf numFmtId="0" fontId="82" fillId="0" borderId="4" xfId="0" applyFont="1" applyBorder="1" applyAlignment="1" applyProtection="1">
      <alignment horizontal="center" vertical="center" wrapText="1"/>
      <protection locked="0"/>
    </xf>
    <xf numFmtId="204" fontId="95" fillId="0" borderId="4" xfId="5" applyNumberFormat="1" applyFont="1" applyBorder="1" applyAlignment="1" applyProtection="1">
      <alignment horizontal="center" vertical="center" wrapText="1"/>
      <protection locked="0"/>
    </xf>
    <xf numFmtId="0" fontId="95" fillId="0" borderId="4" xfId="0" applyFont="1" applyBorder="1" applyAlignment="1">
      <alignment vertical="center"/>
    </xf>
    <xf numFmtId="0" fontId="95" fillId="0" borderId="15" xfId="0" applyFont="1" applyBorder="1" applyAlignment="1">
      <alignment vertical="center"/>
    </xf>
    <xf numFmtId="0" fontId="82" fillId="0" borderId="68" xfId="0" applyFont="1" applyBorder="1" applyAlignment="1" applyProtection="1">
      <alignment horizontal="center" vertical="center" wrapText="1"/>
      <protection locked="0"/>
    </xf>
    <xf numFmtId="204" fontId="14" fillId="0" borderId="4" xfId="0" applyNumberFormat="1" applyFont="1" applyBorder="1" applyAlignment="1">
      <alignment vertical="center"/>
    </xf>
    <xf numFmtId="43" fontId="14" fillId="0" borderId="4" xfId="0" applyNumberFormat="1" applyFont="1" applyBorder="1" applyAlignment="1">
      <alignment vertical="center"/>
    </xf>
    <xf numFmtId="2" fontId="0" fillId="0" borderId="4" xfId="0" applyNumberFormat="1" applyBorder="1" applyAlignment="1" applyProtection="1">
      <alignment vertical="center"/>
      <protection locked="0"/>
    </xf>
    <xf numFmtId="0" fontId="96" fillId="0" borderId="4" xfId="0" applyFont="1" applyBorder="1" applyAlignment="1" applyProtection="1">
      <alignment vertical="center" wrapText="1"/>
      <protection locked="0"/>
    </xf>
    <xf numFmtId="0" fontId="95" fillId="0" borderId="4" xfId="0" applyFont="1" applyBorder="1" applyAlignment="1" applyProtection="1">
      <alignment horizontal="center" vertical="center" wrapText="1"/>
      <protection locked="0"/>
    </xf>
    <xf numFmtId="204" fontId="16" fillId="0" borderId="11" xfId="5" applyNumberFormat="1" applyFont="1" applyFill="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4" fillId="0" borderId="13" xfId="0" applyFont="1" applyBorder="1" applyAlignment="1" applyProtection="1">
      <alignment vertical="center" wrapText="1"/>
      <protection locked="0"/>
    </xf>
    <xf numFmtId="204" fontId="16" fillId="0" borderId="13" xfId="5" applyNumberFormat="1" applyFont="1" applyFill="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204" fontId="16" fillId="0" borderId="37" xfId="5" applyNumberFormat="1" applyFont="1" applyFill="1" applyBorder="1" applyAlignment="1" applyProtection="1">
      <alignment horizontal="center" vertical="center" wrapText="1"/>
      <protection locked="0"/>
    </xf>
    <xf numFmtId="0" fontId="15" fillId="0" borderId="68" xfId="0" applyFont="1" applyBorder="1" applyAlignment="1" applyProtection="1">
      <alignment horizontal="center" vertical="center" wrapText="1"/>
      <protection locked="0"/>
    </xf>
    <xf numFmtId="0" fontId="95" fillId="0" borderId="37" xfId="0" applyFont="1" applyBorder="1" applyAlignment="1" applyProtection="1">
      <alignment vertical="center" wrapText="1"/>
      <protection locked="0"/>
    </xf>
    <xf numFmtId="0" fontId="95" fillId="0" borderId="4" xfId="0" applyFont="1" applyBorder="1" applyAlignment="1" applyProtection="1">
      <alignment vertical="center" wrapText="1"/>
      <protection locked="0"/>
    </xf>
    <xf numFmtId="0" fontId="96" fillId="0" borderId="72" xfId="0" applyFont="1" applyBorder="1" applyAlignment="1" applyProtection="1">
      <alignment vertical="center" wrapText="1"/>
      <protection locked="0"/>
    </xf>
    <xf numFmtId="0" fontId="95" fillId="0" borderId="72"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204" fontId="16" fillId="0" borderId="72" xfId="5" applyNumberFormat="1" applyFont="1" applyFill="1" applyBorder="1" applyAlignment="1" applyProtection="1">
      <alignment horizontal="center" vertical="center" wrapText="1"/>
      <protection locked="0"/>
    </xf>
    <xf numFmtId="0" fontId="14" fillId="0" borderId="72" xfId="0" applyFont="1" applyBorder="1" applyAlignment="1">
      <alignment vertical="center"/>
    </xf>
    <xf numFmtId="2" fontId="14" fillId="0" borderId="4" xfId="0" applyNumberFormat="1" applyFont="1" applyBorder="1" applyAlignment="1">
      <alignment vertical="center"/>
    </xf>
    <xf numFmtId="2" fontId="14" fillId="0" borderId="11" xfId="0" applyNumberFormat="1" applyFont="1" applyBorder="1" applyAlignment="1">
      <alignment vertical="center"/>
    </xf>
    <xf numFmtId="2" fontId="14" fillId="0" borderId="72" xfId="0" applyNumberFormat="1" applyFont="1" applyBorder="1" applyAlignment="1">
      <alignment vertical="center"/>
    </xf>
    <xf numFmtId="2" fontId="14" fillId="0" borderId="37" xfId="0" applyNumberFormat="1" applyFont="1" applyBorder="1" applyAlignment="1">
      <alignment vertical="center"/>
    </xf>
    <xf numFmtId="170" fontId="17" fillId="0" borderId="11" xfId="5" applyNumberFormat="1" applyFont="1" applyFill="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170" fontId="17" fillId="0" borderId="13" xfId="5" applyNumberFormat="1" applyFont="1" applyFill="1" applyBorder="1" applyAlignment="1" applyProtection="1">
      <alignment horizontal="center" vertical="center" wrapText="1"/>
      <protection locked="0"/>
    </xf>
    <xf numFmtId="170" fontId="17" fillId="0" borderId="37" xfId="5" applyNumberFormat="1" applyFont="1" applyFill="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174" fontId="14" fillId="0" borderId="4" xfId="0" applyNumberFormat="1" applyFont="1" applyBorder="1" applyAlignment="1">
      <alignment vertical="center"/>
    </xf>
    <xf numFmtId="0" fontId="95" fillId="0" borderId="37" xfId="0" applyFont="1" applyBorder="1" applyAlignment="1" applyProtection="1">
      <alignment horizontal="center" vertical="center" wrapText="1"/>
      <protection locked="0"/>
    </xf>
    <xf numFmtId="0" fontId="15" fillId="0" borderId="11" xfId="0" applyFont="1" applyBorder="1" applyAlignment="1">
      <alignment horizontal="center" vertical="center" wrapText="1"/>
    </xf>
    <xf numFmtId="1" fontId="15" fillId="0" borderId="11" xfId="0" applyNumberFormat="1" applyFont="1" applyBorder="1" applyAlignment="1">
      <alignment horizontal="center" vertical="center"/>
    </xf>
    <xf numFmtId="0" fontId="6" fillId="0" borderId="11" xfId="0" applyFont="1" applyBorder="1"/>
    <xf numFmtId="207" fontId="6" fillId="0" borderId="11" xfId="0" applyNumberFormat="1" applyFont="1" applyBorder="1" applyAlignment="1">
      <alignment horizontal="center" vertical="center"/>
    </xf>
    <xf numFmtId="0" fontId="6" fillId="0" borderId="16" xfId="0" applyFont="1" applyBorder="1"/>
    <xf numFmtId="0" fontId="96" fillId="0" borderId="11" xfId="0" applyFont="1" applyBorder="1" applyAlignment="1">
      <alignment vertical="center" wrapText="1"/>
    </xf>
    <xf numFmtId="1" fontId="96" fillId="0" borderId="4" xfId="0" applyNumberFormat="1" applyFont="1" applyBorder="1" applyAlignment="1">
      <alignment horizontal="center" vertical="center"/>
    </xf>
    <xf numFmtId="1" fontId="95" fillId="0" borderId="2" xfId="0" applyNumberFormat="1" applyFont="1" applyBorder="1" applyAlignment="1">
      <alignment horizontal="center" vertical="center"/>
    </xf>
    <xf numFmtId="1" fontId="95" fillId="0" borderId="4" xfId="0" applyNumberFormat="1" applyFont="1" applyBorder="1" applyAlignment="1">
      <alignment horizontal="center" vertical="center"/>
    </xf>
    <xf numFmtId="1" fontId="95" fillId="0" borderId="6" xfId="0" applyNumberFormat="1" applyFont="1" applyBorder="1" applyAlignment="1">
      <alignment horizontal="center" vertical="center"/>
    </xf>
    <xf numFmtId="204" fontId="0" fillId="0" borderId="0" xfId="0" applyNumberFormat="1" applyAlignment="1" applyProtection="1">
      <alignment vertical="center"/>
      <protection locked="0"/>
    </xf>
    <xf numFmtId="0" fontId="14" fillId="40" borderId="4" xfId="0" applyFont="1" applyFill="1" applyBorder="1" applyAlignment="1">
      <alignment vertical="center"/>
    </xf>
    <xf numFmtId="0" fontId="10" fillId="40" borderId="11" xfId="0" applyFont="1" applyFill="1" applyBorder="1" applyAlignment="1" applyProtection="1">
      <alignment vertical="center"/>
      <protection locked="0"/>
    </xf>
    <xf numFmtId="0" fontId="26" fillId="0" borderId="4" xfId="0" applyFont="1" applyFill="1" applyBorder="1" applyAlignment="1" applyProtection="1">
      <alignment horizontal="justify" vertical="center" wrapText="1"/>
      <protection locked="0"/>
    </xf>
    <xf numFmtId="0" fontId="0" fillId="0" borderId="73" xfId="0" applyBorder="1"/>
    <xf numFmtId="174" fontId="29" fillId="0" borderId="4" xfId="5" applyFont="1" applyFill="1" applyBorder="1" applyAlignment="1">
      <alignment vertical="center"/>
    </xf>
    <xf numFmtId="0" fontId="14" fillId="40" borderId="11" xfId="0" applyFont="1" applyFill="1" applyBorder="1" applyAlignment="1">
      <alignment vertical="center"/>
    </xf>
    <xf numFmtId="0" fontId="3" fillId="0" borderId="4"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4" fillId="0" borderId="0" xfId="0" applyFont="1" applyBorder="1" applyAlignment="1">
      <alignment vertical="center"/>
    </xf>
    <xf numFmtId="174" fontId="14" fillId="0" borderId="4" xfId="5" applyNumberFormat="1" applyFont="1" applyBorder="1" applyAlignment="1" applyProtection="1">
      <alignment horizontal="center" vertical="center" wrapText="1"/>
      <protection locked="0"/>
    </xf>
    <xf numFmtId="0" fontId="7" fillId="0" borderId="10" xfId="231" applyFont="1" applyBorder="1" applyAlignment="1">
      <alignment horizontal="center" vertical="center" wrapText="1"/>
    </xf>
    <xf numFmtId="0" fontId="7" fillId="0" borderId="11" xfId="231" applyFont="1" applyBorder="1" applyAlignment="1">
      <alignment horizontal="justify" vertical="center" wrapText="1"/>
    </xf>
    <xf numFmtId="0" fontId="7" fillId="0" borderId="11" xfId="231" applyFont="1" applyBorder="1" applyAlignment="1">
      <alignment horizontal="center" vertical="center" wrapText="1"/>
    </xf>
    <xf numFmtId="0" fontId="7" fillId="0" borderId="11" xfId="231" applyFont="1" applyBorder="1" applyAlignment="1">
      <alignment horizontal="center" vertical="center"/>
    </xf>
    <xf numFmtId="0" fontId="7" fillId="0" borderId="11" xfId="0" applyFont="1" applyBorder="1" applyAlignment="1" applyProtection="1">
      <alignment vertical="center"/>
      <protection locked="0"/>
    </xf>
    <xf numFmtId="0" fontId="7" fillId="0" borderId="12" xfId="231" applyFont="1" applyBorder="1" applyAlignment="1">
      <alignment horizontal="center" vertical="center" wrapText="1"/>
    </xf>
    <xf numFmtId="0" fontId="7" fillId="0" borderId="13" xfId="231" applyFont="1" applyBorder="1" applyAlignment="1">
      <alignment horizontal="justify" vertical="center" wrapText="1"/>
    </xf>
    <xf numFmtId="0" fontId="7" fillId="0" borderId="13" xfId="231" applyFont="1" applyBorder="1" applyAlignment="1">
      <alignment horizontal="center" vertical="center" wrapText="1"/>
    </xf>
    <xf numFmtId="0" fontId="7" fillId="0" borderId="13" xfId="231" applyFont="1" applyBorder="1" applyAlignment="1">
      <alignment horizontal="center" vertical="center"/>
    </xf>
    <xf numFmtId="0" fontId="7" fillId="0" borderId="13" xfId="0" applyFont="1" applyBorder="1" applyAlignment="1" applyProtection="1">
      <alignment vertical="center"/>
      <protection locked="0"/>
    </xf>
    <xf numFmtId="0" fontId="8" fillId="0" borderId="36" xfId="231" applyFont="1" applyBorder="1" applyAlignment="1">
      <alignment horizontal="center" vertical="center" wrapText="1"/>
    </xf>
    <xf numFmtId="0" fontId="8" fillId="0" borderId="37" xfId="231" applyFont="1" applyBorder="1" applyAlignment="1">
      <alignment horizontal="justify" vertical="center" wrapText="1"/>
    </xf>
    <xf numFmtId="0" fontId="8" fillId="0" borderId="37" xfId="231" applyFont="1" applyBorder="1" applyAlignment="1">
      <alignment horizontal="center" vertical="center" wrapText="1"/>
    </xf>
    <xf numFmtId="0" fontId="8" fillId="0" borderId="37" xfId="231" applyFont="1" applyBorder="1" applyAlignment="1">
      <alignment horizontal="center" vertical="center"/>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15" xfId="0" applyFont="1" applyBorder="1" applyAlignment="1" applyProtection="1">
      <alignment vertical="center"/>
      <protection locked="0"/>
    </xf>
    <xf numFmtId="204" fontId="7" fillId="0" borderId="4" xfId="0" applyNumberFormat="1"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6" fillId="12" borderId="4" xfId="0"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204" fontId="6" fillId="3" borderId="4" xfId="5" applyNumberFormat="1" applyFont="1" applyFill="1" applyBorder="1" applyAlignment="1" applyProtection="1">
      <alignment horizontal="center" vertical="center" wrapText="1"/>
      <protection locked="0"/>
    </xf>
    <xf numFmtId="204" fontId="6" fillId="3" borderId="4" xfId="5" applyNumberFormat="1" applyFont="1" applyFill="1" applyBorder="1" applyAlignment="1">
      <alignment horizontal="center" vertical="center" wrapText="1"/>
    </xf>
    <xf numFmtId="174" fontId="6" fillId="2" borderId="4" xfId="5"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9" xfId="0" applyFont="1" applyFill="1" applyBorder="1"/>
    <xf numFmtId="0" fontId="0" fillId="0" borderId="9" xfId="0" applyBorder="1"/>
    <xf numFmtId="204" fontId="0" fillId="0" borderId="9" xfId="0" applyNumberFormat="1" applyBorder="1"/>
    <xf numFmtId="0" fontId="0" fillId="5" borderId="9" xfId="0" applyFill="1" applyBorder="1"/>
    <xf numFmtId="0" fontId="14" fillId="0" borderId="9" xfId="0" applyFont="1" applyBorder="1" applyAlignment="1">
      <alignment vertical="center"/>
    </xf>
    <xf numFmtId="0" fontId="15" fillId="6" borderId="9" xfId="0" applyFont="1" applyFill="1" applyBorder="1" applyAlignment="1">
      <alignment vertical="center"/>
    </xf>
    <xf numFmtId="43" fontId="14" fillId="0" borderId="9" xfId="0" applyNumberFormat="1" applyFont="1" applyBorder="1" applyAlignment="1">
      <alignment vertical="center"/>
    </xf>
    <xf numFmtId="0" fontId="14" fillId="0" borderId="9" xfId="0" applyFont="1" applyBorder="1" applyAlignment="1">
      <alignment horizontal="center" vertical="center"/>
    </xf>
    <xf numFmtId="207" fontId="14" fillId="0" borderId="9" xfId="0" applyNumberFormat="1" applyFont="1" applyBorder="1" applyAlignment="1">
      <alignment horizontal="center" vertical="center"/>
    </xf>
    <xf numFmtId="0" fontId="7" fillId="0" borderId="9" xfId="0" applyFont="1" applyBorder="1" applyAlignment="1" applyProtection="1">
      <alignment vertical="center"/>
      <protection locked="0"/>
    </xf>
    <xf numFmtId="204" fontId="7" fillId="0" borderId="9" xfId="0" applyNumberFormat="1" applyFont="1" applyBorder="1" applyAlignment="1" applyProtection="1">
      <alignment vertical="center"/>
      <protection locked="0"/>
    </xf>
    <xf numFmtId="0" fontId="10" fillId="0" borderId="9" xfId="0" applyFont="1" applyBorder="1" applyAlignment="1" applyProtection="1">
      <alignment vertical="center"/>
      <protection locked="0"/>
    </xf>
    <xf numFmtId="204" fontId="10" fillId="0" borderId="9" xfId="0" applyNumberFormat="1" applyFont="1" applyBorder="1" applyAlignment="1" applyProtection="1">
      <alignment vertical="center"/>
      <protection locked="0"/>
    </xf>
    <xf numFmtId="43" fontId="0" fillId="0" borderId="9" xfId="0" applyNumberFormat="1" applyBorder="1"/>
    <xf numFmtId="0" fontId="15" fillId="40" borderId="0" xfId="0" applyFont="1" applyFill="1" applyAlignment="1">
      <alignment vertical="center"/>
    </xf>
    <xf numFmtId="0" fontId="14" fillId="40" borderId="0" xfId="0" applyFont="1" applyFill="1" applyAlignment="1">
      <alignment vertical="center"/>
    </xf>
    <xf numFmtId="2" fontId="98" fillId="7" borderId="6" xfId="0" applyNumberFormat="1" applyFont="1" applyFill="1" applyBorder="1" applyAlignment="1">
      <alignment vertical="center"/>
    </xf>
    <xf numFmtId="2" fontId="15" fillId="7" borderId="6" xfId="5" applyNumberFormat="1" applyFont="1" applyFill="1" applyBorder="1" applyAlignment="1" applyProtection="1">
      <alignment horizontal="center" vertical="center" wrapText="1"/>
      <protection locked="0"/>
    </xf>
    <xf numFmtId="2" fontId="14" fillId="7" borderId="6" xfId="0" applyNumberFormat="1" applyFont="1" applyFill="1" applyBorder="1" applyAlignment="1">
      <alignment vertical="center"/>
    </xf>
    <xf numFmtId="2" fontId="14" fillId="7" borderId="18" xfId="0" applyNumberFormat="1" applyFont="1" applyFill="1" applyBorder="1" applyAlignment="1">
      <alignment vertical="center"/>
    </xf>
    <xf numFmtId="2" fontId="77" fillId="0" borderId="0" xfId="5" applyNumberFormat="1" applyFill="1" applyBorder="1" applyAlignment="1" applyProtection="1">
      <alignment vertical="center"/>
      <protection locked="0"/>
    </xf>
    <xf numFmtId="2" fontId="0" fillId="0" borderId="0" xfId="0" applyNumberFormat="1"/>
    <xf numFmtId="2" fontId="6" fillId="10" borderId="6" xfId="0" applyNumberFormat="1" applyFont="1" applyFill="1" applyBorder="1"/>
    <xf numFmtId="2" fontId="6" fillId="10" borderId="18" xfId="0" applyNumberFormat="1" applyFont="1" applyFill="1" applyBorder="1"/>
    <xf numFmtId="0" fontId="15" fillId="7" borderId="6" xfId="0" applyFont="1" applyFill="1" applyBorder="1" applyAlignment="1" applyProtection="1">
      <alignment horizontal="left" vertical="center" wrapText="1"/>
      <protection locked="0"/>
    </xf>
    <xf numFmtId="0" fontId="11" fillId="10" borderId="6" xfId="0" applyFont="1" applyFill="1" applyBorder="1" applyAlignment="1" applyProtection="1">
      <alignment horizontal="left" vertical="center" wrapText="1"/>
      <protection locked="0"/>
    </xf>
    <xf numFmtId="0" fontId="0" fillId="39" borderId="4" xfId="0" applyFill="1" applyBorder="1"/>
    <xf numFmtId="0" fontId="84" fillId="0" borderId="13" xfId="0" applyFont="1" applyBorder="1" applyAlignment="1" applyProtection="1">
      <alignment horizontal="center" vertical="center"/>
      <protection locked="0"/>
    </xf>
    <xf numFmtId="0" fontId="0" fillId="40" borderId="13" xfId="0" applyFill="1" applyBorder="1"/>
    <xf numFmtId="174" fontId="85" fillId="0" borderId="13" xfId="5" applyFont="1" applyFill="1" applyBorder="1" applyAlignment="1" applyProtection="1">
      <alignment horizontal="center" vertical="center"/>
      <protection locked="0"/>
    </xf>
    <xf numFmtId="0" fontId="86" fillId="39" borderId="13" xfId="0" applyFont="1" applyFill="1" applyBorder="1"/>
    <xf numFmtId="0" fontId="82"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82" fillId="0" borderId="13" xfId="0" applyFont="1" applyBorder="1" applyAlignment="1" applyProtection="1">
      <alignment horizontal="center" vertical="center" wrapText="1"/>
      <protection locked="0"/>
    </xf>
    <xf numFmtId="204" fontId="95" fillId="0" borderId="13" xfId="5" applyNumberFormat="1" applyFont="1" applyBorder="1" applyAlignment="1" applyProtection="1">
      <alignment horizontal="center" vertical="center" wrapText="1"/>
      <protection locked="0"/>
    </xf>
    <xf numFmtId="0" fontId="95" fillId="0" borderId="13" xfId="0" applyFont="1" applyBorder="1" applyAlignment="1">
      <alignment vertical="center"/>
    </xf>
    <xf numFmtId="0" fontId="95" fillId="0" borderId="19" xfId="0" applyFont="1" applyBorder="1" applyAlignment="1">
      <alignment vertical="center"/>
    </xf>
    <xf numFmtId="0" fontId="95" fillId="39" borderId="13" xfId="0" applyFont="1" applyFill="1" applyBorder="1" applyAlignment="1">
      <alignment vertical="center"/>
    </xf>
    <xf numFmtId="0" fontId="1" fillId="0" borderId="4" xfId="0" applyFont="1" applyBorder="1" applyAlignment="1" applyProtection="1">
      <alignment vertical="center" wrapText="1"/>
      <protection locked="0"/>
    </xf>
    <xf numFmtId="0" fontId="14" fillId="0" borderId="19" xfId="0" applyFont="1" applyBorder="1" applyAlignment="1">
      <alignment vertical="center"/>
    </xf>
    <xf numFmtId="0" fontId="1" fillId="0" borderId="13" xfId="0" applyFont="1" applyBorder="1" applyAlignment="1" applyProtection="1">
      <alignment horizontal="center" vertical="center" wrapText="1"/>
      <protection locked="0"/>
    </xf>
    <xf numFmtId="0" fontId="14" fillId="39" borderId="13" xfId="0" applyFont="1" applyFill="1" applyBorder="1" applyAlignment="1">
      <alignment vertical="center"/>
    </xf>
    <xf numFmtId="0" fontId="82" fillId="0" borderId="69" xfId="0" applyFont="1" applyBorder="1" applyAlignment="1" applyProtection="1">
      <alignment vertical="center" wrapText="1"/>
      <protection locked="0"/>
    </xf>
    <xf numFmtId="0" fontId="13" fillId="0" borderId="69" xfId="0" applyFont="1" applyBorder="1" applyAlignment="1" applyProtection="1">
      <alignment horizontal="center" vertical="center" wrapText="1"/>
      <protection locked="0"/>
    </xf>
    <xf numFmtId="0" fontId="82" fillId="0" borderId="69" xfId="0" applyFont="1" applyBorder="1" applyAlignment="1" applyProtection="1">
      <alignment horizontal="center" vertical="center" wrapText="1"/>
      <protection locked="0"/>
    </xf>
    <xf numFmtId="204" fontId="95" fillId="0" borderId="69" xfId="5" applyNumberFormat="1" applyFont="1" applyBorder="1" applyAlignment="1" applyProtection="1">
      <alignment horizontal="center" vertical="center" wrapText="1"/>
      <protection locked="0"/>
    </xf>
    <xf numFmtId="0" fontId="95" fillId="0" borderId="69" xfId="0" applyFont="1" applyBorder="1" applyAlignment="1">
      <alignment vertical="center"/>
    </xf>
    <xf numFmtId="0" fontId="95" fillId="0" borderId="70" xfId="0" applyFont="1" applyBorder="1" applyAlignment="1">
      <alignment vertical="center"/>
    </xf>
    <xf numFmtId="0" fontId="14" fillId="0" borderId="16" xfId="0" applyFont="1" applyBorder="1" applyAlignment="1">
      <alignment vertical="center"/>
    </xf>
    <xf numFmtId="0" fontId="15" fillId="0" borderId="75" xfId="0" applyFont="1" applyBorder="1" applyAlignment="1" applyProtection="1">
      <alignment horizontal="center" vertical="center" wrapText="1"/>
      <protection locked="0"/>
    </xf>
    <xf numFmtId="0" fontId="14" fillId="0" borderId="70" xfId="0" applyFont="1" applyBorder="1" applyAlignment="1">
      <alignment vertical="center"/>
    </xf>
    <xf numFmtId="0" fontId="95" fillId="0" borderId="69" xfId="0" applyFont="1" applyBorder="1" applyAlignment="1" applyProtection="1">
      <alignment vertical="center" wrapText="1"/>
      <protection locked="0"/>
    </xf>
    <xf numFmtId="0" fontId="15" fillId="0" borderId="69" xfId="0" applyFont="1" applyBorder="1" applyAlignment="1" applyProtection="1">
      <alignment horizontal="center" vertical="center" wrapText="1"/>
      <protection locked="0"/>
    </xf>
    <xf numFmtId="204" fontId="16" fillId="0" borderId="69" xfId="5" applyNumberFormat="1" applyFont="1" applyFill="1" applyBorder="1" applyAlignment="1" applyProtection="1">
      <alignment horizontal="center" vertical="center" wrapText="1"/>
      <protection locked="0"/>
    </xf>
    <xf numFmtId="0" fontId="14" fillId="0" borderId="69" xfId="0" applyFont="1" applyBorder="1" applyAlignment="1">
      <alignment vertical="center"/>
    </xf>
    <xf numFmtId="2" fontId="14" fillId="0" borderId="69" xfId="0" applyNumberFormat="1" applyFont="1" applyBorder="1" applyAlignment="1">
      <alignment vertical="center"/>
    </xf>
    <xf numFmtId="0" fontId="15" fillId="0" borderId="12"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170" fontId="17" fillId="0" borderId="69" xfId="5" applyNumberFormat="1" applyFont="1" applyFill="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95" fillId="0" borderId="69" xfId="0" applyFont="1" applyBorder="1" applyAlignment="1" applyProtection="1">
      <alignment horizontal="center" vertical="center" wrapText="1"/>
      <protection locked="0"/>
    </xf>
    <xf numFmtId="0" fontId="14" fillId="0" borderId="68" xfId="0" applyFont="1" applyBorder="1" applyAlignment="1" applyProtection="1">
      <alignment horizontal="center" vertical="center" wrapText="1"/>
      <protection locked="0"/>
    </xf>
    <xf numFmtId="0" fontId="14" fillId="0" borderId="69" xfId="0" applyFont="1" applyBorder="1" applyAlignment="1" applyProtection="1">
      <alignment vertical="center" wrapText="1"/>
      <protection locked="0"/>
    </xf>
    <xf numFmtId="0" fontId="14" fillId="0" borderId="69" xfId="0" applyFont="1" applyBorder="1" applyAlignment="1" applyProtection="1">
      <alignment horizontal="center" vertical="center" wrapText="1"/>
      <protection locked="0"/>
    </xf>
    <xf numFmtId="170" fontId="14" fillId="0" borderId="69" xfId="5" applyNumberFormat="1" applyFont="1" applyFill="1" applyBorder="1" applyAlignment="1" applyProtection="1">
      <alignment horizontal="center" vertical="center" wrapText="1"/>
      <protection locked="0"/>
    </xf>
    <xf numFmtId="0" fontId="7" fillId="0" borderId="19"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8" fillId="0" borderId="68" xfId="231" applyFont="1" applyBorder="1" applyAlignment="1">
      <alignment horizontal="center" vertical="center" wrapText="1"/>
    </xf>
    <xf numFmtId="0" fontId="8" fillId="0" borderId="69" xfId="231" applyFont="1" applyBorder="1" applyAlignment="1">
      <alignment horizontal="justify" vertical="center" wrapText="1"/>
    </xf>
    <xf numFmtId="0" fontId="8" fillId="0" borderId="69" xfId="231" applyFont="1" applyBorder="1" applyAlignment="1">
      <alignment horizontal="center" vertical="center" wrapText="1"/>
    </xf>
    <xf numFmtId="0" fontId="8" fillId="0" borderId="69" xfId="231" applyFont="1" applyBorder="1" applyAlignment="1">
      <alignment horizontal="center" vertical="center"/>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justify" vertical="center" wrapText="1"/>
      <protection locked="0"/>
    </xf>
    <xf numFmtId="0" fontId="7" fillId="0" borderId="69" xfId="0" applyFont="1" applyBorder="1" applyAlignment="1" applyProtection="1">
      <alignment horizontal="center" vertical="center"/>
      <protection locked="0"/>
    </xf>
    <xf numFmtId="0" fontId="7" fillId="0" borderId="69" xfId="0" applyFont="1" applyBorder="1" applyAlignment="1" applyProtection="1">
      <alignment vertical="center"/>
      <protection locked="0"/>
    </xf>
    <xf numFmtId="0" fontId="7" fillId="0" borderId="70" xfId="0" applyFont="1" applyBorder="1" applyAlignment="1" applyProtection="1">
      <alignment vertical="center"/>
      <protection locked="0"/>
    </xf>
    <xf numFmtId="0" fontId="95" fillId="0" borderId="45" xfId="0" applyFont="1" applyFill="1" applyBorder="1" applyAlignment="1">
      <alignment horizontal="center" vertical="center"/>
    </xf>
    <xf numFmtId="211" fontId="95" fillId="0" borderId="45" xfId="0" applyNumberFormat="1" applyFont="1" applyFill="1" applyBorder="1" applyAlignment="1">
      <alignment horizontal="center" vertical="center" wrapText="1"/>
    </xf>
    <xf numFmtId="211" fontId="95" fillId="0" borderId="46" xfId="0" applyNumberFormat="1" applyFont="1" applyFill="1" applyBorder="1" applyAlignment="1">
      <alignment horizontal="center" vertical="center" wrapText="1"/>
    </xf>
    <xf numFmtId="0" fontId="82" fillId="0" borderId="49" xfId="0" applyFont="1" applyFill="1" applyBorder="1" applyAlignment="1">
      <alignment horizontal="center" vertical="center"/>
    </xf>
    <xf numFmtId="0" fontId="82" fillId="0" borderId="50" xfId="0" applyFont="1" applyFill="1" applyBorder="1" applyAlignment="1">
      <alignment horizontal="center" vertical="center"/>
    </xf>
    <xf numFmtId="0" fontId="82" fillId="0" borderId="55" xfId="0" applyFont="1" applyFill="1" applyBorder="1" applyAlignment="1">
      <alignment horizontal="center" vertical="center"/>
    </xf>
    <xf numFmtId="0" fontId="82" fillId="0" borderId="56" xfId="0" applyFont="1" applyFill="1" applyBorder="1" applyAlignment="1">
      <alignment horizontal="center" vertical="center"/>
    </xf>
    <xf numFmtId="0" fontId="96" fillId="0" borderId="51" xfId="0" applyFont="1" applyFill="1" applyBorder="1" applyAlignment="1">
      <alignment horizontal="center" vertical="center" wrapText="1"/>
    </xf>
    <xf numFmtId="0" fontId="96" fillId="0" borderId="57" xfId="0" applyFont="1" applyFill="1" applyBorder="1" applyAlignment="1">
      <alignment horizontal="center" vertical="center" wrapText="1"/>
    </xf>
    <xf numFmtId="174" fontId="15" fillId="0" borderId="52" xfId="5" applyFont="1" applyBorder="1" applyAlignment="1">
      <alignment horizontal="center" vertical="center" wrapText="1"/>
    </xf>
    <xf numFmtId="174" fontId="95" fillId="0" borderId="58" xfId="5" applyFont="1" applyBorder="1" applyAlignment="1">
      <alignment horizontal="center" vertical="center" wrapText="1"/>
    </xf>
    <xf numFmtId="0" fontId="93" fillId="39" borderId="41" xfId="0" applyFont="1" applyFill="1" applyBorder="1" applyAlignment="1">
      <alignment horizontal="center"/>
    </xf>
    <xf numFmtId="0" fontId="93" fillId="39" borderId="42" xfId="0" applyFont="1" applyFill="1" applyBorder="1" applyAlignment="1">
      <alignment horizontal="center"/>
    </xf>
    <xf numFmtId="0" fontId="93" fillId="39" borderId="43" xfId="0" applyFont="1" applyFill="1" applyBorder="1" applyAlignment="1">
      <alignment horizontal="center"/>
    </xf>
    <xf numFmtId="0" fontId="87" fillId="0" borderId="0" xfId="0" applyFont="1" applyFill="1" applyAlignment="1">
      <alignment horizontal="right" vertical="center"/>
    </xf>
    <xf numFmtId="0" fontId="89" fillId="0" borderId="0" xfId="0" applyFont="1" applyFill="1" applyAlignment="1">
      <alignment horizontal="right" vertical="center"/>
    </xf>
    <xf numFmtId="0" fontId="91" fillId="0" borderId="0" xfId="0" applyFont="1" applyFill="1" applyAlignment="1">
      <alignment horizontal="right" vertical="center"/>
    </xf>
    <xf numFmtId="0" fontId="92" fillId="0" borderId="0" xfId="0" applyFont="1" applyFill="1" applyAlignment="1">
      <alignment horizontal="right" vertical="center"/>
    </xf>
    <xf numFmtId="0" fontId="92" fillId="0" borderId="40" xfId="0" applyFont="1" applyFill="1" applyBorder="1" applyAlignment="1">
      <alignment horizontal="right" vertical="center" wrapText="1"/>
    </xf>
    <xf numFmtId="0" fontId="6" fillId="0" borderId="2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12" borderId="4"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204" fontId="6" fillId="12" borderId="4" xfId="5" applyNumberFormat="1" applyFont="1" applyFill="1" applyBorder="1" applyAlignment="1">
      <alignment horizontal="center" vertical="center" wrapText="1"/>
    </xf>
    <xf numFmtId="204" fontId="6" fillId="12" borderId="4" xfId="5" applyNumberFormat="1" applyFont="1" applyFill="1" applyBorder="1" applyAlignment="1" applyProtection="1">
      <alignment horizontal="center" vertical="center" wrapText="1"/>
      <protection locked="0"/>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6" fillId="3" borderId="4" xfId="0" applyFont="1" applyFill="1" applyBorder="1" applyAlignment="1">
      <alignment horizontal="center" vertical="center"/>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protection locked="0"/>
    </xf>
    <xf numFmtId="204" fontId="6" fillId="3" borderId="4" xfId="5" applyNumberFormat="1" applyFont="1" applyFill="1" applyBorder="1" applyAlignment="1" applyProtection="1">
      <alignment horizontal="center" vertical="center" wrapText="1"/>
      <protection locked="0"/>
    </xf>
    <xf numFmtId="204" fontId="6" fillId="3" borderId="4" xfId="5" applyNumberFormat="1" applyFont="1" applyFill="1" applyBorder="1" applyAlignment="1">
      <alignment horizontal="center" vertical="center" wrapText="1"/>
    </xf>
    <xf numFmtId="0" fontId="6" fillId="3" borderId="15" xfId="0" applyFont="1" applyFill="1" applyBorder="1" applyAlignment="1">
      <alignment horizontal="center" vertical="center"/>
    </xf>
    <xf numFmtId="0" fontId="13" fillId="8"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204" fontId="6" fillId="2" borderId="4" xfId="5" applyNumberFormat="1" applyFont="1" applyFill="1" applyBorder="1" applyAlignment="1">
      <alignment horizontal="center" vertical="center"/>
    </xf>
    <xf numFmtId="174" fontId="6" fillId="2" borderId="4" xfId="5" applyFont="1" applyFill="1" applyBorder="1" applyAlignment="1">
      <alignment horizontal="center" vertical="center" wrapText="1"/>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7" xfId="0" applyFont="1" applyFill="1" applyBorder="1" applyAlignment="1">
      <alignment horizontal="center" vertical="center"/>
    </xf>
    <xf numFmtId="0" fontId="13" fillId="8" borderId="74" xfId="0" applyFont="1" applyFill="1" applyBorder="1" applyAlignment="1">
      <alignment horizontal="center" vertical="center"/>
    </xf>
    <xf numFmtId="0" fontId="13" fillId="8" borderId="17" xfId="0" applyFont="1" applyFill="1" applyBorder="1" applyAlignment="1">
      <alignment horizontal="center" vertical="center"/>
    </xf>
    <xf numFmtId="0" fontId="13" fillId="2" borderId="3" xfId="0" applyFont="1" applyFill="1" applyBorder="1" applyAlignment="1">
      <alignment horizontal="center" vertical="center" wrapText="1"/>
    </xf>
    <xf numFmtId="204" fontId="6" fillId="2" borderId="11" xfId="5" applyNumberFormat="1" applyFont="1" applyFill="1" applyBorder="1" applyAlignment="1">
      <alignment horizontal="center" vertical="center"/>
    </xf>
    <xf numFmtId="204" fontId="6" fillId="2" borderId="13" xfId="5"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204" fontId="11" fillId="2" borderId="4" xfId="5" applyNumberFormat="1" applyFont="1" applyFill="1" applyBorder="1" applyAlignment="1">
      <alignment horizontal="center" vertical="center" wrapText="1"/>
    </xf>
    <xf numFmtId="204" fontId="11" fillId="2" borderId="4" xfId="5" applyNumberFormat="1" applyFont="1" applyFill="1" applyBorder="1" applyAlignment="1" applyProtection="1">
      <alignment horizontal="center" vertical="center" wrapText="1"/>
      <protection locked="0"/>
    </xf>
    <xf numFmtId="204" fontId="11" fillId="2" borderId="11" xfId="5" applyNumberFormat="1" applyFont="1" applyFill="1" applyBorder="1" applyAlignment="1">
      <alignment horizontal="center" vertical="center" wrapText="1"/>
    </xf>
    <xf numFmtId="204" fontId="11" fillId="2" borderId="13" xfId="5" applyNumberFormat="1" applyFont="1" applyFill="1" applyBorder="1" applyAlignment="1">
      <alignment horizontal="center" vertical="center" wrapTex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204" fontId="6" fillId="2" borderId="4" xfId="5" applyNumberFormat="1" applyFont="1" applyFill="1" applyBorder="1" applyAlignment="1">
      <alignment horizontal="center" vertical="center" wrapText="1"/>
    </xf>
    <xf numFmtId="204" fontId="6" fillId="2" borderId="4" xfId="5" applyNumberFormat="1" applyFont="1" applyFill="1" applyBorder="1" applyAlignment="1" applyProtection="1">
      <alignment horizontal="center" vertical="center" wrapText="1"/>
      <protection locked="0"/>
    </xf>
    <xf numFmtId="204" fontId="6" fillId="2" borderId="11" xfId="5" applyNumberFormat="1" applyFont="1" applyFill="1" applyBorder="1" applyAlignment="1">
      <alignment horizontal="center" vertical="center" wrapText="1"/>
    </xf>
    <xf numFmtId="204" fontId="6" fillId="2" borderId="13" xfId="5" applyNumberFormat="1" applyFont="1" applyFill="1" applyBorder="1" applyAlignment="1">
      <alignment horizontal="center" vertical="center" wrapText="1"/>
    </xf>
    <xf numFmtId="43" fontId="9" fillId="3" borderId="4" xfId="0" applyNumberFormat="1" applyFont="1" applyFill="1" applyBorder="1" applyAlignment="1">
      <alignment horizontal="center" vertical="center" wrapText="1"/>
    </xf>
    <xf numFmtId="43" fontId="9" fillId="3" borderId="4" xfId="5" applyNumberFormat="1" applyFont="1" applyFill="1" applyBorder="1" applyAlignment="1">
      <alignment horizontal="center" vertical="center"/>
    </xf>
    <xf numFmtId="43" fontId="9" fillId="3" borderId="4" xfId="0" applyNumberFormat="1" applyFont="1" applyFill="1" applyBorder="1" applyAlignment="1">
      <alignment horizontal="center" vertical="center"/>
    </xf>
    <xf numFmtId="43" fontId="9" fillId="3" borderId="15" xfId="0" applyNumberFormat="1" applyFont="1" applyFill="1" applyBorder="1" applyAlignment="1">
      <alignment horizontal="center" vertical="center"/>
    </xf>
    <xf numFmtId="0" fontId="13" fillId="8" borderId="36" xfId="0" applyFont="1" applyFill="1" applyBorder="1" applyAlignment="1">
      <alignment horizontal="center" vertical="center"/>
    </xf>
    <xf numFmtId="0" fontId="13" fillId="8" borderId="38"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9" xfId="0" applyFont="1" applyFill="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6" fillId="0" borderId="13" xfId="0" applyFont="1" applyBorder="1" applyAlignment="1">
      <alignment horizontal="center" vertical="center" wrapText="1"/>
    </xf>
    <xf numFmtId="0" fontId="6" fillId="39" borderId="13" xfId="0" applyNumberFormat="1" applyFont="1" applyFill="1" applyBorder="1" applyAlignment="1">
      <alignment horizontal="center" vertical="center"/>
    </xf>
  </cellXfs>
  <cellStyles count="988">
    <cellStyle name="??" xfId="95"/>
    <cellStyle name="?? [0.00]_laroux" xfId="94"/>
    <cellStyle name="?? [0]_ML_Maintenance_Quo_060628" xfId="96"/>
    <cellStyle name="?? 2" xfId="42"/>
    <cellStyle name="?? 3" xfId="99"/>
    <cellStyle name="???? [0.00]_laroux" xfId="104"/>
    <cellStyle name="????_laroux" xfId="105"/>
    <cellStyle name="??_??" xfId="90"/>
    <cellStyle name="??°ÿÿÿ?ÿÿÿ??" xfId="107"/>
    <cellStyle name="?_x0001__x0017_?°_x0001_ÿÿÿ?ÿÿÿ??" xfId="108"/>
    <cellStyle name="??°ÿÿÿ?ÿÿÿ?? 1" xfId="13"/>
    <cellStyle name="?_x0001__x0017_?°_x0001_ÿÿÿ?ÿÿÿ?? 1" xfId="110"/>
    <cellStyle name="?_x0001__x0017_?°_x0001_ÿÿÿ?ÿÿÿ?? 1 2" xfId="111"/>
    <cellStyle name="?_x0001__x0017_?°_x0001_ÿÿÿ?ÿÿÿ?? 1 3" xfId="112"/>
    <cellStyle name="??°ÿÿÿ?ÿÿÿ?? 2" xfId="10"/>
    <cellStyle name="?_x0001__x0017_?°_x0001_ÿÿÿ?ÿÿÿ?? 2" xfId="115"/>
    <cellStyle name="?_x0001__x0017_?°_x0001_ÿÿÿ?ÿÿÿ?? 2 2" xfId="118"/>
    <cellStyle name="?_x0001__x0017_?°_x0001_ÿÿÿ?ÿÿÿ?? 2 3" xfId="121"/>
    <cellStyle name="??°ÿÿÿ?ÿÿÿ?? 3" xfId="123"/>
    <cellStyle name="?_x0001__x0017_?°_x0001_ÿÿÿ?ÿÿÿ?? 3" xfId="127"/>
    <cellStyle name="?_x0001__x0017_?°_x0001_ÿÿÿ?ÿÿÿ?? 3 2" xfId="131"/>
    <cellStyle name="?_x0001__x0017_?°_x0001_ÿÿÿ?ÿÿÿ?? 3 3" xfId="134"/>
    <cellStyle name="??°ÿÿÿ?ÿÿÿ?? 4" xfId="136"/>
    <cellStyle name="?_x0001__x0017_?°_x0001_ÿÿÿ?ÿÿÿ?? 4" xfId="140"/>
    <cellStyle name="?_x0001__x0017_?°_x0001_ÿÿÿ?ÿÿÿ?? 4 2" xfId="142"/>
    <cellStyle name="?_x0001__x0017_?°_x0001_ÿÿÿ?ÿÿÿ?? 4 3" xfId="143"/>
    <cellStyle name="??°ÿÿÿ?ÿÿÿ?? 5" xfId="147"/>
    <cellStyle name="?_x0001__x0017_?°_x0001_ÿÿÿ?ÿÿÿ?? 5" xfId="93"/>
    <cellStyle name="?_x0001__x0017_?°_x0001_ÿÿÿ?ÿÿÿ?? 5 2" xfId="150"/>
    <cellStyle name="?_x0001__x0017_?°_x0001_ÿÿÿ?ÿÿÿ?? 5 3" xfId="154"/>
    <cellStyle name="??°ÿÿÿ?ÿÿÿ?? 6" xfId="160"/>
    <cellStyle name="?_x0001__x0017_?°_x0001_ÿÿÿ?ÿÿÿ?? 6" xfId="162"/>
    <cellStyle name="?_x0001__x0017_?°_x0001_ÿÿÿ?ÿÿÿ?? 7" xfId="153"/>
    <cellStyle name="?_x0001__x0017_?°_x0001_ÿÿÿ?ÿÿÿ?? 8" xfId="156"/>
    <cellStyle name="??°ÿÿÿ?ÿÿÿ??_BOQSummary Vedhas Sir" xfId="164"/>
    <cellStyle name="?_x0001__x0017_?°_x0001_ÿÿÿ?ÿÿÿ??_BOQSummary Vedhas Sir" xfId="36"/>
    <cellStyle name="_~7900961" xfId="166"/>
    <cellStyle name="_06  E - Pricing Schedule BMS-TMS" xfId="170"/>
    <cellStyle name="_06  E - Pricing Schedule BMS-TMS 2" xfId="139"/>
    <cellStyle name="_06  E - Pricing Schedule BMS-TMS 3" xfId="92"/>
    <cellStyle name="_3GS" xfId="172"/>
    <cellStyle name="_AAI Kolkatta - 04.06.08 - mail" xfId="176"/>
    <cellStyle name="_AAI Kolkatta - 04.06.08 - mail_AHU LOW SIDE BOQ-Working" xfId="180"/>
    <cellStyle name="_AAI Kolkatta - 04.06.08 - mail_Ducting Cost Sheet" xfId="183"/>
    <cellStyle name="_AAI-Kolkatta -BOQ -04.06.08-Mail" xfId="75"/>
    <cellStyle name="_AAI-Kolkatta -BOQ -04.06.08-Mail_AHU LOW SIDE BOQ-Working" xfId="187"/>
    <cellStyle name="_AAI-Kolkatta -BOQ -04.06.08-Mail_Ducting Cost Sheet" xfId="193"/>
    <cellStyle name="_AAI-Kolkatta -BOQ -7.5.08" xfId="197"/>
    <cellStyle name="_AAI-Kolkatta -BOQ -7.5.08_AHU LOW SIDE BOQ-Working" xfId="200"/>
    <cellStyle name="_AAI-Kolkatta -BOQ -7.5.08_Ducting Cost Sheet" xfId="9"/>
    <cellStyle name="_ABAN 61031" xfId="203"/>
    <cellStyle name="_Abhimaani Vasathi Hotel - 25.09.07" xfId="204"/>
    <cellStyle name="_ABN AMRO - CHN 30.05.06 R5 Final" xfId="207"/>
    <cellStyle name="_ABN Amro@olympia R3 UP WO FT 30.5.06" xfId="209"/>
    <cellStyle name="_ABN Amro@olympia R3 UP WO FT 30.5.06_AHU LOW SIDE BOQ-Working" xfId="213"/>
    <cellStyle name="_ABN Amro@olympia R3 UP WO FT 30.5.06_Ducting Cost Sheet" xfId="220"/>
    <cellStyle name="_ABN Amro@olympia UPWO FT R5 30.05.06" xfId="222"/>
    <cellStyle name="_ABN Amro@olympia UPWO FT R5 30.05.06_AHU LOW SIDE BOQ-Working" xfId="226"/>
    <cellStyle name="_ABN Amro@olympia UPWO FT R5 30.05.06_Ducting Cost Sheet" xfId="228"/>
    <cellStyle name="_ABN AMRO-31.05.067.5%inst" xfId="82"/>
    <cellStyle name="_ABN AMRO-31.05.067.5%inst_AHU LOW SIDE BOQ-Working" xfId="89"/>
    <cellStyle name="_ABN AMRO-31.05.067.5%inst_Ducting Cost Sheet" xfId="230"/>
    <cellStyle name="_ABN SO 080307" xfId="86"/>
    <cellStyle name="_ABN SO 080307_AHU LOW SIDE BOQ-Working" xfId="234"/>
    <cellStyle name="_ABN SO 080307_Ducting Cost Sheet" xfId="237"/>
    <cellStyle name="_ABP ACS,AFS 02.09.06" xfId="152"/>
    <cellStyle name="_acs bb WIL 4 prices" xfId="238"/>
    <cellStyle name="_ACS BOQ" xfId="76"/>
    <cellStyle name="_ACS BOQ_AHU LOW SIDE BOQ-Working" xfId="189"/>
    <cellStyle name="_ACS BOQ_Ducting Cost Sheet" xfId="190"/>
    <cellStyle name="_acs sample M5E1" xfId="241"/>
    <cellStyle name="_Adani Hospital Mundra,ACS,CCTV - 14.4.08" xfId="243"/>
    <cellStyle name="_Adani Hospital Mundra,ACS,CCTV - 14.4.08_AHU LOW SIDE BOQ-Working" xfId="244"/>
    <cellStyle name="_Adani Hospital Mundra,ACS,CCTV - 14.4.08_Ducting Cost Sheet" xfId="248"/>
    <cellStyle name="_Aditya Birla Data Center R1-12.07.06" xfId="188"/>
    <cellStyle name="_Aditya Birla Data Center R1-12.07.06_AHU LOW SIDE BOQ-Working" xfId="84"/>
    <cellStyle name="_Aditya Birla Data Center R1-12.07.06_Ducting Cost Sheet" xfId="251"/>
    <cellStyle name="_Aircel Lighting  Mail 5.5.06 (2)" xfId="258"/>
    <cellStyle name="_Aircel Lighting  Mail 5.5.06 (2)_AHU LOW SIDE BOQ-Working" xfId="259"/>
    <cellStyle name="_Aircel Lighting  Mail 5.5.06 (2)_Ducting Cost Sheet" xfId="263"/>
    <cellStyle name="_Aircel Lighting 4.5.06" xfId="124"/>
    <cellStyle name="_Aircel Lighting 4.5.06_AHU LOW SIDE BOQ-Working" xfId="264"/>
    <cellStyle name="_Aircel Lighting 4.5.06_Ducting Cost Sheet" xfId="169"/>
    <cellStyle name="_Aircel Mail 28.4.06" xfId="266"/>
    <cellStyle name="_Aircel Mail 28.4.06_AHU LOW SIDE BOQ-Working" xfId="268"/>
    <cellStyle name="_Aircel Mail 28.4.06_Ducting Cost Sheet" xfId="272"/>
    <cellStyle name="_Airoli IT Park - 13.12.07" xfId="273"/>
    <cellStyle name="_Airtel MSC_090325" xfId="79"/>
    <cellStyle name="_Airtel MSC_090325_AHU LOW SIDE BOQ-Working" xfId="155"/>
    <cellStyle name="_Airtel MSC_090325_Ducting Cost Sheet" xfId="275"/>
    <cellStyle name="_Airtel Msc-KOL-6.1.08" xfId="277"/>
    <cellStyle name="_Airtel Msc-KOL-6.1.08_AHU LOW SIDE BOQ-Working" xfId="279"/>
    <cellStyle name="_Airtel Msc-KOL-6.1.08_Ducting Cost Sheet" xfId="281"/>
    <cellStyle name="_Airtel Whietfield, Dual pop - 13.09.06, as per engg" xfId="285"/>
    <cellStyle name="_Akola Bank Wipro 28.02.07" xfId="235"/>
    <cellStyle name="_Akola Bank Wipro 28.02.07_AHU LOW SIDE BOQ-Working" xfId="286"/>
    <cellStyle name="_Akola Bank Wipro 28.02.07_Ducting Cost Sheet" xfId="288"/>
    <cellStyle name="_Alchemist Hospital - Chandigarh 15.05.06" xfId="291"/>
    <cellStyle name="_Alchemist Hospital - Chandigarh 15.05.06_AHU LOW SIDE BOQ-Working" xfId="294"/>
    <cellStyle name="_Alchemist Hospital - Chandigarh 15.05.06_Ducting Cost Sheet" xfId="297"/>
    <cellStyle name="_AMC -BMS AAI BOQ only" xfId="300"/>
    <cellStyle name="_Amdocs - thane - FM200 - VESDA - 30.01.07" xfId="301"/>
    <cellStyle name="_Amdocs - thane - FM200 - VESDA - 30.01.07_AHU LOW SIDE BOQ-Working" xfId="302"/>
    <cellStyle name="_Amdocs - thane - FM200 - VESDA - 30.01.07_Ducting Cost Sheet" xfId="303"/>
    <cellStyle name="_Amrita Biomedical 80205 m" xfId="305"/>
    <cellStyle name="_Anand Residence 80303 pps" xfId="308"/>
    <cellStyle name="_Anand Residence 80303 pps_AHU LOW SIDE BOQ-Working" xfId="310"/>
    <cellStyle name="_Anand Residence 80303 pps_Ducting Cost Sheet" xfId="314"/>
    <cellStyle name="_Antelec BMS 05.09.07" xfId="18"/>
    <cellStyle name="_Antelec BMS 05.09.07_AHU LOW SIDE BOQ-Working" xfId="128"/>
    <cellStyle name="_Antelec BMS 05.09.07_Ducting Cost Sheet" xfId="316"/>
    <cellStyle name="_AP Mahesh bank CFAS,CCTV,WLD,ROR 03.11.06" xfId="317"/>
    <cellStyle name="_AP Mahesh bank CFAS,CCTV,WLD,ROR 03.11.06_AHU LOW SIDE BOQ-Working" xfId="320"/>
    <cellStyle name="_AP Mahesh bank CFAS,CCTV,WLD,ROR 03.11.06_Ducting Cost Sheet" xfId="323"/>
    <cellStyle name="_APEEJAY corporate technologies" xfId="326"/>
    <cellStyle name="_Apna Punjab homes FAS 27.09.06" xfId="51"/>
    <cellStyle name="_Apna Punjab homes FAS 27.09.06_AHU LOW SIDE BOQ-Working" xfId="11"/>
    <cellStyle name="_Apna Punjab homes FAS 27.09.06_Ducting Cost Sheet" xfId="328"/>
    <cellStyle name="_Ascendas - AFAS, ACS &amp; EPABX - 14.11.06R5EST &amp; EXwork" xfId="334"/>
    <cellStyle name="_Ascendas - PH II - BMS - 26.03.08" xfId="185"/>
    <cellStyle name="_Ascendas - PH II - BMS - 26.03.08_AHU LOW SIDE BOQ-Working" xfId="336"/>
    <cellStyle name="_Ascendas - PH II - BMS - 26.03.08_Ducting Cost Sheet" xfId="337"/>
    <cellStyle name="_Ascendas - PH3 - 07.11.07(ACS) - Spiltup" xfId="332"/>
    <cellStyle name="_Ascendas 14.9.06 R1" xfId="342"/>
    <cellStyle name="_Ascendas 14.9.06 R1_AHU LOW SIDE BOQ-Working" xfId="330"/>
    <cellStyle name="_Ascendas 14.9.06 R1_Ducting Cost Sheet" xfId="343"/>
    <cellStyle name="_ASCENDAS -18.08.06" xfId="344"/>
    <cellStyle name="_ASCENDAS -18.08.06_AHU LOW SIDE BOQ-Working" xfId="350"/>
    <cellStyle name="_ASCENDAS -18.08.06_Ducting Cost Sheet" xfId="352"/>
    <cellStyle name="_Ascendas 21.9.06 R2" xfId="355"/>
    <cellStyle name="_Ascendas 21.9.06 R2_AHU LOW SIDE BOQ-Working" xfId="357"/>
    <cellStyle name="_Ascendas 21.9.06 R2_Ducting Cost Sheet" xfId="359"/>
    <cellStyle name="_Ascendas Mahindra IT Park old-26.03.08 not send" xfId="361"/>
    <cellStyle name="_Ascendas Mahindra IT Park old-26.03.08 not send_AHU LOW SIDE BOQ-Working" xfId="23"/>
    <cellStyle name="_Ascendas Mahindra IT Park old-26.03.08 not send_Ducting Cost Sheet" xfId="363"/>
    <cellStyle name="_Ascendas Mahindra IT Park-18.04.08" xfId="364"/>
    <cellStyle name="_Ascendas Mahindra IT Park-18.04.08_AHU LOW SIDE BOQ-Working" xfId="367"/>
    <cellStyle name="_Ascendas Mahindra IT Park-18.04.08_Ducting Cost Sheet" xfId="370"/>
    <cellStyle name="_Ascendas Mahindra IT Park-21.04.08" xfId="101"/>
    <cellStyle name="_Ascendas Mahindra IT Park-21.04.08_AHU LOW SIDE BOQ-Working" xfId="372"/>
    <cellStyle name="_Ascendas Mahindra IT Park-21.04.08_Ducting Cost Sheet" xfId="377"/>
    <cellStyle name="_Ascendas Mahindra IT Park-26.03.08" xfId="225"/>
    <cellStyle name="_Ascendas Mahindra IT Park-26.03.08_AHU LOW SIDE BOQ-Working" xfId="380"/>
    <cellStyle name="_Ascendas Mahindra IT Park-26.03.08_Ducting Cost Sheet" xfId="356"/>
    <cellStyle name="_Ascendes_030209" xfId="260"/>
    <cellStyle name="_aurdra Engg - Afas &amp; Pa - 24.05.06" xfId="383"/>
    <cellStyle name="_aurdra Engg - Afas &amp; Pa - 24.05.06_AHU LOW SIDE BOQ-Working" xfId="386"/>
    <cellStyle name="_aurdra Engg - Afas &amp; Pa - 24.05.06_Ducting Cost Sheet" xfId="387"/>
    <cellStyle name="_Aviva fin revised 3591 20th DEc 2006" xfId="388"/>
    <cellStyle name="_B.M.MALL - AFAS &amp; BMS - 29.08.06" xfId="392"/>
    <cellStyle name="_B.O.M-FIRE&amp;SECURITY-SITE-A&amp;B" xfId="393"/>
    <cellStyle name="_Baharampur 08.08.06" xfId="394"/>
    <cellStyle name="_Baharampur 08.08.06_AHU LOW SIDE BOQ-Working" xfId="395"/>
    <cellStyle name="_Baharampur 08.08.06_Ducting Cost Sheet" xfId="396"/>
    <cellStyle name="_Bajaj HindustanS47002005TS3200" xfId="391"/>
    <cellStyle name="_Bajaj HindustanS47002005TS3200_AHU LOW SIDE BOQ-Working" xfId="397"/>
    <cellStyle name="_Bajaj HindustanS47002005TS3200_Ducting Cost Sheet" xfId="398"/>
    <cellStyle name="_Bajaj Renewal Cost Case pricer reviewed-changes in asset baseline-30thaug06_v1.3" xfId="400"/>
    <cellStyle name="_Bajajhindustan_6002272_Aug06" xfId="109"/>
    <cellStyle name="_Battery Calculation" xfId="1"/>
    <cellStyle name="_BCAS Office &amp; Training Centre at Safdarjung Airport Delhi 11.07.08" xfId="403"/>
    <cellStyle name="_BCAS Office &amp; Training Centre at Safdarjung Airport Delhi 11.07.08_AHU LOW SIDE BOQ-Working" xfId="47"/>
    <cellStyle name="_BCAS Office &amp; Training Centre at Safdarjung Airport Delhi 11.07.08_Ducting Cost Sheet" xfId="412"/>
    <cellStyle name="_BCG for Mohan Kuruvilla 70217 sgs" xfId="262"/>
    <cellStyle name="_BCG for Mohan Kuruvilla 70217 sgs_AHU LOW SIDE BOQ-Working" xfId="413"/>
    <cellStyle name="_BCG for Mohan Kuruvilla 70217 sgs_Ducting Cost Sheet" xfId="414"/>
    <cellStyle name="_Bharati Airtel -4.12.07 R1 PCS" xfId="379"/>
    <cellStyle name="_Bhavanagar University Library - FAS - 29.06.06" xfId="171"/>
    <cellStyle name="_Bhavanagar University Library - FAS - 29.06.06_AHU LOW SIDE BOQ-Working" xfId="417"/>
    <cellStyle name="_Bhavanagar University Library - FAS - 29.06.06_Ducting Cost Sheet" xfId="419"/>
    <cellStyle name="_BHEL, Ballia-INR-12.08.08" xfId="420"/>
    <cellStyle name="_BHEL, Bhiwadi -INR-12.08.08" xfId="341"/>
    <cellStyle name="_bHIMA gENERAL" xfId="421"/>
    <cellStyle name="_bHIMA gENERAL_AHU LOW SIDE BOQ-Working" xfId="424"/>
    <cellStyle name="_bHIMA gENERAL_Ducting Cost Sheet" xfId="401"/>
    <cellStyle name="_Birla Soft  ACS 09.08.06" xfId="426"/>
    <cellStyle name="_Birla Soft  ACS 09.08.06_AHU LOW SIDE BOQ-Working" xfId="427"/>
    <cellStyle name="_Birla Soft  ACS 09.08.06_Ducting Cost Sheet" xfId="212"/>
    <cellStyle name="_BMS Enquiry Revenue tower" xfId="428"/>
    <cellStyle name="_BMS Format" xfId="299"/>
    <cellStyle name="_BMS Format - INR" xfId="430"/>
    <cellStyle name="_BMS Format - INR_AHU LOW SIDE BOQ-Working" xfId="431"/>
    <cellStyle name="_BMS Format - INR_Ducting Cost Sheet" xfId="113"/>
    <cellStyle name="_BMS Format_AHU LOW SIDE BOQ-Working" xfId="433"/>
    <cellStyle name="_BMS Format_Ducting Cost Sheet" xfId="50"/>
    <cellStyle name="_Bms General INR" xfId="434"/>
    <cellStyle name="_Bms General INR_AHU LOW SIDE BOQ-Working" xfId="436"/>
    <cellStyle name="_Bms General INR_Ducting Cost Sheet" xfId="437"/>
    <cellStyle name="_BOB - Mumbai 17.06.05" xfId="442"/>
    <cellStyle name="_BOB - Mumbai 17.06.05_AHU LOW SIDE BOQ-Working" xfId="389"/>
    <cellStyle name="_BOB - Mumbai 17.06.05_Ducting Cost Sheet" xfId="443"/>
    <cellStyle name="_BOB DRC 2.3.06" xfId="445"/>
    <cellStyle name="_BOB DRC 2.3.06_AHU LOW SIDE BOQ-Working" xfId="449"/>
    <cellStyle name="_BOB DRC 2.3.06_Ducting Cost Sheet" xfId="451"/>
    <cellStyle name="_BOB -DRC-HYD 26.12.2005 Email" xfId="454"/>
    <cellStyle name="_BOB -DRC-HYD 26.12.2005 Email_AHU LOW SIDE BOQ-Working" xfId="122"/>
    <cellStyle name="_BOB -DRC-HYD 26.12.2005 Email_Ducting Cost Sheet" xfId="455"/>
    <cellStyle name="_BOM for amp prices" xfId="459"/>
    <cellStyle name="_BOM for amp prices_AHU LOW SIDE BOQ-Working" xfId="453"/>
    <cellStyle name="_BOM for amp prices_Ducting Cost Sheet" xfId="460"/>
    <cellStyle name="_Book2" xfId="242"/>
    <cellStyle name="_boom barrier 60717 nice" xfId="65"/>
    <cellStyle name="_BOQ-BMS" xfId="462"/>
    <cellStyle name="_BPCL - Mumbai HP  25.07.05 Email" xfId="465"/>
    <cellStyle name="_BPCL DC- 10.08.05mail" xfId="467"/>
    <cellStyle name="_BPCL DC- 10.08.05mail_AHU LOW SIDE BOQ-Working" xfId="468"/>
    <cellStyle name="_BPCL DC- 10.08.05mail_Ducting Cost Sheet" xfId="382"/>
    <cellStyle name="_BPCL Golf Green 60927 amc bid" xfId="470"/>
    <cellStyle name="_BPCL Golf Green 60927 amc bid_AHU LOW SIDE BOQ-Working" xfId="284"/>
    <cellStyle name="_BPCL Golf Green 60927 amc bid_Ducting Cost Sheet" xfId="472"/>
    <cellStyle name="_Brakes India COST CASE for HA 11_v2.5" xfId="368"/>
    <cellStyle name="_Brakes India COST CASE for HA 11_v2.5_AHU LOW SIDE BOQ-Working" xfId="78"/>
    <cellStyle name="_Brakes India COST CASE for HA 11_v2.5_Ducting Cost Sheet" xfId="125"/>
    <cellStyle name="_BSCPL 70726 cctv" xfId="347"/>
    <cellStyle name="_BSCPL 70726 cctv_AHU LOW SIDE BOQ-Working" xfId="348"/>
    <cellStyle name="_BSCPL 70726 cctv_Ducting Cost Sheet" xfId="353"/>
    <cellStyle name="_BSCPL 70726 PPS" xfId="475"/>
    <cellStyle name="_BSNL ( NAF S125 Option) - 18.10.06" xfId="476"/>
    <cellStyle name="_BSNL ( NAF S125 Option) - 18.10.06_AHU LOW SIDE BOQ-Working" xfId="168"/>
    <cellStyle name="_BSNL ( NAF S125 Option) - 18.10.06_Ducting Cost Sheet" xfId="479"/>
    <cellStyle name="_BSNL Datacentre - 28.09.06" xfId="481"/>
    <cellStyle name="_BSNL Datacentre - 28.09.06_AHU LOW SIDE BOQ-Working" xfId="483"/>
    <cellStyle name="_BSNL Datacentre - 28.09.06_Ducting Cost Sheet" xfId="484"/>
    <cellStyle name="_BSNL MP Utstarcom Cost Case 190307" xfId="485"/>
    <cellStyle name="_BSNL MP Utstarcom Cost Case 190307_AHU LOW SIDE BOQ-Working" xfId="488"/>
    <cellStyle name="_BSNL MP Utstarcom Cost Case 190307_Ducting Cost Sheet" xfId="490"/>
    <cellStyle name="_BSNL Storage 06th Nov 06" xfId="487"/>
    <cellStyle name="_BSNL Storage 06th Nov 06_AHU LOW SIDE BOQ-Working" xfId="491"/>
    <cellStyle name="_BSNL Storage 06th Nov 06_Ducting Cost Sheet" xfId="492"/>
    <cellStyle name="_BSNL-IBM-18.09.06" xfId="313"/>
    <cellStyle name="_Call Center_Quezon city_Manila_201006" xfId="229"/>
    <cellStyle name="_Call Center_Quezon city_Manila_201006_e-email" xfId="463"/>
    <cellStyle name="_Capgemini cost case ver 2.0" xfId="28"/>
    <cellStyle name="_Capgemini cost case ver 2.0_AHU LOW SIDE BOQ-Working" xfId="496"/>
    <cellStyle name="_Capgemini cost case ver 2.0_Ducting Cost Sheet" xfId="34"/>
    <cellStyle name="_Capita Ph-II-19.01.07-BMS" xfId="119"/>
    <cellStyle name="_Capita Ph-II-19.01.07-BMS_AHU LOW SIDE BOQ-Working" xfId="499"/>
    <cellStyle name="_Capita Ph-II-19.01.07-BMS_Ducting Cost Sheet" xfId="165"/>
    <cellStyle name="_Catholic Syrian Bank - data cenre - s125 - 20.12.2006" xfId="500"/>
    <cellStyle name="_CBDT-Rebid MA 091006 ver1" xfId="502"/>
    <cellStyle name="_CBDT-Rebid MA 091006 ver1_AHU LOW SIDE BOQ-Working" xfId="503"/>
    <cellStyle name="_CBDT-Rebid MA 091006 ver1_Ducting Cost Sheet" xfId="504"/>
    <cellStyle name="_CCTV BOQ" xfId="505"/>
    <cellStyle name="_CCTV BOQ_AHU LOW SIDE BOQ-Working" xfId="53"/>
    <cellStyle name="_CCTV BOQ_Ducting Cost Sheet" xfId="506"/>
    <cellStyle name="_cctv sample 60606" xfId="507"/>
    <cellStyle name="_Citigroup BMS 12.09.06" xfId="511"/>
    <cellStyle name="_Citigroup BMS 12.09.06_AHU LOW SIDE BOQ-Working" xfId="512"/>
    <cellStyle name="_Citigroup BMS 12.09.06_Ducting Cost Sheet" xfId="309"/>
    <cellStyle name="_Citigroup-PEST-12.09.06" xfId="514"/>
    <cellStyle name="_CITOS - 11.12.07" xfId="208"/>
    <cellStyle name="_CITOS - 11.12.07_AHU LOW SIDE BOQ-Working" xfId="211"/>
    <cellStyle name="_CITOS - 11.12.07_Ducting Cost Sheet" xfId="219"/>
    <cellStyle name="_Cochin Port Trust 70830" xfId="41"/>
    <cellStyle name="_Cochin Port Trust 70830_AHU LOW SIDE BOQ-Working" xfId="456"/>
    <cellStyle name="_Cochin Port Trust 70830_Ducting Cost Sheet" xfId="157"/>
    <cellStyle name="_Colombia Asia_30.12.06" xfId="515"/>
    <cellStyle name="_Columbia - patiyala - FHS - 03.02.07" xfId="517"/>
    <cellStyle name="_Complex-wazirpur-09.05.07 " xfId="17"/>
    <cellStyle name="_COMVERSE 13 Apr 07" xfId="450"/>
    <cellStyle name="_COMVERSE 13 Apr 07_AHU LOW SIDE BOQ-Working" xfId="519"/>
    <cellStyle name="_COMVERSE 13 Apr 07_Ducting Cost Sheet" xfId="60"/>
    <cellStyle name="_Cost Case CSB_26Mar07.ver1.2" xfId="495"/>
    <cellStyle name="_Costcase for Alstom - consolidated_v1.1" xfId="360"/>
    <cellStyle name="_costcase_24Aug_final_V1.5" xfId="521"/>
    <cellStyle name="_Covansys -REV boq-06.12.06" xfId="216"/>
    <cellStyle name="_Covansys -REV boq-06.12.06_AHU LOW SIDE BOQ-Working" xfId="522"/>
    <cellStyle name="_Covansys -REV boq-06.12.06_Ducting Cost Sheet" xfId="72"/>
    <cellStyle name="_CRN-BSNL BMS 07.11.06" xfId="461"/>
    <cellStyle name="_CRN-IBS software - 23 04 07" xfId="283"/>
    <cellStyle name="_CRN-IBS software - 23 04 07_AHU LOW SIDE BOQ-Working" xfId="524"/>
    <cellStyle name="_CRN-IBS software - 23 04 07_Ducting Cost Sheet" xfId="526"/>
    <cellStyle name="_Crown - FPS - 19.06.07 - R1" xfId="14"/>
    <cellStyle name="_Crown - FPS - 19.06.07 - R1_AHU LOW SIDE BOQ-Working" xfId="527"/>
    <cellStyle name="_Crown - FPS - 19.06.07 - R1_Ducting Cost Sheet" xfId="529"/>
    <cellStyle name="_CSC As per Drawing 21.07.06" xfId="252"/>
    <cellStyle name="_CSC Guard Patrol 21.07.06 All For reference" xfId="371"/>
    <cellStyle name="_CSC Guard Patrol 21.07.06 All For reference_AHU LOW SIDE BOQ-Working" xfId="531"/>
    <cellStyle name="_CSC Guard Patrol 21.07.06 All For reference_Ducting Cost Sheet" xfId="532"/>
    <cellStyle name="_CSC hyd Rev Fm 200 &amp; argogen  -30.05.06 R3 L1" xfId="2"/>
    <cellStyle name="_CSC hyd Rev Fm 200 &amp; argogen  -30.05.06 R3 L1_AHU LOW SIDE BOQ-Working" xfId="535"/>
    <cellStyle name="_CSC hyd Rev Fm 200 &amp; argogen  -30.05.06 R3 L1_Ducting Cost Sheet" xfId="538"/>
    <cellStyle name="_CTS - CDS - 20.09.06" xfId="539"/>
    <cellStyle name="_CTS - CDS - 20.09.06_AHU LOW SIDE BOQ-Working" xfId="541"/>
    <cellStyle name="_CTS - CDS - 20.09.06_Ducting Cost Sheet" xfId="543"/>
    <cellStyle name="_CTS DLF - QUADRA - 11.06.07" xfId="544"/>
    <cellStyle name="_CTS DLF - QUADRA - 11.06.07_AHU LOW SIDE BOQ-Working" xfId="546"/>
    <cellStyle name="_CTS DLF - QUADRA - 11.06.07_Ducting Cost Sheet" xfId="549"/>
    <cellStyle name="_CTS, Cochin - 25.10.2006" xfId="80"/>
    <cellStyle name="_Dahisar Mall - 17.06.08" xfId="351"/>
    <cellStyle name="_Dalmia - Kadappa-16-07-08" xfId="550"/>
    <cellStyle name="_Dalmia - Kadappa-16-07-08_AHU LOW SIDE BOQ-Working" xfId="32"/>
    <cellStyle name="_Dalmia - Kadappa-16-07-08_Ducting Cost Sheet" xfId="552"/>
    <cellStyle name="_data point summary PDC_28-05-08" xfId="553"/>
    <cellStyle name="_data point summary PDC_28-05-08_AHU LOW SIDE BOQ-Working" xfId="274"/>
    <cellStyle name="_data point summary PDC_28-05-08_Ducting Cost Sheet" xfId="557"/>
    <cellStyle name="_design" xfId="494"/>
    <cellStyle name="_design_AHU LOW SIDE BOQ-Working" xfId="141"/>
    <cellStyle name="_design_Ducting Cost Sheet" xfId="558"/>
    <cellStyle name="_Divyashree 70215" xfId="194"/>
    <cellStyle name="_Divyashree 70215_AHU LOW SIDE BOQ-Working" xfId="198"/>
    <cellStyle name="_Divyashree 70215_Ducting Cost Sheet" xfId="8"/>
    <cellStyle name="_DLF xSeries BoM v 1.0" xfId="376"/>
    <cellStyle name="_E &amp; Y Sprk Mod - 05.10.06" xfId="39"/>
    <cellStyle name="_E &amp; Y UB City As per Engg -04.12.06" xfId="562"/>
    <cellStyle name="_E &amp; Y UB City As per Engg -04.12.06_AHU LOW SIDE BOQ-Working" xfId="493"/>
    <cellStyle name="_E &amp; Y UB City As per Engg -04.12.06_Ducting Cost Sheet" xfId="145"/>
    <cellStyle name="_Edifice-sutherland" xfId="563"/>
    <cellStyle name="_EDS Malad Due Del 60902" xfId="545"/>
    <cellStyle name="_EDS Malad Due Del 60902_AHU LOW SIDE BOQ-Working" xfId="565"/>
    <cellStyle name="_EDS Malad Due Del 60902_Ducting Cost Sheet" xfId="566"/>
    <cellStyle name="_elpas" xfId="567"/>
    <cellStyle name="_Empee Hilton  Hotels,Chn - 10.9.08 IP" xfId="4"/>
    <cellStyle name="_Empee Hilton  Hotels,Chn - 10.9.08 IP_AHU LOW SIDE BOQ-Working" xfId="534"/>
    <cellStyle name="_Empee Hilton  Hotels,Chn - 10.9.08 IP_Ducting Cost Sheet" xfId="537"/>
    <cellStyle name="_Enercon  ACS, CCTV 28.09.06R1" xfId="409"/>
    <cellStyle name="_Eskayem_Runwal Town - make list" xfId="571"/>
    <cellStyle name="_Eskayem_Runwal Town - make list_AHU LOW SIDE BOQ-Working" xfId="402"/>
    <cellStyle name="_Eskayem_Runwal Town - make list_Ducting Cost Sheet" xfId="178"/>
    <cellStyle name="_Eskayem_Runwal Town -fps-19.03.07" xfId="573"/>
    <cellStyle name="_Eskayem_Runwal Town -fps-19.03.07_AHU LOW SIDE BOQ-Working" xfId="574"/>
    <cellStyle name="_Eskayem_Runwal Town -fps-19.03.07_Ducting Cost Sheet" xfId="221"/>
    <cellStyle name="_ET_STYLE_NoName_00_" xfId="298"/>
    <cellStyle name="_ETA Techno Park -  Block 4 - 04.10.06mail" xfId="296"/>
    <cellStyle name="_euronet 60401" xfId="227"/>
    <cellStyle name="_euronet 60401_AHU LOW SIDE BOQ-Working" xfId="381"/>
    <cellStyle name="_euronet 60401_Ducting Cost Sheet" xfId="358"/>
    <cellStyle name="_EuroNet Price" xfId="186"/>
    <cellStyle name="_EuroNet Price_AHU LOW SIDE BOQ-Working" xfId="85"/>
    <cellStyle name="_EuroNet Price_Ducting Cost Sheet" xfId="249"/>
    <cellStyle name="_EuroNet_List Price Template (1)" xfId="575"/>
    <cellStyle name="_EuroNet_List Price Template (1)_AHU LOW SIDE BOQ-Working" xfId="577"/>
    <cellStyle name="_EuroNet_List Price Template (1)_Ducting Cost Sheet" xfId="579"/>
    <cellStyle name="_fas sample 61221" xfId="580"/>
    <cellStyle name="_fas sample 61221_AHU LOW SIDE BOQ-Working" xfId="584"/>
    <cellStyle name="_fas sample 61221_Ducting Cost Sheet" xfId="542"/>
    <cellStyle name="_FAS TNQ MEC 60710" xfId="257"/>
    <cellStyle name="_FDI Care  - Estimate  - Safety Security- 12 11 08 -Ver C" xfId="290"/>
    <cellStyle name="_Fid-TD-BOQ-INERGEN-Addendum" xfId="585"/>
    <cellStyle name="_Fid-TD-BOQ-LVSecurity-Basement" xfId="205"/>
    <cellStyle name="_Final Offer_ CRISIL" xfId="586"/>
    <cellStyle name="_Fire and security costing for Share Khan at Parel" xfId="587"/>
    <cellStyle name="_Fire and security costing for Share Khan at Parel_AHU LOW SIDE BOQ-Working" xfId="149"/>
    <cellStyle name="_Fire and security costing for Share Khan at Parel_Ducting Cost Sheet" xfId="590"/>
    <cellStyle name="_FM 200 Requirement (1)" xfId="591"/>
    <cellStyle name="_FM-200 BUGETORY QOUTE" xfId="592"/>
    <cellStyle name="_FM-200 BUGETORY QOUTE_AHU LOW SIDE BOQ-Working" xfId="594"/>
    <cellStyle name="_FM-200 BUGETORY QOUTE_Ducting Cost Sheet" xfId="596"/>
    <cellStyle name="_Garden Reach_Kolkata-22.08.08" xfId="597"/>
    <cellStyle name="_Gateway - Pune(BMS)- 17.12.07" xfId="525"/>
    <cellStyle name="_Gateway - Pune(BMS)- 17.12.07_AHU LOW SIDE BOQ-Working" xfId="598"/>
    <cellStyle name="_Gateway - Pune(BMS)- 17.12.07_Ducting Cost Sheet" xfId="599"/>
    <cellStyle name="_Gateway - Pune(BMS)- 23.06.08PCS" xfId="601"/>
    <cellStyle name="_Gateway - Pune(BMS)- 23.06.08PCS_AHU LOW SIDE BOQ-Working" xfId="56"/>
    <cellStyle name="_Gateway - Pune(BMS)- 23.06.08PCS_Ducting Cost Sheet" xfId="366"/>
    <cellStyle name="_Gateway Spectral-Tech" xfId="603"/>
    <cellStyle name="_Gateway Spectral-Tech_AHU LOW SIDE BOQ-Working" xfId="58"/>
    <cellStyle name="_Gateway Spectral-Tech_Ducting Cost Sheet" xfId="607"/>
    <cellStyle name="_Gayatri Park-Hyd-24-12-08" xfId="608"/>
    <cellStyle name="_Gayatri Park-Hyd-24-12-08_AHU LOW SIDE BOQ-Working" xfId="144"/>
    <cellStyle name="_Gayatri Park-Hyd-24-12-08_Ducting Cost Sheet" xfId="425"/>
    <cellStyle name="_GE Concore 03.01.2006" xfId="177"/>
    <cellStyle name="_GE Concore 03.01.2006_AHU LOW SIDE BOQ-Working" xfId="182"/>
    <cellStyle name="_GE Concore 03.01.2006_Ducting Cost Sheet" xfId="184"/>
    <cellStyle name="_General BMS" xfId="609"/>
    <cellStyle name="_General BMS $" xfId="611"/>
    <cellStyle name="_General BMS $_AHU LOW SIDE BOQ-Working" xfId="613"/>
    <cellStyle name="_General BMS $_Ducting Cost Sheet" xfId="15"/>
    <cellStyle name="_General BMS 07" xfId="195"/>
    <cellStyle name="_General BMS 07_AHU LOW SIDE BOQ-Working" xfId="199"/>
    <cellStyle name="_General BMS 07_Ducting Cost Sheet" xfId="6"/>
    <cellStyle name="_General BMS_AHU LOW SIDE BOQ-Working" xfId="615"/>
    <cellStyle name="_General BMS_Ducting Cost Sheet" xfId="620"/>
    <cellStyle name="_General Rs with sbt sft" xfId="474"/>
    <cellStyle name="_General WLD" xfId="201"/>
    <cellStyle name="_General WLD_AHU LOW SIDE BOQ-Working" xfId="621"/>
    <cellStyle name="_General WLD_Ducting Cost Sheet" xfId="55"/>
    <cellStyle name="_Genpact Sector - 30.09.06" xfId="623"/>
    <cellStyle name="_Genysis AFAS 19.08.06" xfId="339"/>
    <cellStyle name="_Global (Harayana) 16.11.05" xfId="477"/>
    <cellStyle name="_Global Hospital  - 16.10.07" xfId="319"/>
    <cellStyle name="_Global Hospital  - 16.10.07_AHU LOW SIDE BOQ-Working" xfId="322"/>
    <cellStyle name="_Global Hospital  - 16.10.07_Ducting Cost Sheet" xfId="325"/>
    <cellStyle name="_GNFC - Vesda - 25.01.07" xfId="570"/>
    <cellStyle name="_GNFC , Mini datacenter - 17.01.08,e-mail" xfId="624"/>
    <cellStyle name="_GNFC , Mini datacenter - 17.01.08,e-mail_AHU LOW SIDE BOQ-Working" xfId="625"/>
    <cellStyle name="_GNFC , Mini datacenter - 17.01.08,e-mail_Ducting Cost Sheet" xfId="626"/>
    <cellStyle name="_GNFC-RFP-BMS-17.01.08-mail" xfId="354"/>
    <cellStyle name="_Grasim Industries-R0-AFAS-19.01.08" xfId="629"/>
    <cellStyle name="_Grasim Industries-R0-AFAS-19.01.08_AHU LOW SIDE BOQ-Working" xfId="26"/>
    <cellStyle name="_Grasim Industries-R0-AFAS-19.01.08_Ducting Cost Sheet" xfId="630"/>
    <cellStyle name="_Havells India Ltd_V602569" xfId="384"/>
    <cellStyle name="_Havells India Ltd_V602569_AHU LOW SIDE BOQ-Working" xfId="631"/>
    <cellStyle name="_Havells India Ltd_V602569_Ducting Cost Sheet" xfId="634"/>
    <cellStyle name="_Hilton Hotel - 14.03.08" xfId="338"/>
    <cellStyle name="_Hiranandani Builders (Kensington) - 06.06.07R2" xfId="133"/>
    <cellStyle name="_IBM Data Center - 15.07.06" xfId="21"/>
    <cellStyle name="_IBM Data Centre - 27.09.06,e-mail" xfId="635"/>
    <cellStyle name="_IBM Data Centre - 27.09.06,e-mail_AHU LOW SIDE BOQ-Working" xfId="206"/>
    <cellStyle name="_IBM Data Centre - 27.09.06,e-mail_Ducting Cost Sheet" xfId="161"/>
    <cellStyle name="_IBM K Block - Manyatta" xfId="638"/>
    <cellStyle name="_IBM K Block - Manyatta_AHU LOW SIDE BOQ-Working" xfId="640"/>
    <cellStyle name="_IBM K Block - Manyatta_Ducting Cost Sheet" xfId="74"/>
    <cellStyle name="_IBM Manyata 1.4.06" xfId="346"/>
    <cellStyle name="_IBM-datacentre-28.09.06" xfId="572"/>
    <cellStyle name="_IBM-RFP-2008-RD-170,Pune-14.10.08" xfId="642"/>
    <cellStyle name="_IBMS BOQ" xfId="602"/>
    <cellStyle name="_IBMS BOQ_AHU LOW SIDE BOQ-Working" xfId="57"/>
    <cellStyle name="_IBMS BOQ_Ducting Cost Sheet" xfId="606"/>
    <cellStyle name="_IDC chennai - 30.03.06" xfId="643"/>
    <cellStyle name="_ILMS Cost Case v1.1" xfId="644"/>
    <cellStyle name="_ILMS cost case-MA" xfId="179"/>
    <cellStyle name="_ILMS_Consolidated2806" xfId="292"/>
    <cellStyle name="_ILMS_Consolidated2806_AHU LOW SIDE BOQ-Working" xfId="648"/>
    <cellStyle name="_ILMS_Consolidated2806_Ducting Cost Sheet" xfId="649"/>
    <cellStyle name="_Incubation Center for Muthoot,Kochi-28.04.06" xfId="652"/>
    <cellStyle name="_Incubation Center for Muthoot,Kochi-28.04.06_AHU LOW SIDE BOQ-Working" xfId="653"/>
    <cellStyle name="_Incubation Center for Muthoot,Kochi-28.04.06_Ducting Cost Sheet" xfId="654"/>
    <cellStyle name="_Integra T 28.12.05 " xfId="54"/>
    <cellStyle name="_Intelenet - 4th Floor RRP 05.01.07" xfId="655"/>
    <cellStyle name="_Intelenet - 4th Floor RRP 05.01.07_AHU LOW SIDE BOQ-Working" xfId="554"/>
    <cellStyle name="_Intelenet - 4th Floor RRP 05.01.07_Ducting Cost Sheet" xfId="657"/>
    <cellStyle name="_Intelenet-Spk - 01.08.06.R2(Increase 10%)" xfId="508"/>
    <cellStyle name="_Intellivate-16.09.06" xfId="660"/>
    <cellStyle name="_Interiors" xfId="661"/>
    <cellStyle name="_IO List" xfId="69"/>
    <cellStyle name="_IO List &amp; Contoller" xfId="583"/>
    <cellStyle name="_IO List &amp; Contoller_AHU LOW SIDE BOQ-Working" xfId="582"/>
    <cellStyle name="_IO List &amp; Contoller_Ducting Cost Sheet" xfId="540"/>
    <cellStyle name="_IO- List price" xfId="662"/>
    <cellStyle name="_IO- List price_AHU LOW SIDE BOQ-Working" xfId="192"/>
    <cellStyle name="_IO- List price_Ducting Cost Sheet" xfId="422"/>
    <cellStyle name="_IO List_AHU LOW SIDE BOQ-Working" xfId="68"/>
    <cellStyle name="_IO List_Ducting Cost Sheet" xfId="664"/>
    <cellStyle name="_IO Summary" xfId="666"/>
    <cellStyle name="_ISRO-Bhopal- 30.05.06" xfId="278"/>
    <cellStyle name="_ISRO-Bhopal- 30.05.06_AHU LOW SIDE BOQ-Working" xfId="280"/>
    <cellStyle name="_ISRO-Bhopal- 30.05.06_Ducting Cost Sheet" xfId="282"/>
    <cellStyle name="_ITC Windsor Manor - 23.05.07" xfId="416"/>
    <cellStyle name="_IVY Comptech FAS,PAS,ACS,CCTV,RRS 11.07.06" xfId="415"/>
    <cellStyle name="_IVY Comptech FAS,PAS,ACS,CCTV,RRS 11.07.06_AHU LOW SIDE BOQ-Working" xfId="568"/>
    <cellStyle name="_IVY Comptech FAS,PAS,ACS,CCTV,RRS 11.07.06_Ducting Cost Sheet" xfId="530"/>
    <cellStyle name="_JEWELEX INDIA PVT LTD-29.07.08" xfId="138"/>
    <cellStyle name="_Karan Construction-10.08.06-rev" xfId="44"/>
    <cellStyle name="_Karan Construction-10.08.06-rev_AHU LOW SIDE BOQ-Working" xfId="668"/>
    <cellStyle name="_Karan Construction-10.08.06-rev_Ducting Cost Sheet" xfId="671"/>
    <cellStyle name="_KG 360 - Qpro 6.6.06 r1" xfId="619"/>
    <cellStyle name="_KLJ house - prithvi sound_18 05 07" xfId="672"/>
    <cellStyle name="_KLJ house - prithvi sound_18 05 07_AHU LOW SIDE BOQ-Working" xfId="588"/>
    <cellStyle name="_KLJ house - prithvi sound_18 05 07_Ducting Cost Sheet" xfId="675"/>
    <cellStyle name="_KLJ house -prithvi sound_31 05 07- R5 - opt1" xfId="276"/>
    <cellStyle name="_KLJ house -prithvi sound_31 05 07- R5 - opt1_AHU LOW SIDE BOQ-Working" xfId="174"/>
    <cellStyle name="_KLJ house -prithvi sound_31 05 07- R5 - opt1_Ducting Cost Sheet" xfId="677"/>
    <cellStyle name="_KMC 23 Oct 06" xfId="31"/>
    <cellStyle name="_KMC 23 Oct 06_AHU LOW SIDE BOQ-Working" xfId="480"/>
    <cellStyle name="_KMC 23 Oct 06_Ducting Cost Sheet" xfId="678"/>
    <cellStyle name="_KRCD ACS 25.09.06 option-2" xfId="240"/>
    <cellStyle name="_Kris 60331 m" xfId="680"/>
    <cellStyle name="_Lakshmi Textiles - 17.01.08" xfId="306"/>
    <cellStyle name="_Lakshmi Textiles - 17.01.08_AHU LOW SIDE BOQ-Working" xfId="311"/>
    <cellStyle name="_Lakshmi Textiles - 17.01.08_Ducting Cost Sheet" xfId="315"/>
    <cellStyle name="_LAURUS LABS LIMITED" xfId="439"/>
    <cellStyle name="_Logitechpark-12.09.05.xls-MAIL" xfId="589"/>
    <cellStyle name="_Lonavla Biyani 80205 pps crown" xfId="253"/>
    <cellStyle name="_Lonavla Biyani 80205 pps crown_AHU LOW SIDE BOQ-Working" xfId="683"/>
    <cellStyle name="_Lonavla Biyani 80205 pps crown_Ducting Cost Sheet" xfId="686"/>
    <cellStyle name="_Lucas 60919 VDP wct" xfId="646"/>
    <cellStyle name="_Lulu Hotel &amp; shop (BMS) - 12.12.07" xfId="618"/>
    <cellStyle name="_Lulu mall - 30.11.07" xfId="687"/>
    <cellStyle name="_Lulu mall - 30.11.07_AHU LOW SIDE BOQ-Working" xfId="689"/>
    <cellStyle name="_Lulu mall - 30.11.07_Ducting Cost Sheet" xfId="690"/>
    <cellStyle name="_M5E1" xfId="691"/>
    <cellStyle name="_Mahalingam Associates M 080313" xfId="692"/>
    <cellStyle name="_MAS Active-03.10.06" xfId="694"/>
    <cellStyle name="_Mastek Mahape -09.05.06" xfId="695"/>
    <cellStyle name="_Menzies Aviation for CCCL 61229" xfId="33"/>
    <cellStyle name="_MMR Vaccine Facility - 26.11.07" xfId="696"/>
    <cellStyle name="_MMR Vaccine Facility - 26.11.07_AHU LOW SIDE BOQ-Working" xfId="378"/>
    <cellStyle name="_MMR Vaccine Facility - 26.11.07_Ducting Cost Sheet" xfId="29"/>
    <cellStyle name="_Moolchand Hospital- s125 - 05.01.2007" xfId="699"/>
    <cellStyle name="_Mundra Commercial Airport-10-06-08" xfId="406"/>
    <cellStyle name="_Mundra Commercial Airport-10-06-08_AHU LOW SIDE BOQ-Working" xfId="45"/>
    <cellStyle name="_Mundra Commercial Airport-10-06-08_Ducting Cost Sheet" xfId="410"/>
    <cellStyle name="_Naval Aircraft 70726" xfId="701"/>
    <cellStyle name="_Naval Aircraft 70726_AHU LOW SIDE BOQ-Working" xfId="702"/>
    <cellStyle name="_Naval Aircraft 70726_Ducting Cost Sheet" xfId="703"/>
    <cellStyle name="_New India Assurance 60724" xfId="704"/>
    <cellStyle name="_New India Assurance 60724_AHU LOW SIDE BOQ-Working" xfId="423"/>
    <cellStyle name="_New India Assurance 60724_Ducting Cost Sheet" xfId="404"/>
    <cellStyle name="_NIC_Storage_Aug06" xfId="706"/>
    <cellStyle name="_NIC_Storage_Aug06_AHU LOW SIDE BOQ-Working" xfId="707"/>
    <cellStyle name="_NIC_Storage_Aug06_Ducting Cost Sheet" xfId="709"/>
    <cellStyle name="_Nirlon Knowledge Park - Full working File" xfId="312"/>
    <cellStyle name="_Nirlon Knowledge Park - Full working File_AHU LOW SIDE BOQ-Working" xfId="224"/>
    <cellStyle name="_Nirlon Knowledge Park - Full working File_Ducting Cost Sheet" xfId="710"/>
    <cellStyle name="_Nokia Foxconn Ph II - IBMS - 13.03.07 R1" xfId="151"/>
    <cellStyle name="_Nokia Foxconn Ph II - IBMS - 13.03.07 R1_AHU LOW SIDE BOQ-Working" xfId="713"/>
    <cellStyle name="_Nokia Foxconn Ph II - IBMS - 13.03.07 R1_Ducting Cost Sheet" xfId="715"/>
    <cellStyle name="_Nokia Siemens BMS 27.09.07" xfId="559"/>
    <cellStyle name="_NOKIA-BMS-BOQ-28.09.2007" xfId="716"/>
    <cellStyle name="_NTPC  - IBM 23.05.06 Argon" xfId="718"/>
    <cellStyle name="_NTPC  - IBM 23.05.06 Argon_AHU LOW SIDE BOQ-Working" xfId="719"/>
    <cellStyle name="_NTPC  - IBM 23.05.06 Argon_Ducting Cost Sheet" xfId="27"/>
    <cellStyle name="_NTPC -Noida-R3-23.05.06" xfId="722"/>
    <cellStyle name="_NTPC -Noida-R3-23.05.06_AHU LOW SIDE BOQ-Working" xfId="724"/>
    <cellStyle name="_NTPC -Noida-R3-23.05.06_Ducting Cost Sheet" xfId="30"/>
    <cellStyle name="_NTPC-21-December-2006" xfId="569"/>
    <cellStyle name="_NTPC-21-December-2006_AHU LOW SIDE BOQ-Working" xfId="407"/>
    <cellStyle name="_NTPC-21-December-2006_Ducting Cost Sheet" xfId="175"/>
    <cellStyle name="_Office Tiger - 4th Floor  - SIII - 04.06.08" xfId="725"/>
    <cellStyle name="_Office Tiger - 4th Floor  - SIII - 04.06.08_AHU LOW SIDE BOQ-Working" xfId="726"/>
    <cellStyle name="_Office Tiger - 4th Floor  - SIII - 04.06.08_Ducting Cost Sheet" xfId="705"/>
    <cellStyle name="_Office Tiger RA puram 61030" xfId="729"/>
    <cellStyle name="_Office Tiger RA puram 61030_AHU LOW SIDE BOQ-Working" xfId="731"/>
    <cellStyle name="_Office Tiger RA puram 61030_Ducting Cost Sheet" xfId="732"/>
    <cellStyle name="_Oii-Sec(ACS&amp;CCTV)-Bill of Quantities-R3- 20.3.09" xfId="734"/>
    <cellStyle name="_Oil India, Delhi, DC-31.10.08-R1" xfId="67"/>
    <cellStyle name="_OMS COST CASE Version 2 8th November 20005 QA1 " xfId="735"/>
    <cellStyle name="_ONGC - 28.03.08" xfId="239"/>
    <cellStyle name="_ONGC CCCL-FAS-26-03-08" xfId="738"/>
    <cellStyle name="_ONGC CCCL-FAS-26-03-08_AHU LOW SIDE BOQ-Working" xfId="739"/>
    <cellStyle name="_ONGC CCCL-FAS-26-03-08_Ducting Cost Sheet" xfId="335"/>
    <cellStyle name="_Oracle HYD 19.06.06" xfId="318"/>
    <cellStyle name="_Oracle HYD 19.06.06_AHU LOW SIDE BOQ-Working" xfId="321"/>
    <cellStyle name="_Oracle HYD 19.06.06_Ducting Cost Sheet" xfId="324"/>
    <cellStyle name="_P.V.S.M Hospital -17.05.06-Unpriced" xfId="740"/>
    <cellStyle name="_Park Centra - Data Sheet,29.11.06" xfId="741"/>
    <cellStyle name="_Park Centra-22.02.07-R3" xfId="742"/>
    <cellStyle name="_Park Centra-22.02.07-R3_AHU LOW SIDE BOQ-Working" xfId="22"/>
    <cellStyle name="_Park Centra-22.02.07-R3_Ducting Cost Sheet" xfId="137"/>
    <cellStyle name="_Part Centra - cyberpark" xfId="684"/>
    <cellStyle name="_PCS INR -29.04.08" xfId="267"/>
    <cellStyle name="_PCS-29.04.08 $" xfId="106"/>
    <cellStyle name="_Pfizer Phase II - 27.09.07" xfId="103"/>
    <cellStyle name="_Pfizer Phase II - 27.09.07_AHU LOW SIDE BOQ-Working" xfId="374"/>
    <cellStyle name="_Pfizer Phase II - 27.09.07_Ducting Cost Sheet" xfId="375"/>
    <cellStyle name="_Piramyd Spenta - 30.10.06" xfId="743"/>
    <cellStyle name="_Piramyd Spenta - 30.10.06_AHU LOW SIDE BOQ-Working" xfId="676"/>
    <cellStyle name="_Piramyd Spenta - 30.10.06_Ducting Cost Sheet" xfId="744"/>
    <cellStyle name="_Pokarna CCTV, PF 12.11.07 R3 $" xfId="745"/>
    <cellStyle name="_Port Trust,Data Center -31.05.06" xfId="746"/>
    <cellStyle name="_Port Trust,Data Center -31.05.06_AHU LOW SIDE BOQ-Working" xfId="667"/>
    <cellStyle name="_Port Trust,Data Center -31.05.06_Ducting Cost Sheet" xfId="750"/>
    <cellStyle name="_Prashanth 04.07.06" xfId="751"/>
    <cellStyle name="_Prashanth-25.02.06-R2" xfId="752"/>
    <cellStyle name="_Prashanth-25.02.06-R2_AHU LOW SIDE BOQ-Working" xfId="753"/>
    <cellStyle name="_Prashanth-25.02.06-R2_Ducting Cost Sheet" xfId="622"/>
    <cellStyle name="_Premier Mills 80103" xfId="295"/>
    <cellStyle name="_Premier Mills 80103_AHU LOW SIDE BOQ-Working" xfId="647"/>
    <cellStyle name="_Premier Mills 80103_Ducting Cost Sheet" xfId="651"/>
    <cellStyle name="_President13.09.05mail" xfId="755"/>
    <cellStyle name="_Presidents Palace - FAS - 14.09.05" xfId="3"/>
    <cellStyle name="_Presidents Palace - FAS - 14.09.05_AHU LOW SIDE BOQ-Working" xfId="533"/>
    <cellStyle name="_Presidents Palace - FAS - 14.09.05_Ducting Cost Sheet" xfId="536"/>
    <cellStyle name="_Presidents Palace mail - 14 09 05" xfId="167"/>
    <cellStyle name="_Presidents Palace mail - 14 09 05_AHU LOW SIDE BOQ-Working" xfId="756"/>
    <cellStyle name="_Presidents Palace mail - 14 09 05_Ducting Cost Sheet" xfId="673"/>
    <cellStyle name="_Presidents Palace mail - 14.09.05" xfId="217"/>
    <cellStyle name="_Presidents Palace mail - 14.09.05_AHU LOW SIDE BOQ-Working" xfId="523"/>
    <cellStyle name="_Presidents Palace mail - 14.09.05_Ducting Cost Sheet" xfId="73"/>
    <cellStyle name="_printer cons 60518" xfId="759"/>
    <cellStyle name="_Prozone (BMS) - 27..02.08" xfId="760"/>
    <cellStyle name="_Prozone (BMS) - 27..02.08_AHU LOW SIDE BOQ-Working" xfId="762"/>
    <cellStyle name="_Prozone (BMS) - 27..02.08_Ducting Cost Sheet" xfId="293"/>
    <cellStyle name="_PVS Hospital,Kochi_150406_M" xfId="98"/>
    <cellStyle name="_PVS Hospital,Kochi_150406_M_AHU LOW SIDE BOQ-Working" xfId="763"/>
    <cellStyle name="_PVS Hospital,Kochi_150406_M_Ducting Cost Sheet" xfId="764"/>
    <cellStyle name="_Ranbaxy_070306" xfId="158"/>
    <cellStyle name="_RBI wipro BMS 16.6.06" xfId="765"/>
    <cellStyle name="_RBI wipro BMS 16.6.06_AHU LOW SIDE BOQ-Working" xfId="767"/>
    <cellStyle name="_RBI wipro BMS 16.6.06_Ducting Cost Sheet" xfId="429"/>
    <cellStyle name="_Ref. BMS UB City 22.9.06" xfId="769"/>
    <cellStyle name="_Ref. BMS UB City 22.9.06_AHU LOW SIDE BOQ-Working" xfId="771"/>
    <cellStyle name="_Ref. BMS UB City 22.9.06_Ducting Cost Sheet" xfId="766"/>
    <cellStyle name="_Reliance - ADA,IDC3 - 28.01.08" xfId="773"/>
    <cellStyle name="_Reliance - ADA,IDC3 - 28.01.08_AHU LOW SIDE BOQ-Working" xfId="774"/>
    <cellStyle name="_Reliance - ADA,IDC3 - 28.01.08_Ducting Cost Sheet" xfId="775"/>
    <cellStyle name="_Reliance - s125 - 05.01.2007" xfId="516"/>
    <cellStyle name="_Reliance -IDC2- VESDA - 12.03.07" xfId="776"/>
    <cellStyle name="_Reliance -IDC2- VESDA - 12.03.07_AHU LOW SIDE BOQ-Working" xfId="777"/>
    <cellStyle name="_Reliance -IDC2- VESDA - 12.03.07_Ducting Cost Sheet" xfId="778"/>
    <cellStyle name="_Reliance Pharmaceuticals Pvt. Ltd Betalactum Block at Jamnagar 06.06.08" xfId="650"/>
    <cellStyle name="_Reliance-24.02.06-Email" xfId="779"/>
    <cellStyle name="_Rising Hotel Ltd - Rev -  15.05.07" xfId="126"/>
    <cellStyle name="_RMZ Millenia Buisness Park mail-27.09.06-R1" xfId="748"/>
    <cellStyle name="_RMZ Millenia Buisness Park mail-27.09.06-R1_AHU LOW SIDE BOQ-Working" xfId="665"/>
    <cellStyle name="_RMZ Millenia Buisness Park mail-27.09.06-R1_Ducting Cost Sheet" xfId="749"/>
    <cellStyle name="_RMZ Millinea (ACS, CCTV &amp; BMS) - 05.09.07R7(SiemensBMS)" xfId="781"/>
    <cellStyle name="_Royal Valley-FPS1-22.01.07" xfId="782"/>
    <cellStyle name="_Runwal Town - make list" xfId="656"/>
    <cellStyle name="_Runwal Town - make list_AHU LOW SIDE BOQ-Working" xfId="555"/>
    <cellStyle name="_Runwal Town - make list_Ducting Cost Sheet" xfId="658"/>
    <cellStyle name="_sahara - FPS - DSN - BOQ - 17.02.07" xfId="148"/>
    <cellStyle name="_sahara - FPS - DSN - BOQ - 17.02.07_AHU LOW SIDE BOQ-Working" xfId="711"/>
    <cellStyle name="_sahara - FPS - DSN - BOQ - 17.02.07_Ducting Cost Sheet" xfId="714"/>
    <cellStyle name="_SCB-SCOPE-EDIFICE FAS,PA,ACS,CCTV,BMS 10.11.06-DI" xfId="784"/>
    <cellStyle name="_SCB-SCOPE-EDIFICE FAS,PA,ACS,CCTV,BMS 10.11.06-DI_AHU LOW SIDE BOQ-Working" xfId="783"/>
    <cellStyle name="_SCB-SCOPE-EDIFICE FAS,PA,ACS,CCTV,BMS 10.11.06-DI_Ducting Cost Sheet" xfId="786"/>
    <cellStyle name="_Sew electricals-University 17.4.07" xfId="681"/>
    <cellStyle name="_Sheet2" xfId="16"/>
    <cellStyle name="_Sheet2_AHU LOW SIDE BOQ-Working" xfId="787"/>
    <cellStyle name="_Sheet2_Ducting Cost Sheet" xfId="788"/>
    <cellStyle name="_Sheet3" xfId="236"/>
    <cellStyle name="_Sheet3_AHU LOW SIDE BOQ-Working" xfId="287"/>
    <cellStyle name="_Sheet3_Ducting Cost Sheet" xfId="289"/>
    <cellStyle name="_Sheet4" xfId="789"/>
    <cellStyle name="_Sheet4_AHU LOW SIDE BOQ-Working" xfId="593"/>
    <cellStyle name="_Sheet4_Ducting Cost Sheet" xfId="790"/>
    <cellStyle name="_Shell - Afas &amp; Pa - 23.05.06" xfId="614"/>
    <cellStyle name="_Siemens Worksheet" xfId="627"/>
    <cellStyle name="_Siemens Worksheet_AHU LOW SIDE BOQ-Working" xfId="501"/>
    <cellStyle name="_Siemens Worksheet_Ducting Cost Sheet" xfId="489"/>
    <cellStyle name="_Sify - Vashi - S125 - 19.01.2007" xfId="617"/>
    <cellStyle name="_Singapore Prison-BMS" xfId="408"/>
    <cellStyle name="_Singapore Prison-BMS_AHU LOW SIDE BOQ-Working" xfId="46"/>
    <cellStyle name="_Singapore Prison-BMS_Ducting Cost Sheet" xfId="411"/>
    <cellStyle name="_SIPCOT IT park-Siruseri-FHS-22.01.2007" xfId="791"/>
    <cellStyle name="_Spectral - Siddivinayak Temple" xfId="792"/>
    <cellStyle name="_Spectral - Siddivinayak Temple_AHU LOW SIDE BOQ-Working" xfId="795"/>
    <cellStyle name="_Spectral - Siddivinayak Temple_Ducting Cost Sheet" xfId="796"/>
    <cellStyle name="_Spectral_Somerset Greenways-20.04.07" xfId="798"/>
    <cellStyle name="_Star hotal royal tower-23-07-08" xfId="245"/>
    <cellStyle name="_Star hotal royal tower-23-07-08_AHU LOW SIDE BOQ-Working" xfId="800"/>
    <cellStyle name="_Star hotal royal tower-23-07-08_Ducting Cost Sheet" xfId="802"/>
    <cellStyle name="_Sterling &amp; Wilson MP Mills PAS,IAS 28.08.06" xfId="458"/>
    <cellStyle name="_Sterling Wilson Mp Mills 07(1).08.06Email" xfId="803"/>
    <cellStyle name="_Sterling Wilson Mp Mills 07(1).08.06Email_AHU LOW SIDE BOQ-Working" xfId="804"/>
    <cellStyle name="_Sterling Wilson Mp Mills 07(1).08.06Email_Ducting Cost Sheet" xfId="806"/>
    <cellStyle name="_Sutherland Technologies 21.10.05" xfId="807"/>
    <cellStyle name="_Sutherland Technologies 21.10.05_AHU LOW SIDE BOQ-Working" xfId="811"/>
    <cellStyle name="_Sutherland Technologies 21.10.05_Ducting Cost Sheet" xfId="369"/>
    <cellStyle name="_Synergy Image (mahalingam)-R2-27.03.08" xfId="52"/>
    <cellStyle name="_Synergy Image (mahalingam)-R2-27.03.08_AHU LOW SIDE BOQ-Working" xfId="12"/>
    <cellStyle name="_Synergy Image (mahalingam)-R2-27.03.08_Ducting Cost Sheet" xfId="329"/>
    <cellStyle name="_syntel - FFTG - 11 05 07" xfId="754"/>
    <cellStyle name="_syntel - FFTG - 11 05 07_AHU LOW SIDE BOQ-Working" xfId="812"/>
    <cellStyle name="_syntel - FFTG - 11 05 07_Ducting Cost Sheet" xfId="605"/>
    <cellStyle name="_Syntel Siruseri 26 5 08 R3" xfId="641"/>
    <cellStyle name="_Syntel Siruseri 26 5 08 R3-BMS-PCS" xfId="813"/>
    <cellStyle name="_Syntel,PUNE -Peirmtr, S1 &amp;  S2 - R2-12.2.08" xfId="223"/>
    <cellStyle name="_TCG Software Park (Tender) - 01.11.07" xfId="77"/>
    <cellStyle name="_Telecom DC, Gurgaon-Wipro-5.11.08" xfId="815"/>
    <cellStyle name="_Teledata @ TTK Road 12.10.06,e-mail" xfId="256"/>
    <cellStyle name="_Teledata @ TTK Road 12.10.06,e-mail_AHU LOW SIDE BOQ-Working" xfId="682"/>
    <cellStyle name="_Teledata @ TTK Road 12.10.06,e-mail_Ducting Cost Sheet" xfId="685"/>
    <cellStyle name="_Teledata ACSCCTVFASPAS 11-04-07 (3)" xfId="816"/>
    <cellStyle name="_Teledata ACSCCTVFASPAS 11-04-07 (3)_AHU LOW SIDE BOQ-Working" xfId="817"/>
    <cellStyle name="_Teledata ACSCCTVFASPAS 11-04-07 (3)_Ducting Cost Sheet" xfId="821"/>
    <cellStyle name="_Teledata informatics-12.10.06" xfId="822"/>
    <cellStyle name="_Tender Unpriced BOQ Draft Rev 0 RELIANCE" xfId="447"/>
    <cellStyle name="_Times square - Unpriced_01.02.07" xfId="823"/>
    <cellStyle name="_Tranocean BMS 16.01.07 DI" xfId="632"/>
    <cellStyle name="_Tranocean BMS 16.01.07 DI_AHU LOW SIDE BOQ-Working" xfId="827"/>
    <cellStyle name="_Tranocean BMS 16.01.07 DI_Ducting Cost Sheet" xfId="70"/>
    <cellStyle name="_Tranocean BMS 19.01.07 R1 INR" xfId="785"/>
    <cellStyle name="_Tranocean BMS 19.01.07 R1 INR_AHU LOW SIDE BOQ-Working" xfId="829"/>
    <cellStyle name="_Tranocean BMS 19.01.07 R1 INR_Ducting Cost Sheet" xfId="163"/>
    <cellStyle name="_Trans Works Call Centre_02.11.06" xfId="250"/>
    <cellStyle name="_Trans Works Call Centre_02.11.06_AHU LOW SIDE BOQ-Working" xfId="832"/>
    <cellStyle name="_Trans Works Call Centre_02.11.06_Ducting Cost Sheet" xfId="833"/>
    <cellStyle name="_Transocean Security-10.01.07-INR" xfId="327"/>
    <cellStyle name="_Transocean Security-10.01.07-INR_AHU LOW SIDE BOQ-Working" xfId="835"/>
    <cellStyle name="_Transocean Security-10.01.07-INR_Ducting Cost Sheet" xfId="837"/>
    <cellStyle name="_TX IO Current Calculation" xfId="509"/>
    <cellStyle name="_UB- Citigroup - 30.12.06" xfId="269"/>
    <cellStyle name="_UB-CITY-POINT-SUMMARY-SEP-17" xfId="385"/>
    <cellStyle name="_UTI - 23.06.06 - RiT2" xfId="838"/>
    <cellStyle name="_UTI - 23.06.06 - RiT2_AHU LOW SIDE BOQ-Working" xfId="218"/>
    <cellStyle name="_UTI - 23.06.06 - RiT2_Ducting Cost Sheet" xfId="841"/>
    <cellStyle name="_UTI - RP - 23.06.06" xfId="825"/>
    <cellStyle name="_Vesda-INR" xfId="843"/>
    <cellStyle name="_Vila Parle, DC-26.09.08" xfId="844"/>
    <cellStyle name="_VIS Hotel (BMS) - 25.05.07R1 (version 1)" xfId="633"/>
    <cellStyle name="_VIS Hotel (BMS) - 25.05.07R1 (version 1)_AHU LOW SIDE BOQ-Working" xfId="698"/>
    <cellStyle name="_VIS Hotel (BMS) - 25.05.07R1 (version 1)_Ducting Cost Sheet" xfId="846"/>
    <cellStyle name="_Volkswagen_ DC DR - Security" xfId="847"/>
    <cellStyle name="_Whitefield Palms (BMS) - 20.07.07" xfId="452"/>
    <cellStyle name="_Whitefield Palms (BMS) - 20.07.07_AHU LOW SIDE BOQ-Working" xfId="520"/>
    <cellStyle name="_Whitefield Palms (BMS) - 20.07.07_Ducting Cost Sheet" xfId="61"/>
    <cellStyle name="_Wisdom - Spk - 06.06.07" xfId="469"/>
    <cellStyle name="_World trade Park_unpriced boq_23.02.07" xfId="48"/>
    <cellStyle name="_World trade Park_unpriced boq_23.02.07_AHU LOW SIDE BOQ-Working" xfId="848"/>
    <cellStyle name="_World trade Park_unpriced boq_23.02.07_Ducting Cost Sheet" xfId="331"/>
    <cellStyle name="_WORLD TRADE PARK21 12 05 - CCTV  ACS" xfId="730"/>
    <cellStyle name="_XLS-INR-SIEMENS-TEMPLATE" xfId="849"/>
    <cellStyle name="•W€_Electrical" xfId="818"/>
    <cellStyle name="•W_Electrical" xfId="850"/>
    <cellStyle name="0,0_x000d__x000a_NA_x000d__x000a_" xfId="215"/>
    <cellStyle name="0,0_x000d__x000a_NA_x000d__x000a_ 2" xfId="254"/>
    <cellStyle name="20% - Accent1 2" xfId="97"/>
    <cellStyle name="20% - Accent1 3" xfId="851"/>
    <cellStyle name="20% - Accent2 2" xfId="528"/>
    <cellStyle name="20% - Accent2 3" xfId="852"/>
    <cellStyle name="20% - Accent3 2" xfId="37"/>
    <cellStyle name="20% - Accent3 3" xfId="40"/>
    <cellStyle name="20% - Accent4 2" xfId="688"/>
    <cellStyle name="20% - Accent4 3" xfId="853"/>
    <cellStyle name="20% - Accent5 2" xfId="854"/>
    <cellStyle name="20% - Accent5 3" xfId="855"/>
    <cellStyle name="20% - Accent6 2" xfId="824"/>
    <cellStyle name="20% - Accent6 3" xfId="856"/>
    <cellStyle name="40% - Accent1 2" xfId="801"/>
    <cellStyle name="40% - Accent1 3" xfId="857"/>
    <cellStyle name="40% - Accent2 2" xfId="181"/>
    <cellStyle name="40% - Accent2 3" xfId="858"/>
    <cellStyle name="40% - Accent3 2" xfId="345"/>
    <cellStyle name="40% - Accent3 3" xfId="214"/>
    <cellStyle name="40% - Accent4 2" xfId="859"/>
    <cellStyle name="40% - Accent4 3" xfId="860"/>
    <cellStyle name="40% - Accent5 2" xfId="862"/>
    <cellStyle name="40% - Accent5 3" xfId="473"/>
    <cellStyle name="40% - Accent6 2" xfId="842"/>
    <cellStyle name="40% - Accent6 3" xfId="864"/>
    <cellStyle name="4Decimal" xfId="645"/>
    <cellStyle name="60% - Accent1 2" xfId="867"/>
    <cellStyle name="60% - Accent1 3" xfId="548"/>
    <cellStyle name="60% - Accent2 2" xfId="868"/>
    <cellStyle name="60% - Accent2 3" xfId="869"/>
    <cellStyle name="60% - Accent3 2" xfId="63"/>
    <cellStyle name="60% - Accent3 3" xfId="102"/>
    <cellStyle name="60% - Accent4 2" xfId="560"/>
    <cellStyle name="60% - Accent4 3" xfId="870"/>
    <cellStyle name="60% - Accent5 2" xfId="873"/>
    <cellStyle name="60% - Accent5 3" xfId="551"/>
    <cellStyle name="60% - Accent6 2" xfId="875"/>
    <cellStyle name="60% - Accent6 3" xfId="772"/>
    <cellStyle name="Accent1 2" xfId="876"/>
    <cellStyle name="Accent1 3" xfId="878"/>
    <cellStyle name="Accent2 2" xfId="831"/>
    <cellStyle name="Accent2 3" xfId="556"/>
    <cellStyle name="Accent3 2" xfId="879"/>
    <cellStyle name="Accent3 3" xfId="59"/>
    <cellStyle name="Accent4 2" xfId="87"/>
    <cellStyle name="Accent4 3" xfId="880"/>
    <cellStyle name="Accent5 2" xfId="576"/>
    <cellStyle name="Accent5 3" xfId="882"/>
    <cellStyle name="Accent6 2" xfId="768"/>
    <cellStyle name="Accent6 3" xfId="464"/>
    <cellStyle name="active" xfId="883"/>
    <cellStyle name="Arial1 - Style1" xfId="884"/>
    <cellStyle name="Arial1 - Style2" xfId="830"/>
    <cellStyle name="Arial10" xfId="780"/>
    <cellStyle name="Bad 2" xfId="578"/>
    <cellStyle name="Bad 3" xfId="24"/>
    <cellStyle name="Calculation 2" xfId="885"/>
    <cellStyle name="Calculation 3" xfId="432"/>
    <cellStyle name="Check Cell 2" xfId="233"/>
    <cellStyle name="Check Cell 3" xfId="757"/>
    <cellStyle name="Comma" xfId="5" builtinId="3"/>
    <cellStyle name="Comma  - Style3" xfId="881"/>
    <cellStyle name="Comma  - Style4" xfId="886"/>
    <cellStyle name="Comma  - Style5" xfId="435"/>
    <cellStyle name="Comma  - Style6" xfId="747"/>
    <cellStyle name="Comma  - Style7" xfId="834"/>
    <cellStyle name="Comma  - Style8" xfId="887"/>
    <cellStyle name="Comma 10" xfId="889"/>
    <cellStyle name="Comma 15" xfId="418"/>
    <cellStyle name="Comma 2" xfId="891"/>
    <cellStyle name="Comma 2 2" xfId="639"/>
    <cellStyle name="Comma 2 3" xfId="819"/>
    <cellStyle name="Comma 2 3 2" xfId="720"/>
    <cellStyle name="Comma 2 4" xfId="893"/>
    <cellStyle name="Comma 2 5" xfId="636"/>
    <cellStyle name="Comma 2_BOQ-Nanded" xfId="697"/>
    <cellStyle name="Comma 3" xfId="894"/>
    <cellStyle name="Comma 3 2" xfId="498"/>
    <cellStyle name="Comma 4" xfId="896"/>
    <cellStyle name="Comma 5" xfId="897"/>
    <cellStyle name="Comma 55" xfId="898"/>
    <cellStyle name="Comma 6" xfId="899"/>
    <cellStyle name="Comma 7" xfId="814"/>
    <cellStyle name="Comma 8" xfId="901"/>
    <cellStyle name="Comma 9" xfId="845"/>
    <cellStyle name="CSI" xfId="902"/>
    <cellStyle name="Currency 2" xfId="903"/>
    <cellStyle name="Currency 3" xfId="904"/>
    <cellStyle name="Custom - Style8" xfId="49"/>
    <cellStyle name="Data   - Style2" xfId="905"/>
    <cellStyle name="Date" xfId="564"/>
    <cellStyle name="Default 1" xfId="906"/>
    <cellStyle name="Description" xfId="907"/>
    <cellStyle name="Dollar" xfId="663"/>
    <cellStyle name="Dollar.00" xfId="908"/>
    <cellStyle name="Euro" xfId="909"/>
    <cellStyle name="Euro 2" xfId="362"/>
    <cellStyle name="Euro 3" xfId="270"/>
    <cellStyle name="Euro_Cost Sheet 2" xfId="911"/>
    <cellStyle name="Excel Built-in Normal" xfId="390"/>
    <cellStyle name="F2" xfId="373"/>
    <cellStyle name="F3" xfId="561"/>
    <cellStyle name="F4" xfId="912"/>
    <cellStyle name="F5" xfId="247"/>
    <cellStyle name="F6" xfId="828"/>
    <cellStyle name="F7" xfId="35"/>
    <cellStyle name="F8" xfId="20"/>
    <cellStyle name="Fixed" xfId="913"/>
    <cellStyle name="Foottitle" xfId="914"/>
    <cellStyle name="FORM" xfId="737"/>
    <cellStyle name="Good 2" xfId="733"/>
    <cellStyle name="Good 3" xfId="915"/>
    <cellStyle name="Grey" xfId="255"/>
    <cellStyle name="header" xfId="866"/>
    <cellStyle name="Header1" xfId="679"/>
    <cellStyle name="Header2" xfId="628"/>
    <cellStyle name="Heading 2 2" xfId="246"/>
    <cellStyle name="Heading 5" xfId="916"/>
    <cellStyle name="Heading1 1" xfId="917"/>
    <cellStyle name="Heading1 2" xfId="918"/>
    <cellStyle name="Heading1_BOQ For Technical Block" xfId="919"/>
    <cellStyle name="Heading2" xfId="448"/>
    <cellStyle name="Hyperlink 2" xfId="340"/>
    <cellStyle name="Hyperlink 3" xfId="405"/>
    <cellStyle name="Hyperlink 4" xfId="810"/>
    <cellStyle name="INCHES" xfId="25"/>
    <cellStyle name="Input [yellow]" xfId="478"/>
    <cellStyle name="Input 2" xfId="210"/>
    <cellStyle name="Input 3" xfId="581"/>
    <cellStyle name="Integer Text" xfId="64"/>
    <cellStyle name="k" xfId="920"/>
    <cellStyle name="k_AHU LOW SIDE BOQ-Working" xfId="921"/>
    <cellStyle name="k_Ducting Cost Sheet" xfId="922"/>
    <cellStyle name="L" xfId="595"/>
    <cellStyle name="L_AHU LOW SIDE BOQ-Working" xfId="923"/>
    <cellStyle name="L_Ducting Cost Sheet" xfId="723"/>
    <cellStyle name="Labels - Style3" xfId="712"/>
    <cellStyle name="Length" xfId="486"/>
    <cellStyle name="M" xfId="924"/>
    <cellStyle name="M_AHU LOW SIDE BOQ-Working" xfId="925"/>
    <cellStyle name="M_Ducting Cost Sheet" xfId="895"/>
    <cellStyle name="M-0" xfId="19"/>
    <cellStyle name="MainDescription" xfId="900"/>
    <cellStyle name="Measure" xfId="261"/>
    <cellStyle name="Millares_SOUDURE2" xfId="926"/>
    <cellStyle name="Milliers [0]_laroux" xfId="83"/>
    <cellStyle name="Milliers_laroux" xfId="927"/>
    <cellStyle name="m-o" xfId="871"/>
    <cellStyle name="Moneda_SOUDURE2" xfId="805"/>
    <cellStyle name="Monétaire [0]_laroux" xfId="928"/>
    <cellStyle name="Monétaire_laroux" xfId="929"/>
    <cellStyle name="n" xfId="930"/>
    <cellStyle name="n_AHU LOW SIDE BOQ-Working" xfId="931"/>
    <cellStyle name="n_Ducting Cost Sheet" xfId="865"/>
    <cellStyle name="Neutral 2" xfId="840"/>
    <cellStyle name="Neutral 3" xfId="890"/>
    <cellStyle name="Nor}al" xfId="872"/>
    <cellStyle name="Normal" xfId="0" builtinId="0"/>
    <cellStyle name="Normal - Style1" xfId="81"/>
    <cellStyle name="Normal 10" xfId="932"/>
    <cellStyle name="Normal 11" xfId="933"/>
    <cellStyle name="Normal 12" xfId="934"/>
    <cellStyle name="Normal 13" xfId="935"/>
    <cellStyle name="Normal 14" xfId="936"/>
    <cellStyle name="Normal 15" xfId="191"/>
    <cellStyle name="Normal 16" xfId="937"/>
    <cellStyle name="Normal 17" xfId="839"/>
    <cellStyle name="Normal 17 2" xfId="938"/>
    <cellStyle name="Normal 18" xfId="888"/>
    <cellStyle name="Normal 2" xfId="231"/>
    <cellStyle name="Normal 2 10" xfId="471"/>
    <cellStyle name="Normal 2 11" xfId="669"/>
    <cellStyle name="Normal 2 12" xfId="446"/>
    <cellStyle name="Normal 2 13" xfId="482"/>
    <cellStyle name="Normal 2 14" xfId="43"/>
    <cellStyle name="Normal 2 15" xfId="100"/>
    <cellStyle name="Normal 2 16" xfId="196"/>
    <cellStyle name="Normal 2 2" xfId="135"/>
    <cellStyle name="Normal 2 2 10" xfId="939"/>
    <cellStyle name="Normal 2 2 11" xfId="940"/>
    <cellStyle name="Normal 2 2 12" xfId="62"/>
    <cellStyle name="Normal 2 2 13" xfId="797"/>
    <cellStyle name="Normal 2 2 14" xfId="941"/>
    <cellStyle name="Normal 2 2 15" xfId="612"/>
    <cellStyle name="Normal 2 2 16" xfId="399"/>
    <cellStyle name="Normal 2 2 2" xfId="942"/>
    <cellStyle name="Normal 2 2 3" xfId="721"/>
    <cellStyle name="Normal 2 2 4" xfId="943"/>
    <cellStyle name="Normal 2 2 5" xfId="944"/>
    <cellStyle name="Normal 2 2 6" xfId="708"/>
    <cellStyle name="Normal 2 2 7" xfId="945"/>
    <cellStyle name="Normal 2 2 8" xfId="116"/>
    <cellStyle name="Normal 2 2 9" xfId="120"/>
    <cellStyle name="Normal 2 2_BOQ-Nanded" xfId="946"/>
    <cellStyle name="Normal 2 3" xfId="146"/>
    <cellStyle name="Normal 2 4" xfId="159"/>
    <cellStyle name="Normal 2 5" xfId="265"/>
    <cellStyle name="Normal 2 6" xfId="440"/>
    <cellStyle name="Normal 2 7" xfId="365"/>
    <cellStyle name="Normal 2 8" xfId="600"/>
    <cellStyle name="Normal 2 9" xfId="947"/>
    <cellStyle name="Normal 2_AHU LOW SIDE BOQ-Working" xfId="232"/>
    <cellStyle name="Normal 3" xfId="307"/>
    <cellStyle name="Normal 3 2" xfId="910"/>
    <cellStyle name="Normal 3 3" xfId="610"/>
    <cellStyle name="Normal 3_comp. polycab &amp; Havells(1)" xfId="948"/>
    <cellStyle name="Normal 4" xfId="349"/>
    <cellStyle name="Normal 4 2" xfId="438"/>
    <cellStyle name="Normal 4 2 2" xfId="793"/>
    <cellStyle name="Normal 4 3" xfId="949"/>
    <cellStyle name="Normal 4_BOQ-Nanded" xfId="466"/>
    <cellStyle name="Normal 5" xfId="129"/>
    <cellStyle name="Normal 5 2" xfId="826"/>
    <cellStyle name="Normal 5_BOQ-Nanded" xfId="497"/>
    <cellStyle name="Normal 6" xfId="132"/>
    <cellStyle name="Normal 7" xfId="950"/>
    <cellStyle name="Normal 8" xfId="951"/>
    <cellStyle name="Normal 9" xfId="952"/>
    <cellStyle name="Normal_KITCHEN ELE BOQ" xfId="953"/>
    <cellStyle name="Note 2" xfId="518"/>
    <cellStyle name="Note 3" xfId="954"/>
    <cellStyle name="Nr" xfId="444"/>
    <cellStyle name="Output 2" xfId="674"/>
    <cellStyle name="Output 3" xfId="955"/>
    <cellStyle name="Percent [2]" xfId="956"/>
    <cellStyle name="Percent 10" xfId="877"/>
    <cellStyle name="Percent 11" xfId="957"/>
    <cellStyle name="Percent 12" xfId="799"/>
    <cellStyle name="Percent 13" xfId="958"/>
    <cellStyle name="Percent 14" xfId="758"/>
    <cellStyle name="Percent 15" xfId="114"/>
    <cellStyle name="Percent 2" xfId="861"/>
    <cellStyle name="Percent 3" xfId="959"/>
    <cellStyle name="Percent 4" xfId="960"/>
    <cellStyle name="Percent 5" xfId="874"/>
    <cellStyle name="Percent 6" xfId="770"/>
    <cellStyle name="Percent 7" xfId="961"/>
    <cellStyle name="Percent 8" xfId="962"/>
    <cellStyle name="Percent 9" xfId="963"/>
    <cellStyle name="Pounds" xfId="964"/>
    <cellStyle name="Pounds.00" xfId="659"/>
    <cellStyle name="Price List Descr" xfId="637"/>
    <cellStyle name="Price List Descr Bold/Ital" xfId="91"/>
    <cellStyle name="Price List Descr Italic" xfId="808"/>
    <cellStyle name="Price List Disco Header" xfId="965"/>
    <cellStyle name="Price List Heading 1" xfId="604"/>
    <cellStyle name="Price List Heading-Main" xfId="966"/>
    <cellStyle name="Price List Heading-P/L" xfId="66"/>
    <cellStyle name="Price List P/N" xfId="967"/>
    <cellStyle name="Price List Price" xfId="130"/>
    <cellStyle name="Price List Repl Product" xfId="892"/>
    <cellStyle name="Rate" xfId="700"/>
    <cellStyle name="RateBold" xfId="333"/>
    <cellStyle name="Reset  - Style7" xfId="457"/>
    <cellStyle name="Result 1" xfId="968"/>
    <cellStyle name="Result 2" xfId="970"/>
    <cellStyle name="Result_BOQ For Technical Block" xfId="971"/>
    <cellStyle name="Result2 1" xfId="972"/>
    <cellStyle name="Result2 2" xfId="973"/>
    <cellStyle name="Result2_BOQ For Technical Block" xfId="616"/>
    <cellStyle name="Rs" xfId="974"/>
    <cellStyle name="Rs.00" xfId="975"/>
    <cellStyle name="Rs_AHU LOW SIDE BOQ-Working" xfId="7"/>
    <cellStyle name="Rupees" xfId="38"/>
    <cellStyle name="Section Title" xfId="863"/>
    <cellStyle name="Standard_aktuell" xfId="976"/>
    <cellStyle name="STYL1 - Style1" xfId="717"/>
    <cellStyle name="Style 1" xfId="271"/>
    <cellStyle name="Style 1 2" xfId="304"/>
    <cellStyle name="Style 1 3" xfId="510"/>
    <cellStyle name="Style 1 4" xfId="977"/>
    <cellStyle name="Style 1_Cost Sheet 2" xfId="117"/>
    <cellStyle name="Style 2" xfId="693"/>
    <cellStyle name="Subtitle" xfId="969"/>
    <cellStyle name="Subtotal" xfId="547"/>
    <cellStyle name="sum" xfId="978"/>
    <cellStyle name="sum8" xfId="441"/>
    <cellStyle name="Summary_back" xfId="979"/>
    <cellStyle name="Table  - Style6" xfId="71"/>
    <cellStyle name="Times New Roman" xfId="761"/>
    <cellStyle name="Title  - Style1" xfId="794"/>
    <cellStyle name="Title Row" xfId="88"/>
    <cellStyle name="totalbold" xfId="980"/>
    <cellStyle name="TotCol - Style5" xfId="981"/>
    <cellStyle name="TotRow - Style4" xfId="836"/>
    <cellStyle name="Tusental (0)_pldt" xfId="727"/>
    <cellStyle name="Tusental_pldt" xfId="736"/>
    <cellStyle name="ultant" xfId="173"/>
    <cellStyle name="uni" xfId="202"/>
    <cellStyle name="Unit" xfId="982"/>
    <cellStyle name="Valuta (0)_pldt" xfId="513"/>
    <cellStyle name="Valuta_pldt" xfId="983"/>
    <cellStyle name="쉼표 [0]_ML_Maintenance_Quo_060628" xfId="984"/>
    <cellStyle name="표준_Minimum Margin Form" xfId="985"/>
    <cellStyle name="一般_Sheet1" xfId="986"/>
    <cellStyle name="桁区切り [0.00]_laroux" xfId="670"/>
    <cellStyle name="桁区切り_laroux" xfId="987"/>
    <cellStyle name="標準_94物件" xfId="809"/>
    <cellStyle name="通貨 [0.00]_laroux" xfId="820"/>
    <cellStyle name="通貨_laroux" xfId="72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11" workbookViewId="0">
      <selection activeCell="I29" sqref="I29"/>
    </sheetView>
  </sheetViews>
  <sheetFormatPr defaultColWidth="10.33203125" defaultRowHeight="14.4"/>
  <cols>
    <col min="1" max="1" width="10.33203125" style="452"/>
    <col min="2" max="2" width="57.6640625" style="452" customWidth="1"/>
    <col min="3" max="4" width="10.33203125" style="452"/>
    <col min="5" max="5" width="18.6640625" style="452" customWidth="1"/>
    <col min="6" max="6" width="14.5546875" style="494" customWidth="1"/>
    <col min="7" max="7" width="10.33203125" style="452"/>
    <col min="8" max="8" width="12.6640625" style="452" customWidth="1"/>
    <col min="9" max="16384" width="10.33203125" style="452"/>
  </cols>
  <sheetData>
    <row r="1" spans="1:6" s="435" customFormat="1" ht="36.6">
      <c r="A1" s="752" t="s">
        <v>731</v>
      </c>
      <c r="B1" s="752"/>
      <c r="C1" s="752"/>
      <c r="D1" s="752"/>
      <c r="E1" s="752"/>
      <c r="F1" s="752"/>
    </row>
    <row r="2" spans="1:6" s="436" customFormat="1" ht="15.6">
      <c r="A2" s="753" t="s">
        <v>732</v>
      </c>
      <c r="B2" s="753"/>
      <c r="C2" s="753"/>
      <c r="D2" s="753"/>
      <c r="E2" s="753"/>
      <c r="F2" s="753"/>
    </row>
    <row r="3" spans="1:6" s="437" customFormat="1" ht="13.8">
      <c r="A3" s="754" t="s">
        <v>733</v>
      </c>
      <c r="B3" s="754"/>
      <c r="C3" s="754"/>
      <c r="D3" s="754"/>
      <c r="E3" s="754"/>
      <c r="F3" s="754"/>
    </row>
    <row r="4" spans="1:6" s="437" customFormat="1" ht="13.8">
      <c r="A4" s="755" t="s">
        <v>734</v>
      </c>
      <c r="B4" s="755"/>
      <c r="C4" s="755"/>
      <c r="D4" s="755"/>
      <c r="E4" s="755"/>
      <c r="F4" s="755"/>
    </row>
    <row r="5" spans="1:6" s="437" customFormat="1" thickBot="1">
      <c r="A5" s="756" t="s">
        <v>735</v>
      </c>
      <c r="B5" s="756"/>
      <c r="C5" s="756"/>
      <c r="D5" s="756"/>
      <c r="E5" s="756"/>
      <c r="F5" s="756"/>
    </row>
    <row r="6" spans="1:6" s="438" customFormat="1" ht="18.600000000000001" thickBot="1">
      <c r="A6" s="749" t="s">
        <v>805</v>
      </c>
      <c r="B6" s="750"/>
      <c r="C6" s="750"/>
      <c r="D6" s="750"/>
      <c r="E6" s="750"/>
      <c r="F6" s="751"/>
    </row>
    <row r="7" spans="1:6" s="440" customFormat="1">
      <c r="A7" s="439" t="s">
        <v>736</v>
      </c>
      <c r="B7" s="514" t="s">
        <v>773</v>
      </c>
      <c r="C7" s="738" t="s">
        <v>737</v>
      </c>
      <c r="D7" s="738"/>
      <c r="E7" s="739">
        <v>45395</v>
      </c>
      <c r="F7" s="740"/>
    </row>
    <row r="8" spans="1:6" s="440" customFormat="1">
      <c r="A8" s="441"/>
      <c r="B8" s="442"/>
      <c r="C8" s="741"/>
      <c r="D8" s="742"/>
      <c r="E8" s="745"/>
      <c r="F8" s="747" t="s">
        <v>827</v>
      </c>
    </row>
    <row r="9" spans="1:6" s="440" customFormat="1" ht="15" thickBot="1">
      <c r="A9" s="443"/>
      <c r="B9" s="444" t="s">
        <v>774</v>
      </c>
      <c r="C9" s="743"/>
      <c r="D9" s="744"/>
      <c r="E9" s="746"/>
      <c r="F9" s="748"/>
    </row>
    <row r="10" spans="1:6" s="448" customFormat="1" ht="15" thickBot="1">
      <c r="A10" s="445" t="s">
        <v>0</v>
      </c>
      <c r="B10" s="446" t="s">
        <v>297</v>
      </c>
      <c r="C10" s="446" t="s">
        <v>298</v>
      </c>
      <c r="D10" s="446" t="s">
        <v>20</v>
      </c>
      <c r="E10" s="446" t="s">
        <v>21</v>
      </c>
      <c r="F10" s="447" t="s">
        <v>3</v>
      </c>
    </row>
    <row r="11" spans="1:6">
      <c r="A11" s="449"/>
      <c r="B11" s="450"/>
      <c r="C11" s="450"/>
      <c r="D11" s="450"/>
      <c r="E11" s="450"/>
      <c r="F11" s="451"/>
    </row>
    <row r="12" spans="1:6">
      <c r="A12" s="453">
        <v>1</v>
      </c>
      <c r="B12" s="454" t="s">
        <v>748</v>
      </c>
      <c r="C12" s="455" t="s">
        <v>233</v>
      </c>
      <c r="D12" s="456">
        <v>1</v>
      </c>
      <c r="E12" s="457">
        <f>SUMMARY!E12</f>
        <v>404883</v>
      </c>
      <c r="F12" s="458">
        <f>E12*D12</f>
        <v>404883</v>
      </c>
    </row>
    <row r="13" spans="1:6">
      <c r="A13" s="453"/>
      <c r="B13" s="459"/>
      <c r="C13" s="455"/>
      <c r="D13" s="456"/>
      <c r="E13" s="457"/>
      <c r="F13" s="458"/>
    </row>
    <row r="14" spans="1:6">
      <c r="A14" s="453"/>
      <c r="B14" s="459"/>
      <c r="C14" s="455"/>
      <c r="D14" s="456"/>
      <c r="E14" s="457"/>
      <c r="F14" s="458"/>
    </row>
    <row r="15" spans="1:6">
      <c r="A15" s="453"/>
      <c r="B15" s="459"/>
      <c r="C15" s="460"/>
      <c r="D15" s="460"/>
      <c r="E15" s="460"/>
      <c r="F15" s="461"/>
    </row>
    <row r="16" spans="1:6">
      <c r="A16" s="462"/>
      <c r="B16" s="463"/>
      <c r="C16" s="455"/>
      <c r="D16" s="456"/>
      <c r="E16" s="457"/>
      <c r="F16" s="458"/>
    </row>
    <row r="17" spans="1:8">
      <c r="A17" s="462"/>
      <c r="B17" s="464"/>
      <c r="C17" s="455"/>
      <c r="D17" s="455"/>
      <c r="E17" s="457"/>
      <c r="F17" s="458"/>
    </row>
    <row r="18" spans="1:8">
      <c r="A18" s="462"/>
      <c r="B18" s="463"/>
      <c r="C18" s="455"/>
      <c r="D18" s="456"/>
      <c r="E18" s="457"/>
      <c r="F18" s="458"/>
    </row>
    <row r="19" spans="1:8">
      <c r="A19" s="462"/>
      <c r="B19" s="465"/>
      <c r="C19" s="466"/>
      <c r="D19" s="466"/>
      <c r="E19" s="467"/>
      <c r="F19" s="468"/>
    </row>
    <row r="20" spans="1:8" s="470" customFormat="1">
      <c r="A20" s="462"/>
      <c r="B20" s="469"/>
      <c r="C20" s="455"/>
      <c r="D20" s="456"/>
      <c r="E20" s="457"/>
      <c r="F20" s="458"/>
    </row>
    <row r="21" spans="1:8">
      <c r="A21" s="471"/>
      <c r="B21" s="472"/>
      <c r="C21" s="472"/>
      <c r="D21" s="472"/>
      <c r="E21" s="472"/>
      <c r="F21" s="473"/>
    </row>
    <row r="22" spans="1:8">
      <c r="A22" s="471"/>
      <c r="B22" s="474"/>
      <c r="C22" s="472"/>
      <c r="D22" s="472"/>
      <c r="E22" s="472"/>
      <c r="F22" s="473"/>
    </row>
    <row r="23" spans="1:8" s="479" customFormat="1">
      <c r="A23" s="475"/>
      <c r="B23" s="476"/>
      <c r="C23" s="476"/>
      <c r="D23" s="476"/>
      <c r="E23" s="477"/>
      <c r="F23" s="478"/>
      <c r="H23" s="480"/>
    </row>
    <row r="24" spans="1:8">
      <c r="A24" s="481"/>
      <c r="B24" s="482"/>
      <c r="C24" s="482"/>
      <c r="D24" s="482"/>
      <c r="E24" s="483"/>
      <c r="F24" s="484"/>
    </row>
    <row r="25" spans="1:8">
      <c r="A25" s="481"/>
      <c r="B25" s="482"/>
      <c r="C25" s="482"/>
      <c r="D25" s="482"/>
      <c r="E25" s="483"/>
      <c r="F25" s="484"/>
    </row>
    <row r="26" spans="1:8" s="479" customFormat="1">
      <c r="A26" s="485"/>
      <c r="B26" s="486"/>
      <c r="C26" s="486"/>
      <c r="D26" s="486"/>
      <c r="E26" s="477" t="s">
        <v>738</v>
      </c>
      <c r="F26" s="487">
        <f>SUM(F12:F25)</f>
        <v>404883</v>
      </c>
    </row>
    <row r="27" spans="1:8">
      <c r="A27" s="471"/>
      <c r="B27" s="472"/>
      <c r="C27" s="472"/>
      <c r="D27" s="472"/>
      <c r="E27" s="488" t="s">
        <v>739</v>
      </c>
      <c r="F27" s="473">
        <f>F26*18%</f>
        <v>72878.94</v>
      </c>
    </row>
    <row r="28" spans="1:8" s="479" customFormat="1" ht="15" thickBot="1">
      <c r="A28" s="489"/>
      <c r="B28" s="490"/>
      <c r="C28" s="490"/>
      <c r="D28" s="490"/>
      <c r="E28" s="491" t="s">
        <v>740</v>
      </c>
      <c r="F28" s="492">
        <f>SUM(F26:F27)</f>
        <v>477761.94</v>
      </c>
    </row>
    <row r="30" spans="1:8">
      <c r="B30" s="493" t="s">
        <v>741</v>
      </c>
    </row>
    <row r="31" spans="1:8">
      <c r="B31" s="452" t="s">
        <v>742</v>
      </c>
    </row>
    <row r="33" spans="1:2">
      <c r="B33" s="479" t="s">
        <v>743</v>
      </c>
    </row>
    <row r="34" spans="1:2">
      <c r="B34" s="452" t="s">
        <v>744</v>
      </c>
    </row>
    <row r="36" spans="1:2">
      <c r="B36" s="495" t="s">
        <v>745</v>
      </c>
    </row>
    <row r="39" spans="1:2">
      <c r="A39" s="452" t="s">
        <v>746</v>
      </c>
    </row>
    <row r="42" spans="1:2">
      <c r="A42" s="452" t="s">
        <v>747</v>
      </c>
    </row>
  </sheetData>
  <mergeCells count="11">
    <mergeCell ref="A6:F6"/>
    <mergeCell ref="A1:F1"/>
    <mergeCell ref="A2:F2"/>
    <mergeCell ref="A3:F3"/>
    <mergeCell ref="A4:F4"/>
    <mergeCell ref="A5:F5"/>
    <mergeCell ref="C7:D7"/>
    <mergeCell ref="E7:F7"/>
    <mergeCell ref="C8:D9"/>
    <mergeCell ref="E8:E9"/>
    <mergeCell ref="F8:F9"/>
  </mergeCells>
  <pageMargins left="0.7" right="0.7" top="0.75" bottom="0.75" header="0.3" footer="0.3"/>
  <pageSetup scale="7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710"/>
  <sheetViews>
    <sheetView zoomScaleNormal="100" workbookViewId="0">
      <selection activeCell="H6" sqref="H6"/>
    </sheetView>
  </sheetViews>
  <sheetFormatPr defaultColWidth="9" defaultRowHeight="14.4"/>
  <cols>
    <col min="1" max="1" width="7.6640625" style="17" customWidth="1"/>
    <col min="2" max="2" width="71.44140625" style="19" customWidth="1"/>
    <col min="3" max="3" width="6.33203125" style="18" customWidth="1"/>
    <col min="4" max="4" width="8" style="214" customWidth="1"/>
    <col min="5" max="5" width="8" customWidth="1"/>
    <col min="6" max="7" width="11.88671875" customWidth="1"/>
    <col min="8" max="8" width="12.6640625" customWidth="1"/>
    <col min="9" max="10" width="11.88671875" customWidth="1"/>
    <col min="11" max="239" width="9" customWidth="1"/>
  </cols>
  <sheetData>
    <row r="1" spans="1:10" s="1" customFormat="1">
      <c r="A1" s="808" t="s">
        <v>842</v>
      </c>
      <c r="B1" s="809"/>
      <c r="C1" s="809"/>
      <c r="D1" s="809"/>
      <c r="E1" s="809"/>
      <c r="F1" s="809"/>
      <c r="G1" s="809"/>
      <c r="H1" s="809"/>
      <c r="I1" s="809"/>
      <c r="J1" s="809"/>
    </row>
    <row r="2" spans="1:10" s="1" customFormat="1" ht="24" customHeight="1">
      <c r="A2" s="775" t="s">
        <v>18</v>
      </c>
      <c r="B2" s="776" t="s">
        <v>1</v>
      </c>
      <c r="C2" s="777" t="s">
        <v>19</v>
      </c>
      <c r="D2" s="778" t="s">
        <v>610</v>
      </c>
      <c r="E2" s="823" t="s">
        <v>500</v>
      </c>
      <c r="F2" s="824" t="s">
        <v>611</v>
      </c>
      <c r="G2" s="824" t="s">
        <v>612</v>
      </c>
      <c r="H2" s="824" t="s">
        <v>613</v>
      </c>
      <c r="I2" s="824" t="s">
        <v>614</v>
      </c>
      <c r="J2" s="825" t="s">
        <v>4</v>
      </c>
    </row>
    <row r="3" spans="1:10" ht="13.2">
      <c r="A3" s="775"/>
      <c r="B3" s="776"/>
      <c r="C3" s="777"/>
      <c r="D3" s="778"/>
      <c r="E3" s="823"/>
      <c r="F3" s="824"/>
      <c r="G3" s="824"/>
      <c r="H3" s="824"/>
      <c r="I3" s="824"/>
      <c r="J3" s="825"/>
    </row>
    <row r="4" spans="1:10">
      <c r="A4" s="215" t="s">
        <v>25</v>
      </c>
      <c r="B4" s="216" t="s">
        <v>26</v>
      </c>
      <c r="C4" s="217"/>
      <c r="D4" s="218"/>
      <c r="E4" s="8"/>
      <c r="F4" s="8"/>
      <c r="G4" s="8"/>
      <c r="H4" s="8"/>
      <c r="I4" s="8"/>
      <c r="J4" s="8"/>
    </row>
    <row r="5" spans="1:10">
      <c r="A5" s="215"/>
      <c r="B5" s="216"/>
      <c r="C5" s="217"/>
      <c r="D5" s="218"/>
      <c r="E5" s="8"/>
      <c r="F5" s="8"/>
      <c r="G5" s="8"/>
      <c r="H5" s="8"/>
      <c r="I5" s="8"/>
      <c r="J5" s="8"/>
    </row>
    <row r="6" spans="1:10" ht="187.2">
      <c r="A6" s="219">
        <v>1</v>
      </c>
      <c r="B6" s="220" t="s">
        <v>27</v>
      </c>
      <c r="C6" s="217"/>
      <c r="D6" s="218"/>
      <c r="E6" s="8"/>
      <c r="F6" s="8"/>
      <c r="G6" s="8"/>
      <c r="H6" s="8"/>
      <c r="I6" s="8"/>
      <c r="J6" s="8"/>
    </row>
    <row r="7" spans="1:10">
      <c r="A7" s="219"/>
      <c r="B7" s="220"/>
      <c r="C7" s="217"/>
      <c r="D7" s="218"/>
      <c r="E7" s="8"/>
      <c r="F7" s="8"/>
      <c r="G7" s="8"/>
      <c r="H7" s="8"/>
      <c r="I7" s="8"/>
      <c r="J7" s="8"/>
    </row>
    <row r="8" spans="1:10">
      <c r="A8" s="219" t="s">
        <v>28</v>
      </c>
      <c r="B8" s="220" t="s">
        <v>29</v>
      </c>
      <c r="C8" s="217" t="s">
        <v>30</v>
      </c>
      <c r="D8" s="218">
        <v>1</v>
      </c>
      <c r="E8" s="8"/>
      <c r="F8" s="8"/>
      <c r="G8" s="8"/>
      <c r="H8" s="8"/>
      <c r="I8" s="8"/>
      <c r="J8" s="8"/>
    </row>
    <row r="9" spans="1:10">
      <c r="A9" s="378"/>
      <c r="B9" s="379" t="s">
        <v>674</v>
      </c>
      <c r="C9" s="380"/>
      <c r="D9" s="381"/>
      <c r="E9" s="499">
        <v>1</v>
      </c>
      <c r="F9" s="60">
        <v>1</v>
      </c>
      <c r="G9" s="60"/>
      <c r="H9" s="60"/>
      <c r="I9" s="60">
        <f>PRODUCT(E9:H9)</f>
        <v>1</v>
      </c>
      <c r="J9" s="60"/>
    </row>
    <row r="10" spans="1:10" ht="15" thickBot="1">
      <c r="A10" s="390"/>
      <c r="B10" s="391"/>
      <c r="C10" s="392"/>
      <c r="D10" s="393"/>
      <c r="E10" s="98"/>
      <c r="F10" s="98"/>
      <c r="G10" s="98"/>
      <c r="H10" s="98"/>
      <c r="I10" s="98"/>
      <c r="J10" s="98"/>
    </row>
    <row r="11" spans="1:10">
      <c r="A11" s="386"/>
      <c r="B11" s="401" t="s">
        <v>680</v>
      </c>
      <c r="C11" s="405" t="s">
        <v>30</v>
      </c>
      <c r="D11" s="406"/>
      <c r="E11" s="354"/>
      <c r="F11" s="354"/>
      <c r="G11" s="354"/>
      <c r="H11" s="354"/>
      <c r="I11" s="354">
        <f>SUM(I9)</f>
        <v>1</v>
      </c>
      <c r="J11" s="389"/>
    </row>
    <row r="12" spans="1:10">
      <c r="A12" s="219"/>
      <c r="B12" s="402" t="s">
        <v>677</v>
      </c>
      <c r="C12" s="407" t="s">
        <v>30</v>
      </c>
      <c r="D12" s="408"/>
      <c r="E12" s="344"/>
      <c r="F12" s="344"/>
      <c r="G12" s="344"/>
      <c r="H12" s="344"/>
      <c r="I12" s="344">
        <v>1</v>
      </c>
      <c r="J12" s="82"/>
    </row>
    <row r="13" spans="1:10" ht="15" thickBot="1">
      <c r="A13" s="390"/>
      <c r="B13" s="403" t="s">
        <v>678</v>
      </c>
      <c r="C13" s="409" t="s">
        <v>681</v>
      </c>
      <c r="D13" s="410"/>
      <c r="E13" s="360"/>
      <c r="F13" s="360"/>
      <c r="G13" s="360"/>
      <c r="H13" s="360"/>
      <c r="I13" s="360">
        <f>I11-I12</f>
        <v>0</v>
      </c>
      <c r="J13" s="99"/>
    </row>
    <row r="14" spans="1:10">
      <c r="A14" s="382"/>
      <c r="B14" s="383"/>
      <c r="C14" s="384"/>
      <c r="D14" s="385"/>
      <c r="E14" s="76"/>
      <c r="F14" s="76"/>
      <c r="G14" s="76"/>
      <c r="H14" s="76"/>
      <c r="I14" s="76"/>
      <c r="J14" s="76"/>
    </row>
    <row r="15" spans="1:10" ht="72">
      <c r="A15" s="219"/>
      <c r="B15" s="220" t="s">
        <v>31</v>
      </c>
      <c r="C15" s="217"/>
      <c r="D15" s="218"/>
      <c r="E15" s="8"/>
      <c r="F15" s="8"/>
      <c r="G15" s="8"/>
      <c r="H15" s="8"/>
      <c r="I15" s="8"/>
      <c r="J15" s="8"/>
    </row>
    <row r="16" spans="1:10">
      <c r="A16" s="219"/>
      <c r="B16" s="220" t="s">
        <v>32</v>
      </c>
      <c r="C16" s="217"/>
      <c r="D16" s="218"/>
      <c r="E16" s="8"/>
      <c r="F16" s="8"/>
      <c r="G16" s="8"/>
      <c r="H16" s="8"/>
      <c r="I16" s="8"/>
      <c r="J16" s="8"/>
    </row>
    <row r="17" spans="1:10">
      <c r="A17" s="219"/>
      <c r="B17" s="216" t="s">
        <v>33</v>
      </c>
      <c r="C17" s="217"/>
      <c r="D17" s="218"/>
      <c r="E17" s="8"/>
      <c r="F17" s="8"/>
      <c r="G17" s="8"/>
      <c r="H17" s="8"/>
      <c r="I17" s="8"/>
      <c r="J17" s="8"/>
    </row>
    <row r="18" spans="1:10">
      <c r="A18" s="219"/>
      <c r="B18" s="216"/>
      <c r="C18" s="217"/>
      <c r="D18" s="218"/>
      <c r="E18" s="8"/>
      <c r="F18" s="8"/>
      <c r="G18" s="8"/>
      <c r="H18" s="8"/>
      <c r="I18" s="8"/>
      <c r="J18" s="8"/>
    </row>
    <row r="19" spans="1:10">
      <c r="A19" s="219" t="s">
        <v>34</v>
      </c>
      <c r="B19" s="220" t="s">
        <v>35</v>
      </c>
      <c r="C19" s="217"/>
      <c r="D19" s="218"/>
      <c r="E19" s="8"/>
      <c r="F19" s="8"/>
      <c r="G19" s="8"/>
      <c r="H19" s="8"/>
      <c r="I19" s="8"/>
      <c r="J19" s="8"/>
    </row>
    <row r="20" spans="1:10">
      <c r="A20" s="219" t="s">
        <v>36</v>
      </c>
      <c r="B20" s="220" t="s">
        <v>37</v>
      </c>
      <c r="C20" s="217"/>
      <c r="D20" s="218"/>
      <c r="E20" s="8"/>
      <c r="F20" s="8"/>
      <c r="G20" s="8"/>
      <c r="H20" s="8"/>
      <c r="I20" s="8"/>
      <c r="J20" s="8"/>
    </row>
    <row r="21" spans="1:10">
      <c r="A21" s="219" t="s">
        <v>38</v>
      </c>
      <c r="B21" s="220" t="s">
        <v>39</v>
      </c>
      <c r="C21" s="217"/>
      <c r="D21" s="218"/>
      <c r="E21" s="8"/>
      <c r="F21" s="8"/>
      <c r="G21" s="8"/>
      <c r="H21" s="8"/>
      <c r="I21" s="8"/>
      <c r="J21" s="8"/>
    </row>
    <row r="22" spans="1:10">
      <c r="A22" s="219" t="s">
        <v>40</v>
      </c>
      <c r="B22" s="220" t="s">
        <v>41</v>
      </c>
      <c r="C22" s="217"/>
      <c r="D22" s="218"/>
      <c r="E22" s="8"/>
      <c r="F22" s="8"/>
      <c r="G22" s="8"/>
      <c r="H22" s="8"/>
      <c r="I22" s="8"/>
      <c r="J22" s="8"/>
    </row>
    <row r="23" spans="1:10">
      <c r="A23" s="219"/>
      <c r="B23" s="220"/>
      <c r="C23" s="217"/>
      <c r="D23" s="218"/>
      <c r="E23" s="8"/>
      <c r="F23" s="8"/>
      <c r="G23" s="8"/>
      <c r="H23" s="8"/>
      <c r="I23" s="8"/>
      <c r="J23" s="8"/>
    </row>
    <row r="24" spans="1:10">
      <c r="A24" s="221">
        <v>2</v>
      </c>
      <c r="B24" s="220" t="s">
        <v>42</v>
      </c>
      <c r="C24" s="217"/>
      <c r="D24" s="218"/>
      <c r="E24" s="8"/>
      <c r="F24" s="8"/>
      <c r="G24" s="8"/>
      <c r="H24" s="8"/>
      <c r="I24" s="8"/>
      <c r="J24" s="8"/>
    </row>
    <row r="25" spans="1:10">
      <c r="A25" s="221"/>
      <c r="B25" s="220"/>
      <c r="C25" s="217"/>
      <c r="D25" s="218"/>
      <c r="E25" s="8"/>
      <c r="F25" s="8"/>
      <c r="G25" s="8"/>
      <c r="H25" s="8"/>
      <c r="I25" s="8"/>
      <c r="J25" s="8"/>
    </row>
    <row r="26" spans="1:10" ht="28.8">
      <c r="A26" s="221" t="s">
        <v>28</v>
      </c>
      <c r="B26" s="220" t="s">
        <v>43</v>
      </c>
      <c r="C26" s="217" t="s">
        <v>44</v>
      </c>
      <c r="D26" s="218" t="s">
        <v>45</v>
      </c>
      <c r="E26" s="8"/>
      <c r="F26" s="8"/>
      <c r="G26" s="8"/>
      <c r="H26" s="8"/>
      <c r="I26" s="8"/>
      <c r="J26" s="8"/>
    </row>
    <row r="27" spans="1:10" ht="28.8">
      <c r="A27" s="221" t="s">
        <v>46</v>
      </c>
      <c r="B27" s="220" t="s">
        <v>47</v>
      </c>
      <c r="C27" s="217" t="s">
        <v>44</v>
      </c>
      <c r="D27" s="218">
        <v>2</v>
      </c>
      <c r="E27" s="8"/>
      <c r="F27" s="8"/>
      <c r="G27" s="8"/>
      <c r="H27" s="8"/>
      <c r="I27" s="8"/>
      <c r="J27" s="8"/>
    </row>
    <row r="28" spans="1:10" ht="28.8">
      <c r="A28" s="221" t="s">
        <v>48</v>
      </c>
      <c r="B28" s="220" t="s">
        <v>49</v>
      </c>
      <c r="C28" s="217" t="s">
        <v>44</v>
      </c>
      <c r="D28" s="218">
        <v>2</v>
      </c>
      <c r="E28" s="8"/>
      <c r="F28" s="424" t="s">
        <v>315</v>
      </c>
      <c r="G28" s="8"/>
      <c r="H28" s="8"/>
      <c r="I28" s="8"/>
      <c r="J28" s="8"/>
    </row>
    <row r="29" spans="1:10" ht="15" thickBot="1">
      <c r="A29" s="395"/>
      <c r="B29" s="379" t="s">
        <v>751</v>
      </c>
      <c r="C29" s="380"/>
      <c r="D29" s="381"/>
      <c r="E29" s="60">
        <v>2</v>
      </c>
      <c r="F29" s="60"/>
      <c r="G29" s="60"/>
      <c r="H29" s="60"/>
      <c r="I29" s="60">
        <f>PRODUCT(E29:H29)</f>
        <v>2</v>
      </c>
      <c r="J29" s="60"/>
    </row>
    <row r="30" spans="1:10">
      <c r="A30" s="411"/>
      <c r="B30" s="401" t="s">
        <v>684</v>
      </c>
      <c r="C30" s="405" t="s">
        <v>44</v>
      </c>
      <c r="D30" s="406"/>
      <c r="E30" s="354"/>
      <c r="F30" s="354"/>
      <c r="G30" s="354"/>
      <c r="H30" s="354"/>
      <c r="I30" s="354">
        <f>SUM(I29)</f>
        <v>2</v>
      </c>
      <c r="J30" s="355"/>
    </row>
    <row r="31" spans="1:10">
      <c r="A31" s="412"/>
      <c r="B31" s="402" t="s">
        <v>716</v>
      </c>
      <c r="C31" s="407" t="s">
        <v>44</v>
      </c>
      <c r="D31" s="408"/>
      <c r="E31" s="344"/>
      <c r="F31" s="344"/>
      <c r="G31" s="344"/>
      <c r="H31" s="344"/>
      <c r="I31" s="344">
        <v>2</v>
      </c>
      <c r="J31" s="356"/>
    </row>
    <row r="32" spans="1:10" ht="15" thickBot="1">
      <c r="A32" s="507"/>
      <c r="B32" s="501" t="s">
        <v>730</v>
      </c>
      <c r="C32" s="502" t="s">
        <v>44</v>
      </c>
      <c r="D32" s="508"/>
      <c r="E32" s="505"/>
      <c r="F32" s="505"/>
      <c r="G32" s="505"/>
      <c r="H32" s="505"/>
      <c r="I32" s="505">
        <f>I30-I31</f>
        <v>0</v>
      </c>
      <c r="J32" s="509"/>
    </row>
    <row r="33" spans="1:10">
      <c r="A33" s="397"/>
      <c r="B33" s="383"/>
      <c r="C33" s="384"/>
      <c r="D33" s="385"/>
      <c r="E33" s="76"/>
      <c r="F33" s="76"/>
      <c r="G33" s="76"/>
      <c r="H33" s="76"/>
      <c r="I33" s="76"/>
      <c r="J33" s="76"/>
    </row>
    <row r="34" spans="1:10">
      <c r="A34" s="221" t="s">
        <v>50</v>
      </c>
      <c r="B34" s="222" t="s">
        <v>51</v>
      </c>
      <c r="C34" s="217" t="s">
        <v>44</v>
      </c>
      <c r="D34" s="218" t="s">
        <v>45</v>
      </c>
      <c r="E34" s="8"/>
      <c r="F34" s="8"/>
      <c r="G34" s="8"/>
      <c r="H34" s="8"/>
      <c r="I34" s="8"/>
      <c r="J34" s="8"/>
    </row>
    <row r="35" spans="1:10">
      <c r="A35" s="221" t="s">
        <v>52</v>
      </c>
      <c r="B35" s="222" t="s">
        <v>53</v>
      </c>
      <c r="C35" s="217" t="s">
        <v>44</v>
      </c>
      <c r="D35" s="218" t="s">
        <v>45</v>
      </c>
      <c r="E35" s="8"/>
      <c r="F35" s="8"/>
      <c r="G35" s="8"/>
      <c r="H35" s="8"/>
      <c r="I35" s="8"/>
      <c r="J35" s="8"/>
    </row>
    <row r="36" spans="1:10" ht="43.2">
      <c r="A36" s="221" t="s">
        <v>54</v>
      </c>
      <c r="B36" s="222" t="s">
        <v>55</v>
      </c>
      <c r="C36" s="217" t="s">
        <v>44</v>
      </c>
      <c r="D36" s="218" t="s">
        <v>45</v>
      </c>
      <c r="E36" s="8"/>
      <c r="F36" s="8"/>
      <c r="G36" s="8"/>
      <c r="H36" s="8"/>
      <c r="I36" s="8"/>
      <c r="J36" s="8"/>
    </row>
    <row r="37" spans="1:10" ht="43.2">
      <c r="A37" s="221" t="s">
        <v>56</v>
      </c>
      <c r="B37" s="222" t="s">
        <v>57</v>
      </c>
      <c r="C37" s="217" t="s">
        <v>44</v>
      </c>
      <c r="D37" s="218" t="s">
        <v>45</v>
      </c>
      <c r="E37" s="8"/>
      <c r="F37" s="8"/>
      <c r="G37" s="8"/>
      <c r="H37" s="8"/>
      <c r="I37" s="8"/>
      <c r="J37" s="8"/>
    </row>
    <row r="38" spans="1:10" ht="43.2">
      <c r="A38" s="221" t="s">
        <v>58</v>
      </c>
      <c r="B38" s="222" t="s">
        <v>59</v>
      </c>
      <c r="C38" s="217" t="s">
        <v>44</v>
      </c>
      <c r="D38" s="218" t="s">
        <v>45</v>
      </c>
      <c r="E38" s="8"/>
      <c r="F38" s="8"/>
      <c r="G38" s="8"/>
      <c r="H38" s="8"/>
      <c r="I38" s="8"/>
      <c r="J38" s="8"/>
    </row>
    <row r="39" spans="1:10" ht="43.2">
      <c r="A39" s="221" t="s">
        <v>60</v>
      </c>
      <c r="B39" s="222" t="s">
        <v>61</v>
      </c>
      <c r="C39" s="217" t="s">
        <v>44</v>
      </c>
      <c r="D39" s="218" t="s">
        <v>45</v>
      </c>
      <c r="E39" s="8"/>
      <c r="F39" s="8"/>
      <c r="G39" s="8"/>
      <c r="H39" s="8"/>
      <c r="I39" s="8"/>
      <c r="J39" s="8"/>
    </row>
    <row r="40" spans="1:10" ht="43.2">
      <c r="A40" s="221" t="s">
        <v>62</v>
      </c>
      <c r="B40" s="222" t="s">
        <v>63</v>
      </c>
      <c r="C40" s="217" t="s">
        <v>44</v>
      </c>
      <c r="D40" s="218" t="s">
        <v>45</v>
      </c>
      <c r="E40" s="8"/>
      <c r="F40" s="8"/>
      <c r="G40" s="8"/>
      <c r="H40" s="8"/>
      <c r="I40" s="8"/>
      <c r="J40" s="8"/>
    </row>
    <row r="41" spans="1:10" ht="28.8">
      <c r="A41" s="221" t="s">
        <v>64</v>
      </c>
      <c r="B41" s="222" t="s">
        <v>65</v>
      </c>
      <c r="C41" s="217" t="s">
        <v>44</v>
      </c>
      <c r="D41" s="218" t="s">
        <v>45</v>
      </c>
      <c r="E41" s="8"/>
      <c r="F41" s="8"/>
      <c r="G41" s="8"/>
      <c r="H41" s="8"/>
      <c r="I41" s="8"/>
      <c r="J41" s="8"/>
    </row>
    <row r="42" spans="1:10" ht="28.8">
      <c r="A42" s="221" t="s">
        <v>66</v>
      </c>
      <c r="B42" s="222" t="s">
        <v>67</v>
      </c>
      <c r="C42" s="217" t="s">
        <v>44</v>
      </c>
      <c r="D42" s="218" t="s">
        <v>45</v>
      </c>
      <c r="E42" s="8"/>
      <c r="F42" s="8"/>
      <c r="G42" s="8"/>
      <c r="H42" s="8"/>
      <c r="I42" s="8"/>
      <c r="J42" s="8"/>
    </row>
    <row r="43" spans="1:10" ht="28.8">
      <c r="A43" s="221" t="s">
        <v>68</v>
      </c>
      <c r="B43" s="222" t="s">
        <v>69</v>
      </c>
      <c r="C43" s="217" t="s">
        <v>44</v>
      </c>
      <c r="D43" s="218" t="s">
        <v>45</v>
      </c>
      <c r="E43" s="8"/>
      <c r="F43" s="8"/>
      <c r="G43" s="8"/>
      <c r="H43" s="8"/>
      <c r="I43" s="8"/>
      <c r="J43" s="8"/>
    </row>
    <row r="44" spans="1:10" ht="28.8">
      <c r="A44" s="221" t="s">
        <v>70</v>
      </c>
      <c r="B44" s="222" t="s">
        <v>71</v>
      </c>
      <c r="C44" s="217" t="s">
        <v>44</v>
      </c>
      <c r="D44" s="218" t="s">
        <v>45</v>
      </c>
      <c r="E44" s="8"/>
      <c r="F44" s="8"/>
      <c r="G44" s="8"/>
      <c r="H44" s="8"/>
      <c r="I44" s="8"/>
      <c r="J44" s="8"/>
    </row>
    <row r="45" spans="1:10" ht="28.8">
      <c r="A45" s="221" t="s">
        <v>72</v>
      </c>
      <c r="B45" s="222" t="s">
        <v>73</v>
      </c>
      <c r="C45" s="217" t="s">
        <v>44</v>
      </c>
      <c r="D45" s="218" t="s">
        <v>45</v>
      </c>
      <c r="E45" s="8"/>
      <c r="F45" s="8"/>
      <c r="G45" s="8"/>
      <c r="H45" s="8"/>
      <c r="I45" s="8"/>
      <c r="J45" s="8"/>
    </row>
    <row r="46" spans="1:10" ht="28.8">
      <c r="A46" s="221" t="s">
        <v>74</v>
      </c>
      <c r="B46" s="222" t="s">
        <v>75</v>
      </c>
      <c r="C46" s="217" t="s">
        <v>44</v>
      </c>
      <c r="D46" s="218">
        <v>1</v>
      </c>
      <c r="E46" s="8"/>
      <c r="F46" s="8"/>
      <c r="G46" s="8"/>
      <c r="H46" s="8"/>
      <c r="I46" s="8"/>
      <c r="J46" s="8"/>
    </row>
    <row r="47" spans="1:10" ht="28.8">
      <c r="A47" s="221" t="s">
        <v>76</v>
      </c>
      <c r="B47" s="222" t="s">
        <v>77</v>
      </c>
      <c r="C47" s="217" t="s">
        <v>44</v>
      </c>
      <c r="D47" s="218">
        <v>7</v>
      </c>
      <c r="E47" s="8"/>
      <c r="F47" s="8"/>
      <c r="G47" s="8"/>
      <c r="H47" s="8"/>
      <c r="I47" s="8"/>
      <c r="J47" s="8"/>
    </row>
    <row r="48" spans="1:10" ht="28.8">
      <c r="A48" s="221" t="s">
        <v>78</v>
      </c>
      <c r="B48" s="222" t="s">
        <v>79</v>
      </c>
      <c r="C48" s="217" t="s">
        <v>44</v>
      </c>
      <c r="D48" s="218" t="s">
        <v>45</v>
      </c>
      <c r="E48" s="8"/>
      <c r="F48" s="8"/>
      <c r="G48" s="8"/>
      <c r="H48" s="8"/>
      <c r="I48" s="8"/>
      <c r="J48" s="8"/>
    </row>
    <row r="49" spans="1:10">
      <c r="A49" s="221" t="s">
        <v>76</v>
      </c>
      <c r="B49" s="222" t="s">
        <v>80</v>
      </c>
      <c r="C49" s="217" t="s">
        <v>44</v>
      </c>
      <c r="D49" s="218">
        <v>20</v>
      </c>
      <c r="E49" s="8"/>
      <c r="F49" s="8"/>
      <c r="G49" s="8"/>
      <c r="H49" s="8"/>
      <c r="I49" s="8"/>
      <c r="J49" s="8"/>
    </row>
    <row r="50" spans="1:10">
      <c r="A50" s="221"/>
      <c r="B50" s="222" t="s">
        <v>675</v>
      </c>
      <c r="C50" s="217" t="s">
        <v>44</v>
      </c>
      <c r="D50" s="218"/>
      <c r="E50" s="8">
        <v>10</v>
      </c>
      <c r="F50" s="8"/>
      <c r="G50" s="8"/>
      <c r="H50" s="8"/>
      <c r="I50" s="8">
        <f>PRODUCT(E50:H50)</f>
        <v>10</v>
      </c>
      <c r="J50" s="8"/>
    </row>
    <row r="51" spans="1:10" ht="15" thickBot="1">
      <c r="A51" s="395"/>
      <c r="B51" s="396"/>
      <c r="C51" s="380"/>
      <c r="D51" s="381"/>
      <c r="E51" s="60"/>
      <c r="F51" s="60"/>
      <c r="G51" s="60"/>
      <c r="H51" s="60"/>
      <c r="I51" s="60"/>
      <c r="J51" s="60"/>
    </row>
    <row r="52" spans="1:10">
      <c r="A52" s="399"/>
      <c r="B52" s="414" t="s">
        <v>676</v>
      </c>
      <c r="C52" s="405" t="s">
        <v>86</v>
      </c>
      <c r="D52" s="406"/>
      <c r="E52" s="354"/>
      <c r="F52" s="354"/>
      <c r="G52" s="354"/>
      <c r="H52" s="354"/>
      <c r="I52" s="354">
        <f>SUM(I50:I51)</f>
        <v>10</v>
      </c>
      <c r="J52" s="389"/>
    </row>
    <row r="53" spans="1:10">
      <c r="A53" s="221"/>
      <c r="B53" s="415" t="s">
        <v>677</v>
      </c>
      <c r="C53" s="407" t="s">
        <v>86</v>
      </c>
      <c r="D53" s="408"/>
      <c r="E53" s="344"/>
      <c r="F53" s="344"/>
      <c r="G53" s="344"/>
      <c r="H53" s="344"/>
      <c r="I53" s="344">
        <v>10</v>
      </c>
      <c r="J53" s="82"/>
    </row>
    <row r="54" spans="1:10" ht="15" thickBot="1">
      <c r="A54" s="400"/>
      <c r="B54" s="416" t="s">
        <v>678</v>
      </c>
      <c r="C54" s="409" t="s">
        <v>679</v>
      </c>
      <c r="D54" s="410"/>
      <c r="E54" s="360"/>
      <c r="F54" s="360"/>
      <c r="G54" s="360"/>
      <c r="H54" s="360"/>
      <c r="I54" s="360">
        <f>I52-I53</f>
        <v>0</v>
      </c>
      <c r="J54" s="99"/>
    </row>
    <row r="55" spans="1:10">
      <c r="A55" s="397"/>
      <c r="B55" s="398"/>
      <c r="C55" s="384"/>
      <c r="D55" s="385"/>
      <c r="E55" s="76"/>
      <c r="F55" s="76"/>
      <c r="G55" s="76"/>
      <c r="H55" s="76"/>
      <c r="I55" s="76"/>
      <c r="J55" s="76"/>
    </row>
    <row r="56" spans="1:10">
      <c r="A56" s="221">
        <v>3</v>
      </c>
      <c r="B56" s="222" t="s">
        <v>81</v>
      </c>
      <c r="C56" s="217" t="s">
        <v>44</v>
      </c>
      <c r="D56" s="218" t="s">
        <v>45</v>
      </c>
      <c r="E56" s="8"/>
      <c r="F56" s="8"/>
      <c r="G56" s="8"/>
      <c r="H56" s="8"/>
      <c r="I56" s="8"/>
      <c r="J56" s="8"/>
    </row>
    <row r="57" spans="1:10">
      <c r="A57" s="223"/>
      <c r="B57" s="224"/>
      <c r="C57" s="225"/>
      <c r="D57" s="169"/>
      <c r="E57" s="8"/>
      <c r="F57" s="8"/>
      <c r="G57" s="8"/>
      <c r="H57" s="8"/>
      <c r="I57" s="8"/>
      <c r="J57" s="8"/>
    </row>
    <row r="58" spans="1:10">
      <c r="A58" s="226"/>
      <c r="B58" s="227" t="s">
        <v>82</v>
      </c>
      <c r="C58" s="228"/>
      <c r="D58" s="229"/>
      <c r="E58" s="230"/>
      <c r="F58" s="230"/>
      <c r="G58" s="230"/>
      <c r="H58" s="230"/>
      <c r="I58" s="230"/>
      <c r="J58" s="230"/>
    </row>
    <row r="59" spans="1:10">
      <c r="A59" s="221"/>
      <c r="B59" s="220"/>
      <c r="C59" s="217"/>
      <c r="D59" s="218"/>
      <c r="E59" s="8"/>
      <c r="F59" s="8"/>
      <c r="G59" s="8"/>
      <c r="H59" s="8"/>
      <c r="I59" s="8"/>
      <c r="J59" s="8"/>
    </row>
    <row r="60" spans="1:10">
      <c r="A60" s="215" t="s">
        <v>83</v>
      </c>
      <c r="B60" s="216" t="s">
        <v>84</v>
      </c>
      <c r="C60" s="217"/>
      <c r="D60" s="218"/>
      <c r="E60" s="8"/>
      <c r="F60" s="8"/>
      <c r="G60" s="8"/>
      <c r="H60" s="8"/>
      <c r="I60" s="8"/>
      <c r="J60" s="8"/>
    </row>
    <row r="61" spans="1:10">
      <c r="A61" s="221"/>
      <c r="B61" s="220"/>
      <c r="C61" s="217"/>
      <c r="D61" s="218"/>
      <c r="E61" s="8"/>
      <c r="F61" s="8"/>
      <c r="G61" s="8"/>
      <c r="H61" s="8"/>
      <c r="I61" s="8"/>
      <c r="J61" s="8"/>
    </row>
    <row r="62" spans="1:10" ht="43.2">
      <c r="A62" s="219">
        <v>1</v>
      </c>
      <c r="B62" s="220" t="s">
        <v>85</v>
      </c>
      <c r="C62" s="217" t="s">
        <v>86</v>
      </c>
      <c r="D62" s="218">
        <v>1</v>
      </c>
      <c r="E62" s="8"/>
      <c r="F62" s="8"/>
      <c r="G62" s="8"/>
      <c r="H62" s="8"/>
      <c r="I62" s="8"/>
      <c r="J62" s="8"/>
    </row>
    <row r="63" spans="1:10">
      <c r="A63" s="221"/>
      <c r="B63" s="222" t="s">
        <v>829</v>
      </c>
      <c r="C63" s="217" t="s">
        <v>44</v>
      </c>
      <c r="D63" s="218"/>
      <c r="E63" s="8">
        <v>1</v>
      </c>
      <c r="F63" s="8"/>
      <c r="G63" s="8"/>
      <c r="H63" s="8"/>
      <c r="I63" s="8">
        <f>PRODUCT(E63:H63)</f>
        <v>1</v>
      </c>
      <c r="J63" s="8"/>
    </row>
    <row r="64" spans="1:10" ht="15" thickBot="1">
      <c r="A64" s="395"/>
      <c r="B64" s="396"/>
      <c r="C64" s="380"/>
      <c r="D64" s="381"/>
      <c r="E64" s="60"/>
      <c r="F64" s="60"/>
      <c r="G64" s="60"/>
      <c r="H64" s="60"/>
      <c r="I64" s="60"/>
      <c r="J64" s="60"/>
    </row>
    <row r="65" spans="1:10">
      <c r="A65" s="399"/>
      <c r="B65" s="414" t="s">
        <v>676</v>
      </c>
      <c r="C65" s="405" t="s">
        <v>86</v>
      </c>
      <c r="D65" s="406"/>
      <c r="E65" s="354"/>
      <c r="F65" s="354"/>
      <c r="G65" s="354"/>
      <c r="H65" s="354"/>
      <c r="I65" s="354">
        <f>SUM(I63:I64)</f>
        <v>1</v>
      </c>
      <c r="J65" s="389"/>
    </row>
    <row r="66" spans="1:10">
      <c r="A66" s="221"/>
      <c r="B66" s="415" t="s">
        <v>677</v>
      </c>
      <c r="C66" s="407" t="s">
        <v>86</v>
      </c>
      <c r="D66" s="408"/>
      <c r="E66" s="344"/>
      <c r="F66" s="344"/>
      <c r="G66" s="344"/>
      <c r="H66" s="344"/>
      <c r="I66" s="344"/>
      <c r="J66" s="82"/>
    </row>
    <row r="67" spans="1:10" ht="15" thickBot="1">
      <c r="A67" s="400"/>
      <c r="B67" s="416" t="s">
        <v>678</v>
      </c>
      <c r="C67" s="409" t="s">
        <v>679</v>
      </c>
      <c r="D67" s="410"/>
      <c r="E67" s="360"/>
      <c r="F67" s="360"/>
      <c r="G67" s="360"/>
      <c r="H67" s="360"/>
      <c r="I67" s="360">
        <f>I65-I66</f>
        <v>1</v>
      </c>
      <c r="J67" s="99"/>
    </row>
    <row r="68" spans="1:10">
      <c r="A68" s="219"/>
      <c r="B68" s="220"/>
      <c r="C68" s="217"/>
      <c r="D68" s="218"/>
      <c r="E68" s="8"/>
      <c r="F68" s="8"/>
      <c r="G68" s="8"/>
      <c r="H68" s="8"/>
      <c r="I68" s="8"/>
      <c r="J68" s="8"/>
    </row>
    <row r="69" spans="1:10">
      <c r="A69" s="219"/>
      <c r="B69" s="220"/>
      <c r="C69" s="217"/>
      <c r="D69" s="218"/>
      <c r="E69" s="8"/>
      <c r="F69" s="8"/>
      <c r="G69" s="8"/>
      <c r="H69" s="8"/>
      <c r="I69" s="8"/>
      <c r="J69" s="8"/>
    </row>
    <row r="70" spans="1:10">
      <c r="A70" s="221"/>
      <c r="B70" s="220"/>
      <c r="C70" s="217"/>
      <c r="D70" s="218"/>
      <c r="E70" s="8"/>
      <c r="F70" s="8"/>
      <c r="G70" s="8"/>
      <c r="H70" s="8"/>
      <c r="I70" s="8"/>
      <c r="J70" s="8"/>
    </row>
    <row r="71" spans="1:10">
      <c r="A71" s="226"/>
      <c r="B71" s="227" t="s">
        <v>87</v>
      </c>
      <c r="C71" s="228"/>
      <c r="D71" s="229"/>
      <c r="E71" s="230"/>
      <c r="F71" s="230"/>
      <c r="G71" s="230"/>
      <c r="H71" s="230"/>
      <c r="I71" s="230"/>
      <c r="J71" s="230"/>
    </row>
    <row r="72" spans="1:10">
      <c r="A72" s="221"/>
      <c r="B72" s="220"/>
      <c r="C72" s="217"/>
      <c r="D72" s="218"/>
      <c r="E72" s="8"/>
      <c r="F72" s="8"/>
      <c r="G72" s="8"/>
      <c r="H72" s="8"/>
      <c r="I72" s="8"/>
      <c r="J72" s="8"/>
    </row>
    <row r="73" spans="1:10">
      <c r="A73" s="20" t="s">
        <v>88</v>
      </c>
      <c r="B73" s="216" t="s">
        <v>89</v>
      </c>
      <c r="C73" s="217"/>
      <c r="D73" s="218"/>
      <c r="E73" s="8"/>
      <c r="F73" s="8"/>
      <c r="G73" s="8"/>
      <c r="H73" s="8"/>
      <c r="I73" s="8"/>
      <c r="J73" s="8"/>
    </row>
    <row r="74" spans="1:10" ht="144">
      <c r="A74" s="221"/>
      <c r="B74" s="220" t="s">
        <v>90</v>
      </c>
      <c r="C74" s="217"/>
      <c r="D74" s="218"/>
      <c r="E74" s="8"/>
      <c r="F74" s="8"/>
      <c r="G74" s="8"/>
      <c r="H74" s="8"/>
      <c r="I74" s="8"/>
      <c r="J74" s="8"/>
    </row>
    <row r="75" spans="1:10">
      <c r="A75" s="221"/>
      <c r="B75" s="220"/>
      <c r="C75" s="217"/>
      <c r="D75" s="218"/>
      <c r="E75" s="8"/>
      <c r="F75" s="8"/>
      <c r="G75" s="8"/>
      <c r="H75" s="8"/>
      <c r="I75" s="8"/>
      <c r="J75" s="8"/>
    </row>
    <row r="76" spans="1:10">
      <c r="A76" s="221">
        <v>1</v>
      </c>
      <c r="B76" s="220" t="s">
        <v>91</v>
      </c>
      <c r="C76" s="217" t="s">
        <v>44</v>
      </c>
      <c r="D76" s="218">
        <v>1</v>
      </c>
      <c r="E76" s="8"/>
      <c r="F76" s="8"/>
      <c r="G76" s="8"/>
      <c r="H76" s="8"/>
      <c r="I76" s="8"/>
      <c r="J76" s="8"/>
    </row>
    <row r="77" spans="1:10">
      <c r="A77" s="221"/>
      <c r="B77" s="220" t="s">
        <v>92</v>
      </c>
      <c r="C77" s="217"/>
      <c r="D77" s="218"/>
      <c r="E77" s="8"/>
      <c r="F77" s="8"/>
      <c r="G77" s="8"/>
      <c r="H77" s="8"/>
      <c r="I77" s="8"/>
      <c r="J77" s="8"/>
    </row>
    <row r="78" spans="1:10">
      <c r="A78" s="221"/>
      <c r="B78" s="220" t="s">
        <v>93</v>
      </c>
      <c r="C78" s="217"/>
      <c r="D78" s="218"/>
      <c r="E78" s="8"/>
      <c r="F78" s="8"/>
      <c r="G78" s="8"/>
      <c r="H78" s="8"/>
      <c r="I78" s="8"/>
      <c r="J78" s="8"/>
    </row>
    <row r="79" spans="1:10">
      <c r="A79" s="221"/>
      <c r="B79" s="220" t="s">
        <v>94</v>
      </c>
      <c r="C79" s="217"/>
      <c r="D79" s="218"/>
      <c r="E79" s="8"/>
      <c r="F79" s="8"/>
      <c r="G79" s="8"/>
      <c r="H79" s="8"/>
      <c r="I79" s="8"/>
      <c r="J79" s="8"/>
    </row>
    <row r="80" spans="1:10">
      <c r="A80" s="221"/>
      <c r="B80" s="220" t="s">
        <v>95</v>
      </c>
      <c r="C80" s="217"/>
      <c r="D80" s="218"/>
      <c r="E80" s="8"/>
      <c r="F80" s="8"/>
      <c r="G80" s="8"/>
      <c r="H80" s="8"/>
      <c r="I80" s="8"/>
      <c r="J80" s="8"/>
    </row>
    <row r="81" spans="1:10" ht="15" thickBot="1">
      <c r="A81" s="395"/>
      <c r="B81" s="379" t="s">
        <v>682</v>
      </c>
      <c r="C81" s="380" t="s">
        <v>44</v>
      </c>
      <c r="D81" s="381"/>
      <c r="E81" s="60">
        <v>1</v>
      </c>
      <c r="F81" s="60"/>
      <c r="G81" s="60"/>
      <c r="H81" s="60"/>
      <c r="I81" s="60">
        <f>PRODUCT(E81:H81)</f>
        <v>1</v>
      </c>
      <c r="J81" s="60"/>
    </row>
    <row r="82" spans="1:10">
      <c r="A82" s="411"/>
      <c r="B82" s="401" t="s">
        <v>684</v>
      </c>
      <c r="C82" s="405" t="s">
        <v>44</v>
      </c>
      <c r="D82" s="406"/>
      <c r="E82" s="354"/>
      <c r="F82" s="354"/>
      <c r="G82" s="354"/>
      <c r="H82" s="354"/>
      <c r="I82" s="354">
        <f>SUM(I81)</f>
        <v>1</v>
      </c>
      <c r="J82" s="355"/>
    </row>
    <row r="83" spans="1:10">
      <c r="A83" s="412"/>
      <c r="B83" s="402" t="s">
        <v>683</v>
      </c>
      <c r="C83" s="407" t="s">
        <v>44</v>
      </c>
      <c r="D83" s="408"/>
      <c r="E83" s="344"/>
      <c r="F83" s="344"/>
      <c r="G83" s="344"/>
      <c r="H83" s="344"/>
      <c r="I83" s="344">
        <v>1</v>
      </c>
      <c r="J83" s="356"/>
    </row>
    <row r="84" spans="1:10" ht="15" thickBot="1">
      <c r="A84" s="413"/>
      <c r="B84" s="403" t="s">
        <v>685</v>
      </c>
      <c r="C84" s="409" t="s">
        <v>44</v>
      </c>
      <c r="D84" s="410"/>
      <c r="E84" s="360"/>
      <c r="F84" s="360"/>
      <c r="G84" s="360"/>
      <c r="H84" s="360"/>
      <c r="I84" s="360">
        <f>I82-I83</f>
        <v>0</v>
      </c>
      <c r="J84" s="361"/>
    </row>
    <row r="85" spans="1:10">
      <c r="A85" s="397"/>
      <c r="B85" s="383"/>
      <c r="C85" s="384"/>
      <c r="D85" s="385"/>
      <c r="E85" s="76"/>
      <c r="F85" s="76"/>
      <c r="G85" s="76"/>
      <c r="H85" s="76"/>
      <c r="I85" s="76"/>
      <c r="J85" s="76"/>
    </row>
    <row r="86" spans="1:10">
      <c r="A86" s="221">
        <v>2</v>
      </c>
      <c r="B86" s="216" t="s">
        <v>96</v>
      </c>
      <c r="C86" s="217" t="s">
        <v>44</v>
      </c>
      <c r="D86" s="218" t="s">
        <v>97</v>
      </c>
      <c r="E86" s="8"/>
      <c r="F86" s="8"/>
      <c r="G86" s="8"/>
      <c r="H86" s="8"/>
      <c r="I86" s="8"/>
      <c r="J86" s="8"/>
    </row>
    <row r="87" spans="1:10">
      <c r="A87" s="221"/>
      <c r="B87" s="220" t="s">
        <v>98</v>
      </c>
      <c r="C87" s="217"/>
      <c r="D87" s="218"/>
      <c r="E87" s="8"/>
      <c r="F87" s="8"/>
      <c r="G87" s="8"/>
      <c r="H87" s="8"/>
      <c r="I87" s="8"/>
      <c r="J87" s="8"/>
    </row>
    <row r="88" spans="1:10">
      <c r="A88" s="221"/>
      <c r="B88" s="231" t="s">
        <v>99</v>
      </c>
      <c r="C88" s="217"/>
      <c r="D88" s="218"/>
      <c r="E88" s="8"/>
      <c r="F88" s="8"/>
      <c r="G88" s="8"/>
      <c r="H88" s="8"/>
      <c r="I88" s="8"/>
      <c r="J88" s="8"/>
    </row>
    <row r="89" spans="1:10">
      <c r="A89" s="221"/>
      <c r="B89" s="220" t="s">
        <v>100</v>
      </c>
      <c r="C89" s="217"/>
      <c r="D89" s="218"/>
      <c r="E89" s="8"/>
      <c r="F89" s="8"/>
      <c r="G89" s="8"/>
      <c r="H89" s="8"/>
      <c r="I89" s="8"/>
      <c r="J89" s="8"/>
    </row>
    <row r="90" spans="1:10">
      <c r="A90" s="221"/>
      <c r="B90" s="231" t="s">
        <v>101</v>
      </c>
      <c r="C90" s="217"/>
      <c r="D90" s="218"/>
      <c r="E90" s="8"/>
      <c r="F90" s="8"/>
      <c r="G90" s="8"/>
      <c r="H90" s="8"/>
      <c r="I90" s="8"/>
      <c r="J90" s="8"/>
    </row>
    <row r="91" spans="1:10">
      <c r="A91" s="221"/>
      <c r="B91" s="220"/>
      <c r="C91" s="217"/>
      <c r="D91" s="218"/>
      <c r="E91" s="8"/>
      <c r="F91" s="8"/>
      <c r="G91" s="8"/>
      <c r="H91" s="8"/>
      <c r="I91" s="8"/>
      <c r="J91" s="8"/>
    </row>
    <row r="92" spans="1:10">
      <c r="A92" s="221">
        <v>3</v>
      </c>
      <c r="B92" s="216" t="s">
        <v>102</v>
      </c>
      <c r="C92" s="217" t="s">
        <v>44</v>
      </c>
      <c r="D92" s="218">
        <v>2</v>
      </c>
      <c r="E92" s="8"/>
      <c r="F92" s="8"/>
      <c r="G92" s="8"/>
      <c r="H92" s="8"/>
      <c r="I92" s="8"/>
      <c r="J92" s="8"/>
    </row>
    <row r="93" spans="1:10">
      <c r="A93" s="221"/>
      <c r="B93" s="220" t="s">
        <v>103</v>
      </c>
      <c r="C93" s="217"/>
      <c r="D93" s="218"/>
      <c r="E93" s="8"/>
      <c r="F93" s="8"/>
      <c r="G93" s="8"/>
      <c r="H93" s="8"/>
      <c r="I93" s="8"/>
      <c r="J93" s="8"/>
    </row>
    <row r="94" spans="1:10">
      <c r="A94" s="221"/>
      <c r="B94" s="231" t="s">
        <v>99</v>
      </c>
      <c r="C94" s="217"/>
      <c r="D94" s="218"/>
      <c r="E94" s="8"/>
      <c r="F94" s="8"/>
      <c r="G94" s="8"/>
      <c r="H94" s="8"/>
      <c r="I94" s="8"/>
      <c r="J94" s="8"/>
    </row>
    <row r="95" spans="1:10">
      <c r="A95" s="221"/>
      <c r="B95" s="220" t="s">
        <v>104</v>
      </c>
      <c r="C95" s="217"/>
      <c r="D95" s="218"/>
      <c r="E95" s="8"/>
      <c r="F95" s="8"/>
      <c r="G95" s="8"/>
      <c r="H95" s="8"/>
      <c r="I95" s="8"/>
      <c r="J95" s="8"/>
    </row>
    <row r="96" spans="1:10">
      <c r="A96" s="221"/>
      <c r="B96" s="231" t="s">
        <v>101</v>
      </c>
      <c r="C96" s="217"/>
      <c r="D96" s="218"/>
      <c r="E96" s="8"/>
      <c r="F96" s="8"/>
      <c r="G96" s="8"/>
      <c r="H96" s="8"/>
      <c r="I96" s="8"/>
      <c r="J96" s="8"/>
    </row>
    <row r="97" spans="1:10" ht="15" thickBot="1">
      <c r="A97" s="395"/>
      <c r="B97" s="379" t="s">
        <v>686</v>
      </c>
      <c r="C97" s="380" t="s">
        <v>44</v>
      </c>
      <c r="D97" s="381"/>
      <c r="E97" s="60">
        <v>1</v>
      </c>
      <c r="F97" s="60"/>
      <c r="G97" s="60"/>
      <c r="H97" s="60"/>
      <c r="I97" s="60">
        <f>PRODUCT(E97:H97)</f>
        <v>1</v>
      </c>
      <c r="J97" s="60"/>
    </row>
    <row r="98" spans="1:10">
      <c r="A98" s="399"/>
      <c r="B98" s="401" t="s">
        <v>684</v>
      </c>
      <c r="C98" s="405" t="s">
        <v>44</v>
      </c>
      <c r="D98" s="406"/>
      <c r="E98" s="354"/>
      <c r="F98" s="354"/>
      <c r="G98" s="354"/>
      <c r="H98" s="354"/>
      <c r="I98" s="354">
        <f>SUM(I97)</f>
        <v>1</v>
      </c>
      <c r="J98" s="389"/>
    </row>
    <row r="99" spans="1:10">
      <c r="A99" s="221"/>
      <c r="B99" s="402" t="s">
        <v>683</v>
      </c>
      <c r="C99" s="407" t="s">
        <v>44</v>
      </c>
      <c r="D99" s="408"/>
      <c r="E99" s="344"/>
      <c r="F99" s="344"/>
      <c r="G99" s="344"/>
      <c r="H99" s="344"/>
      <c r="I99" s="344">
        <v>1</v>
      </c>
      <c r="J99" s="82"/>
    </row>
    <row r="100" spans="1:10" ht="15" thickBot="1">
      <c r="A100" s="400"/>
      <c r="B100" s="403" t="s">
        <v>685</v>
      </c>
      <c r="C100" s="409" t="s">
        <v>44</v>
      </c>
      <c r="D100" s="410"/>
      <c r="E100" s="360"/>
      <c r="F100" s="360"/>
      <c r="G100" s="360"/>
      <c r="H100" s="360"/>
      <c r="I100" s="360">
        <f>I98-I99</f>
        <v>0</v>
      </c>
      <c r="J100" s="99"/>
    </row>
    <row r="101" spans="1:10">
      <c r="A101" s="221"/>
      <c r="B101" s="231"/>
      <c r="C101" s="217"/>
      <c r="D101" s="218"/>
      <c r="E101" s="8"/>
      <c r="F101" s="8"/>
      <c r="G101" s="8"/>
      <c r="H101" s="8"/>
      <c r="I101" s="8"/>
      <c r="J101" s="8"/>
    </row>
    <row r="102" spans="1:10">
      <c r="A102" s="221">
        <v>4</v>
      </c>
      <c r="B102" s="216" t="s">
        <v>105</v>
      </c>
      <c r="C102" s="217" t="s">
        <v>44</v>
      </c>
      <c r="D102" s="218">
        <v>1</v>
      </c>
      <c r="E102" s="8"/>
      <c r="F102" s="8"/>
      <c r="G102" s="8"/>
      <c r="H102" s="8"/>
      <c r="I102" s="8"/>
      <c r="J102" s="8"/>
    </row>
    <row r="103" spans="1:10">
      <c r="A103" s="221"/>
      <c r="B103" s="220" t="s">
        <v>106</v>
      </c>
      <c r="C103" s="217"/>
      <c r="D103" s="218"/>
      <c r="E103" s="8"/>
      <c r="F103" s="8"/>
      <c r="G103" s="8"/>
      <c r="H103" s="8"/>
      <c r="I103" s="8"/>
      <c r="J103" s="8"/>
    </row>
    <row r="104" spans="1:10">
      <c r="A104" s="221"/>
      <c r="B104" s="220" t="s">
        <v>107</v>
      </c>
      <c r="C104" s="217"/>
      <c r="D104" s="218"/>
      <c r="E104" s="8"/>
      <c r="F104" s="8"/>
      <c r="G104" s="8"/>
      <c r="H104" s="8"/>
      <c r="I104" s="8"/>
      <c r="J104" s="8"/>
    </row>
    <row r="105" spans="1:10">
      <c r="A105" s="221"/>
      <c r="B105" s="220" t="s">
        <v>108</v>
      </c>
      <c r="C105" s="217"/>
      <c r="D105" s="218"/>
      <c r="E105" s="8"/>
      <c r="F105" s="8"/>
      <c r="G105" s="8"/>
      <c r="H105" s="8"/>
      <c r="I105" s="8"/>
      <c r="J105" s="8"/>
    </row>
    <row r="106" spans="1:10" ht="15" thickBot="1">
      <c r="A106" s="395"/>
      <c r="B106" s="379" t="s">
        <v>687</v>
      </c>
      <c r="C106" s="380" t="s">
        <v>44</v>
      </c>
      <c r="D106" s="381"/>
      <c r="E106" s="60">
        <v>1</v>
      </c>
      <c r="F106" s="60"/>
      <c r="G106" s="60"/>
      <c r="H106" s="60"/>
      <c r="I106" s="60">
        <f>PRODUCT(E106:H106)</f>
        <v>1</v>
      </c>
      <c r="J106" s="60"/>
    </row>
    <row r="107" spans="1:10">
      <c r="A107" s="399"/>
      <c r="B107" s="401" t="s">
        <v>684</v>
      </c>
      <c r="C107" s="405" t="s">
        <v>44</v>
      </c>
      <c r="D107" s="387"/>
      <c r="E107" s="388"/>
      <c r="F107" s="388"/>
      <c r="G107" s="388"/>
      <c r="H107" s="388"/>
      <c r="I107" s="354">
        <f>SUM(I106)</f>
        <v>1</v>
      </c>
      <c r="J107" s="389"/>
    </row>
    <row r="108" spans="1:10">
      <c r="A108" s="221"/>
      <c r="B108" s="402" t="s">
        <v>683</v>
      </c>
      <c r="C108" s="407" t="s">
        <v>44</v>
      </c>
      <c r="D108" s="218"/>
      <c r="E108" s="8"/>
      <c r="F108" s="8"/>
      <c r="G108" s="8"/>
      <c r="H108" s="8"/>
      <c r="I108" s="344">
        <v>1</v>
      </c>
      <c r="J108" s="82"/>
    </row>
    <row r="109" spans="1:10" ht="15" thickBot="1">
      <c r="A109" s="400"/>
      <c r="B109" s="403" t="s">
        <v>685</v>
      </c>
      <c r="C109" s="409" t="s">
        <v>44</v>
      </c>
      <c r="D109" s="393"/>
      <c r="E109" s="98"/>
      <c r="F109" s="98"/>
      <c r="G109" s="98"/>
      <c r="H109" s="98"/>
      <c r="I109" s="360">
        <f>I107-I108</f>
        <v>0</v>
      </c>
      <c r="J109" s="99"/>
    </row>
    <row r="110" spans="1:10">
      <c r="A110" s="221"/>
      <c r="B110" s="220"/>
      <c r="C110" s="217"/>
      <c r="D110" s="218"/>
      <c r="E110" s="8"/>
      <c r="F110" s="8"/>
      <c r="G110" s="8"/>
      <c r="H110" s="8"/>
      <c r="I110" s="8"/>
      <c r="J110" s="8"/>
    </row>
    <row r="111" spans="1:10">
      <c r="A111" s="226"/>
      <c r="B111" s="227" t="s">
        <v>109</v>
      </c>
      <c r="C111" s="228"/>
      <c r="D111" s="229"/>
      <c r="E111" s="230"/>
      <c r="F111" s="230"/>
      <c r="G111" s="230"/>
      <c r="H111" s="230"/>
      <c r="I111" s="230"/>
      <c r="J111" s="230"/>
    </row>
    <row r="112" spans="1:10">
      <c r="A112" s="221"/>
      <c r="B112" s="220"/>
      <c r="C112" s="217"/>
      <c r="D112" s="218"/>
      <c r="E112" s="8"/>
      <c r="F112" s="8"/>
      <c r="G112" s="8"/>
      <c r="H112" s="8"/>
      <c r="I112" s="8"/>
      <c r="J112" s="8"/>
    </row>
    <row r="113" spans="1:10">
      <c r="A113" s="20" t="s">
        <v>110</v>
      </c>
      <c r="B113" s="216" t="s">
        <v>111</v>
      </c>
      <c r="C113" s="217"/>
      <c r="D113" s="218"/>
      <c r="E113" s="8"/>
      <c r="F113" s="8"/>
      <c r="G113" s="8"/>
      <c r="H113" s="8"/>
      <c r="I113" s="8"/>
      <c r="J113" s="8"/>
    </row>
    <row r="114" spans="1:10" ht="86.4">
      <c r="A114" s="221"/>
      <c r="B114" s="220" t="s">
        <v>112</v>
      </c>
      <c r="C114" s="217"/>
      <c r="D114" s="218"/>
      <c r="E114" s="8"/>
      <c r="F114" s="8"/>
      <c r="G114" s="8"/>
      <c r="H114" s="8"/>
      <c r="I114" s="8"/>
      <c r="J114" s="8"/>
    </row>
    <row r="115" spans="1:10">
      <c r="A115" s="221">
        <v>1</v>
      </c>
      <c r="B115" s="220" t="s">
        <v>113</v>
      </c>
      <c r="C115" s="217" t="s">
        <v>114</v>
      </c>
      <c r="D115" s="218" t="s">
        <v>97</v>
      </c>
      <c r="E115" s="8"/>
      <c r="F115" s="8"/>
      <c r="G115" s="8"/>
      <c r="H115" s="8"/>
      <c r="I115" s="8"/>
      <c r="J115" s="8"/>
    </row>
    <row r="116" spans="1:10">
      <c r="A116" s="221">
        <v>2</v>
      </c>
      <c r="B116" s="220" t="s">
        <v>115</v>
      </c>
      <c r="C116" s="217" t="s">
        <v>114</v>
      </c>
      <c r="D116" s="218" t="s">
        <v>97</v>
      </c>
      <c r="E116" s="8"/>
      <c r="F116" s="8"/>
      <c r="G116" s="8"/>
      <c r="H116" s="8"/>
      <c r="I116" s="8"/>
      <c r="J116" s="8"/>
    </row>
    <row r="117" spans="1:10">
      <c r="A117" s="221">
        <v>3</v>
      </c>
      <c r="B117" s="220" t="s">
        <v>116</v>
      </c>
      <c r="C117" s="217" t="s">
        <v>114</v>
      </c>
      <c r="D117" s="218" t="s">
        <v>97</v>
      </c>
      <c r="E117" s="8"/>
      <c r="F117" s="8"/>
      <c r="G117" s="8"/>
      <c r="H117" s="8"/>
      <c r="I117" s="8"/>
      <c r="J117" s="8"/>
    </row>
    <row r="118" spans="1:10">
      <c r="A118" s="221">
        <v>4</v>
      </c>
      <c r="B118" s="220" t="s">
        <v>117</v>
      </c>
      <c r="C118" s="217" t="s">
        <v>114</v>
      </c>
      <c r="D118" s="218" t="s">
        <v>97</v>
      </c>
      <c r="E118" s="8"/>
      <c r="F118" s="8"/>
      <c r="G118" s="8"/>
      <c r="H118" s="8"/>
      <c r="I118" s="8"/>
      <c r="J118" s="8"/>
    </row>
    <row r="119" spans="1:10">
      <c r="A119" s="221">
        <v>5</v>
      </c>
      <c r="B119" s="220" t="s">
        <v>118</v>
      </c>
      <c r="C119" s="217" t="s">
        <v>114</v>
      </c>
      <c r="D119" s="218" t="s">
        <v>97</v>
      </c>
      <c r="E119" s="8"/>
      <c r="F119" s="8"/>
      <c r="G119" s="8"/>
      <c r="H119" s="8"/>
      <c r="I119" s="8"/>
      <c r="J119" s="8"/>
    </row>
    <row r="120" spans="1:10">
      <c r="A120" s="221">
        <v>6</v>
      </c>
      <c r="B120" s="220" t="s">
        <v>119</v>
      </c>
      <c r="C120" s="217" t="s">
        <v>114</v>
      </c>
      <c r="D120" s="218" t="s">
        <v>97</v>
      </c>
      <c r="E120" s="8"/>
      <c r="F120" s="8"/>
      <c r="G120" s="8"/>
      <c r="H120" s="8"/>
      <c r="I120" s="8"/>
      <c r="J120" s="8"/>
    </row>
    <row r="121" spans="1:10">
      <c r="A121" s="221">
        <v>7</v>
      </c>
      <c r="B121" s="220" t="s">
        <v>120</v>
      </c>
      <c r="C121" s="217" t="s">
        <v>114</v>
      </c>
      <c r="D121" s="218" t="s">
        <v>97</v>
      </c>
      <c r="E121" s="8"/>
      <c r="F121" s="8"/>
      <c r="G121" s="8"/>
      <c r="H121" s="8"/>
      <c r="I121" s="8"/>
      <c r="J121" s="8"/>
    </row>
    <row r="122" spans="1:10">
      <c r="A122" s="221">
        <v>8</v>
      </c>
      <c r="B122" s="220" t="s">
        <v>121</v>
      </c>
      <c r="C122" s="217" t="s">
        <v>114</v>
      </c>
      <c r="D122" s="218" t="s">
        <v>97</v>
      </c>
      <c r="E122" s="8"/>
      <c r="F122" s="8"/>
      <c r="G122" s="8"/>
      <c r="H122" s="8"/>
      <c r="I122" s="8"/>
      <c r="J122" s="8"/>
    </row>
    <row r="123" spans="1:10">
      <c r="A123" s="221">
        <v>9</v>
      </c>
      <c r="B123" s="220" t="s">
        <v>122</v>
      </c>
      <c r="C123" s="217" t="s">
        <v>114</v>
      </c>
      <c r="D123" s="218" t="s">
        <v>97</v>
      </c>
      <c r="E123" s="8"/>
      <c r="F123" s="8"/>
      <c r="G123" s="8"/>
      <c r="H123" s="8"/>
      <c r="I123" s="8"/>
      <c r="J123" s="8"/>
    </row>
    <row r="124" spans="1:10">
      <c r="A124" s="221">
        <v>10</v>
      </c>
      <c r="B124" s="220" t="s">
        <v>123</v>
      </c>
      <c r="C124" s="217" t="s">
        <v>114</v>
      </c>
      <c r="D124" s="218">
        <v>100</v>
      </c>
      <c r="E124" s="8"/>
      <c r="F124" s="8"/>
      <c r="G124" s="8"/>
      <c r="H124" s="8"/>
      <c r="I124" s="8"/>
      <c r="J124" s="8"/>
    </row>
    <row r="125" spans="1:10">
      <c r="A125" s="221">
        <v>11</v>
      </c>
      <c r="B125" s="220" t="s">
        <v>124</v>
      </c>
      <c r="C125" s="217" t="s">
        <v>114</v>
      </c>
      <c r="D125" s="218" t="s">
        <v>97</v>
      </c>
      <c r="E125" s="8"/>
      <c r="F125" s="8"/>
      <c r="G125" s="8"/>
      <c r="H125" s="8"/>
      <c r="I125" s="8"/>
      <c r="J125" s="8"/>
    </row>
    <row r="126" spans="1:10">
      <c r="A126" s="221">
        <v>12</v>
      </c>
      <c r="B126" s="220" t="s">
        <v>125</v>
      </c>
      <c r="C126" s="217" t="s">
        <v>114</v>
      </c>
      <c r="D126" s="218" t="s">
        <v>97</v>
      </c>
      <c r="E126" s="8"/>
      <c r="F126" s="8"/>
      <c r="G126" s="8"/>
      <c r="H126" s="8"/>
      <c r="I126" s="8"/>
      <c r="J126" s="8"/>
    </row>
    <row r="127" spans="1:10">
      <c r="A127" s="221">
        <v>13</v>
      </c>
      <c r="B127" s="220" t="s">
        <v>126</v>
      </c>
      <c r="C127" s="217" t="s">
        <v>114</v>
      </c>
      <c r="D127" s="218" t="s">
        <v>97</v>
      </c>
      <c r="E127" s="8"/>
      <c r="F127" s="8"/>
      <c r="G127" s="8"/>
      <c r="H127" s="8"/>
      <c r="I127" s="8"/>
      <c r="J127" s="8"/>
    </row>
    <row r="128" spans="1:10">
      <c r="A128" s="221">
        <v>14</v>
      </c>
      <c r="B128" s="220" t="s">
        <v>127</v>
      </c>
      <c r="C128" s="217" t="s">
        <v>114</v>
      </c>
      <c r="D128" s="218">
        <v>30</v>
      </c>
      <c r="E128" s="8"/>
      <c r="F128" s="8"/>
      <c r="G128" s="8"/>
      <c r="H128" s="8"/>
      <c r="I128" s="8"/>
      <c r="J128" s="8"/>
    </row>
    <row r="129" spans="1:10" ht="15" thickBot="1">
      <c r="A129" s="221"/>
      <c r="B129" s="220"/>
      <c r="C129" s="217"/>
      <c r="D129" s="218"/>
      <c r="E129" s="8">
        <v>1</v>
      </c>
      <c r="F129" s="8">
        <v>3</v>
      </c>
      <c r="G129" s="8"/>
      <c r="H129" s="8"/>
      <c r="I129" s="8">
        <f>PRODUCT(E129:H129)</f>
        <v>3</v>
      </c>
      <c r="J129" s="8"/>
    </row>
    <row r="130" spans="1:10">
      <c r="A130" s="399"/>
      <c r="B130" s="401" t="s">
        <v>684</v>
      </c>
      <c r="C130" s="405" t="s">
        <v>750</v>
      </c>
      <c r="D130" s="387"/>
      <c r="E130" s="388"/>
      <c r="F130" s="388"/>
      <c r="G130" s="388"/>
      <c r="H130" s="388"/>
      <c r="I130" s="354">
        <f>SUM(I129)</f>
        <v>3</v>
      </c>
      <c r="J130" s="389"/>
    </row>
    <row r="131" spans="1:10">
      <c r="A131" s="221"/>
      <c r="B131" s="402" t="s">
        <v>683</v>
      </c>
      <c r="C131" s="407" t="s">
        <v>750</v>
      </c>
      <c r="D131" s="218"/>
      <c r="E131" s="8"/>
      <c r="F131" s="8"/>
      <c r="G131" s="8"/>
      <c r="H131" s="8"/>
      <c r="I131" s="344">
        <v>3</v>
      </c>
      <c r="J131" s="82"/>
    </row>
    <row r="132" spans="1:10" ht="15" thickBot="1">
      <c r="A132" s="500"/>
      <c r="B132" s="501" t="s">
        <v>685</v>
      </c>
      <c r="C132" s="502" t="s">
        <v>750</v>
      </c>
      <c r="D132" s="503"/>
      <c r="E132" s="504"/>
      <c r="F132" s="504"/>
      <c r="G132" s="504"/>
      <c r="H132" s="504"/>
      <c r="I132" s="505">
        <f>I130-I131</f>
        <v>0</v>
      </c>
      <c r="J132" s="506"/>
    </row>
    <row r="133" spans="1:10">
      <c r="A133" s="221"/>
      <c r="B133" s="220"/>
      <c r="C133" s="217"/>
      <c r="D133" s="218"/>
      <c r="E133" s="8"/>
      <c r="F133" s="8"/>
      <c r="G133" s="8"/>
      <c r="H133" s="8"/>
      <c r="I133" s="8"/>
      <c r="J133" s="8"/>
    </row>
    <row r="134" spans="1:10">
      <c r="A134" s="221">
        <v>15</v>
      </c>
      <c r="B134" s="220" t="s">
        <v>128</v>
      </c>
      <c r="C134" s="217" t="s">
        <v>114</v>
      </c>
      <c r="D134" s="218">
        <v>60</v>
      </c>
      <c r="E134" s="8"/>
      <c r="F134" s="8"/>
      <c r="G134" s="8"/>
      <c r="H134" s="8"/>
      <c r="I134" s="8"/>
      <c r="J134" s="8"/>
    </row>
    <row r="135" spans="1:10">
      <c r="A135" s="221">
        <v>16</v>
      </c>
      <c r="B135" s="220" t="s">
        <v>129</v>
      </c>
      <c r="C135" s="217" t="s">
        <v>114</v>
      </c>
      <c r="D135" s="218" t="s">
        <v>97</v>
      </c>
      <c r="E135" s="8"/>
      <c r="F135" s="8"/>
      <c r="G135" s="8"/>
      <c r="H135" s="8"/>
      <c r="I135" s="8"/>
      <c r="J135" s="8"/>
    </row>
    <row r="136" spans="1:10">
      <c r="A136" s="221">
        <v>17</v>
      </c>
      <c r="B136" s="220" t="s">
        <v>130</v>
      </c>
      <c r="C136" s="217" t="s">
        <v>114</v>
      </c>
      <c r="D136" s="218">
        <v>20</v>
      </c>
      <c r="E136" s="8"/>
      <c r="F136" s="8"/>
      <c r="G136" s="8"/>
      <c r="H136" s="8"/>
      <c r="I136" s="8"/>
      <c r="J136" s="8"/>
    </row>
    <row r="137" spans="1:10">
      <c r="A137" s="221">
        <v>18</v>
      </c>
      <c r="B137" s="220" t="s">
        <v>131</v>
      </c>
      <c r="C137" s="217" t="s">
        <v>114</v>
      </c>
      <c r="D137" s="218">
        <v>40</v>
      </c>
      <c r="E137" s="8"/>
      <c r="F137" s="8"/>
      <c r="G137" s="8"/>
      <c r="H137" s="8"/>
      <c r="I137" s="8"/>
      <c r="J137" s="8"/>
    </row>
    <row r="138" spans="1:10">
      <c r="A138" s="221">
        <v>19</v>
      </c>
      <c r="B138" s="220" t="s">
        <v>132</v>
      </c>
      <c r="C138" s="217" t="s">
        <v>114</v>
      </c>
      <c r="D138" s="218" t="s">
        <v>97</v>
      </c>
      <c r="E138" s="8"/>
      <c r="F138" s="8"/>
      <c r="G138" s="8"/>
      <c r="H138" s="8"/>
      <c r="I138" s="8"/>
      <c r="J138" s="8"/>
    </row>
    <row r="139" spans="1:10">
      <c r="A139" s="221">
        <v>20</v>
      </c>
      <c r="B139" s="220" t="s">
        <v>133</v>
      </c>
      <c r="C139" s="217" t="s">
        <v>114</v>
      </c>
      <c r="D139" s="218" t="s">
        <v>97</v>
      </c>
      <c r="E139" s="8"/>
      <c r="F139" s="8"/>
      <c r="G139" s="8"/>
      <c r="H139" s="8"/>
      <c r="I139" s="8"/>
      <c r="J139" s="8"/>
    </row>
    <row r="140" spans="1:10">
      <c r="A140" s="221">
        <v>21</v>
      </c>
      <c r="B140" s="220" t="s">
        <v>134</v>
      </c>
      <c r="C140" s="217" t="s">
        <v>114</v>
      </c>
      <c r="D140" s="218" t="s">
        <v>97</v>
      </c>
      <c r="E140" s="8"/>
      <c r="F140" s="8"/>
      <c r="G140" s="8"/>
      <c r="H140" s="8"/>
      <c r="I140" s="8"/>
      <c r="J140" s="8"/>
    </row>
    <row r="141" spans="1:10">
      <c r="A141" s="221">
        <v>22</v>
      </c>
      <c r="B141" s="220" t="s">
        <v>135</v>
      </c>
      <c r="C141" s="217" t="s">
        <v>114</v>
      </c>
      <c r="D141" s="218" t="s">
        <v>97</v>
      </c>
      <c r="E141" s="8"/>
      <c r="F141" s="8"/>
      <c r="G141" s="8"/>
      <c r="H141" s="8"/>
      <c r="I141" s="8"/>
      <c r="J141" s="8"/>
    </row>
    <row r="142" spans="1:10">
      <c r="A142" s="221">
        <v>23</v>
      </c>
      <c r="B142" s="232" t="s">
        <v>136</v>
      </c>
      <c r="C142" s="217" t="s">
        <v>114</v>
      </c>
      <c r="D142" s="218" t="s">
        <v>97</v>
      </c>
      <c r="E142" s="8"/>
      <c r="F142" s="8"/>
      <c r="G142" s="8"/>
      <c r="H142" s="8"/>
      <c r="I142" s="8"/>
      <c r="J142" s="8"/>
    </row>
    <row r="143" spans="1:10">
      <c r="A143" s="221">
        <v>24</v>
      </c>
      <c r="B143" s="232" t="s">
        <v>137</v>
      </c>
      <c r="C143" s="217" t="s">
        <v>114</v>
      </c>
      <c r="D143" s="218" t="s">
        <v>97</v>
      </c>
      <c r="E143" s="8"/>
      <c r="F143" s="8"/>
      <c r="G143" s="8"/>
      <c r="H143" s="8"/>
      <c r="I143" s="8"/>
      <c r="J143" s="8"/>
    </row>
    <row r="144" spans="1:10">
      <c r="A144" s="221">
        <v>25</v>
      </c>
      <c r="B144" s="232" t="s">
        <v>138</v>
      </c>
      <c r="C144" s="217" t="s">
        <v>114</v>
      </c>
      <c r="D144" s="218" t="s">
        <v>97</v>
      </c>
      <c r="E144" s="8"/>
      <c r="F144" s="8"/>
      <c r="G144" s="8"/>
      <c r="H144" s="8"/>
      <c r="I144" s="8"/>
      <c r="J144" s="8"/>
    </row>
    <row r="145" spans="1:10">
      <c r="A145" s="221">
        <v>26</v>
      </c>
      <c r="B145" s="232" t="s">
        <v>139</v>
      </c>
      <c r="C145" s="217" t="s">
        <v>114</v>
      </c>
      <c r="D145" s="218" t="s">
        <v>97</v>
      </c>
      <c r="E145" s="8"/>
      <c r="F145" s="8"/>
      <c r="G145" s="8"/>
      <c r="H145" s="8"/>
      <c r="I145" s="8"/>
      <c r="J145" s="8"/>
    </row>
    <row r="146" spans="1:10">
      <c r="A146" s="221"/>
      <c r="B146" s="220"/>
      <c r="C146" s="217"/>
      <c r="D146" s="218"/>
      <c r="E146" s="8"/>
      <c r="F146" s="8"/>
      <c r="G146" s="8"/>
      <c r="H146" s="8"/>
      <c r="I146" s="8"/>
      <c r="J146" s="8"/>
    </row>
    <row r="147" spans="1:10" ht="28.8">
      <c r="A147" s="20" t="s">
        <v>140</v>
      </c>
      <c r="B147" s="216" t="s">
        <v>141</v>
      </c>
      <c r="C147" s="217"/>
      <c r="D147" s="218"/>
      <c r="E147" s="8"/>
      <c r="F147" s="8"/>
      <c r="G147" s="8"/>
      <c r="H147" s="8"/>
      <c r="I147" s="8"/>
      <c r="J147" s="8"/>
    </row>
    <row r="148" spans="1:10">
      <c r="A148" s="221"/>
      <c r="B148" s="220"/>
      <c r="C148" s="217"/>
      <c r="D148" s="218"/>
      <c r="E148" s="8"/>
      <c r="F148" s="8"/>
      <c r="G148" s="8"/>
      <c r="H148" s="8"/>
      <c r="I148" s="8"/>
      <c r="J148" s="8"/>
    </row>
    <row r="149" spans="1:10">
      <c r="A149" s="221">
        <v>1</v>
      </c>
      <c r="B149" s="220" t="s">
        <v>113</v>
      </c>
      <c r="C149" s="217" t="s">
        <v>44</v>
      </c>
      <c r="D149" s="218" t="s">
        <v>97</v>
      </c>
      <c r="E149" s="8"/>
      <c r="F149" s="8"/>
      <c r="G149" s="8"/>
      <c r="H149" s="8"/>
      <c r="I149" s="8"/>
      <c r="J149" s="8"/>
    </row>
    <row r="150" spans="1:10">
      <c r="A150" s="221">
        <v>2</v>
      </c>
      <c r="B150" s="220" t="s">
        <v>115</v>
      </c>
      <c r="C150" s="217" t="s">
        <v>44</v>
      </c>
      <c r="D150" s="218" t="s">
        <v>97</v>
      </c>
      <c r="E150" s="8"/>
      <c r="F150" s="8"/>
      <c r="G150" s="8"/>
      <c r="H150" s="8"/>
      <c r="I150" s="8"/>
      <c r="J150" s="8"/>
    </row>
    <row r="151" spans="1:10">
      <c r="A151" s="221">
        <v>3</v>
      </c>
      <c r="B151" s="220" t="s">
        <v>116</v>
      </c>
      <c r="C151" s="217" t="s">
        <v>44</v>
      </c>
      <c r="D151" s="218" t="s">
        <v>97</v>
      </c>
      <c r="E151" s="8"/>
      <c r="F151" s="8"/>
      <c r="G151" s="8"/>
      <c r="H151" s="8"/>
      <c r="I151" s="8"/>
      <c r="J151" s="8"/>
    </row>
    <row r="152" spans="1:10">
      <c r="A152" s="221">
        <v>4</v>
      </c>
      <c r="B152" s="220" t="s">
        <v>117</v>
      </c>
      <c r="C152" s="217" t="s">
        <v>44</v>
      </c>
      <c r="D152" s="218" t="s">
        <v>97</v>
      </c>
      <c r="E152" s="8"/>
      <c r="F152" s="8"/>
      <c r="G152" s="8"/>
      <c r="H152" s="8"/>
      <c r="I152" s="8"/>
      <c r="J152" s="8"/>
    </row>
    <row r="153" spans="1:10">
      <c r="A153" s="221">
        <v>5</v>
      </c>
      <c r="B153" s="220" t="s">
        <v>118</v>
      </c>
      <c r="C153" s="217" t="s">
        <v>44</v>
      </c>
      <c r="D153" s="218" t="s">
        <v>97</v>
      </c>
      <c r="E153" s="8"/>
      <c r="F153" s="8"/>
      <c r="G153" s="8"/>
      <c r="H153" s="8"/>
      <c r="I153" s="8"/>
      <c r="J153" s="8"/>
    </row>
    <row r="154" spans="1:10">
      <c r="A154" s="221">
        <v>6</v>
      </c>
      <c r="B154" s="220" t="s">
        <v>119</v>
      </c>
      <c r="C154" s="217" t="s">
        <v>44</v>
      </c>
      <c r="D154" s="218" t="s">
        <v>97</v>
      </c>
      <c r="E154" s="8"/>
      <c r="F154" s="8"/>
      <c r="G154" s="8"/>
      <c r="H154" s="8"/>
      <c r="I154" s="8"/>
      <c r="J154" s="8"/>
    </row>
    <row r="155" spans="1:10">
      <c r="A155" s="221">
        <v>7</v>
      </c>
      <c r="B155" s="220" t="s">
        <v>120</v>
      </c>
      <c r="C155" s="217" t="s">
        <v>44</v>
      </c>
      <c r="D155" s="218" t="s">
        <v>97</v>
      </c>
      <c r="E155" s="8"/>
      <c r="F155" s="8"/>
      <c r="G155" s="8"/>
      <c r="H155" s="8"/>
      <c r="I155" s="8"/>
      <c r="J155" s="8"/>
    </row>
    <row r="156" spans="1:10">
      <c r="A156" s="221">
        <v>8</v>
      </c>
      <c r="B156" s="220" t="s">
        <v>121</v>
      </c>
      <c r="C156" s="217" t="s">
        <v>44</v>
      </c>
      <c r="D156" s="218" t="s">
        <v>97</v>
      </c>
      <c r="E156" s="8"/>
      <c r="F156" s="8"/>
      <c r="G156" s="8"/>
      <c r="H156" s="8"/>
      <c r="I156" s="8"/>
      <c r="J156" s="8"/>
    </row>
    <row r="157" spans="1:10">
      <c r="A157" s="221">
        <v>9</v>
      </c>
      <c r="B157" s="220" t="s">
        <v>122</v>
      </c>
      <c r="C157" s="217" t="s">
        <v>44</v>
      </c>
      <c r="D157" s="218" t="s">
        <v>97</v>
      </c>
      <c r="E157" s="8"/>
      <c r="F157" s="8"/>
      <c r="G157" s="8"/>
      <c r="H157" s="8"/>
      <c r="I157" s="8"/>
      <c r="J157" s="8"/>
    </row>
    <row r="158" spans="1:10">
      <c r="A158" s="221">
        <v>10</v>
      </c>
      <c r="B158" s="220" t="s">
        <v>123</v>
      </c>
      <c r="C158" s="217" t="s">
        <v>44</v>
      </c>
      <c r="D158" s="218">
        <v>2</v>
      </c>
      <c r="E158" s="8"/>
      <c r="F158" s="8"/>
      <c r="G158" s="8"/>
      <c r="H158" s="8"/>
      <c r="I158" s="8"/>
      <c r="J158" s="8"/>
    </row>
    <row r="159" spans="1:10">
      <c r="A159" s="221">
        <v>11</v>
      </c>
      <c r="B159" s="220" t="s">
        <v>124</v>
      </c>
      <c r="C159" s="217" t="s">
        <v>44</v>
      </c>
      <c r="D159" s="218" t="s">
        <v>97</v>
      </c>
      <c r="E159" s="8"/>
      <c r="F159" s="8"/>
      <c r="G159" s="8"/>
      <c r="H159" s="8"/>
      <c r="I159" s="8"/>
      <c r="J159" s="8"/>
    </row>
    <row r="160" spans="1:10">
      <c r="A160" s="221">
        <v>12</v>
      </c>
      <c r="B160" s="220" t="s">
        <v>125</v>
      </c>
      <c r="C160" s="217" t="s">
        <v>44</v>
      </c>
      <c r="D160" s="218" t="s">
        <v>97</v>
      </c>
      <c r="E160" s="8"/>
      <c r="F160" s="8"/>
      <c r="G160" s="8"/>
      <c r="H160" s="8"/>
      <c r="I160" s="8"/>
      <c r="J160" s="8"/>
    </row>
    <row r="161" spans="1:10">
      <c r="A161" s="221">
        <v>13</v>
      </c>
      <c r="B161" s="220" t="s">
        <v>126</v>
      </c>
      <c r="C161" s="217" t="s">
        <v>44</v>
      </c>
      <c r="D161" s="218" t="s">
        <v>97</v>
      </c>
      <c r="E161" s="8"/>
      <c r="F161" s="8"/>
      <c r="G161" s="8"/>
      <c r="H161" s="8"/>
      <c r="I161" s="8"/>
      <c r="J161" s="8"/>
    </row>
    <row r="162" spans="1:10">
      <c r="A162" s="221">
        <v>14</v>
      </c>
      <c r="B162" s="220" t="s">
        <v>127</v>
      </c>
      <c r="C162" s="217" t="s">
        <v>44</v>
      </c>
      <c r="D162" s="218">
        <v>6</v>
      </c>
      <c r="E162" s="8"/>
      <c r="F162" s="8"/>
      <c r="G162" s="8"/>
      <c r="H162" s="8"/>
      <c r="I162" s="8"/>
      <c r="J162" s="8"/>
    </row>
    <row r="163" spans="1:10">
      <c r="A163" s="221">
        <v>15</v>
      </c>
      <c r="B163" s="220" t="s">
        <v>128</v>
      </c>
      <c r="C163" s="217" t="s">
        <v>44</v>
      </c>
      <c r="D163" s="218">
        <v>4</v>
      </c>
      <c r="E163" s="8"/>
      <c r="F163" s="8"/>
      <c r="G163" s="8"/>
      <c r="H163" s="8"/>
      <c r="I163" s="8"/>
      <c r="J163" s="8"/>
    </row>
    <row r="164" spans="1:10">
      <c r="A164" s="221">
        <v>16</v>
      </c>
      <c r="B164" s="220" t="s">
        <v>129</v>
      </c>
      <c r="C164" s="217" t="s">
        <v>44</v>
      </c>
      <c r="D164" s="218" t="s">
        <v>97</v>
      </c>
      <c r="E164" s="8"/>
      <c r="F164" s="8"/>
      <c r="G164" s="8"/>
      <c r="H164" s="8"/>
      <c r="I164" s="8"/>
      <c r="J164" s="8"/>
    </row>
    <row r="165" spans="1:10">
      <c r="A165" s="221">
        <v>17</v>
      </c>
      <c r="B165" s="220" t="s">
        <v>130</v>
      </c>
      <c r="C165" s="217" t="s">
        <v>44</v>
      </c>
      <c r="D165" s="218">
        <v>4</v>
      </c>
      <c r="E165" s="8"/>
      <c r="F165" s="8"/>
      <c r="G165" s="8"/>
      <c r="H165" s="8"/>
      <c r="I165" s="8"/>
      <c r="J165" s="8"/>
    </row>
    <row r="166" spans="1:10">
      <c r="A166" s="221">
        <v>18</v>
      </c>
      <c r="B166" s="220" t="s">
        <v>131</v>
      </c>
      <c r="C166" s="217" t="s">
        <v>44</v>
      </c>
      <c r="D166" s="218">
        <v>4</v>
      </c>
      <c r="E166" s="8"/>
      <c r="F166" s="8"/>
      <c r="G166" s="8"/>
      <c r="H166" s="8"/>
      <c r="I166" s="8"/>
      <c r="J166" s="8"/>
    </row>
    <row r="167" spans="1:10">
      <c r="A167" s="221">
        <v>19</v>
      </c>
      <c r="B167" s="220" t="s">
        <v>132</v>
      </c>
      <c r="C167" s="217" t="s">
        <v>44</v>
      </c>
      <c r="D167" s="218" t="s">
        <v>97</v>
      </c>
      <c r="E167" s="8"/>
      <c r="F167" s="8"/>
      <c r="G167" s="8"/>
      <c r="H167" s="8"/>
      <c r="I167" s="8"/>
      <c r="J167" s="8"/>
    </row>
    <row r="168" spans="1:10">
      <c r="A168" s="221">
        <v>20</v>
      </c>
      <c r="B168" s="220" t="s">
        <v>133</v>
      </c>
      <c r="C168" s="217" t="s">
        <v>44</v>
      </c>
      <c r="D168" s="218" t="s">
        <v>97</v>
      </c>
      <c r="E168" s="8"/>
      <c r="F168" s="8"/>
      <c r="G168" s="8"/>
      <c r="H168" s="8"/>
      <c r="I168" s="8"/>
      <c r="J168" s="8"/>
    </row>
    <row r="169" spans="1:10">
      <c r="A169" s="221">
        <v>21</v>
      </c>
      <c r="B169" s="220" t="s">
        <v>134</v>
      </c>
      <c r="C169" s="217" t="s">
        <v>44</v>
      </c>
      <c r="D169" s="218" t="s">
        <v>97</v>
      </c>
      <c r="E169" s="8"/>
      <c r="F169" s="8"/>
      <c r="G169" s="8"/>
      <c r="H169" s="8"/>
      <c r="I169" s="8"/>
      <c r="J169" s="8"/>
    </row>
    <row r="170" spans="1:10">
      <c r="A170" s="221">
        <v>22</v>
      </c>
      <c r="B170" s="220" t="s">
        <v>135</v>
      </c>
      <c r="C170" s="217" t="s">
        <v>44</v>
      </c>
      <c r="D170" s="218" t="s">
        <v>97</v>
      </c>
      <c r="E170" s="8"/>
      <c r="F170" s="8"/>
      <c r="G170" s="8"/>
      <c r="H170" s="8"/>
      <c r="I170" s="8"/>
      <c r="J170" s="8"/>
    </row>
    <row r="171" spans="1:10">
      <c r="A171" s="221">
        <v>23</v>
      </c>
      <c r="B171" s="232" t="s">
        <v>136</v>
      </c>
      <c r="C171" s="217" t="s">
        <v>44</v>
      </c>
      <c r="D171" s="218" t="s">
        <v>97</v>
      </c>
      <c r="E171" s="8"/>
      <c r="F171" s="8"/>
      <c r="G171" s="8"/>
      <c r="H171" s="8"/>
      <c r="I171" s="8"/>
      <c r="J171" s="8"/>
    </row>
    <row r="172" spans="1:10">
      <c r="A172" s="221">
        <v>24</v>
      </c>
      <c r="B172" s="232" t="s">
        <v>137</v>
      </c>
      <c r="C172" s="217" t="s">
        <v>44</v>
      </c>
      <c r="D172" s="218" t="s">
        <v>97</v>
      </c>
      <c r="E172" s="8"/>
      <c r="F172" s="8"/>
      <c r="G172" s="8"/>
      <c r="H172" s="8"/>
      <c r="I172" s="8"/>
      <c r="J172" s="8"/>
    </row>
    <row r="173" spans="1:10">
      <c r="A173" s="221">
        <v>25</v>
      </c>
      <c r="B173" s="232" t="s">
        <v>138</v>
      </c>
      <c r="C173" s="217" t="s">
        <v>44</v>
      </c>
      <c r="D173" s="218" t="s">
        <v>97</v>
      </c>
      <c r="E173" s="8"/>
      <c r="F173" s="8"/>
      <c r="G173" s="8"/>
      <c r="H173" s="8"/>
      <c r="I173" s="8"/>
      <c r="J173" s="8"/>
    </row>
    <row r="174" spans="1:10">
      <c r="A174" s="221">
        <v>26</v>
      </c>
      <c r="B174" s="232" t="s">
        <v>139</v>
      </c>
      <c r="C174" s="217" t="s">
        <v>44</v>
      </c>
      <c r="D174" s="218" t="s">
        <v>97</v>
      </c>
      <c r="E174" s="8"/>
      <c r="F174" s="8"/>
      <c r="G174" s="8"/>
      <c r="H174" s="8"/>
      <c r="I174" s="8"/>
      <c r="J174" s="8"/>
    </row>
    <row r="175" spans="1:10">
      <c r="A175" s="221"/>
      <c r="B175" s="232"/>
      <c r="C175" s="217"/>
      <c r="D175" s="218"/>
      <c r="E175" s="8"/>
      <c r="F175" s="8"/>
      <c r="G175" s="8"/>
      <c r="H175" s="8"/>
      <c r="I175" s="8"/>
      <c r="J175" s="8"/>
    </row>
    <row r="176" spans="1:10">
      <c r="A176" s="226"/>
      <c r="B176" s="227" t="s">
        <v>142</v>
      </c>
      <c r="C176" s="228"/>
      <c r="D176" s="229"/>
      <c r="E176" s="230"/>
      <c r="F176" s="230"/>
      <c r="G176" s="230"/>
      <c r="H176" s="230"/>
      <c r="I176" s="230"/>
      <c r="J176" s="230"/>
    </row>
    <row r="177" spans="1:10">
      <c r="A177" s="221"/>
      <c r="B177" s="220"/>
      <c r="C177" s="217"/>
      <c r="D177" s="218"/>
      <c r="E177" s="8"/>
      <c r="F177" s="8"/>
      <c r="G177" s="8"/>
      <c r="H177" s="8"/>
      <c r="I177" s="8"/>
      <c r="J177" s="8"/>
    </row>
    <row r="178" spans="1:10">
      <c r="A178" s="20" t="s">
        <v>143</v>
      </c>
      <c r="B178" s="216" t="s">
        <v>144</v>
      </c>
      <c r="C178" s="217"/>
      <c r="D178" s="218"/>
      <c r="E178" s="8"/>
      <c r="F178" s="8"/>
      <c r="G178" s="8"/>
      <c r="H178" s="8"/>
      <c r="I178" s="8"/>
      <c r="J178" s="8"/>
    </row>
    <row r="179" spans="1:10">
      <c r="A179" s="20"/>
      <c r="B179" s="216"/>
      <c r="C179" s="217"/>
      <c r="D179" s="218"/>
      <c r="E179" s="8"/>
      <c r="F179" s="8"/>
      <c r="G179" s="8"/>
      <c r="H179" s="8"/>
      <c r="I179" s="8"/>
      <c r="J179" s="8"/>
    </row>
    <row r="180" spans="1:10">
      <c r="A180" s="20"/>
      <c r="B180" s="233" t="s">
        <v>145</v>
      </c>
      <c r="C180" s="217"/>
      <c r="D180" s="218"/>
      <c r="E180" s="8"/>
      <c r="F180" s="8"/>
      <c r="G180" s="8"/>
      <c r="H180" s="8"/>
      <c r="I180" s="8"/>
      <c r="J180" s="8"/>
    </row>
    <row r="181" spans="1:10">
      <c r="A181" s="20"/>
      <c r="B181" s="233"/>
      <c r="C181" s="217"/>
      <c r="D181" s="218"/>
      <c r="E181" s="8"/>
      <c r="F181" s="8"/>
      <c r="G181" s="8"/>
      <c r="H181" s="8"/>
      <c r="I181" s="8"/>
      <c r="J181" s="8"/>
    </row>
    <row r="182" spans="1:10" ht="57.6">
      <c r="A182" s="20"/>
      <c r="B182" s="224" t="s">
        <v>146</v>
      </c>
      <c r="C182" s="217"/>
      <c r="D182" s="218"/>
      <c r="E182" s="8"/>
      <c r="F182" s="8"/>
      <c r="G182" s="8"/>
      <c r="H182" s="8"/>
      <c r="I182" s="8"/>
      <c r="J182" s="8"/>
    </row>
    <row r="183" spans="1:10">
      <c r="A183" s="20"/>
      <c r="B183" s="216"/>
      <c r="C183" s="217"/>
      <c r="D183" s="218"/>
      <c r="E183" s="8"/>
      <c r="F183" s="8"/>
      <c r="G183" s="8"/>
      <c r="H183" s="8"/>
      <c r="I183" s="8"/>
      <c r="J183" s="8"/>
    </row>
    <row r="184" spans="1:10">
      <c r="A184" s="20"/>
      <c r="B184" s="225" t="s">
        <v>147</v>
      </c>
      <c r="C184" s="217"/>
      <c r="D184" s="218"/>
      <c r="E184" s="8"/>
      <c r="F184" s="8"/>
      <c r="G184" s="8"/>
      <c r="H184" s="8"/>
      <c r="I184" s="8"/>
      <c r="J184" s="8"/>
    </row>
    <row r="185" spans="1:10">
      <c r="A185" s="20"/>
      <c r="B185" s="225" t="s">
        <v>148</v>
      </c>
      <c r="C185" s="217"/>
      <c r="D185" s="218"/>
      <c r="E185" s="8"/>
      <c r="F185" s="8"/>
      <c r="G185" s="8"/>
      <c r="H185" s="8"/>
      <c r="I185" s="8"/>
      <c r="J185" s="8"/>
    </row>
    <row r="186" spans="1:10">
      <c r="A186" s="20"/>
      <c r="B186" s="225" t="s">
        <v>149</v>
      </c>
      <c r="C186" s="217"/>
      <c r="D186" s="218"/>
      <c r="E186" s="8"/>
      <c r="F186" s="8"/>
      <c r="G186" s="8"/>
      <c r="H186" s="8"/>
      <c r="I186" s="8"/>
      <c r="J186" s="8"/>
    </row>
    <row r="187" spans="1:10">
      <c r="A187" s="20"/>
      <c r="B187" s="225" t="s">
        <v>150</v>
      </c>
      <c r="C187" s="217"/>
      <c r="D187" s="218"/>
      <c r="E187" s="8"/>
      <c r="F187" s="8"/>
      <c r="G187" s="8"/>
      <c r="H187" s="8"/>
      <c r="I187" s="8"/>
      <c r="J187" s="8"/>
    </row>
    <row r="188" spans="1:10">
      <c r="A188" s="20"/>
      <c r="B188" s="225" t="s">
        <v>151</v>
      </c>
      <c r="C188" s="217"/>
      <c r="D188" s="218"/>
      <c r="E188" s="8"/>
      <c r="F188" s="8"/>
      <c r="G188" s="8"/>
      <c r="H188" s="8"/>
      <c r="I188" s="8"/>
      <c r="J188" s="8"/>
    </row>
    <row r="189" spans="1:10">
      <c r="A189" s="20"/>
      <c r="B189" s="225"/>
      <c r="C189" s="217"/>
      <c r="D189" s="218"/>
      <c r="E189" s="8"/>
      <c r="F189" s="8"/>
      <c r="G189" s="8"/>
      <c r="H189" s="8"/>
      <c r="I189" s="8"/>
      <c r="J189" s="8"/>
    </row>
    <row r="190" spans="1:10">
      <c r="A190" s="20"/>
      <c r="B190" s="225" t="s">
        <v>152</v>
      </c>
      <c r="C190" s="217"/>
      <c r="D190" s="218"/>
      <c r="E190" s="8"/>
      <c r="F190" s="8"/>
      <c r="G190" s="8"/>
      <c r="H190" s="8"/>
      <c r="I190" s="8"/>
      <c r="J190" s="8"/>
    </row>
    <row r="191" spans="1:10">
      <c r="A191" s="20"/>
      <c r="B191" s="225"/>
      <c r="C191" s="217"/>
      <c r="D191" s="218"/>
      <c r="E191" s="8"/>
      <c r="F191" s="8"/>
      <c r="G191" s="8"/>
      <c r="H191" s="8"/>
      <c r="I191" s="8"/>
      <c r="J191" s="8"/>
    </row>
    <row r="192" spans="1:10">
      <c r="A192" s="20"/>
      <c r="B192" s="225" t="s">
        <v>153</v>
      </c>
      <c r="C192" s="217"/>
      <c r="D192" s="218"/>
      <c r="E192" s="8"/>
      <c r="F192" s="8"/>
      <c r="G192" s="8"/>
      <c r="H192" s="8"/>
      <c r="I192" s="8"/>
      <c r="J192" s="8"/>
    </row>
    <row r="193" spans="1:10">
      <c r="A193" s="20"/>
      <c r="B193" s="225" t="s">
        <v>154</v>
      </c>
      <c r="C193" s="217"/>
      <c r="D193" s="218"/>
      <c r="E193" s="8"/>
      <c r="F193" s="8"/>
      <c r="G193" s="8"/>
      <c r="H193" s="8"/>
      <c r="I193" s="8"/>
      <c r="J193" s="8"/>
    </row>
    <row r="194" spans="1:10">
      <c r="A194" s="20"/>
      <c r="B194" s="225" t="s">
        <v>155</v>
      </c>
      <c r="C194" s="217"/>
      <c r="D194" s="218"/>
      <c r="E194" s="8"/>
      <c r="F194" s="8"/>
      <c r="G194" s="8"/>
      <c r="H194" s="8"/>
      <c r="I194" s="8"/>
      <c r="J194" s="8"/>
    </row>
    <row r="195" spans="1:10">
      <c r="A195" s="20"/>
      <c r="B195" s="225"/>
      <c r="C195" s="217"/>
      <c r="D195" s="218"/>
      <c r="E195" s="8"/>
      <c r="F195" s="8"/>
      <c r="G195" s="8"/>
      <c r="H195" s="8"/>
      <c r="I195" s="8"/>
      <c r="J195" s="8"/>
    </row>
    <row r="196" spans="1:10">
      <c r="A196" s="20"/>
      <c r="B196" s="225" t="s">
        <v>156</v>
      </c>
      <c r="C196" s="217"/>
      <c r="D196" s="218"/>
      <c r="E196" s="8"/>
      <c r="F196" s="8"/>
      <c r="G196" s="8"/>
      <c r="H196" s="8"/>
      <c r="I196" s="8"/>
      <c r="J196" s="8"/>
    </row>
    <row r="197" spans="1:10">
      <c r="A197" s="20"/>
      <c r="B197" s="225" t="s">
        <v>157</v>
      </c>
      <c r="C197" s="217"/>
      <c r="D197" s="218"/>
      <c r="E197" s="8"/>
      <c r="F197" s="8"/>
      <c r="G197" s="8"/>
      <c r="H197" s="8"/>
      <c r="I197" s="8"/>
      <c r="J197" s="8"/>
    </row>
    <row r="198" spans="1:10">
      <c r="A198" s="20"/>
      <c r="B198" s="216"/>
      <c r="C198" s="217"/>
      <c r="D198" s="218"/>
      <c r="E198" s="8"/>
      <c r="F198" s="8"/>
      <c r="G198" s="8"/>
      <c r="H198" s="8"/>
      <c r="I198" s="8"/>
      <c r="J198" s="8"/>
    </row>
    <row r="199" spans="1:10">
      <c r="A199" s="20"/>
      <c r="B199" s="225" t="s">
        <v>158</v>
      </c>
      <c r="C199" s="217"/>
      <c r="D199" s="218"/>
      <c r="E199" s="8"/>
      <c r="F199" s="8"/>
      <c r="G199" s="8"/>
      <c r="H199" s="8"/>
      <c r="I199" s="8"/>
      <c r="J199" s="8"/>
    </row>
    <row r="200" spans="1:10">
      <c r="A200" s="20"/>
      <c r="B200" s="225" t="s">
        <v>159</v>
      </c>
      <c r="C200" s="217"/>
      <c r="D200" s="218"/>
      <c r="E200" s="8"/>
      <c r="F200" s="8"/>
      <c r="G200" s="8"/>
      <c r="H200" s="8"/>
      <c r="I200" s="8"/>
      <c r="J200" s="8"/>
    </row>
    <row r="201" spans="1:10">
      <c r="A201" s="20"/>
      <c r="B201" s="225" t="s">
        <v>160</v>
      </c>
      <c r="C201" s="217"/>
      <c r="D201" s="218"/>
      <c r="E201" s="8"/>
      <c r="F201" s="8"/>
      <c r="G201" s="8"/>
      <c r="H201" s="8"/>
      <c r="I201" s="8"/>
      <c r="J201" s="8"/>
    </row>
    <row r="202" spans="1:10">
      <c r="A202" s="20"/>
      <c r="B202" s="225" t="s">
        <v>161</v>
      </c>
      <c r="C202" s="217"/>
      <c r="D202" s="218"/>
      <c r="E202" s="8"/>
      <c r="F202" s="8"/>
      <c r="G202" s="8"/>
      <c r="H202" s="8"/>
      <c r="I202" s="8"/>
      <c r="J202" s="8"/>
    </row>
    <row r="203" spans="1:10">
      <c r="A203" s="20"/>
      <c r="B203" s="225"/>
      <c r="C203" s="217"/>
      <c r="D203" s="218"/>
      <c r="E203" s="8"/>
      <c r="F203" s="8"/>
      <c r="G203" s="8"/>
      <c r="H203" s="8"/>
      <c r="I203" s="8"/>
      <c r="J203" s="8"/>
    </row>
    <row r="204" spans="1:10">
      <c r="A204" s="20"/>
      <c r="B204" s="225" t="s">
        <v>162</v>
      </c>
      <c r="C204" s="217"/>
      <c r="D204" s="218"/>
      <c r="E204" s="8"/>
      <c r="F204" s="8"/>
      <c r="G204" s="8"/>
      <c r="H204" s="8"/>
      <c r="I204" s="8"/>
      <c r="J204" s="8"/>
    </row>
    <row r="205" spans="1:10">
      <c r="A205" s="20"/>
      <c r="B205" s="225" t="s">
        <v>163</v>
      </c>
      <c r="C205" s="217"/>
      <c r="D205" s="218"/>
      <c r="E205" s="8"/>
      <c r="F205" s="8"/>
      <c r="G205" s="8"/>
      <c r="H205" s="8"/>
      <c r="I205" s="8"/>
      <c r="J205" s="8"/>
    </row>
    <row r="206" spans="1:10">
      <c r="A206" s="20"/>
      <c r="B206" s="225"/>
      <c r="C206" s="217"/>
      <c r="D206" s="218"/>
      <c r="E206" s="8"/>
      <c r="F206" s="8"/>
      <c r="G206" s="8"/>
      <c r="H206" s="8"/>
      <c r="I206" s="8"/>
      <c r="J206" s="8"/>
    </row>
    <row r="207" spans="1:10">
      <c r="A207" s="20"/>
      <c r="B207" s="225" t="s">
        <v>164</v>
      </c>
      <c r="C207" s="217"/>
      <c r="D207" s="218"/>
      <c r="E207" s="8"/>
      <c r="F207" s="8"/>
      <c r="G207" s="8"/>
      <c r="H207" s="8"/>
      <c r="I207" s="8"/>
      <c r="J207" s="8"/>
    </row>
    <row r="208" spans="1:10">
      <c r="A208" s="20"/>
      <c r="B208" s="225" t="s">
        <v>165</v>
      </c>
      <c r="C208" s="217"/>
      <c r="D208" s="218"/>
      <c r="E208" s="8"/>
      <c r="F208" s="8"/>
      <c r="G208" s="8"/>
      <c r="H208" s="8"/>
      <c r="I208" s="8"/>
      <c r="J208" s="8"/>
    </row>
    <row r="209" spans="1:10">
      <c r="A209" s="20"/>
      <c r="B209" s="225" t="s">
        <v>166</v>
      </c>
      <c r="C209" s="217"/>
      <c r="D209" s="218"/>
      <c r="E209" s="8"/>
      <c r="F209" s="8"/>
      <c r="G209" s="8"/>
      <c r="H209" s="8"/>
      <c r="I209" s="8"/>
      <c r="J209" s="8"/>
    </row>
    <row r="210" spans="1:10">
      <c r="A210" s="20"/>
      <c r="B210" s="225" t="s">
        <v>167</v>
      </c>
      <c r="C210" s="217"/>
      <c r="D210" s="218"/>
      <c r="E210" s="8"/>
      <c r="F210" s="8"/>
      <c r="G210" s="8"/>
      <c r="H210" s="8"/>
      <c r="I210" s="8"/>
      <c r="J210" s="8"/>
    </row>
    <row r="211" spans="1:10">
      <c r="A211" s="20"/>
      <c r="B211" s="225" t="s">
        <v>168</v>
      </c>
      <c r="C211" s="217"/>
      <c r="D211" s="218"/>
      <c r="E211" s="8"/>
      <c r="F211" s="8"/>
      <c r="G211" s="8"/>
      <c r="H211" s="8"/>
      <c r="I211" s="8"/>
      <c r="J211" s="8"/>
    </row>
    <row r="212" spans="1:10">
      <c r="A212" s="20"/>
      <c r="B212" s="216"/>
      <c r="C212" s="217"/>
      <c r="D212" s="218"/>
      <c r="E212" s="8"/>
      <c r="F212" s="8"/>
      <c r="G212" s="8"/>
      <c r="H212" s="8"/>
      <c r="I212" s="8"/>
      <c r="J212" s="8"/>
    </row>
    <row r="213" spans="1:10">
      <c r="A213" s="20"/>
      <c r="B213" s="225" t="s">
        <v>169</v>
      </c>
      <c r="C213" s="217"/>
      <c r="D213" s="218"/>
      <c r="E213" s="8"/>
      <c r="F213" s="8"/>
      <c r="G213" s="8"/>
      <c r="H213" s="8"/>
      <c r="I213" s="8"/>
      <c r="J213" s="8"/>
    </row>
    <row r="214" spans="1:10">
      <c r="A214" s="20"/>
      <c r="B214" s="225" t="s">
        <v>170</v>
      </c>
      <c r="C214" s="217"/>
      <c r="D214" s="218"/>
      <c r="E214" s="8"/>
      <c r="F214" s="8"/>
      <c r="G214" s="8"/>
      <c r="H214" s="8"/>
      <c r="I214" s="8"/>
      <c r="J214" s="8"/>
    </row>
    <row r="215" spans="1:10">
      <c r="A215" s="20"/>
      <c r="B215" s="220" t="s">
        <v>171</v>
      </c>
      <c r="C215" s="217"/>
      <c r="D215" s="218"/>
      <c r="E215" s="8"/>
      <c r="F215" s="8"/>
      <c r="G215" s="8"/>
      <c r="H215" s="8"/>
      <c r="I215" s="8"/>
      <c r="J215" s="8"/>
    </row>
    <row r="216" spans="1:10">
      <c r="A216" s="20"/>
      <c r="B216" s="216"/>
      <c r="C216" s="217"/>
      <c r="D216" s="218"/>
      <c r="E216" s="8"/>
      <c r="F216" s="8"/>
      <c r="G216" s="8"/>
      <c r="H216" s="8"/>
      <c r="I216" s="8"/>
      <c r="J216" s="8"/>
    </row>
    <row r="217" spans="1:10" ht="28.8">
      <c r="A217" s="20"/>
      <c r="B217" s="220" t="s">
        <v>172</v>
      </c>
      <c r="C217" s="217"/>
      <c r="D217" s="218"/>
      <c r="E217" s="8"/>
      <c r="F217" s="8"/>
      <c r="G217" s="8"/>
      <c r="H217" s="8"/>
      <c r="I217" s="8"/>
      <c r="J217" s="8"/>
    </row>
    <row r="218" spans="1:10">
      <c r="A218" s="20"/>
      <c r="B218" s="216"/>
      <c r="C218" s="217"/>
      <c r="D218" s="218"/>
      <c r="E218" s="8"/>
      <c r="F218" s="8"/>
      <c r="G218" s="8"/>
      <c r="H218" s="8"/>
      <c r="I218" s="8"/>
      <c r="J218" s="8"/>
    </row>
    <row r="219" spans="1:10">
      <c r="A219" s="20"/>
      <c r="B219" s="216"/>
      <c r="C219" s="217"/>
      <c r="D219" s="218"/>
      <c r="E219" s="8"/>
      <c r="F219" s="8"/>
      <c r="G219" s="8"/>
      <c r="H219" s="8"/>
      <c r="I219" s="8"/>
      <c r="J219" s="8"/>
    </row>
    <row r="220" spans="1:10" ht="86.4">
      <c r="A220" s="221">
        <v>1</v>
      </c>
      <c r="B220" s="220" t="s">
        <v>173</v>
      </c>
      <c r="C220" s="217"/>
      <c r="D220" s="218"/>
      <c r="E220" s="8"/>
      <c r="F220" s="8"/>
      <c r="G220" s="8"/>
      <c r="H220" s="8"/>
      <c r="I220" s="8"/>
      <c r="J220" s="8"/>
    </row>
    <row r="221" spans="1:10" ht="28.8">
      <c r="A221" s="221"/>
      <c r="B221" s="220" t="s">
        <v>174</v>
      </c>
      <c r="C221" s="217"/>
      <c r="D221" s="218"/>
      <c r="E221" s="8"/>
      <c r="F221" s="8"/>
      <c r="G221" s="8"/>
      <c r="H221" s="8"/>
      <c r="I221" s="8"/>
      <c r="J221" s="8"/>
    </row>
    <row r="222" spans="1:10">
      <c r="A222" s="221" t="s">
        <v>175</v>
      </c>
      <c r="B222" s="220" t="s">
        <v>176</v>
      </c>
      <c r="C222" s="217" t="s">
        <v>44</v>
      </c>
      <c r="D222" s="218">
        <v>20</v>
      </c>
      <c r="E222" s="8"/>
      <c r="F222" s="8"/>
      <c r="G222" s="8"/>
      <c r="H222" s="8"/>
      <c r="I222" s="8"/>
      <c r="J222" s="8"/>
    </row>
    <row r="223" spans="1:10" ht="15" thickBot="1">
      <c r="A223" s="221"/>
      <c r="B223" s="220" t="s">
        <v>758</v>
      </c>
      <c r="C223" s="217"/>
      <c r="D223" s="218"/>
      <c r="E223" s="8">
        <v>21</v>
      </c>
      <c r="F223" s="8"/>
      <c r="G223" s="8"/>
      <c r="H223" s="8"/>
      <c r="I223" s="8">
        <f>PRODUCT(E223:H223)</f>
        <v>21</v>
      </c>
      <c r="J223" s="8"/>
    </row>
    <row r="224" spans="1:10">
      <c r="A224" s="399"/>
      <c r="B224" s="401" t="s">
        <v>684</v>
      </c>
      <c r="C224" s="405" t="s">
        <v>44</v>
      </c>
      <c r="D224" s="387"/>
      <c r="E224" s="388"/>
      <c r="F224" s="388"/>
      <c r="G224" s="388"/>
      <c r="H224" s="388"/>
      <c r="I224" s="354">
        <f>SUM(I223)</f>
        <v>21</v>
      </c>
      <c r="J224" s="389"/>
    </row>
    <row r="225" spans="1:10">
      <c r="A225" s="221"/>
      <c r="B225" s="402" t="s">
        <v>683</v>
      </c>
      <c r="C225" s="407" t="s">
        <v>44</v>
      </c>
      <c r="D225" s="218"/>
      <c r="E225" s="8"/>
      <c r="F225" s="8"/>
      <c r="G225" s="8"/>
      <c r="H225" s="8"/>
      <c r="I225" s="344">
        <v>21</v>
      </c>
      <c r="J225" s="82"/>
    </row>
    <row r="226" spans="1:10" ht="15" thickBot="1">
      <c r="A226" s="500"/>
      <c r="B226" s="501" t="s">
        <v>685</v>
      </c>
      <c r="C226" s="502" t="s">
        <v>44</v>
      </c>
      <c r="D226" s="503"/>
      <c r="E226" s="504"/>
      <c r="F226" s="504"/>
      <c r="G226" s="504"/>
      <c r="H226" s="504"/>
      <c r="I226" s="505">
        <f>I224-I225</f>
        <v>0</v>
      </c>
      <c r="J226" s="506"/>
    </row>
    <row r="227" spans="1:10">
      <c r="A227" s="221"/>
      <c r="B227" s="220"/>
      <c r="C227" s="217"/>
      <c r="D227" s="218"/>
      <c r="E227" s="8"/>
      <c r="F227" s="8"/>
      <c r="G227" s="8"/>
      <c r="H227" s="8"/>
      <c r="I227" s="8"/>
      <c r="J227" s="8"/>
    </row>
    <row r="228" spans="1:10">
      <c r="A228" s="221" t="s">
        <v>177</v>
      </c>
      <c r="B228" s="220" t="s">
        <v>178</v>
      </c>
      <c r="C228" s="217" t="s">
        <v>44</v>
      </c>
      <c r="D228" s="218">
        <v>90</v>
      </c>
      <c r="E228" s="8"/>
      <c r="F228" s="8"/>
      <c r="G228" s="8"/>
      <c r="H228" s="8"/>
      <c r="I228" s="8"/>
      <c r="J228" s="8"/>
    </row>
    <row r="229" spans="1:10" ht="15" thickBot="1">
      <c r="A229" s="221"/>
      <c r="B229" s="220" t="s">
        <v>759</v>
      </c>
      <c r="C229" s="217"/>
      <c r="D229" s="218"/>
      <c r="E229" s="8">
        <v>98</v>
      </c>
      <c r="F229" s="8"/>
      <c r="G229" s="8"/>
      <c r="H229" s="8"/>
      <c r="I229" s="8">
        <f>PRODUCT(E229:H229)</f>
        <v>98</v>
      </c>
      <c r="J229" s="8"/>
    </row>
    <row r="230" spans="1:10">
      <c r="A230" s="399"/>
      <c r="B230" s="401" t="s">
        <v>684</v>
      </c>
      <c r="C230" s="405" t="s">
        <v>44</v>
      </c>
      <c r="D230" s="387"/>
      <c r="E230" s="388"/>
      <c r="F230" s="388"/>
      <c r="G230" s="388"/>
      <c r="H230" s="388"/>
      <c r="I230" s="354">
        <f>SUM(I229)</f>
        <v>98</v>
      </c>
      <c r="J230" s="389"/>
    </row>
    <row r="231" spans="1:10">
      <c r="A231" s="221"/>
      <c r="B231" s="402" t="s">
        <v>683</v>
      </c>
      <c r="C231" s="407" t="s">
        <v>44</v>
      </c>
      <c r="D231" s="218"/>
      <c r="E231" s="8"/>
      <c r="F231" s="8"/>
      <c r="G231" s="8"/>
      <c r="H231" s="8"/>
      <c r="I231" s="344">
        <v>98</v>
      </c>
      <c r="J231" s="82"/>
    </row>
    <row r="232" spans="1:10" ht="15" thickBot="1">
      <c r="A232" s="500"/>
      <c r="B232" s="501" t="s">
        <v>685</v>
      </c>
      <c r="C232" s="502" t="s">
        <v>44</v>
      </c>
      <c r="D232" s="503"/>
      <c r="E232" s="504"/>
      <c r="F232" s="504"/>
      <c r="G232" s="504"/>
      <c r="H232" s="504"/>
      <c r="I232" s="505">
        <f>I230-I231</f>
        <v>0</v>
      </c>
      <c r="J232" s="506"/>
    </row>
    <row r="233" spans="1:10">
      <c r="A233" s="221"/>
      <c r="B233" s="220"/>
      <c r="C233" s="217"/>
      <c r="D233" s="218"/>
      <c r="E233" s="8"/>
      <c r="F233" s="8"/>
      <c r="G233" s="8"/>
      <c r="H233" s="8"/>
      <c r="I233" s="8"/>
      <c r="J233" s="8"/>
    </row>
    <row r="234" spans="1:10" ht="98.4" customHeight="1">
      <c r="A234" s="221">
        <v>2</v>
      </c>
      <c r="B234" s="220" t="s">
        <v>179</v>
      </c>
      <c r="C234" s="217"/>
      <c r="D234" s="218"/>
      <c r="E234" s="8"/>
      <c r="F234" s="8"/>
      <c r="G234" s="8"/>
      <c r="H234" s="8"/>
      <c r="I234" s="8"/>
      <c r="J234" s="8"/>
    </row>
    <row r="235" spans="1:10">
      <c r="A235" s="221" t="s">
        <v>175</v>
      </c>
      <c r="B235" s="220" t="s">
        <v>180</v>
      </c>
      <c r="C235" s="217" t="s">
        <v>44</v>
      </c>
      <c r="D235" s="218">
        <v>1</v>
      </c>
      <c r="E235" s="8"/>
      <c r="F235" s="8"/>
      <c r="G235" s="8"/>
      <c r="H235" s="8"/>
      <c r="I235" s="8"/>
      <c r="J235" s="8"/>
    </row>
    <row r="236" spans="1:10" ht="15" thickBot="1">
      <c r="A236" s="221"/>
      <c r="B236" s="220" t="s">
        <v>758</v>
      </c>
      <c r="C236" s="217"/>
      <c r="D236" s="218"/>
      <c r="E236" s="8">
        <v>1</v>
      </c>
      <c r="F236" s="8"/>
      <c r="G236" s="8"/>
      <c r="H236" s="8"/>
      <c r="I236" s="8">
        <f>PRODUCT(E236:H236)</f>
        <v>1</v>
      </c>
      <c r="J236" s="8"/>
    </row>
    <row r="237" spans="1:10">
      <c r="A237" s="399"/>
      <c r="B237" s="401" t="s">
        <v>684</v>
      </c>
      <c r="C237" s="405" t="s">
        <v>44</v>
      </c>
      <c r="D237" s="387"/>
      <c r="E237" s="388"/>
      <c r="F237" s="388"/>
      <c r="G237" s="388"/>
      <c r="H237" s="388"/>
      <c r="I237" s="354">
        <f>SUM(I236)</f>
        <v>1</v>
      </c>
      <c r="J237" s="389"/>
    </row>
    <row r="238" spans="1:10">
      <c r="A238" s="221"/>
      <c r="B238" s="402" t="s">
        <v>683</v>
      </c>
      <c r="C238" s="407" t="s">
        <v>44</v>
      </c>
      <c r="D238" s="218"/>
      <c r="E238" s="8"/>
      <c r="F238" s="8"/>
      <c r="G238" s="8"/>
      <c r="H238" s="8"/>
      <c r="I238" s="344">
        <v>1</v>
      </c>
      <c r="J238" s="82"/>
    </row>
    <row r="239" spans="1:10" ht="15" thickBot="1">
      <c r="A239" s="500"/>
      <c r="B239" s="501" t="s">
        <v>685</v>
      </c>
      <c r="C239" s="502" t="s">
        <v>44</v>
      </c>
      <c r="D239" s="503"/>
      <c r="E239" s="504"/>
      <c r="F239" s="504"/>
      <c r="G239" s="504"/>
      <c r="H239" s="504"/>
      <c r="I239" s="505">
        <f>I237-I238</f>
        <v>0</v>
      </c>
      <c r="J239" s="506"/>
    </row>
    <row r="240" spans="1:10">
      <c r="A240" s="221"/>
      <c r="B240" s="220"/>
      <c r="C240" s="217"/>
      <c r="D240" s="218"/>
      <c r="E240" s="8"/>
      <c r="F240" s="8"/>
      <c r="G240" s="8"/>
      <c r="H240" s="8"/>
      <c r="I240" s="8"/>
      <c r="J240" s="8"/>
    </row>
    <row r="241" spans="1:10">
      <c r="A241" s="221" t="s">
        <v>177</v>
      </c>
      <c r="B241" s="220" t="s">
        <v>178</v>
      </c>
      <c r="C241" s="217" t="s">
        <v>44</v>
      </c>
      <c r="D241" s="218">
        <v>2</v>
      </c>
      <c r="E241" s="8"/>
      <c r="F241" s="8"/>
      <c r="G241" s="8"/>
      <c r="H241" s="8"/>
      <c r="I241" s="8"/>
      <c r="J241" s="8"/>
    </row>
    <row r="242" spans="1:10" ht="15" thickBot="1">
      <c r="A242" s="221"/>
      <c r="B242" s="422" t="s">
        <v>779</v>
      </c>
      <c r="C242" s="217"/>
      <c r="D242" s="218"/>
      <c r="E242" s="8">
        <v>2</v>
      </c>
      <c r="F242" s="8"/>
      <c r="G242" s="8"/>
      <c r="H242" s="8"/>
      <c r="I242" s="8">
        <f>PRODUCT(E242:H242)</f>
        <v>2</v>
      </c>
      <c r="J242" s="8"/>
    </row>
    <row r="243" spans="1:10">
      <c r="A243" s="399"/>
      <c r="B243" s="401" t="s">
        <v>684</v>
      </c>
      <c r="C243" s="405" t="s">
        <v>44</v>
      </c>
      <c r="D243" s="387"/>
      <c r="E243" s="388"/>
      <c r="F243" s="388"/>
      <c r="G243" s="388"/>
      <c r="H243" s="388"/>
      <c r="I243" s="354">
        <f>SUM(I242)</f>
        <v>2</v>
      </c>
      <c r="J243" s="389"/>
    </row>
    <row r="244" spans="1:10">
      <c r="A244" s="221"/>
      <c r="B244" s="402" t="s">
        <v>683</v>
      </c>
      <c r="C244" s="407" t="s">
        <v>44</v>
      </c>
      <c r="D244" s="218"/>
      <c r="E244" s="8"/>
      <c r="F244" s="8"/>
      <c r="G244" s="8"/>
      <c r="H244" s="8"/>
      <c r="I244" s="344">
        <v>2</v>
      </c>
      <c r="J244" s="82"/>
    </row>
    <row r="245" spans="1:10" ht="15" thickBot="1">
      <c r="A245" s="500"/>
      <c r="B245" s="501" t="s">
        <v>685</v>
      </c>
      <c r="C245" s="502" t="s">
        <v>44</v>
      </c>
      <c r="D245" s="503"/>
      <c r="E245" s="504"/>
      <c r="F245" s="504"/>
      <c r="G245" s="504"/>
      <c r="H245" s="504"/>
      <c r="I245" s="505">
        <f>I243-I244</f>
        <v>0</v>
      </c>
      <c r="J245" s="506"/>
    </row>
    <row r="246" spans="1:10" ht="72">
      <c r="A246" s="221" t="s">
        <v>181</v>
      </c>
      <c r="B246" s="220" t="s">
        <v>182</v>
      </c>
      <c r="C246" s="217" t="s">
        <v>183</v>
      </c>
      <c r="D246" s="218">
        <v>10</v>
      </c>
      <c r="E246" s="8"/>
      <c r="F246" s="8"/>
      <c r="G246" s="8"/>
      <c r="H246" s="8"/>
      <c r="I246" s="8"/>
      <c r="J246" s="8"/>
    </row>
    <row r="247" spans="1:10">
      <c r="A247" s="221"/>
      <c r="B247" s="220"/>
      <c r="C247" s="217"/>
      <c r="D247" s="218"/>
      <c r="E247" s="8"/>
      <c r="F247" s="8"/>
      <c r="G247" s="8"/>
      <c r="H247" s="8"/>
      <c r="I247" s="8"/>
      <c r="J247" s="8"/>
    </row>
    <row r="248" spans="1:10" ht="100.8">
      <c r="A248" s="221">
        <v>3</v>
      </c>
      <c r="B248" s="220" t="s">
        <v>184</v>
      </c>
      <c r="C248" s="217"/>
      <c r="D248" s="218"/>
      <c r="E248" s="8"/>
      <c r="F248" s="8"/>
      <c r="G248" s="8"/>
      <c r="H248" s="8"/>
      <c r="I248" s="8"/>
      <c r="J248" s="8"/>
    </row>
    <row r="249" spans="1:10" ht="28.8">
      <c r="A249" s="221"/>
      <c r="B249" s="220" t="s">
        <v>174</v>
      </c>
      <c r="C249" s="217"/>
      <c r="D249" s="218"/>
      <c r="E249" s="8"/>
      <c r="F249" s="8"/>
      <c r="G249" s="8"/>
      <c r="H249" s="8"/>
      <c r="I249" s="8"/>
      <c r="J249" s="8"/>
    </row>
    <row r="250" spans="1:10">
      <c r="A250" s="221" t="s">
        <v>175</v>
      </c>
      <c r="B250" s="220" t="s">
        <v>176</v>
      </c>
      <c r="C250" s="217" t="s">
        <v>44</v>
      </c>
      <c r="D250" s="218">
        <v>2</v>
      </c>
      <c r="E250" s="8"/>
      <c r="F250" s="8"/>
      <c r="G250" s="8"/>
      <c r="H250" s="8"/>
      <c r="I250" s="8"/>
      <c r="J250" s="8"/>
    </row>
    <row r="251" spans="1:10" ht="15" thickBot="1">
      <c r="A251" s="221"/>
      <c r="B251" s="220" t="s">
        <v>760</v>
      </c>
      <c r="C251" s="217"/>
      <c r="D251" s="218"/>
      <c r="E251" s="8">
        <v>2</v>
      </c>
      <c r="F251" s="8"/>
      <c r="G251" s="8"/>
      <c r="H251" s="8"/>
      <c r="I251" s="8">
        <f>PRODUCT(E251:H251)</f>
        <v>2</v>
      </c>
      <c r="J251" s="8"/>
    </row>
    <row r="252" spans="1:10">
      <c r="A252" s="399"/>
      <c r="B252" s="401" t="s">
        <v>684</v>
      </c>
      <c r="C252" s="405" t="s">
        <v>44</v>
      </c>
      <c r="D252" s="387"/>
      <c r="E252" s="388"/>
      <c r="F252" s="388"/>
      <c r="G252" s="388"/>
      <c r="H252" s="388"/>
      <c r="I252" s="354">
        <f>SUM(I251)</f>
        <v>2</v>
      </c>
      <c r="J252" s="389"/>
    </row>
    <row r="253" spans="1:10">
      <c r="A253" s="221"/>
      <c r="B253" s="402" t="s">
        <v>683</v>
      </c>
      <c r="C253" s="407" t="s">
        <v>44</v>
      </c>
      <c r="D253" s="218"/>
      <c r="E253" s="8"/>
      <c r="F253" s="8"/>
      <c r="G253" s="8"/>
      <c r="H253" s="8"/>
      <c r="I253" s="344">
        <v>2</v>
      </c>
      <c r="J253" s="82"/>
    </row>
    <row r="254" spans="1:10" ht="15" thickBot="1">
      <c r="A254" s="500"/>
      <c r="B254" s="501" t="s">
        <v>685</v>
      </c>
      <c r="C254" s="502" t="s">
        <v>44</v>
      </c>
      <c r="D254" s="503"/>
      <c r="E254" s="504"/>
      <c r="F254" s="504"/>
      <c r="G254" s="504"/>
      <c r="H254" s="504"/>
      <c r="I254" s="505">
        <f>I252-I253</f>
        <v>0</v>
      </c>
      <c r="J254" s="506"/>
    </row>
    <row r="255" spans="1:10">
      <c r="A255" s="221"/>
      <c r="B255" s="220"/>
      <c r="C255" s="217"/>
      <c r="D255" s="218"/>
      <c r="E255" s="8"/>
      <c r="F255" s="8"/>
      <c r="G255" s="8"/>
      <c r="H255" s="8"/>
      <c r="I255" s="8"/>
      <c r="J255" s="8"/>
    </row>
    <row r="256" spans="1:10">
      <c r="A256" s="221" t="s">
        <v>177</v>
      </c>
      <c r="B256" s="220" t="s">
        <v>178</v>
      </c>
      <c r="C256" s="217" t="s">
        <v>44</v>
      </c>
      <c r="D256" s="218">
        <v>9</v>
      </c>
      <c r="E256" s="8"/>
      <c r="F256" s="8"/>
      <c r="G256" s="8"/>
      <c r="H256" s="8"/>
      <c r="I256" s="8"/>
      <c r="J256" s="8"/>
    </row>
    <row r="257" spans="1:10" ht="15" thickBot="1">
      <c r="A257" s="221"/>
      <c r="B257" s="220" t="s">
        <v>759</v>
      </c>
      <c r="C257" s="217"/>
      <c r="D257" s="218"/>
      <c r="E257" s="8">
        <v>9</v>
      </c>
      <c r="F257" s="8"/>
      <c r="G257" s="8"/>
      <c r="H257" s="8"/>
      <c r="I257" s="8">
        <f>PRODUCT(E257:H257)</f>
        <v>9</v>
      </c>
      <c r="J257" s="8"/>
    </row>
    <row r="258" spans="1:10">
      <c r="A258" s="399"/>
      <c r="B258" s="401" t="s">
        <v>684</v>
      </c>
      <c r="C258" s="405" t="s">
        <v>44</v>
      </c>
      <c r="D258" s="387"/>
      <c r="E258" s="388"/>
      <c r="F258" s="388"/>
      <c r="G258" s="388"/>
      <c r="H258" s="388"/>
      <c r="I258" s="354">
        <f>SUM(I257)</f>
        <v>9</v>
      </c>
      <c r="J258" s="389"/>
    </row>
    <row r="259" spans="1:10">
      <c r="A259" s="221"/>
      <c r="B259" s="402" t="s">
        <v>683</v>
      </c>
      <c r="C259" s="407" t="s">
        <v>44</v>
      </c>
      <c r="D259" s="218"/>
      <c r="E259" s="8"/>
      <c r="F259" s="8"/>
      <c r="G259" s="8"/>
      <c r="H259" s="8"/>
      <c r="I259" s="344">
        <v>9</v>
      </c>
      <c r="J259" s="82"/>
    </row>
    <row r="260" spans="1:10" ht="15" thickBot="1">
      <c r="A260" s="500"/>
      <c r="B260" s="501" t="s">
        <v>685</v>
      </c>
      <c r="C260" s="502" t="s">
        <v>44</v>
      </c>
      <c r="D260" s="503"/>
      <c r="E260" s="504"/>
      <c r="F260" s="504"/>
      <c r="G260" s="504"/>
      <c r="H260" s="504"/>
      <c r="I260" s="505">
        <f>I258-I259</f>
        <v>0</v>
      </c>
      <c r="J260" s="506"/>
    </row>
    <row r="261" spans="1:10">
      <c r="A261" s="221"/>
      <c r="B261" s="220"/>
      <c r="C261" s="217"/>
      <c r="D261" s="218"/>
      <c r="E261" s="8"/>
      <c r="F261" s="8"/>
      <c r="G261" s="8"/>
      <c r="H261" s="8"/>
      <c r="I261" s="8"/>
      <c r="J261" s="8"/>
    </row>
    <row r="262" spans="1:10" ht="100.8">
      <c r="A262" s="221">
        <v>5</v>
      </c>
      <c r="B262" s="220" t="s">
        <v>185</v>
      </c>
      <c r="C262" s="217"/>
      <c r="D262" s="218"/>
      <c r="E262" s="8"/>
      <c r="F262" s="8"/>
      <c r="G262" s="8"/>
      <c r="H262" s="8"/>
      <c r="I262" s="8"/>
      <c r="J262" s="8"/>
    </row>
    <row r="263" spans="1:10">
      <c r="A263" s="221" t="s">
        <v>175</v>
      </c>
      <c r="B263" s="234" t="s">
        <v>186</v>
      </c>
      <c r="C263" s="217" t="s">
        <v>44</v>
      </c>
      <c r="D263" s="218">
        <v>8</v>
      </c>
      <c r="E263" s="8"/>
      <c r="F263" s="8"/>
      <c r="G263" s="8"/>
      <c r="H263" s="8"/>
      <c r="I263" s="8"/>
      <c r="J263" s="8"/>
    </row>
    <row r="264" spans="1:10">
      <c r="A264" s="221"/>
      <c r="B264" s="220" t="s">
        <v>760</v>
      </c>
      <c r="C264" s="217"/>
      <c r="D264" s="218"/>
      <c r="E264" s="8">
        <v>8</v>
      </c>
      <c r="F264" s="8"/>
      <c r="G264" s="8"/>
      <c r="H264" s="8"/>
      <c r="I264" s="8">
        <f>PRODUCT(E264:H264)</f>
        <v>8</v>
      </c>
      <c r="J264" s="8"/>
    </row>
    <row r="265" spans="1:10" ht="15" thickBot="1">
      <c r="A265" s="397"/>
      <c r="B265" s="383" t="s">
        <v>808</v>
      </c>
      <c r="C265" s="384"/>
      <c r="D265" s="385"/>
      <c r="E265" s="76">
        <v>2</v>
      </c>
      <c r="F265" s="76"/>
      <c r="G265" s="76"/>
      <c r="H265" s="76"/>
      <c r="I265" s="685"/>
      <c r="J265" s="624"/>
    </row>
    <row r="266" spans="1:10">
      <c r="A266" s="399"/>
      <c r="B266" s="401" t="s">
        <v>684</v>
      </c>
      <c r="C266" s="405" t="s">
        <v>44</v>
      </c>
      <c r="D266" s="387"/>
      <c r="E266" s="388"/>
      <c r="F266" s="388"/>
      <c r="G266" s="388"/>
      <c r="H266" s="388"/>
      <c r="I266" s="354">
        <f>SUM(I264:I265)</f>
        <v>8</v>
      </c>
      <c r="J266" s="389"/>
    </row>
    <row r="267" spans="1:10">
      <c r="A267" s="221"/>
      <c r="B267" s="402" t="s">
        <v>683</v>
      </c>
      <c r="C267" s="407" t="s">
        <v>44</v>
      </c>
      <c r="D267" s="218"/>
      <c r="E267" s="8"/>
      <c r="F267" s="8"/>
      <c r="G267" s="8"/>
      <c r="H267" s="8"/>
      <c r="I267" s="344">
        <v>8</v>
      </c>
      <c r="J267" s="82"/>
    </row>
    <row r="268" spans="1:10" ht="15" thickBot="1">
      <c r="A268" s="500"/>
      <c r="B268" s="501" t="s">
        <v>685</v>
      </c>
      <c r="C268" s="502" t="s">
        <v>44</v>
      </c>
      <c r="D268" s="503"/>
      <c r="E268" s="504"/>
      <c r="F268" s="504"/>
      <c r="G268" s="504"/>
      <c r="H268" s="504"/>
      <c r="I268" s="505">
        <f>I266-I267</f>
        <v>0</v>
      </c>
      <c r="J268" s="506"/>
    </row>
    <row r="269" spans="1:10">
      <c r="A269" s="221"/>
      <c r="B269" s="234"/>
      <c r="C269" s="217"/>
      <c r="D269" s="218"/>
      <c r="E269" s="8"/>
      <c r="F269" s="8"/>
      <c r="G269" s="8"/>
      <c r="H269" s="8"/>
      <c r="I269" s="8"/>
      <c r="J269" s="8"/>
    </row>
    <row r="270" spans="1:10">
      <c r="A270" s="221" t="s">
        <v>177</v>
      </c>
      <c r="B270" s="234" t="s">
        <v>187</v>
      </c>
      <c r="C270" s="217" t="s">
        <v>44</v>
      </c>
      <c r="D270" s="218">
        <v>27</v>
      </c>
      <c r="E270" s="8"/>
      <c r="F270" s="8"/>
      <c r="G270" s="8"/>
      <c r="H270" s="8"/>
      <c r="I270" s="8"/>
      <c r="J270" s="8"/>
    </row>
    <row r="271" spans="1:10" ht="15" thickBot="1">
      <c r="A271" s="221"/>
      <c r="B271" s="220" t="s">
        <v>759</v>
      </c>
      <c r="C271" s="217"/>
      <c r="D271" s="218"/>
      <c r="E271" s="8">
        <v>27</v>
      </c>
      <c r="F271" s="8"/>
      <c r="G271" s="8"/>
      <c r="H271" s="8"/>
      <c r="I271" s="8">
        <f>PRODUCT(E271:H271)</f>
        <v>27</v>
      </c>
      <c r="J271" s="8"/>
    </row>
    <row r="272" spans="1:10">
      <c r="A272" s="399"/>
      <c r="B272" s="401" t="s">
        <v>684</v>
      </c>
      <c r="C272" s="405" t="s">
        <v>44</v>
      </c>
      <c r="D272" s="387"/>
      <c r="E272" s="388"/>
      <c r="F272" s="388"/>
      <c r="G272" s="388"/>
      <c r="H272" s="388"/>
      <c r="I272" s="354">
        <f>SUM(I271)</f>
        <v>27</v>
      </c>
      <c r="J272" s="389"/>
    </row>
    <row r="273" spans="1:10">
      <c r="A273" s="221"/>
      <c r="B273" s="402" t="s">
        <v>683</v>
      </c>
      <c r="C273" s="407" t="s">
        <v>44</v>
      </c>
      <c r="D273" s="218"/>
      <c r="E273" s="8"/>
      <c r="F273" s="8"/>
      <c r="G273" s="8"/>
      <c r="H273" s="8"/>
      <c r="I273" s="344">
        <v>27</v>
      </c>
      <c r="J273" s="82"/>
    </row>
    <row r="274" spans="1:10" ht="15" thickBot="1">
      <c r="A274" s="500"/>
      <c r="B274" s="501" t="s">
        <v>685</v>
      </c>
      <c r="C274" s="502" t="s">
        <v>44</v>
      </c>
      <c r="D274" s="503"/>
      <c r="E274" s="504"/>
      <c r="F274" s="504"/>
      <c r="G274" s="504"/>
      <c r="H274" s="504"/>
      <c r="I274" s="505">
        <f>I272-I273</f>
        <v>0</v>
      </c>
      <c r="J274" s="506"/>
    </row>
    <row r="275" spans="1:10">
      <c r="A275" s="221"/>
      <c r="B275" s="234"/>
      <c r="C275" s="217"/>
      <c r="D275" s="218"/>
      <c r="E275" s="8"/>
      <c r="F275" s="8"/>
      <c r="G275" s="8"/>
      <c r="H275" s="8"/>
      <c r="I275" s="8"/>
      <c r="J275" s="8"/>
    </row>
    <row r="276" spans="1:10" ht="100.8">
      <c r="A276" s="221">
        <v>6</v>
      </c>
      <c r="B276" s="220" t="s">
        <v>188</v>
      </c>
      <c r="C276" s="217"/>
      <c r="D276" s="218"/>
      <c r="E276" s="8"/>
      <c r="F276" s="8"/>
      <c r="G276" s="8"/>
      <c r="H276" s="8"/>
      <c r="I276" s="8"/>
      <c r="J276" s="8"/>
    </row>
    <row r="277" spans="1:10">
      <c r="A277" s="221" t="s">
        <v>175</v>
      </c>
      <c r="B277" s="234" t="s">
        <v>186</v>
      </c>
      <c r="C277" s="217" t="s">
        <v>44</v>
      </c>
      <c r="D277" s="218" t="s">
        <v>97</v>
      </c>
      <c r="E277" s="8"/>
      <c r="F277" s="8"/>
      <c r="G277" s="8"/>
      <c r="H277" s="8"/>
      <c r="I277" s="8"/>
      <c r="J277" s="8"/>
    </row>
    <row r="278" spans="1:10">
      <c r="A278" s="221" t="s">
        <v>177</v>
      </c>
      <c r="B278" s="234" t="s">
        <v>187</v>
      </c>
      <c r="C278" s="217" t="s">
        <v>44</v>
      </c>
      <c r="D278" s="218" t="s">
        <v>97</v>
      </c>
      <c r="E278" s="8"/>
      <c r="F278" s="8"/>
      <c r="G278" s="8"/>
      <c r="H278" s="8"/>
      <c r="I278" s="8"/>
      <c r="J278" s="8"/>
    </row>
    <row r="279" spans="1:10">
      <c r="A279" s="221"/>
      <c r="B279" s="220"/>
      <c r="C279" s="217"/>
      <c r="D279" s="218"/>
      <c r="E279" s="8"/>
      <c r="F279" s="8"/>
      <c r="G279" s="8"/>
      <c r="H279" s="8"/>
      <c r="I279" s="8"/>
      <c r="J279" s="8"/>
    </row>
    <row r="280" spans="1:10">
      <c r="A280" s="221"/>
      <c r="B280" s="220"/>
      <c r="C280" s="217"/>
      <c r="D280" s="218"/>
      <c r="E280" s="8"/>
      <c r="F280" s="8"/>
      <c r="G280" s="8"/>
      <c r="H280" s="8"/>
      <c r="I280" s="8"/>
      <c r="J280" s="8"/>
    </row>
    <row r="281" spans="1:10" ht="57.6">
      <c r="A281" s="221">
        <v>8</v>
      </c>
      <c r="B281" s="235" t="s">
        <v>189</v>
      </c>
      <c r="C281" s="236"/>
      <c r="D281" s="237"/>
      <c r="E281" s="8"/>
      <c r="F281" s="8"/>
      <c r="G281" s="8"/>
      <c r="H281" s="8"/>
      <c r="I281" s="8"/>
      <c r="J281" s="8"/>
    </row>
    <row r="282" spans="1:10">
      <c r="A282" s="221" t="s">
        <v>175</v>
      </c>
      <c r="B282" s="220" t="s">
        <v>190</v>
      </c>
      <c r="C282" s="217" t="s">
        <v>114</v>
      </c>
      <c r="D282" s="237">
        <v>60</v>
      </c>
      <c r="E282" s="8"/>
      <c r="F282" s="8"/>
      <c r="G282" s="8"/>
      <c r="H282" s="8"/>
      <c r="I282" s="8"/>
      <c r="J282" s="8"/>
    </row>
    <row r="283" spans="1:10">
      <c r="A283" s="221"/>
      <c r="B283" s="417" t="s">
        <v>688</v>
      </c>
      <c r="C283" s="418"/>
      <c r="D283" s="419"/>
      <c r="E283" s="423"/>
      <c r="F283" s="424"/>
      <c r="G283" s="424"/>
      <c r="H283" s="424"/>
      <c r="I283" s="424"/>
      <c r="J283" s="8"/>
    </row>
    <row r="284" spans="1:10">
      <c r="A284" s="221"/>
      <c r="B284" s="417" t="s">
        <v>689</v>
      </c>
      <c r="C284" s="418" t="s">
        <v>671</v>
      </c>
      <c r="D284" s="419"/>
      <c r="E284" s="423">
        <v>1</v>
      </c>
      <c r="F284" s="418">
        <v>27</v>
      </c>
      <c r="G284" s="424"/>
      <c r="H284" s="424"/>
      <c r="I284" s="424">
        <f>PRODUCT(E284:H284)</f>
        <v>27</v>
      </c>
      <c r="J284" s="8"/>
    </row>
    <row r="285" spans="1:10">
      <c r="A285" s="221"/>
      <c r="B285" s="417" t="s">
        <v>690</v>
      </c>
      <c r="C285" s="418" t="s">
        <v>671</v>
      </c>
      <c r="D285" s="419"/>
      <c r="E285" s="423">
        <v>1</v>
      </c>
      <c r="F285" s="418">
        <v>11</v>
      </c>
      <c r="G285" s="424"/>
      <c r="H285" s="424"/>
      <c r="I285" s="424">
        <f t="shared" ref="I285:I290" si="0">PRODUCT(E285:H285)</f>
        <v>11</v>
      </c>
      <c r="J285" s="8"/>
    </row>
    <row r="286" spans="1:10">
      <c r="A286" s="221"/>
      <c r="B286" s="417" t="s">
        <v>691</v>
      </c>
      <c r="C286" s="418" t="s">
        <v>671</v>
      </c>
      <c r="D286" s="419"/>
      <c r="E286" s="423">
        <v>1</v>
      </c>
      <c r="F286" s="418">
        <v>15</v>
      </c>
      <c r="G286" s="424"/>
      <c r="H286" s="424"/>
      <c r="I286" s="424">
        <f t="shared" si="0"/>
        <v>15</v>
      </c>
      <c r="J286" s="8"/>
    </row>
    <row r="287" spans="1:10">
      <c r="A287" s="221"/>
      <c r="B287" s="417" t="s">
        <v>692</v>
      </c>
      <c r="C287" s="418" t="s">
        <v>671</v>
      </c>
      <c r="D287" s="419"/>
      <c r="E287" s="423">
        <v>1</v>
      </c>
      <c r="F287" s="418">
        <v>16</v>
      </c>
      <c r="G287" s="424"/>
      <c r="H287" s="424"/>
      <c r="I287" s="424">
        <f t="shared" si="0"/>
        <v>16</v>
      </c>
      <c r="J287" s="8"/>
    </row>
    <row r="288" spans="1:10">
      <c r="A288" s="221"/>
      <c r="B288" s="417" t="s">
        <v>693</v>
      </c>
      <c r="C288" s="418" t="s">
        <v>671</v>
      </c>
      <c r="D288" s="419"/>
      <c r="E288" s="423">
        <v>1</v>
      </c>
      <c r="F288" s="418">
        <v>14</v>
      </c>
      <c r="G288" s="424"/>
      <c r="H288" s="424"/>
      <c r="I288" s="424">
        <f t="shared" si="0"/>
        <v>14</v>
      </c>
      <c r="J288" s="8"/>
    </row>
    <row r="289" spans="1:10">
      <c r="A289" s="221"/>
      <c r="B289" s="417" t="s">
        <v>694</v>
      </c>
      <c r="C289" s="418"/>
      <c r="D289" s="419"/>
      <c r="E289" s="423"/>
      <c r="F289" s="418"/>
      <c r="G289" s="424"/>
      <c r="H289" s="424"/>
      <c r="I289" s="424"/>
      <c r="J289" s="8"/>
    </row>
    <row r="290" spans="1:10">
      <c r="A290" s="221"/>
      <c r="B290" s="417" t="s">
        <v>695</v>
      </c>
      <c r="C290" s="418" t="s">
        <v>671</v>
      </c>
      <c r="D290" s="419"/>
      <c r="E290" s="423">
        <v>1</v>
      </c>
      <c r="F290" s="418">
        <v>25</v>
      </c>
      <c r="G290" s="424"/>
      <c r="H290" s="424"/>
      <c r="I290" s="424">
        <f t="shared" si="0"/>
        <v>25</v>
      </c>
      <c r="J290" s="8"/>
    </row>
    <row r="291" spans="1:10" ht="15" thickBot="1">
      <c r="A291" s="395"/>
      <c r="B291" s="379"/>
      <c r="C291" s="380"/>
      <c r="D291" s="420"/>
      <c r="E291" s="60"/>
      <c r="F291" s="60"/>
      <c r="G291" s="60"/>
      <c r="H291" s="60"/>
      <c r="I291" s="60"/>
      <c r="J291" s="60"/>
    </row>
    <row r="292" spans="1:10">
      <c r="A292" s="411"/>
      <c r="B292" s="401" t="s">
        <v>629</v>
      </c>
      <c r="C292" s="405" t="s">
        <v>405</v>
      </c>
      <c r="D292" s="522"/>
      <c r="E292" s="354"/>
      <c r="F292" s="354"/>
      <c r="G292" s="354"/>
      <c r="H292" s="354"/>
      <c r="I292" s="354">
        <f>SUM(I284:I291)</f>
        <v>108</v>
      </c>
      <c r="J292" s="355"/>
    </row>
    <row r="293" spans="1:10">
      <c r="A293" s="412"/>
      <c r="B293" s="402" t="s">
        <v>677</v>
      </c>
      <c r="C293" s="407" t="s">
        <v>405</v>
      </c>
      <c r="D293" s="523"/>
      <c r="E293" s="344"/>
      <c r="F293" s="344"/>
      <c r="G293" s="344"/>
      <c r="H293" s="344"/>
      <c r="I293" s="344">
        <v>108</v>
      </c>
      <c r="J293" s="356"/>
    </row>
    <row r="294" spans="1:10" ht="15" thickBot="1">
      <c r="A294" s="413"/>
      <c r="B294" s="403" t="s">
        <v>696</v>
      </c>
      <c r="C294" s="409" t="s">
        <v>405</v>
      </c>
      <c r="D294" s="524"/>
      <c r="E294" s="360"/>
      <c r="F294" s="360"/>
      <c r="G294" s="360"/>
      <c r="H294" s="360"/>
      <c r="I294" s="360">
        <f>I292-I293</f>
        <v>0</v>
      </c>
      <c r="J294" s="361"/>
    </row>
    <row r="295" spans="1:10">
      <c r="A295" s="397"/>
      <c r="B295" s="383"/>
      <c r="C295" s="384"/>
      <c r="D295" s="421"/>
      <c r="E295" s="76"/>
      <c r="F295" s="76"/>
      <c r="G295" s="76"/>
      <c r="H295" s="76"/>
      <c r="I295" s="76"/>
      <c r="J295" s="76"/>
    </row>
    <row r="296" spans="1:10">
      <c r="A296" s="221" t="s">
        <v>177</v>
      </c>
      <c r="B296" s="220" t="s">
        <v>191</v>
      </c>
      <c r="C296" s="217" t="s">
        <v>114</v>
      </c>
      <c r="D296" s="218">
        <v>240</v>
      </c>
      <c r="E296" s="8"/>
      <c r="F296" s="8"/>
      <c r="G296" s="8"/>
      <c r="H296" s="8"/>
      <c r="I296" s="8"/>
      <c r="J296" s="8"/>
    </row>
    <row r="297" spans="1:10">
      <c r="A297" s="221"/>
      <c r="B297" t="s">
        <v>697</v>
      </c>
      <c r="C297" s="426"/>
      <c r="D297" s="381"/>
      <c r="E297" s="60"/>
      <c r="F297" s="60"/>
      <c r="G297" s="60"/>
      <c r="H297" s="60"/>
      <c r="I297" s="60"/>
      <c r="J297" s="8"/>
    </row>
    <row r="298" spans="1:10">
      <c r="A298" s="221"/>
      <c r="B298" s="417" t="s">
        <v>698</v>
      </c>
      <c r="C298" s="427" t="s">
        <v>671</v>
      </c>
      <c r="D298" s="425"/>
      <c r="E298" s="424">
        <v>1</v>
      </c>
      <c r="F298" s="427">
        <v>25</v>
      </c>
      <c r="G298" s="424"/>
      <c r="H298" s="424"/>
      <c r="I298" s="424">
        <f>PRODUCT(E298:H298)</f>
        <v>25</v>
      </c>
      <c r="J298" s="8"/>
    </row>
    <row r="299" spans="1:10">
      <c r="A299" s="221"/>
      <c r="B299" s="417" t="s">
        <v>690</v>
      </c>
      <c r="C299" s="427" t="s">
        <v>671</v>
      </c>
      <c r="D299" s="425"/>
      <c r="E299" s="424">
        <v>1</v>
      </c>
      <c r="F299" s="427">
        <v>24</v>
      </c>
      <c r="G299" s="424"/>
      <c r="H299" s="424"/>
      <c r="I299" s="424">
        <f t="shared" ref="I299:I319" si="1">PRODUCT(E299:H299)</f>
        <v>24</v>
      </c>
      <c r="J299" s="8"/>
    </row>
    <row r="300" spans="1:10">
      <c r="A300" s="221"/>
      <c r="B300" s="417" t="s">
        <v>699</v>
      </c>
      <c r="C300" s="427" t="s">
        <v>671</v>
      </c>
      <c r="D300" s="425"/>
      <c r="E300" s="424">
        <v>1</v>
      </c>
      <c r="F300" s="427">
        <v>23.5</v>
      </c>
      <c r="G300" s="424"/>
      <c r="H300" s="424"/>
      <c r="I300" s="424">
        <f t="shared" si="1"/>
        <v>23.5</v>
      </c>
      <c r="J300" s="8"/>
    </row>
    <row r="301" spans="1:10">
      <c r="A301" s="221"/>
      <c r="B301" s="417" t="s">
        <v>693</v>
      </c>
      <c r="C301" s="427" t="s">
        <v>671</v>
      </c>
      <c r="D301" s="425"/>
      <c r="E301" s="424">
        <v>1</v>
      </c>
      <c r="F301" s="427">
        <v>22.5</v>
      </c>
      <c r="G301" s="424"/>
      <c r="H301" s="424"/>
      <c r="I301" s="424">
        <f t="shared" si="1"/>
        <v>22.5</v>
      </c>
      <c r="J301" s="8"/>
    </row>
    <row r="302" spans="1:10">
      <c r="A302" s="221"/>
      <c r="B302" s="417" t="s">
        <v>700</v>
      </c>
      <c r="C302" s="427" t="s">
        <v>671</v>
      </c>
      <c r="D302" s="425"/>
      <c r="E302" s="424">
        <v>1</v>
      </c>
      <c r="F302" s="427">
        <v>22</v>
      </c>
      <c r="G302" s="424"/>
      <c r="H302" s="424"/>
      <c r="I302" s="424">
        <f t="shared" si="1"/>
        <v>22</v>
      </c>
      <c r="J302" s="8"/>
    </row>
    <row r="303" spans="1:10">
      <c r="A303" s="221"/>
      <c r="B303" s="417" t="s">
        <v>701</v>
      </c>
      <c r="C303" s="427" t="s">
        <v>671</v>
      </c>
      <c r="D303" s="425"/>
      <c r="E303" s="424">
        <v>1</v>
      </c>
      <c r="F303" s="427">
        <v>22.5</v>
      </c>
      <c r="G303" s="424"/>
      <c r="H303" s="424"/>
      <c r="I303" s="424">
        <f t="shared" si="1"/>
        <v>22.5</v>
      </c>
      <c r="J303" s="8"/>
    </row>
    <row r="304" spans="1:10">
      <c r="A304" s="221"/>
      <c r="B304" s="417" t="s">
        <v>702</v>
      </c>
      <c r="C304" s="427" t="s">
        <v>671</v>
      </c>
      <c r="D304" s="425"/>
      <c r="E304" s="424">
        <v>1</v>
      </c>
      <c r="F304" s="427">
        <v>24</v>
      </c>
      <c r="G304" s="424"/>
      <c r="H304" s="424"/>
      <c r="I304" s="424">
        <f t="shared" si="1"/>
        <v>24</v>
      </c>
      <c r="J304" s="8"/>
    </row>
    <row r="305" spans="1:10">
      <c r="A305" s="221"/>
      <c r="B305" s="417" t="s">
        <v>703</v>
      </c>
      <c r="C305" s="427" t="s">
        <v>671</v>
      </c>
      <c r="D305" s="425"/>
      <c r="E305" s="424">
        <v>1</v>
      </c>
      <c r="F305" s="427">
        <v>25</v>
      </c>
      <c r="G305" s="424"/>
      <c r="H305" s="424"/>
      <c r="I305" s="424">
        <f t="shared" si="1"/>
        <v>25</v>
      </c>
      <c r="J305" s="8"/>
    </row>
    <row r="306" spans="1:10">
      <c r="A306" s="221"/>
      <c r="B306" s="417" t="s">
        <v>704</v>
      </c>
      <c r="C306" s="427" t="s">
        <v>671</v>
      </c>
      <c r="D306" s="425"/>
      <c r="E306" s="424">
        <v>1</v>
      </c>
      <c r="F306" s="427">
        <v>24.5</v>
      </c>
      <c r="G306" s="424"/>
      <c r="H306" s="424"/>
      <c r="I306" s="424">
        <f t="shared" si="1"/>
        <v>24.5</v>
      </c>
      <c r="J306" s="8"/>
    </row>
    <row r="307" spans="1:10">
      <c r="A307" s="221"/>
      <c r="B307" s="417" t="s">
        <v>691</v>
      </c>
      <c r="C307" s="427" t="s">
        <v>671</v>
      </c>
      <c r="D307" s="425"/>
      <c r="E307" s="424">
        <v>1</v>
      </c>
      <c r="F307" s="427">
        <v>25</v>
      </c>
      <c r="G307" s="424"/>
      <c r="H307" s="424"/>
      <c r="I307" s="424">
        <f t="shared" si="1"/>
        <v>25</v>
      </c>
      <c r="J307" s="8"/>
    </row>
    <row r="308" spans="1:10">
      <c r="A308" s="221"/>
      <c r="B308" s="417" t="s">
        <v>705</v>
      </c>
      <c r="C308" s="427" t="s">
        <v>671</v>
      </c>
      <c r="D308" s="425"/>
      <c r="E308" s="424">
        <v>1</v>
      </c>
      <c r="F308" s="427">
        <v>25</v>
      </c>
      <c r="G308" s="424"/>
      <c r="H308" s="424"/>
      <c r="I308" s="424">
        <f t="shared" si="1"/>
        <v>25</v>
      </c>
      <c r="J308" s="8"/>
    </row>
    <row r="309" spans="1:10">
      <c r="A309" s="221"/>
      <c r="B309" s="417" t="s">
        <v>692</v>
      </c>
      <c r="C309" s="427" t="s">
        <v>671</v>
      </c>
      <c r="D309" s="425"/>
      <c r="E309" s="424">
        <v>1</v>
      </c>
      <c r="F309" s="427">
        <v>25</v>
      </c>
      <c r="G309" s="424"/>
      <c r="H309" s="424"/>
      <c r="I309" s="424">
        <f t="shared" si="1"/>
        <v>25</v>
      </c>
      <c r="J309" s="8"/>
    </row>
    <row r="310" spans="1:10">
      <c r="A310" s="221"/>
      <c r="B310" s="417" t="s">
        <v>706</v>
      </c>
      <c r="C310" s="427"/>
      <c r="D310" s="425"/>
      <c r="E310" s="424"/>
      <c r="F310" s="427"/>
      <c r="G310" s="424"/>
      <c r="H310" s="424"/>
      <c r="I310" s="424"/>
      <c r="J310" s="8"/>
    </row>
    <row r="311" spans="1:10">
      <c r="A311" s="221"/>
      <c r="B311" s="417" t="s">
        <v>707</v>
      </c>
      <c r="C311" s="427" t="s">
        <v>671</v>
      </c>
      <c r="D311" s="425"/>
      <c r="E311" s="424">
        <v>1</v>
      </c>
      <c r="F311" s="510">
        <v>38</v>
      </c>
      <c r="G311" s="424"/>
      <c r="H311" s="424"/>
      <c r="I311" s="424">
        <f t="shared" si="1"/>
        <v>38</v>
      </c>
      <c r="J311" s="8"/>
    </row>
    <row r="312" spans="1:10">
      <c r="A312" s="221"/>
      <c r="B312" s="417" t="s">
        <v>708</v>
      </c>
      <c r="C312" s="427" t="s">
        <v>671</v>
      </c>
      <c r="D312" s="425"/>
      <c r="E312" s="424">
        <v>1</v>
      </c>
      <c r="F312" s="510">
        <v>18</v>
      </c>
      <c r="G312" s="424"/>
      <c r="H312" s="424"/>
      <c r="I312" s="424">
        <f t="shared" si="1"/>
        <v>18</v>
      </c>
      <c r="J312" s="8"/>
    </row>
    <row r="313" spans="1:10">
      <c r="A313" s="221"/>
      <c r="B313" s="417" t="s">
        <v>709</v>
      </c>
      <c r="C313" s="427" t="s">
        <v>671</v>
      </c>
      <c r="D313" s="425"/>
      <c r="E313" s="424">
        <v>1</v>
      </c>
      <c r="F313" s="510">
        <v>36</v>
      </c>
      <c r="G313" s="424"/>
      <c r="H313" s="424"/>
      <c r="I313" s="424">
        <f t="shared" si="1"/>
        <v>36</v>
      </c>
      <c r="J313" s="8"/>
    </row>
    <row r="314" spans="1:10">
      <c r="A314" s="221"/>
      <c r="B314" s="417" t="s">
        <v>710</v>
      </c>
      <c r="C314" s="427" t="s">
        <v>671</v>
      </c>
      <c r="D314" s="425"/>
      <c r="E314" s="424">
        <v>1</v>
      </c>
      <c r="F314" s="510">
        <v>35</v>
      </c>
      <c r="G314" s="424"/>
      <c r="H314" s="424"/>
      <c r="I314" s="424">
        <f t="shared" si="1"/>
        <v>35</v>
      </c>
      <c r="J314" s="8"/>
    </row>
    <row r="315" spans="1:10">
      <c r="A315" s="221"/>
      <c r="B315" s="417" t="s">
        <v>711</v>
      </c>
      <c r="C315" s="427" t="s">
        <v>671</v>
      </c>
      <c r="D315" s="425"/>
      <c r="E315" s="424">
        <v>1</v>
      </c>
      <c r="F315" s="510">
        <v>25</v>
      </c>
      <c r="G315" s="424"/>
      <c r="H315" s="424"/>
      <c r="I315" s="424">
        <f t="shared" si="1"/>
        <v>25</v>
      </c>
      <c r="J315" s="8"/>
    </row>
    <row r="316" spans="1:10">
      <c r="A316" s="221"/>
      <c r="B316" s="417" t="s">
        <v>712</v>
      </c>
      <c r="C316" s="427" t="s">
        <v>671</v>
      </c>
      <c r="D316" s="425"/>
      <c r="E316" s="424">
        <v>1</v>
      </c>
      <c r="F316" s="427">
        <v>22</v>
      </c>
      <c r="G316" s="424"/>
      <c r="H316" s="424"/>
      <c r="I316" s="424">
        <f t="shared" si="1"/>
        <v>22</v>
      </c>
      <c r="J316" s="8"/>
    </row>
    <row r="317" spans="1:10">
      <c r="A317" s="221"/>
      <c r="B317" s="417" t="s">
        <v>713</v>
      </c>
      <c r="C317" s="427"/>
      <c r="D317" s="425"/>
      <c r="E317" s="424"/>
      <c r="F317" s="427"/>
      <c r="G317" s="424"/>
      <c r="H317" s="424"/>
      <c r="I317" s="424"/>
      <c r="J317" s="8"/>
    </row>
    <row r="318" spans="1:10">
      <c r="A318" s="221"/>
      <c r="B318" s="417" t="s">
        <v>714</v>
      </c>
      <c r="C318" s="427" t="s">
        <v>671</v>
      </c>
      <c r="D318" s="425"/>
      <c r="E318" s="424">
        <v>1</v>
      </c>
      <c r="F318" s="427">
        <v>19</v>
      </c>
      <c r="G318" s="424"/>
      <c r="H318" s="424"/>
      <c r="I318" s="424">
        <f t="shared" si="1"/>
        <v>19</v>
      </c>
      <c r="J318" s="8"/>
    </row>
    <row r="319" spans="1:10">
      <c r="A319" s="221"/>
      <c r="B319" s="417" t="s">
        <v>715</v>
      </c>
      <c r="C319" s="427" t="s">
        <v>671</v>
      </c>
      <c r="D319" s="425"/>
      <c r="E319" s="424">
        <v>1</v>
      </c>
      <c r="F319" s="427">
        <v>35</v>
      </c>
      <c r="G319" s="424"/>
      <c r="H319" s="424"/>
      <c r="I319" s="424">
        <f t="shared" si="1"/>
        <v>35</v>
      </c>
      <c r="J319" s="8"/>
    </row>
    <row r="320" spans="1:10" ht="15" thickBot="1">
      <c r="A320" s="395"/>
      <c r="B320" s="379"/>
      <c r="C320" s="380"/>
      <c r="D320" s="381"/>
      <c r="E320" s="60"/>
      <c r="F320" s="60"/>
      <c r="G320" s="60"/>
      <c r="H320" s="60"/>
      <c r="I320" s="60"/>
      <c r="J320" s="60"/>
    </row>
    <row r="321" spans="1:10">
      <c r="A321" s="399"/>
      <c r="B321" s="401" t="s">
        <v>684</v>
      </c>
      <c r="C321" s="405" t="s">
        <v>405</v>
      </c>
      <c r="D321" s="406"/>
      <c r="E321" s="354"/>
      <c r="F321" s="354"/>
      <c r="G321" s="354"/>
      <c r="H321" s="354"/>
      <c r="I321" s="354">
        <f>SUM(I298:I320)</f>
        <v>516</v>
      </c>
      <c r="J321" s="389"/>
    </row>
    <row r="322" spans="1:10">
      <c r="A322" s="221"/>
      <c r="B322" s="402" t="s">
        <v>716</v>
      </c>
      <c r="C322" s="407" t="s">
        <v>405</v>
      </c>
      <c r="D322" s="408"/>
      <c r="E322" s="344"/>
      <c r="F322" s="344"/>
      <c r="G322" s="344"/>
      <c r="H322" s="344"/>
      <c r="I322" s="344">
        <v>516</v>
      </c>
      <c r="J322" s="82"/>
    </row>
    <row r="323" spans="1:10" ht="15" thickBot="1">
      <c r="A323" s="400"/>
      <c r="B323" s="403" t="s">
        <v>717</v>
      </c>
      <c r="C323" s="409" t="s">
        <v>405</v>
      </c>
      <c r="D323" s="410"/>
      <c r="E323" s="360"/>
      <c r="F323" s="360"/>
      <c r="G323" s="360"/>
      <c r="H323" s="360"/>
      <c r="I323" s="360">
        <f>I321-I322</f>
        <v>0</v>
      </c>
      <c r="J323" s="99"/>
    </row>
    <row r="324" spans="1:10">
      <c r="A324" s="397"/>
      <c r="B324" s="383"/>
      <c r="C324" s="384"/>
      <c r="D324" s="385"/>
      <c r="E324" s="76"/>
      <c r="F324" s="76"/>
      <c r="G324" s="76"/>
      <c r="H324" s="76"/>
      <c r="I324" s="76"/>
      <c r="J324" s="76"/>
    </row>
    <row r="325" spans="1:10">
      <c r="A325" s="221" t="s">
        <v>181</v>
      </c>
      <c r="B325" s="220" t="s">
        <v>192</v>
      </c>
      <c r="C325" s="217" t="s">
        <v>114</v>
      </c>
      <c r="D325" s="218"/>
      <c r="E325" s="8"/>
      <c r="F325" s="8"/>
      <c r="G325" s="8"/>
      <c r="H325" s="8"/>
      <c r="I325" s="8"/>
      <c r="J325" s="8"/>
    </row>
    <row r="326" spans="1:10">
      <c r="A326" s="221" t="s">
        <v>193</v>
      </c>
      <c r="B326" s="220" t="s">
        <v>194</v>
      </c>
      <c r="C326" s="217" t="s">
        <v>114</v>
      </c>
      <c r="D326" s="218"/>
      <c r="E326" s="8"/>
      <c r="F326" s="8"/>
      <c r="G326" s="8"/>
      <c r="H326" s="8"/>
      <c r="I326" s="8"/>
      <c r="J326" s="8"/>
    </row>
    <row r="327" spans="1:10">
      <c r="A327" s="221"/>
      <c r="B327" s="220"/>
      <c r="C327" s="217"/>
      <c r="D327" s="218"/>
      <c r="E327" s="8"/>
      <c r="F327" s="8"/>
      <c r="G327" s="8"/>
      <c r="H327" s="8"/>
      <c r="I327" s="8"/>
      <c r="J327" s="8"/>
    </row>
    <row r="328" spans="1:10" ht="28.8">
      <c r="A328" s="221">
        <v>9</v>
      </c>
      <c r="B328" s="220" t="s">
        <v>195</v>
      </c>
      <c r="C328" s="217"/>
      <c r="D328" s="218"/>
      <c r="E328" s="8"/>
      <c r="F328" s="8"/>
      <c r="G328" s="8"/>
      <c r="H328" s="8"/>
      <c r="I328" s="8"/>
      <c r="J328" s="8"/>
    </row>
    <row r="329" spans="1:10">
      <c r="A329" s="221" t="s">
        <v>196</v>
      </c>
      <c r="B329" s="220" t="s">
        <v>197</v>
      </c>
      <c r="C329" s="217" t="s">
        <v>114</v>
      </c>
      <c r="D329" s="218">
        <v>350</v>
      </c>
      <c r="E329" s="8"/>
      <c r="F329" s="8"/>
      <c r="G329" s="8"/>
      <c r="H329" s="8"/>
      <c r="I329" s="8"/>
      <c r="J329" s="8"/>
    </row>
    <row r="330" spans="1:10">
      <c r="A330" s="221"/>
      <c r="B330" s="220"/>
      <c r="C330" s="404" t="s">
        <v>405</v>
      </c>
      <c r="D330" s="218"/>
      <c r="E330" s="8">
        <v>1</v>
      </c>
      <c r="F330" s="8">
        <v>36</v>
      </c>
      <c r="G330" s="8"/>
      <c r="H330" s="8"/>
      <c r="I330" s="424">
        <f t="shared" ref="I330:I341" si="2">PRODUCT(E330:H330)</f>
        <v>36</v>
      </c>
      <c r="J330" s="8"/>
    </row>
    <row r="331" spans="1:10">
      <c r="A331" s="221"/>
      <c r="B331" s="220"/>
      <c r="C331" s="404" t="s">
        <v>405</v>
      </c>
      <c r="D331" s="218"/>
      <c r="E331" s="8">
        <v>1</v>
      </c>
      <c r="F331" s="8">
        <v>16</v>
      </c>
      <c r="G331" s="8"/>
      <c r="H331" s="8"/>
      <c r="I331" s="424">
        <f t="shared" si="2"/>
        <v>16</v>
      </c>
      <c r="J331" s="8"/>
    </row>
    <row r="332" spans="1:10">
      <c r="A332" s="221"/>
      <c r="B332" s="220"/>
      <c r="C332" s="404" t="s">
        <v>405</v>
      </c>
      <c r="D332" s="218"/>
      <c r="E332" s="8">
        <v>1</v>
      </c>
      <c r="F332" s="8">
        <v>19</v>
      </c>
      <c r="G332" s="8"/>
      <c r="H332" s="8"/>
      <c r="I332" s="424">
        <f t="shared" si="2"/>
        <v>19</v>
      </c>
      <c r="J332" s="8"/>
    </row>
    <row r="333" spans="1:10">
      <c r="A333" s="221"/>
      <c r="B333" s="220"/>
      <c r="C333" s="404" t="s">
        <v>405</v>
      </c>
      <c r="D333" s="218"/>
      <c r="E333" s="8">
        <v>1</v>
      </c>
      <c r="F333" s="8">
        <v>19</v>
      </c>
      <c r="G333" s="8"/>
      <c r="H333" s="8"/>
      <c r="I333" s="424">
        <f t="shared" si="2"/>
        <v>19</v>
      </c>
      <c r="J333" s="8"/>
    </row>
    <row r="334" spans="1:10">
      <c r="A334" s="221"/>
      <c r="B334" s="220"/>
      <c r="C334" s="404" t="s">
        <v>405</v>
      </c>
      <c r="D334" s="218"/>
      <c r="E334" s="8">
        <v>1</v>
      </c>
      <c r="F334" s="8">
        <v>19</v>
      </c>
      <c r="G334" s="8"/>
      <c r="H334" s="8"/>
      <c r="I334" s="424">
        <f t="shared" si="2"/>
        <v>19</v>
      </c>
      <c r="J334" s="8"/>
    </row>
    <row r="335" spans="1:10">
      <c r="A335" s="221"/>
      <c r="B335" s="220"/>
      <c r="C335" s="404" t="s">
        <v>405</v>
      </c>
      <c r="D335" s="218"/>
      <c r="E335" s="8">
        <v>1</v>
      </c>
      <c r="F335" s="8">
        <v>19</v>
      </c>
      <c r="G335" s="8"/>
      <c r="H335" s="8"/>
      <c r="I335" s="424">
        <f t="shared" si="2"/>
        <v>19</v>
      </c>
      <c r="J335" s="8"/>
    </row>
    <row r="336" spans="1:10">
      <c r="A336" s="221"/>
      <c r="B336" s="220"/>
      <c r="C336" s="404" t="s">
        <v>405</v>
      </c>
      <c r="D336" s="218"/>
      <c r="E336" s="8">
        <v>1</v>
      </c>
      <c r="F336" s="8">
        <v>19</v>
      </c>
      <c r="G336" s="8"/>
      <c r="H336" s="8"/>
      <c r="I336" s="424">
        <f t="shared" si="2"/>
        <v>19</v>
      </c>
      <c r="J336" s="8"/>
    </row>
    <row r="337" spans="1:10">
      <c r="A337" s="221"/>
      <c r="B337" s="220"/>
      <c r="C337" s="404" t="s">
        <v>405</v>
      </c>
      <c r="D337" s="218"/>
      <c r="E337" s="8">
        <v>1</v>
      </c>
      <c r="F337" s="8">
        <v>19</v>
      </c>
      <c r="G337" s="8"/>
      <c r="H337" s="8"/>
      <c r="I337" s="424">
        <f t="shared" si="2"/>
        <v>19</v>
      </c>
      <c r="J337" s="8"/>
    </row>
    <row r="338" spans="1:10">
      <c r="A338" s="221"/>
      <c r="B338" s="220"/>
      <c r="C338" s="404" t="s">
        <v>405</v>
      </c>
      <c r="D338" s="218"/>
      <c r="E338" s="8">
        <v>1</v>
      </c>
      <c r="F338" s="8">
        <v>19</v>
      </c>
      <c r="G338" s="8"/>
      <c r="H338" s="8"/>
      <c r="I338" s="424">
        <f t="shared" si="2"/>
        <v>19</v>
      </c>
      <c r="J338" s="8"/>
    </row>
    <row r="339" spans="1:10">
      <c r="A339" s="221"/>
      <c r="B339" s="220"/>
      <c r="C339" s="404" t="s">
        <v>405</v>
      </c>
      <c r="D339" s="218"/>
      <c r="E339" s="8">
        <v>1</v>
      </c>
      <c r="F339" s="8">
        <v>8</v>
      </c>
      <c r="G339" s="8"/>
      <c r="H339" s="8"/>
      <c r="I339" s="424">
        <f t="shared" si="2"/>
        <v>8</v>
      </c>
      <c r="J339" s="8"/>
    </row>
    <row r="340" spans="1:10">
      <c r="A340" s="221"/>
      <c r="B340" s="623" t="s">
        <v>806</v>
      </c>
      <c r="C340" s="404" t="s">
        <v>405</v>
      </c>
      <c r="D340" s="218"/>
      <c r="E340" s="8">
        <v>1</v>
      </c>
      <c r="F340" s="8">
        <v>24</v>
      </c>
      <c r="G340" s="8"/>
      <c r="H340" s="8"/>
      <c r="I340" s="8">
        <f t="shared" si="2"/>
        <v>24</v>
      </c>
      <c r="J340" s="8"/>
    </row>
    <row r="341" spans="1:10">
      <c r="A341" s="221"/>
      <c r="B341" s="623" t="s">
        <v>807</v>
      </c>
      <c r="C341" s="404" t="s">
        <v>405</v>
      </c>
      <c r="D341" s="218"/>
      <c r="E341" s="8">
        <v>1</v>
      </c>
      <c r="F341" s="8">
        <v>24</v>
      </c>
      <c r="G341" s="8"/>
      <c r="H341" s="8"/>
      <c r="I341" s="8">
        <f t="shared" si="2"/>
        <v>24</v>
      </c>
      <c r="J341" s="8"/>
    </row>
    <row r="342" spans="1:10">
      <c r="A342" s="221"/>
      <c r="B342" s="623"/>
      <c r="C342" s="404" t="s">
        <v>405</v>
      </c>
      <c r="D342" s="218"/>
      <c r="E342" s="8">
        <v>1</v>
      </c>
      <c r="F342" s="8">
        <v>26</v>
      </c>
      <c r="G342" s="8"/>
      <c r="H342" s="8"/>
      <c r="I342" s="521">
        <f t="shared" ref="I342" si="3">PRODUCT(E342:H342)</f>
        <v>26</v>
      </c>
      <c r="J342" s="8"/>
    </row>
    <row r="343" spans="1:10" ht="15" thickBot="1">
      <c r="A343" s="221"/>
      <c r="B343" s="220"/>
      <c r="C343" s="217"/>
      <c r="D343" s="218"/>
      <c r="E343" s="8"/>
      <c r="F343" s="8"/>
      <c r="G343" s="8"/>
      <c r="H343" s="8"/>
      <c r="I343" s="8"/>
      <c r="J343" s="8"/>
    </row>
    <row r="344" spans="1:10">
      <c r="A344" s="399"/>
      <c r="B344" s="401" t="s">
        <v>684</v>
      </c>
      <c r="C344" s="405" t="s">
        <v>405</v>
      </c>
      <c r="D344" s="406"/>
      <c r="E344" s="354"/>
      <c r="F344" s="354"/>
      <c r="G344" s="354"/>
      <c r="H344" s="354"/>
      <c r="I344" s="354">
        <f>SUM(I329:I343)</f>
        <v>267</v>
      </c>
      <c r="J344" s="389"/>
    </row>
    <row r="345" spans="1:10">
      <c r="A345" s="221"/>
      <c r="B345" s="402" t="s">
        <v>716</v>
      </c>
      <c r="C345" s="407" t="s">
        <v>405</v>
      </c>
      <c r="D345" s="408"/>
      <c r="E345" s="344"/>
      <c r="F345" s="344"/>
      <c r="G345" s="344"/>
      <c r="H345" s="344"/>
      <c r="I345" s="344">
        <v>193</v>
      </c>
      <c r="J345" s="82"/>
    </row>
    <row r="346" spans="1:10" ht="15" thickBot="1">
      <c r="A346" s="400"/>
      <c r="B346" s="403" t="s">
        <v>717</v>
      </c>
      <c r="C346" s="409" t="s">
        <v>405</v>
      </c>
      <c r="D346" s="410"/>
      <c r="E346" s="360"/>
      <c r="F346" s="360"/>
      <c r="G346" s="360"/>
      <c r="H346" s="360"/>
      <c r="I346" s="360">
        <f>I344-I345</f>
        <v>74</v>
      </c>
      <c r="J346" s="99"/>
    </row>
    <row r="347" spans="1:10">
      <c r="A347" s="221"/>
      <c r="B347" s="220"/>
      <c r="C347" s="217"/>
      <c r="D347" s="218"/>
      <c r="E347" s="8"/>
      <c r="F347" s="8"/>
      <c r="G347" s="8"/>
      <c r="H347" s="8"/>
      <c r="I347" s="8"/>
      <c r="J347" s="8"/>
    </row>
    <row r="348" spans="1:10">
      <c r="A348" s="221" t="s">
        <v>198</v>
      </c>
      <c r="B348" s="220" t="s">
        <v>199</v>
      </c>
      <c r="C348" s="217" t="s">
        <v>114</v>
      </c>
      <c r="D348" s="218">
        <v>25</v>
      </c>
      <c r="E348" s="8"/>
      <c r="F348" s="8"/>
      <c r="G348" s="8"/>
      <c r="H348" s="8"/>
      <c r="I348" s="8"/>
      <c r="J348" s="8"/>
    </row>
    <row r="349" spans="1:10">
      <c r="A349" s="221"/>
      <c r="B349" s="220"/>
      <c r="C349" s="404" t="s">
        <v>405</v>
      </c>
      <c r="D349" s="218"/>
      <c r="E349" s="8">
        <v>1</v>
      </c>
      <c r="F349" s="510">
        <v>3</v>
      </c>
      <c r="G349" s="8"/>
      <c r="H349" s="8"/>
      <c r="I349" s="424">
        <f t="shared" ref="I349:I357" si="4">PRODUCT(E349:H349)</f>
        <v>3</v>
      </c>
      <c r="J349" s="8"/>
    </row>
    <row r="350" spans="1:10">
      <c r="A350" s="221"/>
      <c r="B350" s="220"/>
      <c r="C350" s="404" t="s">
        <v>405</v>
      </c>
      <c r="D350" s="218"/>
      <c r="E350" s="8">
        <v>1</v>
      </c>
      <c r="F350" s="510">
        <v>2</v>
      </c>
      <c r="G350" s="8"/>
      <c r="H350" s="8"/>
      <c r="I350" s="424">
        <f t="shared" si="4"/>
        <v>2</v>
      </c>
      <c r="J350" s="8"/>
    </row>
    <row r="351" spans="1:10">
      <c r="A351" s="221"/>
      <c r="B351" s="220"/>
      <c r="C351" s="404" t="s">
        <v>405</v>
      </c>
      <c r="D351" s="218"/>
      <c r="E351" s="8">
        <v>1</v>
      </c>
      <c r="F351" s="510">
        <v>2</v>
      </c>
      <c r="G351" s="8"/>
      <c r="H351" s="8"/>
      <c r="I351" s="424">
        <f t="shared" si="4"/>
        <v>2</v>
      </c>
      <c r="J351" s="8"/>
    </row>
    <row r="352" spans="1:10">
      <c r="A352" s="221"/>
      <c r="B352" s="220"/>
      <c r="C352" s="404" t="s">
        <v>405</v>
      </c>
      <c r="D352" s="218"/>
      <c r="E352" s="8">
        <v>1</v>
      </c>
      <c r="F352" s="510">
        <v>2</v>
      </c>
      <c r="G352" s="8"/>
      <c r="H352" s="8"/>
      <c r="I352" s="424">
        <f t="shared" si="4"/>
        <v>2</v>
      </c>
      <c r="J352" s="8"/>
    </row>
    <row r="353" spans="1:10">
      <c r="A353" s="221"/>
      <c r="B353" s="220"/>
      <c r="C353" s="404" t="s">
        <v>405</v>
      </c>
      <c r="D353" s="218"/>
      <c r="E353" s="8">
        <v>1</v>
      </c>
      <c r="F353" s="510">
        <v>2</v>
      </c>
      <c r="G353" s="8"/>
      <c r="H353" s="8"/>
      <c r="I353" s="424">
        <f t="shared" si="4"/>
        <v>2</v>
      </c>
      <c r="J353" s="8"/>
    </row>
    <row r="354" spans="1:10">
      <c r="A354" s="221"/>
      <c r="B354" s="220"/>
      <c r="C354" s="404" t="s">
        <v>405</v>
      </c>
      <c r="D354" s="218"/>
      <c r="E354" s="8">
        <v>1</v>
      </c>
      <c r="F354" s="427">
        <v>3</v>
      </c>
      <c r="G354" s="8"/>
      <c r="H354" s="8"/>
      <c r="I354" s="424">
        <f t="shared" si="4"/>
        <v>3</v>
      </c>
      <c r="J354" s="8"/>
    </row>
    <row r="355" spans="1:10">
      <c r="A355" s="221"/>
      <c r="B355" s="220"/>
      <c r="C355" s="404" t="s">
        <v>405</v>
      </c>
      <c r="D355" s="218"/>
      <c r="E355" s="8">
        <v>1</v>
      </c>
      <c r="F355" s="427">
        <v>3</v>
      </c>
      <c r="G355" s="8"/>
      <c r="H355" s="8"/>
      <c r="I355" s="424">
        <f t="shared" si="4"/>
        <v>3</v>
      </c>
      <c r="J355" s="8"/>
    </row>
    <row r="356" spans="1:10">
      <c r="A356" s="221"/>
      <c r="B356" s="220"/>
      <c r="C356" s="404" t="s">
        <v>405</v>
      </c>
      <c r="D356" s="218"/>
      <c r="E356" s="8">
        <v>1</v>
      </c>
      <c r="F356" s="427">
        <v>4</v>
      </c>
      <c r="G356" s="8"/>
      <c r="H356" s="8"/>
      <c r="I356" s="424">
        <f t="shared" si="4"/>
        <v>4</v>
      </c>
      <c r="J356" s="8"/>
    </row>
    <row r="357" spans="1:10">
      <c r="A357" s="221"/>
      <c r="B357" s="220"/>
      <c r="C357" s="404" t="s">
        <v>405</v>
      </c>
      <c r="D357" s="218"/>
      <c r="E357" s="8">
        <v>1</v>
      </c>
      <c r="F357" s="427">
        <v>3</v>
      </c>
      <c r="G357" s="8"/>
      <c r="H357" s="8"/>
      <c r="I357" s="424">
        <f t="shared" si="4"/>
        <v>3</v>
      </c>
      <c r="J357" s="8"/>
    </row>
    <row r="358" spans="1:10" ht="15" thickBot="1">
      <c r="A358" s="221"/>
      <c r="B358" s="220"/>
      <c r="C358" s="217"/>
      <c r="D358" s="218"/>
      <c r="E358" s="8"/>
      <c r="F358" s="8"/>
      <c r="G358" s="8"/>
      <c r="H358" s="8"/>
      <c r="I358" s="8"/>
      <c r="J358" s="8"/>
    </row>
    <row r="359" spans="1:10">
      <c r="A359" s="399"/>
      <c r="B359" s="401" t="s">
        <v>684</v>
      </c>
      <c r="C359" s="405" t="s">
        <v>405</v>
      </c>
      <c r="D359" s="406"/>
      <c r="E359" s="354"/>
      <c r="F359" s="354"/>
      <c r="G359" s="354"/>
      <c r="H359" s="354"/>
      <c r="I359" s="354">
        <f>SUM(I348:I358)</f>
        <v>24</v>
      </c>
      <c r="J359" s="389"/>
    </row>
    <row r="360" spans="1:10">
      <c r="A360" s="221"/>
      <c r="B360" s="402" t="s">
        <v>716</v>
      </c>
      <c r="C360" s="407" t="s">
        <v>405</v>
      </c>
      <c r="D360" s="408"/>
      <c r="E360" s="344"/>
      <c r="F360" s="344"/>
      <c r="G360" s="344"/>
      <c r="H360" s="344"/>
      <c r="I360" s="344">
        <v>24</v>
      </c>
      <c r="J360" s="82"/>
    </row>
    <row r="361" spans="1:10" ht="15" thickBot="1">
      <c r="A361" s="400"/>
      <c r="B361" s="403" t="s">
        <v>717</v>
      </c>
      <c r="C361" s="409" t="s">
        <v>405</v>
      </c>
      <c r="D361" s="410"/>
      <c r="E361" s="360"/>
      <c r="F361" s="360"/>
      <c r="G361" s="360"/>
      <c r="H361" s="360"/>
      <c r="I361" s="360">
        <f>I359-I360</f>
        <v>0</v>
      </c>
      <c r="J361" s="99"/>
    </row>
    <row r="362" spans="1:10">
      <c r="A362" s="221"/>
      <c r="B362" s="220"/>
      <c r="C362" s="217"/>
      <c r="D362" s="218"/>
      <c r="E362" s="8"/>
      <c r="F362" s="8"/>
      <c r="G362" s="8"/>
      <c r="H362" s="8"/>
      <c r="I362" s="8"/>
      <c r="J362" s="8"/>
    </row>
    <row r="363" spans="1:10" ht="28.8">
      <c r="A363" s="221">
        <v>10</v>
      </c>
      <c r="B363" s="220" t="s">
        <v>200</v>
      </c>
      <c r="C363" s="217"/>
      <c r="D363" s="218"/>
      <c r="E363" s="8"/>
      <c r="F363" s="8"/>
      <c r="G363" s="8"/>
      <c r="H363" s="8"/>
      <c r="I363" s="8"/>
      <c r="J363" s="8"/>
    </row>
    <row r="364" spans="1:10">
      <c r="A364" s="221" t="s">
        <v>196</v>
      </c>
      <c r="B364" s="220" t="s">
        <v>197</v>
      </c>
      <c r="C364" s="217" t="s">
        <v>114</v>
      </c>
      <c r="D364" s="218" t="s">
        <v>97</v>
      </c>
      <c r="E364" s="8"/>
      <c r="F364" s="8"/>
      <c r="G364" s="8"/>
      <c r="H364" s="8"/>
      <c r="I364" s="8"/>
      <c r="J364" s="8"/>
    </row>
    <row r="365" spans="1:10">
      <c r="A365" s="221" t="s">
        <v>198</v>
      </c>
      <c r="B365" s="220" t="s">
        <v>199</v>
      </c>
      <c r="C365" s="217" t="s">
        <v>114</v>
      </c>
      <c r="D365" s="218" t="s">
        <v>97</v>
      </c>
      <c r="E365" s="8"/>
      <c r="F365" s="8"/>
      <c r="G365" s="8"/>
      <c r="H365" s="8"/>
      <c r="I365" s="8"/>
      <c r="J365" s="8"/>
    </row>
    <row r="366" spans="1:10">
      <c r="A366" s="221"/>
      <c r="B366" s="220"/>
      <c r="C366" s="217"/>
      <c r="D366" s="218"/>
      <c r="E366" s="8"/>
      <c r="F366" s="8"/>
      <c r="G366" s="8"/>
      <c r="H366" s="8"/>
      <c r="I366" s="8"/>
      <c r="J366" s="8"/>
    </row>
    <row r="367" spans="1:10" ht="43.2">
      <c r="A367" s="221">
        <v>11</v>
      </c>
      <c r="B367" s="220" t="s">
        <v>201</v>
      </c>
      <c r="C367" s="217"/>
      <c r="D367" s="218"/>
      <c r="E367" s="8"/>
      <c r="F367" s="8"/>
      <c r="G367" s="8"/>
      <c r="H367" s="8"/>
      <c r="I367" s="8"/>
      <c r="J367" s="8"/>
    </row>
    <row r="368" spans="1:10">
      <c r="A368" s="221" t="s">
        <v>28</v>
      </c>
      <c r="B368" s="220" t="s">
        <v>202</v>
      </c>
      <c r="C368" s="217" t="s">
        <v>114</v>
      </c>
      <c r="D368" s="218">
        <v>30</v>
      </c>
      <c r="E368" s="8"/>
      <c r="F368" s="8"/>
      <c r="G368" s="8"/>
      <c r="H368" s="8"/>
      <c r="I368" s="8"/>
      <c r="J368" s="8"/>
    </row>
    <row r="369" spans="1:10">
      <c r="A369" s="221" t="s">
        <v>46</v>
      </c>
      <c r="B369" s="220" t="s">
        <v>203</v>
      </c>
      <c r="C369" s="217" t="s">
        <v>114</v>
      </c>
      <c r="D369" s="218" t="s">
        <v>45</v>
      </c>
      <c r="E369" s="8"/>
      <c r="F369" s="8"/>
      <c r="G369" s="8"/>
      <c r="H369" s="8"/>
      <c r="I369" s="8"/>
      <c r="J369" s="8"/>
    </row>
    <row r="370" spans="1:10">
      <c r="A370" s="221" t="s">
        <v>48</v>
      </c>
      <c r="B370" s="220" t="s">
        <v>204</v>
      </c>
      <c r="C370" s="217" t="s">
        <v>114</v>
      </c>
      <c r="D370" s="218">
        <v>10</v>
      </c>
      <c r="E370" s="8"/>
      <c r="F370" s="8"/>
      <c r="G370" s="8"/>
      <c r="H370" s="8"/>
      <c r="I370" s="8"/>
      <c r="J370" s="8"/>
    </row>
    <row r="371" spans="1:10">
      <c r="A371" s="221" t="s">
        <v>50</v>
      </c>
      <c r="B371" s="220" t="s">
        <v>205</v>
      </c>
      <c r="C371" s="217" t="s">
        <v>114</v>
      </c>
      <c r="D371" s="218" t="s">
        <v>45</v>
      </c>
      <c r="E371" s="8"/>
      <c r="F371" s="8"/>
      <c r="G371" s="8"/>
      <c r="H371" s="8"/>
      <c r="I371" s="8"/>
      <c r="J371" s="8"/>
    </row>
    <row r="372" spans="1:10">
      <c r="A372" s="221" t="s">
        <v>52</v>
      </c>
      <c r="B372" s="220" t="s">
        <v>206</v>
      </c>
      <c r="C372" s="217" t="s">
        <v>114</v>
      </c>
      <c r="D372" s="218" t="s">
        <v>45</v>
      </c>
      <c r="E372" s="8"/>
      <c r="F372" s="8"/>
      <c r="G372" s="8"/>
      <c r="H372" s="8"/>
      <c r="I372" s="8"/>
      <c r="J372" s="8"/>
    </row>
    <row r="373" spans="1:10">
      <c r="A373" s="221"/>
      <c r="B373" s="220"/>
      <c r="C373" s="217"/>
      <c r="D373" s="218"/>
      <c r="E373" s="8"/>
      <c r="F373" s="8"/>
      <c r="G373" s="8"/>
      <c r="H373" s="8"/>
      <c r="I373" s="8"/>
      <c r="J373" s="8"/>
    </row>
    <row r="374" spans="1:10" ht="57.6">
      <c r="A374" s="221">
        <v>12</v>
      </c>
      <c r="B374" s="234" t="s">
        <v>207</v>
      </c>
      <c r="C374" s="217"/>
      <c r="D374" s="218"/>
      <c r="E374" s="8"/>
      <c r="F374" s="8"/>
      <c r="G374" s="8"/>
      <c r="H374" s="8"/>
      <c r="I374" s="8"/>
      <c r="J374" s="8"/>
    </row>
    <row r="375" spans="1:10">
      <c r="A375" s="221" t="s">
        <v>28</v>
      </c>
      <c r="B375" s="220" t="s">
        <v>202</v>
      </c>
      <c r="C375" s="217" t="s">
        <v>114</v>
      </c>
      <c r="D375" s="218" t="s">
        <v>45</v>
      </c>
      <c r="E375" s="8"/>
      <c r="F375" s="8"/>
      <c r="G375" s="8"/>
      <c r="H375" s="8"/>
      <c r="I375" s="8"/>
      <c r="J375" s="8"/>
    </row>
    <row r="376" spans="1:10">
      <c r="A376" s="221" t="s">
        <v>46</v>
      </c>
      <c r="B376" s="220" t="s">
        <v>203</v>
      </c>
      <c r="C376" s="217" t="s">
        <v>114</v>
      </c>
      <c r="D376" s="218" t="s">
        <v>45</v>
      </c>
      <c r="E376" s="8"/>
      <c r="F376" s="8"/>
      <c r="G376" s="8"/>
      <c r="H376" s="8"/>
      <c r="I376" s="8"/>
      <c r="J376" s="8"/>
    </row>
    <row r="377" spans="1:10">
      <c r="A377" s="221" t="s">
        <v>48</v>
      </c>
      <c r="B377" s="220" t="s">
        <v>204</v>
      </c>
      <c r="C377" s="217" t="s">
        <v>114</v>
      </c>
      <c r="D377" s="218">
        <v>30</v>
      </c>
      <c r="E377" s="8"/>
      <c r="F377" s="8"/>
      <c r="G377" s="8"/>
      <c r="H377" s="8"/>
      <c r="I377" s="8"/>
      <c r="J377" s="8"/>
    </row>
    <row r="378" spans="1:10" ht="15" thickBot="1">
      <c r="A378" s="221"/>
      <c r="B378" s="220"/>
      <c r="C378" s="404" t="s">
        <v>114</v>
      </c>
      <c r="D378" s="218"/>
      <c r="E378" s="521">
        <v>8</v>
      </c>
      <c r="F378" s="427"/>
      <c r="G378" s="8"/>
      <c r="H378" s="8"/>
      <c r="I378" s="424">
        <f>PRODUCT(E378:H378)</f>
        <v>8</v>
      </c>
      <c r="J378" s="8"/>
    </row>
    <row r="379" spans="1:10">
      <c r="A379" s="399"/>
      <c r="B379" s="401" t="s">
        <v>684</v>
      </c>
      <c r="C379" s="405" t="s">
        <v>405</v>
      </c>
      <c r="D379" s="406"/>
      <c r="E379" s="354"/>
      <c r="F379" s="354"/>
      <c r="G379" s="354"/>
      <c r="H379" s="354"/>
      <c r="I379" s="354">
        <f>SUM(I369:I378)</f>
        <v>8</v>
      </c>
      <c r="J379" s="389"/>
    </row>
    <row r="380" spans="1:10">
      <c r="A380" s="221"/>
      <c r="B380" s="402" t="s">
        <v>716</v>
      </c>
      <c r="C380" s="407" t="s">
        <v>405</v>
      </c>
      <c r="D380" s="408"/>
      <c r="E380" s="344"/>
      <c r="F380" s="344"/>
      <c r="G380" s="344"/>
      <c r="H380" s="344"/>
      <c r="I380" s="344">
        <v>8</v>
      </c>
      <c r="J380" s="82"/>
    </row>
    <row r="381" spans="1:10" ht="15" thickBot="1">
      <c r="A381" s="400"/>
      <c r="B381" s="403" t="s">
        <v>717</v>
      </c>
      <c r="C381" s="409" t="s">
        <v>405</v>
      </c>
      <c r="D381" s="410"/>
      <c r="E381" s="360"/>
      <c r="F381" s="360"/>
      <c r="G381" s="360"/>
      <c r="H381" s="360"/>
      <c r="I381" s="360">
        <f>I379-I380</f>
        <v>0</v>
      </c>
      <c r="J381" s="99"/>
    </row>
    <row r="382" spans="1:10">
      <c r="A382" s="221"/>
      <c r="B382" s="220"/>
      <c r="C382" s="217"/>
      <c r="D382" s="218"/>
      <c r="E382" s="8"/>
      <c r="F382" s="8"/>
      <c r="G382" s="8"/>
      <c r="H382" s="8"/>
      <c r="I382" s="8"/>
      <c r="J382" s="8"/>
    </row>
    <row r="383" spans="1:10">
      <c r="A383" s="221" t="s">
        <v>50</v>
      </c>
      <c r="B383" s="220" t="s">
        <v>205</v>
      </c>
      <c r="C383" s="217" t="s">
        <v>114</v>
      </c>
      <c r="D383" s="218" t="s">
        <v>45</v>
      </c>
      <c r="E383" s="8"/>
      <c r="F383" s="8"/>
      <c r="G383" s="8"/>
      <c r="H383" s="8"/>
      <c r="I383" s="8"/>
      <c r="J383" s="8"/>
    </row>
    <row r="384" spans="1:10">
      <c r="A384" s="221" t="s">
        <v>52</v>
      </c>
      <c r="B384" s="220" t="s">
        <v>206</v>
      </c>
      <c r="C384" s="217" t="s">
        <v>114</v>
      </c>
      <c r="D384" s="218" t="s">
        <v>45</v>
      </c>
      <c r="E384" s="8"/>
      <c r="F384" s="8"/>
      <c r="G384" s="8"/>
      <c r="H384" s="8"/>
      <c r="I384" s="8"/>
      <c r="J384" s="8"/>
    </row>
    <row r="385" spans="1:10">
      <c r="A385" s="221"/>
      <c r="B385" s="220"/>
      <c r="C385" s="217"/>
      <c r="D385" s="218"/>
      <c r="E385" s="8"/>
      <c r="F385" s="8"/>
      <c r="G385" s="8"/>
      <c r="H385" s="8"/>
      <c r="I385" s="8"/>
      <c r="J385" s="8"/>
    </row>
    <row r="386" spans="1:10" ht="43.2">
      <c r="A386" s="221">
        <v>13</v>
      </c>
      <c r="B386" s="220" t="s">
        <v>208</v>
      </c>
      <c r="C386" s="217"/>
      <c r="D386" s="218"/>
      <c r="E386" s="8"/>
      <c r="F386" s="8"/>
      <c r="G386" s="8"/>
      <c r="H386" s="8"/>
      <c r="I386" s="8"/>
      <c r="J386" s="8"/>
    </row>
    <row r="387" spans="1:10">
      <c r="A387" s="221" t="s">
        <v>28</v>
      </c>
      <c r="B387" s="220" t="s">
        <v>209</v>
      </c>
      <c r="C387" s="217" t="s">
        <v>114</v>
      </c>
      <c r="D387" s="218" t="s">
        <v>97</v>
      </c>
      <c r="E387" s="8"/>
      <c r="F387" s="8"/>
      <c r="G387" s="8"/>
      <c r="H387" s="8"/>
      <c r="I387" s="8"/>
      <c r="J387" s="8"/>
    </row>
    <row r="388" spans="1:10">
      <c r="A388" s="221" t="s">
        <v>46</v>
      </c>
      <c r="B388" s="220" t="s">
        <v>210</v>
      </c>
      <c r="C388" s="217" t="s">
        <v>114</v>
      </c>
      <c r="D388" s="218" t="s">
        <v>97</v>
      </c>
      <c r="E388" s="8"/>
      <c r="F388" s="8"/>
      <c r="G388" s="8"/>
      <c r="H388" s="8"/>
      <c r="I388" s="8"/>
      <c r="J388" s="8"/>
    </row>
    <row r="389" spans="1:10">
      <c r="A389" s="221" t="s">
        <v>48</v>
      </c>
      <c r="B389" s="220" t="s">
        <v>211</v>
      </c>
      <c r="C389" s="217" t="s">
        <v>114</v>
      </c>
      <c r="D389" s="218">
        <v>20</v>
      </c>
      <c r="E389" s="8"/>
      <c r="F389" s="8"/>
      <c r="G389" s="8"/>
      <c r="H389" s="8"/>
      <c r="I389" s="8"/>
      <c r="J389" s="8"/>
    </row>
    <row r="390" spans="1:10">
      <c r="A390" s="221" t="s">
        <v>50</v>
      </c>
      <c r="B390" s="220" t="s">
        <v>212</v>
      </c>
      <c r="C390" s="217" t="s">
        <v>114</v>
      </c>
      <c r="D390" s="218" t="s">
        <v>97</v>
      </c>
      <c r="E390" s="8"/>
      <c r="F390" s="8"/>
      <c r="G390" s="8"/>
      <c r="H390" s="8"/>
      <c r="I390" s="8"/>
      <c r="J390" s="8"/>
    </row>
    <row r="391" spans="1:10">
      <c r="A391" s="221" t="s">
        <v>52</v>
      </c>
      <c r="B391" s="220" t="s">
        <v>213</v>
      </c>
      <c r="C391" s="217" t="s">
        <v>114</v>
      </c>
      <c r="D391" s="218" t="s">
        <v>97</v>
      </c>
      <c r="E391" s="8"/>
      <c r="F391" s="8"/>
      <c r="G391" s="8"/>
      <c r="H391" s="8"/>
      <c r="I391" s="8"/>
      <c r="J391" s="8"/>
    </row>
    <row r="392" spans="1:10">
      <c r="A392" s="221" t="s">
        <v>54</v>
      </c>
      <c r="B392" s="220" t="s">
        <v>214</v>
      </c>
      <c r="C392" s="217" t="s">
        <v>114</v>
      </c>
      <c r="D392" s="218">
        <v>10</v>
      </c>
      <c r="E392" s="8"/>
      <c r="F392" s="8"/>
      <c r="G392" s="8"/>
      <c r="H392" s="8"/>
      <c r="I392" s="8"/>
      <c r="J392" s="8"/>
    </row>
    <row r="393" spans="1:10">
      <c r="A393" s="221"/>
      <c r="B393" s="220"/>
      <c r="C393" s="217"/>
      <c r="D393" s="218"/>
      <c r="E393" s="8"/>
      <c r="F393" s="8"/>
      <c r="G393" s="8"/>
      <c r="H393" s="8"/>
      <c r="I393" s="8"/>
      <c r="J393" s="8"/>
    </row>
    <row r="394" spans="1:10" ht="115.2">
      <c r="A394" s="221">
        <v>14</v>
      </c>
      <c r="B394" s="220" t="s">
        <v>215</v>
      </c>
      <c r="C394" s="217"/>
      <c r="D394" s="218"/>
      <c r="E394" s="8"/>
      <c r="F394" s="8"/>
      <c r="G394" s="8"/>
      <c r="H394" s="8"/>
      <c r="I394" s="8"/>
      <c r="J394" s="8"/>
    </row>
    <row r="395" spans="1:10">
      <c r="A395" s="221" t="s">
        <v>28</v>
      </c>
      <c r="B395" s="220" t="s">
        <v>216</v>
      </c>
      <c r="C395" s="217" t="s">
        <v>44</v>
      </c>
      <c r="D395" s="218" t="s">
        <v>97</v>
      </c>
      <c r="E395" s="8"/>
      <c r="F395" s="8"/>
      <c r="G395" s="8"/>
      <c r="H395" s="8"/>
      <c r="I395" s="8"/>
      <c r="J395" s="8"/>
    </row>
    <row r="396" spans="1:10">
      <c r="A396" s="221" t="s">
        <v>46</v>
      </c>
      <c r="B396" s="220" t="s">
        <v>217</v>
      </c>
      <c r="C396" s="217" t="s">
        <v>44</v>
      </c>
      <c r="D396" s="218" t="s">
        <v>97</v>
      </c>
      <c r="E396" s="8"/>
      <c r="F396" s="8"/>
      <c r="G396" s="8"/>
      <c r="H396" s="8"/>
      <c r="I396" s="8"/>
      <c r="J396" s="8"/>
    </row>
    <row r="397" spans="1:10">
      <c r="A397" s="221" t="s">
        <v>48</v>
      </c>
      <c r="B397" s="220" t="s">
        <v>218</v>
      </c>
      <c r="C397" s="217" t="s">
        <v>44</v>
      </c>
      <c r="D397" s="218">
        <v>4</v>
      </c>
      <c r="E397" s="8"/>
      <c r="F397" s="8"/>
      <c r="G397" s="8"/>
      <c r="H397" s="8"/>
      <c r="I397" s="8"/>
      <c r="J397" s="8"/>
    </row>
    <row r="398" spans="1:10">
      <c r="A398" s="221" t="s">
        <v>50</v>
      </c>
      <c r="B398" s="220" t="s">
        <v>219</v>
      </c>
      <c r="C398" s="217" t="s">
        <v>44</v>
      </c>
      <c r="D398" s="218" t="s">
        <v>97</v>
      </c>
      <c r="E398" s="8"/>
      <c r="F398" s="8"/>
      <c r="G398" s="8"/>
      <c r="H398" s="8"/>
      <c r="I398" s="8"/>
      <c r="J398" s="8"/>
    </row>
    <row r="399" spans="1:10">
      <c r="A399" s="221"/>
      <c r="B399" s="220"/>
      <c r="C399" s="217"/>
      <c r="D399" s="218"/>
      <c r="E399" s="8"/>
      <c r="F399" s="8"/>
      <c r="G399" s="8"/>
      <c r="H399" s="8"/>
      <c r="I399" s="8"/>
      <c r="J399" s="8"/>
    </row>
    <row r="400" spans="1:10" ht="43.2">
      <c r="A400" s="221">
        <v>15</v>
      </c>
      <c r="B400" s="220" t="s">
        <v>220</v>
      </c>
      <c r="C400" s="217"/>
      <c r="D400" s="218"/>
      <c r="E400" s="8"/>
      <c r="F400" s="8"/>
      <c r="G400" s="8"/>
      <c r="H400" s="8"/>
      <c r="I400" s="8"/>
      <c r="J400" s="8"/>
    </row>
    <row r="401" spans="1:10">
      <c r="A401" s="221" t="s">
        <v>28</v>
      </c>
      <c r="B401" s="220" t="s">
        <v>221</v>
      </c>
      <c r="C401" s="217" t="s">
        <v>44</v>
      </c>
      <c r="D401" s="218">
        <v>2</v>
      </c>
      <c r="E401" s="8"/>
      <c r="F401" s="8"/>
      <c r="G401" s="8"/>
      <c r="H401" s="8"/>
      <c r="I401" s="8"/>
      <c r="J401" s="8"/>
    </row>
    <row r="402" spans="1:10">
      <c r="A402" s="221" t="s">
        <v>198</v>
      </c>
      <c r="B402" s="220" t="s">
        <v>222</v>
      </c>
      <c r="C402" s="217" t="s">
        <v>44</v>
      </c>
      <c r="D402" s="218" t="s">
        <v>45</v>
      </c>
      <c r="E402" s="8"/>
      <c r="F402" s="8"/>
      <c r="G402" s="8"/>
      <c r="H402" s="8"/>
      <c r="I402" s="8"/>
      <c r="J402" s="8"/>
    </row>
    <row r="403" spans="1:10">
      <c r="A403" s="221" t="s">
        <v>223</v>
      </c>
      <c r="B403" s="220" t="s">
        <v>224</v>
      </c>
      <c r="C403" s="217" t="s">
        <v>44</v>
      </c>
      <c r="D403" s="218">
        <v>1</v>
      </c>
      <c r="E403" s="8"/>
      <c r="F403" s="8"/>
      <c r="G403" s="8"/>
      <c r="H403" s="8"/>
      <c r="I403" s="8"/>
      <c r="J403" s="8"/>
    </row>
    <row r="404" spans="1:10">
      <c r="A404" s="221" t="s">
        <v>54</v>
      </c>
      <c r="B404" s="220" t="s">
        <v>225</v>
      </c>
      <c r="C404" s="217" t="s">
        <v>44</v>
      </c>
      <c r="D404" s="218">
        <v>2</v>
      </c>
      <c r="E404" s="8"/>
      <c r="F404" s="8"/>
      <c r="G404" s="8"/>
      <c r="H404" s="8"/>
      <c r="I404" s="8"/>
      <c r="J404" s="8"/>
    </row>
    <row r="405" spans="1:10">
      <c r="A405" s="221" t="s">
        <v>56</v>
      </c>
      <c r="B405" s="220" t="s">
        <v>226</v>
      </c>
      <c r="C405" s="217" t="s">
        <v>44</v>
      </c>
      <c r="D405" s="218"/>
      <c r="E405" s="8"/>
      <c r="F405" s="8"/>
      <c r="G405" s="8"/>
      <c r="H405" s="8"/>
      <c r="I405" s="8"/>
      <c r="J405" s="8"/>
    </row>
    <row r="406" spans="1:10">
      <c r="A406" s="221"/>
      <c r="B406" s="220" t="s">
        <v>227</v>
      </c>
      <c r="C406" s="217" t="s">
        <v>44</v>
      </c>
      <c r="D406" s="218">
        <v>5</v>
      </c>
      <c r="E406" s="8"/>
      <c r="F406" s="8"/>
      <c r="G406" s="8"/>
      <c r="H406" s="8"/>
      <c r="I406" s="8"/>
      <c r="J406" s="8"/>
    </row>
    <row r="407" spans="1:10" ht="15" thickBot="1">
      <c r="A407" s="221"/>
      <c r="B407" s="220"/>
      <c r="C407" s="404" t="s">
        <v>44</v>
      </c>
      <c r="D407" s="218"/>
      <c r="E407" s="8">
        <v>4</v>
      </c>
      <c r="F407" s="427"/>
      <c r="G407" s="8"/>
      <c r="H407" s="8"/>
      <c r="I407" s="424">
        <f t="shared" ref="I407" si="5">PRODUCT(E407:H407)</f>
        <v>4</v>
      </c>
      <c r="J407" s="8"/>
    </row>
    <row r="408" spans="1:10">
      <c r="A408" s="399"/>
      <c r="B408" s="401" t="s">
        <v>684</v>
      </c>
      <c r="C408" s="405" t="s">
        <v>44</v>
      </c>
      <c r="D408" s="406"/>
      <c r="E408" s="354"/>
      <c r="F408" s="354"/>
      <c r="G408" s="354"/>
      <c r="H408" s="354"/>
      <c r="I408" s="354">
        <f>SUM(I407)</f>
        <v>4</v>
      </c>
      <c r="J408" s="389"/>
    </row>
    <row r="409" spans="1:10">
      <c r="A409" s="221"/>
      <c r="B409" s="402" t="s">
        <v>716</v>
      </c>
      <c r="C409" s="407" t="s">
        <v>44</v>
      </c>
      <c r="D409" s="408"/>
      <c r="E409" s="344"/>
      <c r="F409" s="344"/>
      <c r="G409" s="344"/>
      <c r="H409" s="344"/>
      <c r="I409" s="344">
        <v>4</v>
      </c>
      <c r="J409" s="82"/>
    </row>
    <row r="410" spans="1:10" ht="15" thickBot="1">
      <c r="A410" s="400"/>
      <c r="B410" s="403" t="s">
        <v>717</v>
      </c>
      <c r="C410" s="409" t="s">
        <v>44</v>
      </c>
      <c r="D410" s="410"/>
      <c r="E410" s="360"/>
      <c r="F410" s="360"/>
      <c r="G410" s="360"/>
      <c r="H410" s="360"/>
      <c r="I410" s="360">
        <f>I408-I409</f>
        <v>0</v>
      </c>
      <c r="J410" s="99"/>
    </row>
    <row r="411" spans="1:10">
      <c r="A411" s="221"/>
      <c r="B411" s="220"/>
      <c r="C411" s="217"/>
      <c r="D411" s="218"/>
      <c r="E411" s="8"/>
      <c r="F411" s="8"/>
      <c r="G411" s="8"/>
      <c r="H411" s="8"/>
      <c r="I411" s="8"/>
      <c r="J411" s="8"/>
    </row>
    <row r="412" spans="1:10">
      <c r="A412" s="221" t="s">
        <v>58</v>
      </c>
      <c r="B412" s="220" t="s">
        <v>228</v>
      </c>
      <c r="C412" s="217" t="s">
        <v>44</v>
      </c>
      <c r="D412" s="218">
        <v>32</v>
      </c>
      <c r="E412" s="8"/>
      <c r="F412" s="8"/>
      <c r="G412" s="8"/>
      <c r="H412" s="8"/>
      <c r="I412" s="8"/>
      <c r="J412" s="8"/>
    </row>
    <row r="413" spans="1:10">
      <c r="A413" s="221"/>
      <c r="B413" s="220"/>
      <c r="C413" s="404" t="s">
        <v>44</v>
      </c>
      <c r="D413" s="218"/>
      <c r="E413" s="521">
        <v>20</v>
      </c>
      <c r="F413" s="427"/>
      <c r="G413" s="8"/>
      <c r="H413" s="8"/>
      <c r="I413" s="424">
        <f t="shared" ref="I413" si="6">PRODUCT(E413:H413)</f>
        <v>20</v>
      </c>
      <c r="J413" s="8"/>
    </row>
    <row r="414" spans="1:10" ht="15" thickBot="1">
      <c r="A414" s="397"/>
      <c r="B414" s="383" t="s">
        <v>839</v>
      </c>
      <c r="C414" s="686"/>
      <c r="D414" s="385"/>
      <c r="E414" s="687">
        <v>2</v>
      </c>
      <c r="F414" s="688"/>
      <c r="G414" s="76"/>
      <c r="H414" s="76"/>
      <c r="I414" s="689">
        <v>2</v>
      </c>
      <c r="J414" s="624"/>
    </row>
    <row r="415" spans="1:10">
      <c r="A415" s="399"/>
      <c r="B415" s="401" t="s">
        <v>684</v>
      </c>
      <c r="C415" s="405" t="s">
        <v>44</v>
      </c>
      <c r="D415" s="406"/>
      <c r="E415" s="354"/>
      <c r="F415" s="354"/>
      <c r="G415" s="354"/>
      <c r="H415" s="354"/>
      <c r="I415" s="354">
        <f>SUM(I412:I414)</f>
        <v>22</v>
      </c>
      <c r="J415" s="389"/>
    </row>
    <row r="416" spans="1:10">
      <c r="A416" s="221"/>
      <c r="B416" s="402" t="s">
        <v>716</v>
      </c>
      <c r="C416" s="407" t="s">
        <v>44</v>
      </c>
      <c r="D416" s="408"/>
      <c r="E416" s="344"/>
      <c r="F416" s="344"/>
      <c r="G416" s="344"/>
      <c r="H416" s="344"/>
      <c r="I416" s="344">
        <v>20</v>
      </c>
      <c r="J416" s="82"/>
    </row>
    <row r="417" spans="1:10" ht="15" thickBot="1">
      <c r="A417" s="400"/>
      <c r="B417" s="403" t="s">
        <v>717</v>
      </c>
      <c r="C417" s="409" t="s">
        <v>44</v>
      </c>
      <c r="D417" s="410"/>
      <c r="E417" s="360"/>
      <c r="F417" s="360"/>
      <c r="G417" s="360"/>
      <c r="H417" s="360"/>
      <c r="I417" s="360">
        <f>I415-I416</f>
        <v>2</v>
      </c>
      <c r="J417" s="99"/>
    </row>
    <row r="418" spans="1:10">
      <c r="A418" s="221"/>
      <c r="B418" s="220"/>
      <c r="C418" s="217"/>
      <c r="D418" s="218"/>
      <c r="E418" s="8"/>
      <c r="F418" s="8"/>
      <c r="G418" s="8"/>
      <c r="H418" s="8"/>
      <c r="I418" s="8"/>
      <c r="J418" s="8"/>
    </row>
    <row r="419" spans="1:10" ht="43.2">
      <c r="A419" s="221" t="s">
        <v>66</v>
      </c>
      <c r="B419" s="222" t="s">
        <v>229</v>
      </c>
      <c r="C419" s="217" t="s">
        <v>44</v>
      </c>
      <c r="D419" s="218">
        <v>1</v>
      </c>
      <c r="E419" s="8"/>
      <c r="F419" s="8"/>
      <c r="G419" s="8"/>
      <c r="H419" s="8"/>
      <c r="I419" s="8"/>
      <c r="J419" s="8"/>
    </row>
    <row r="420" spans="1:10">
      <c r="A420" s="221"/>
      <c r="B420" s="220"/>
      <c r="C420" s="217"/>
      <c r="D420" s="218"/>
      <c r="E420" s="8"/>
      <c r="F420" s="8"/>
      <c r="G420" s="8"/>
      <c r="H420" s="8"/>
      <c r="I420" s="8"/>
      <c r="J420" s="8"/>
    </row>
    <row r="421" spans="1:10" ht="100.8">
      <c r="A421" s="221">
        <v>16</v>
      </c>
      <c r="B421" s="220" t="s">
        <v>230</v>
      </c>
      <c r="C421" s="217"/>
      <c r="D421" s="218"/>
      <c r="E421" s="8"/>
      <c r="F421" s="8"/>
      <c r="G421" s="8"/>
      <c r="H421" s="8"/>
      <c r="I421" s="8"/>
      <c r="J421" s="8"/>
    </row>
    <row r="422" spans="1:10">
      <c r="A422" s="221">
        <v>16.100000000000001</v>
      </c>
      <c r="B422" s="220" t="s">
        <v>231</v>
      </c>
      <c r="C422" s="217" t="s">
        <v>44</v>
      </c>
      <c r="D422" s="218" t="s">
        <v>45</v>
      </c>
      <c r="E422" s="8"/>
      <c r="F422" s="8"/>
      <c r="G422" s="8"/>
      <c r="H422" s="8"/>
      <c r="I422" s="8"/>
      <c r="J422" s="8"/>
    </row>
    <row r="423" spans="1:10">
      <c r="A423" s="221"/>
      <c r="B423" s="220"/>
      <c r="C423" s="217"/>
      <c r="D423" s="218"/>
      <c r="E423" s="8"/>
      <c r="F423" s="8"/>
      <c r="G423" s="8"/>
      <c r="H423" s="8"/>
      <c r="I423" s="8"/>
      <c r="J423" s="8"/>
    </row>
    <row r="424" spans="1:10" ht="86.4">
      <c r="A424" s="221">
        <v>17</v>
      </c>
      <c r="B424" s="220" t="s">
        <v>232</v>
      </c>
      <c r="C424" s="217" t="s">
        <v>233</v>
      </c>
      <c r="D424" s="218">
        <v>1</v>
      </c>
      <c r="E424" s="8"/>
      <c r="F424" s="8"/>
      <c r="G424" s="8"/>
      <c r="H424" s="8"/>
      <c r="I424" s="8"/>
      <c r="J424" s="8"/>
    </row>
    <row r="425" spans="1:10">
      <c r="A425" s="221"/>
      <c r="B425" s="422" t="s">
        <v>729</v>
      </c>
      <c r="C425" s="404" t="s">
        <v>233</v>
      </c>
      <c r="D425" s="218"/>
      <c r="E425" s="8">
        <v>1</v>
      </c>
      <c r="F425" s="8"/>
      <c r="G425" s="8"/>
      <c r="H425" s="8"/>
      <c r="I425" s="8">
        <f>PRODUCT(E425:H425)</f>
        <v>1</v>
      </c>
      <c r="J425" s="8"/>
    </row>
    <row r="426" spans="1:10" ht="15" thickBot="1">
      <c r="A426" s="395"/>
      <c r="B426" s="379"/>
      <c r="C426" s="380"/>
      <c r="D426" s="381"/>
      <c r="E426" s="60"/>
      <c r="F426" s="60"/>
      <c r="G426" s="60"/>
      <c r="H426" s="60"/>
      <c r="I426" s="60"/>
      <c r="J426" s="60"/>
    </row>
    <row r="427" spans="1:10">
      <c r="A427" s="399"/>
      <c r="B427" s="401" t="s">
        <v>684</v>
      </c>
      <c r="C427" s="405"/>
      <c r="D427" s="406"/>
      <c r="E427" s="354"/>
      <c r="F427" s="354"/>
      <c r="G427" s="354"/>
      <c r="H427" s="354"/>
      <c r="I427" s="354">
        <f>SUM(I425:I426)</f>
        <v>1</v>
      </c>
      <c r="J427" s="389"/>
    </row>
    <row r="428" spans="1:10">
      <c r="A428" s="221"/>
      <c r="B428" s="402" t="s">
        <v>716</v>
      </c>
      <c r="C428" s="407"/>
      <c r="D428" s="408"/>
      <c r="E428" s="344"/>
      <c r="F428" s="344"/>
      <c r="G428" s="344"/>
      <c r="H428" s="344"/>
      <c r="I428" s="344">
        <v>1</v>
      </c>
      <c r="J428" s="82"/>
    </row>
    <row r="429" spans="1:10" ht="15" thickBot="1">
      <c r="A429" s="400"/>
      <c r="B429" s="403" t="s">
        <v>730</v>
      </c>
      <c r="C429" s="409"/>
      <c r="D429" s="410"/>
      <c r="E429" s="360"/>
      <c r="F429" s="360"/>
      <c r="G429" s="360"/>
      <c r="H429" s="360"/>
      <c r="I429" s="360">
        <f>I427-I428</f>
        <v>0</v>
      </c>
      <c r="J429" s="99"/>
    </row>
    <row r="430" spans="1:10">
      <c r="A430" s="397"/>
      <c r="B430" s="383"/>
      <c r="C430" s="384"/>
      <c r="D430" s="385"/>
      <c r="E430" s="76"/>
      <c r="F430" s="76"/>
      <c r="G430" s="76"/>
      <c r="H430" s="76"/>
      <c r="I430" s="76"/>
      <c r="J430" s="76"/>
    </row>
    <row r="431" spans="1:10">
      <c r="A431" s="226"/>
      <c r="B431" s="227" t="s">
        <v>234</v>
      </c>
      <c r="C431" s="228"/>
      <c r="D431" s="229"/>
      <c r="E431" s="230"/>
      <c r="F431" s="230"/>
      <c r="G431" s="230"/>
      <c r="H431" s="230"/>
      <c r="I431" s="230"/>
      <c r="J431" s="230"/>
    </row>
    <row r="432" spans="1:10">
      <c r="A432" s="221"/>
      <c r="B432" s="220"/>
      <c r="C432" s="217"/>
      <c r="D432" s="218"/>
      <c r="E432" s="8"/>
      <c r="F432" s="8"/>
      <c r="G432" s="8"/>
      <c r="H432" s="8"/>
      <c r="I432" s="8"/>
      <c r="J432" s="8"/>
    </row>
    <row r="433" spans="1:10">
      <c r="A433" s="20" t="s">
        <v>235</v>
      </c>
      <c r="B433" s="216" t="s">
        <v>236</v>
      </c>
      <c r="C433" s="217"/>
      <c r="D433" s="218"/>
      <c r="E433" s="8"/>
      <c r="F433" s="8"/>
      <c r="G433" s="8"/>
      <c r="H433" s="8"/>
      <c r="I433" s="8"/>
      <c r="J433" s="8"/>
    </row>
    <row r="434" spans="1:10" ht="57.6">
      <c r="A434" s="221"/>
      <c r="B434" s="220" t="s">
        <v>237</v>
      </c>
      <c r="C434" s="217"/>
      <c r="D434" s="218"/>
      <c r="E434" s="8"/>
      <c r="F434" s="8"/>
      <c r="G434" s="8"/>
      <c r="H434" s="8"/>
      <c r="I434" s="8"/>
      <c r="J434" s="8"/>
    </row>
    <row r="435" spans="1:10">
      <c r="A435" s="221"/>
      <c r="B435" s="220"/>
      <c r="C435" s="217"/>
      <c r="D435" s="218"/>
      <c r="E435" s="8"/>
      <c r="F435" s="8"/>
      <c r="G435" s="8"/>
      <c r="H435" s="8"/>
      <c r="I435" s="8"/>
      <c r="J435" s="8"/>
    </row>
    <row r="436" spans="1:10">
      <c r="A436" s="221">
        <v>1</v>
      </c>
      <c r="B436" s="238" t="s">
        <v>238</v>
      </c>
      <c r="C436" s="217" t="s">
        <v>44</v>
      </c>
      <c r="D436" s="218">
        <v>46</v>
      </c>
      <c r="E436" s="8"/>
      <c r="F436" s="8"/>
      <c r="G436" s="8"/>
      <c r="H436" s="8"/>
      <c r="I436" s="8"/>
      <c r="J436" s="8"/>
    </row>
    <row r="437" spans="1:10" ht="15" thickBot="1">
      <c r="A437" s="221"/>
      <c r="B437" s="220"/>
      <c r="C437" s="404" t="s">
        <v>44</v>
      </c>
      <c r="D437" s="218"/>
      <c r="E437" s="8">
        <v>31</v>
      </c>
      <c r="F437" s="427"/>
      <c r="G437" s="8"/>
      <c r="H437" s="8"/>
      <c r="I437" s="424">
        <f t="shared" ref="I437" si="7">PRODUCT(E437:H437)</f>
        <v>31</v>
      </c>
      <c r="J437" s="8"/>
    </row>
    <row r="438" spans="1:10">
      <c r="A438" s="399"/>
      <c r="B438" s="401" t="s">
        <v>684</v>
      </c>
      <c r="C438" s="405" t="s">
        <v>44</v>
      </c>
      <c r="D438" s="406"/>
      <c r="E438" s="354"/>
      <c r="F438" s="354"/>
      <c r="G438" s="354"/>
      <c r="H438" s="354"/>
      <c r="I438" s="354">
        <f>SUM(I436:I437)</f>
        <v>31</v>
      </c>
      <c r="J438" s="389"/>
    </row>
    <row r="439" spans="1:10">
      <c r="A439" s="221"/>
      <c r="B439" s="402" t="s">
        <v>716</v>
      </c>
      <c r="C439" s="407" t="s">
        <v>44</v>
      </c>
      <c r="D439" s="408"/>
      <c r="E439" s="344"/>
      <c r="F439" s="344"/>
      <c r="G439" s="344"/>
      <c r="H439" s="344"/>
      <c r="I439" s="344">
        <v>31</v>
      </c>
      <c r="J439" s="82"/>
    </row>
    <row r="440" spans="1:10" ht="15" thickBot="1">
      <c r="A440" s="400"/>
      <c r="B440" s="403" t="s">
        <v>717</v>
      </c>
      <c r="C440" s="409" t="s">
        <v>44</v>
      </c>
      <c r="D440" s="410"/>
      <c r="E440" s="360"/>
      <c r="F440" s="360"/>
      <c r="G440" s="360"/>
      <c r="H440" s="360"/>
      <c r="I440" s="360">
        <f>I438-I439</f>
        <v>0</v>
      </c>
      <c r="J440" s="99"/>
    </row>
    <row r="441" spans="1:10">
      <c r="A441" s="221"/>
      <c r="B441" s="238"/>
      <c r="C441" s="217"/>
      <c r="D441" s="218"/>
      <c r="E441" s="8"/>
      <c r="F441" s="8"/>
      <c r="G441" s="8"/>
      <c r="H441" s="8"/>
      <c r="I441" s="8"/>
      <c r="J441" s="8"/>
    </row>
    <row r="442" spans="1:10">
      <c r="A442" s="221">
        <v>2</v>
      </c>
      <c r="B442" s="238" t="s">
        <v>239</v>
      </c>
      <c r="C442" s="217" t="s">
        <v>44</v>
      </c>
      <c r="D442" s="218">
        <v>12</v>
      </c>
      <c r="E442" s="8"/>
      <c r="F442" s="8"/>
      <c r="G442" s="8"/>
      <c r="H442" s="8"/>
      <c r="I442" s="8"/>
      <c r="J442" s="8"/>
    </row>
    <row r="443" spans="1:10" ht="15" thickBot="1">
      <c r="A443" s="221"/>
      <c r="B443" s="220"/>
      <c r="C443" s="404" t="s">
        <v>44</v>
      </c>
      <c r="D443" s="218"/>
      <c r="E443" s="8">
        <v>11</v>
      </c>
      <c r="F443" s="427"/>
      <c r="G443" s="8"/>
      <c r="H443" s="8"/>
      <c r="I443" s="424">
        <f t="shared" ref="I443" si="8">PRODUCT(E443:H443)</f>
        <v>11</v>
      </c>
      <c r="J443" s="8"/>
    </row>
    <row r="444" spans="1:10">
      <c r="A444" s="399"/>
      <c r="B444" s="401" t="s">
        <v>684</v>
      </c>
      <c r="C444" s="405" t="s">
        <v>44</v>
      </c>
      <c r="D444" s="406"/>
      <c r="E444" s="354"/>
      <c r="F444" s="354"/>
      <c r="G444" s="354"/>
      <c r="H444" s="354"/>
      <c r="I444" s="354">
        <f>SUM(I442:I443)</f>
        <v>11</v>
      </c>
      <c r="J444" s="389"/>
    </row>
    <row r="445" spans="1:10">
      <c r="A445" s="221"/>
      <c r="B445" s="402" t="s">
        <v>716</v>
      </c>
      <c r="C445" s="407" t="s">
        <v>44</v>
      </c>
      <c r="D445" s="408"/>
      <c r="E445" s="344"/>
      <c r="F445" s="344"/>
      <c r="G445" s="344"/>
      <c r="H445" s="344"/>
      <c r="I445" s="344">
        <v>11</v>
      </c>
      <c r="J445" s="82"/>
    </row>
    <row r="446" spans="1:10" ht="15" thickBot="1">
      <c r="A446" s="400"/>
      <c r="B446" s="403" t="s">
        <v>717</v>
      </c>
      <c r="C446" s="409" t="s">
        <v>44</v>
      </c>
      <c r="D446" s="410"/>
      <c r="E446" s="360"/>
      <c r="F446" s="360"/>
      <c r="G446" s="360"/>
      <c r="H446" s="360"/>
      <c r="I446" s="360">
        <f>I444-I445</f>
        <v>0</v>
      </c>
      <c r="J446" s="99"/>
    </row>
    <row r="447" spans="1:10">
      <c r="A447" s="221"/>
      <c r="B447" s="238"/>
      <c r="C447" s="217"/>
      <c r="D447" s="218"/>
      <c r="E447" s="8"/>
      <c r="F447" s="8"/>
      <c r="G447" s="8"/>
      <c r="H447" s="8"/>
      <c r="I447" s="8"/>
      <c r="J447" s="8"/>
    </row>
    <row r="448" spans="1:10">
      <c r="A448" s="221">
        <v>3</v>
      </c>
      <c r="B448" s="238" t="s">
        <v>240</v>
      </c>
      <c r="C448" s="217" t="s">
        <v>44</v>
      </c>
      <c r="D448" s="218">
        <v>4</v>
      </c>
      <c r="E448" s="8"/>
      <c r="F448" s="8"/>
      <c r="G448" s="8"/>
      <c r="H448" s="8"/>
      <c r="I448" s="8"/>
      <c r="J448" s="8"/>
    </row>
    <row r="449" spans="1:10" ht="15" thickBot="1">
      <c r="A449" s="221"/>
      <c r="B449" s="220"/>
      <c r="C449" s="404" t="s">
        <v>44</v>
      </c>
      <c r="D449" s="218"/>
      <c r="E449" s="8">
        <v>5</v>
      </c>
      <c r="F449" s="427"/>
      <c r="G449" s="8"/>
      <c r="H449" s="8"/>
      <c r="I449" s="424">
        <f t="shared" ref="I449" si="9">PRODUCT(E449:H449)</f>
        <v>5</v>
      </c>
      <c r="J449" s="8"/>
    </row>
    <row r="450" spans="1:10">
      <c r="A450" s="399"/>
      <c r="B450" s="401" t="s">
        <v>684</v>
      </c>
      <c r="C450" s="405" t="s">
        <v>44</v>
      </c>
      <c r="D450" s="406"/>
      <c r="E450" s="354"/>
      <c r="F450" s="354"/>
      <c r="G450" s="354"/>
      <c r="H450" s="354"/>
      <c r="I450" s="354">
        <f>SUM(I448:I449)</f>
        <v>5</v>
      </c>
      <c r="J450" s="389"/>
    </row>
    <row r="451" spans="1:10">
      <c r="A451" s="221"/>
      <c r="B451" s="402" t="s">
        <v>716</v>
      </c>
      <c r="C451" s="407" t="s">
        <v>44</v>
      </c>
      <c r="D451" s="408"/>
      <c r="E451" s="344"/>
      <c r="F451" s="344"/>
      <c r="G451" s="344"/>
      <c r="H451" s="344"/>
      <c r="I451" s="344">
        <v>5</v>
      </c>
      <c r="J451" s="82"/>
    </row>
    <row r="452" spans="1:10" ht="15" thickBot="1">
      <c r="A452" s="400"/>
      <c r="B452" s="403" t="s">
        <v>717</v>
      </c>
      <c r="C452" s="409" t="s">
        <v>44</v>
      </c>
      <c r="D452" s="410"/>
      <c r="E452" s="360"/>
      <c r="F452" s="360"/>
      <c r="G452" s="360"/>
      <c r="H452" s="360"/>
      <c r="I452" s="360">
        <f>I450-I451</f>
        <v>0</v>
      </c>
      <c r="J452" s="99"/>
    </row>
    <row r="453" spans="1:10">
      <c r="A453" s="221"/>
      <c r="B453" s="238"/>
      <c r="C453" s="217"/>
      <c r="D453" s="218"/>
      <c r="E453" s="8"/>
      <c r="F453" s="8"/>
      <c r="G453" s="8"/>
      <c r="H453" s="8"/>
      <c r="I453" s="8"/>
      <c r="J453" s="8"/>
    </row>
    <row r="454" spans="1:10">
      <c r="A454" s="221">
        <v>4</v>
      </c>
      <c r="B454" s="238" t="s">
        <v>241</v>
      </c>
      <c r="C454" s="217" t="s">
        <v>44</v>
      </c>
      <c r="D454" s="218">
        <v>3</v>
      </c>
      <c r="E454" s="8"/>
      <c r="F454" s="8"/>
      <c r="G454" s="8"/>
      <c r="H454" s="8"/>
      <c r="I454" s="8"/>
      <c r="J454" s="8"/>
    </row>
    <row r="455" spans="1:10" ht="15" thickBot="1">
      <c r="A455" s="221"/>
      <c r="B455" s="220"/>
      <c r="C455" s="404" t="s">
        <v>44</v>
      </c>
      <c r="D455" s="218"/>
      <c r="E455" s="8">
        <v>3</v>
      </c>
      <c r="F455" s="427"/>
      <c r="G455" s="8"/>
      <c r="H455" s="8"/>
      <c r="I455" s="424">
        <f t="shared" ref="I455" si="10">PRODUCT(E455:H455)</f>
        <v>3</v>
      </c>
      <c r="J455" s="8"/>
    </row>
    <row r="456" spans="1:10">
      <c r="A456" s="399"/>
      <c r="B456" s="401" t="s">
        <v>684</v>
      </c>
      <c r="C456" s="405" t="s">
        <v>44</v>
      </c>
      <c r="D456" s="406"/>
      <c r="E456" s="354"/>
      <c r="F456" s="354"/>
      <c r="G456" s="354"/>
      <c r="H456" s="354"/>
      <c r="I456" s="354">
        <f>SUM(I454:I455)</f>
        <v>3</v>
      </c>
      <c r="J456" s="389"/>
    </row>
    <row r="457" spans="1:10">
      <c r="A457" s="221"/>
      <c r="B457" s="402" t="s">
        <v>716</v>
      </c>
      <c r="C457" s="407" t="s">
        <v>44</v>
      </c>
      <c r="D457" s="408"/>
      <c r="E457" s="344"/>
      <c r="F457" s="344"/>
      <c r="G457" s="344"/>
      <c r="H457" s="344"/>
      <c r="I457" s="344">
        <v>3</v>
      </c>
      <c r="J457" s="82"/>
    </row>
    <row r="458" spans="1:10" ht="15" thickBot="1">
      <c r="A458" s="400"/>
      <c r="B458" s="403" t="s">
        <v>717</v>
      </c>
      <c r="C458" s="409" t="s">
        <v>44</v>
      </c>
      <c r="D458" s="410"/>
      <c r="E458" s="360"/>
      <c r="F458" s="360"/>
      <c r="G458" s="360"/>
      <c r="H458" s="360"/>
      <c r="I458" s="360">
        <f>I456-I457</f>
        <v>0</v>
      </c>
      <c r="J458" s="99"/>
    </row>
    <row r="459" spans="1:10">
      <c r="A459" s="221"/>
      <c r="B459" s="238"/>
      <c r="C459" s="217"/>
      <c r="D459" s="218"/>
      <c r="E459" s="8"/>
      <c r="F459" s="8"/>
      <c r="G459" s="8"/>
      <c r="H459" s="8"/>
      <c r="I459" s="8"/>
      <c r="J459" s="8"/>
    </row>
    <row r="460" spans="1:10">
      <c r="A460" s="221">
        <v>5</v>
      </c>
      <c r="B460" s="238" t="s">
        <v>242</v>
      </c>
      <c r="C460" s="217" t="s">
        <v>44</v>
      </c>
      <c r="D460" s="218">
        <v>32</v>
      </c>
      <c r="E460" s="8"/>
      <c r="F460" s="8"/>
      <c r="G460" s="8"/>
      <c r="H460" s="8"/>
      <c r="I460" s="8"/>
      <c r="J460" s="8"/>
    </row>
    <row r="461" spans="1:10" ht="15" thickBot="1">
      <c r="A461" s="221"/>
      <c r="B461" s="220"/>
      <c r="C461" s="404" t="s">
        <v>44</v>
      </c>
      <c r="D461" s="218"/>
      <c r="E461" s="8">
        <v>28</v>
      </c>
      <c r="F461" s="427"/>
      <c r="G461" s="8"/>
      <c r="H461" s="8"/>
      <c r="I461" s="424">
        <f t="shared" ref="I461" si="11">PRODUCT(E461:H461)</f>
        <v>28</v>
      </c>
      <c r="J461" s="8"/>
    </row>
    <row r="462" spans="1:10">
      <c r="A462" s="399"/>
      <c r="B462" s="401" t="s">
        <v>684</v>
      </c>
      <c r="C462" s="405" t="s">
        <v>44</v>
      </c>
      <c r="D462" s="406"/>
      <c r="E462" s="354"/>
      <c r="F462" s="354"/>
      <c r="G462" s="354"/>
      <c r="H462" s="354"/>
      <c r="I462" s="354">
        <f>SUM(I460:I461)</f>
        <v>28</v>
      </c>
      <c r="J462" s="389"/>
    </row>
    <row r="463" spans="1:10">
      <c r="A463" s="221"/>
      <c r="B463" s="402" t="s">
        <v>716</v>
      </c>
      <c r="C463" s="407" t="s">
        <v>44</v>
      </c>
      <c r="D463" s="408"/>
      <c r="E463" s="344"/>
      <c r="F463" s="344"/>
      <c r="G463" s="344"/>
      <c r="H463" s="344"/>
      <c r="I463" s="344">
        <v>28</v>
      </c>
      <c r="J463" s="82"/>
    </row>
    <row r="464" spans="1:10" ht="15" thickBot="1">
      <c r="A464" s="400"/>
      <c r="B464" s="403" t="s">
        <v>717</v>
      </c>
      <c r="C464" s="409" t="s">
        <v>44</v>
      </c>
      <c r="D464" s="410"/>
      <c r="E464" s="360"/>
      <c r="F464" s="360"/>
      <c r="G464" s="360"/>
      <c r="H464" s="360"/>
      <c r="I464" s="360">
        <f>I462-I463</f>
        <v>0</v>
      </c>
      <c r="J464" s="99"/>
    </row>
    <row r="465" spans="1:10">
      <c r="A465" s="221"/>
      <c r="B465" s="238"/>
      <c r="C465" s="217"/>
      <c r="D465" s="218"/>
      <c r="E465" s="8"/>
      <c r="F465" s="8"/>
      <c r="G465" s="8"/>
      <c r="H465" s="8"/>
      <c r="I465" s="8"/>
      <c r="J465" s="8"/>
    </row>
    <row r="466" spans="1:10">
      <c r="A466" s="221">
        <v>6</v>
      </c>
      <c r="B466" s="238" t="s">
        <v>243</v>
      </c>
      <c r="C466" s="217" t="s">
        <v>44</v>
      </c>
      <c r="D466" s="218">
        <v>1</v>
      </c>
      <c r="E466" s="8"/>
      <c r="F466" s="8"/>
      <c r="G466" s="8"/>
      <c r="H466" s="8"/>
      <c r="I466" s="8"/>
      <c r="J466" s="8"/>
    </row>
    <row r="467" spans="1:10" ht="15" thickBot="1">
      <c r="A467" s="221"/>
      <c r="B467" s="220"/>
      <c r="C467" s="404" t="s">
        <v>44</v>
      </c>
      <c r="D467" s="218"/>
      <c r="E467" s="8">
        <v>1</v>
      </c>
      <c r="F467" s="427"/>
      <c r="G467" s="8"/>
      <c r="H467" s="8"/>
      <c r="I467" s="424">
        <f t="shared" ref="I467" si="12">PRODUCT(E467:H467)</f>
        <v>1</v>
      </c>
      <c r="J467" s="8"/>
    </row>
    <row r="468" spans="1:10">
      <c r="A468" s="399"/>
      <c r="B468" s="401" t="s">
        <v>684</v>
      </c>
      <c r="C468" s="405" t="s">
        <v>44</v>
      </c>
      <c r="D468" s="406"/>
      <c r="E468" s="354"/>
      <c r="F468" s="354"/>
      <c r="G468" s="354"/>
      <c r="H468" s="354"/>
      <c r="I468" s="354">
        <f>SUM(I466:I467)</f>
        <v>1</v>
      </c>
      <c r="J468" s="389"/>
    </row>
    <row r="469" spans="1:10">
      <c r="A469" s="221"/>
      <c r="B469" s="402" t="s">
        <v>716</v>
      </c>
      <c r="C469" s="407" t="s">
        <v>44</v>
      </c>
      <c r="D469" s="408"/>
      <c r="E469" s="344"/>
      <c r="F469" s="344"/>
      <c r="G469" s="344"/>
      <c r="H469" s="344"/>
      <c r="I469" s="344">
        <v>1</v>
      </c>
      <c r="J469" s="82"/>
    </row>
    <row r="470" spans="1:10" ht="15" thickBot="1">
      <c r="A470" s="400"/>
      <c r="B470" s="403" t="s">
        <v>717</v>
      </c>
      <c r="C470" s="409" t="s">
        <v>44</v>
      </c>
      <c r="D470" s="410"/>
      <c r="E470" s="360"/>
      <c r="F470" s="360"/>
      <c r="G470" s="360"/>
      <c r="H470" s="360"/>
      <c r="I470" s="360">
        <f>I468-I469</f>
        <v>0</v>
      </c>
      <c r="J470" s="99"/>
    </row>
    <row r="471" spans="1:10">
      <c r="A471" s="221"/>
      <c r="B471" s="238"/>
      <c r="C471" s="217"/>
      <c r="D471" s="218"/>
      <c r="E471" s="8"/>
      <c r="F471" s="8"/>
      <c r="G471" s="8"/>
      <c r="H471" s="8"/>
      <c r="I471" s="8"/>
      <c r="J471" s="8"/>
    </row>
    <row r="472" spans="1:10">
      <c r="A472" s="221">
        <v>7</v>
      </c>
      <c r="B472" s="238" t="s">
        <v>244</v>
      </c>
      <c r="C472" s="217" t="s">
        <v>44</v>
      </c>
      <c r="D472" s="218">
        <v>12</v>
      </c>
      <c r="E472" s="8"/>
      <c r="F472" s="8"/>
      <c r="G472" s="8"/>
      <c r="H472" s="8"/>
      <c r="I472" s="8"/>
      <c r="J472" s="8"/>
    </row>
    <row r="473" spans="1:10" ht="15" thickBot="1">
      <c r="A473" s="221"/>
      <c r="B473" s="220"/>
      <c r="C473" s="404" t="s">
        <v>44</v>
      </c>
      <c r="D473" s="218"/>
      <c r="E473" s="8">
        <v>31</v>
      </c>
      <c r="F473" s="427"/>
      <c r="G473" s="8"/>
      <c r="H473" s="8"/>
      <c r="I473" s="424">
        <f t="shared" ref="I473" si="13">PRODUCT(E473:H473)</f>
        <v>31</v>
      </c>
      <c r="J473" s="8"/>
    </row>
    <row r="474" spans="1:10">
      <c r="A474" s="399"/>
      <c r="B474" s="401" t="s">
        <v>684</v>
      </c>
      <c r="C474" s="405" t="s">
        <v>44</v>
      </c>
      <c r="D474" s="406"/>
      <c r="E474" s="354"/>
      <c r="F474" s="354"/>
      <c r="G474" s="354"/>
      <c r="H474" s="354"/>
      <c r="I474" s="354">
        <f>SUM(I472:I473)</f>
        <v>31</v>
      </c>
      <c r="J474" s="389"/>
    </row>
    <row r="475" spans="1:10">
      <c r="A475" s="221"/>
      <c r="B475" s="402" t="s">
        <v>716</v>
      </c>
      <c r="C475" s="407" t="s">
        <v>44</v>
      </c>
      <c r="D475" s="408"/>
      <c r="E475" s="344"/>
      <c r="F475" s="344"/>
      <c r="G475" s="344"/>
      <c r="H475" s="344"/>
      <c r="I475" s="344">
        <v>31</v>
      </c>
      <c r="J475" s="82"/>
    </row>
    <row r="476" spans="1:10" ht="15" thickBot="1">
      <c r="A476" s="400"/>
      <c r="B476" s="403" t="s">
        <v>717</v>
      </c>
      <c r="C476" s="409" t="s">
        <v>44</v>
      </c>
      <c r="D476" s="410"/>
      <c r="E476" s="360"/>
      <c r="F476" s="360"/>
      <c r="G476" s="360"/>
      <c r="H476" s="360"/>
      <c r="I476" s="360">
        <f>I474-I475</f>
        <v>0</v>
      </c>
      <c r="J476" s="99"/>
    </row>
    <row r="477" spans="1:10">
      <c r="A477" s="221"/>
      <c r="B477" s="238"/>
      <c r="C477" s="217"/>
      <c r="D477" s="218"/>
      <c r="E477" s="8"/>
      <c r="F477" s="8"/>
      <c r="G477" s="8"/>
      <c r="H477" s="8"/>
      <c r="I477" s="8"/>
      <c r="J477" s="8"/>
    </row>
    <row r="478" spans="1:10">
      <c r="A478" s="221">
        <v>8</v>
      </c>
      <c r="B478" s="238" t="s">
        <v>245</v>
      </c>
      <c r="C478" s="217" t="s">
        <v>114</v>
      </c>
      <c r="D478" s="218">
        <v>47</v>
      </c>
      <c r="E478" s="8"/>
      <c r="F478" s="8"/>
      <c r="G478" s="8"/>
      <c r="H478" s="8"/>
      <c r="I478" s="8"/>
      <c r="J478" s="8"/>
    </row>
    <row r="479" spans="1:10" ht="15" thickBot="1">
      <c r="A479" s="221"/>
      <c r="B479" s="220" t="s">
        <v>830</v>
      </c>
      <c r="C479" s="404" t="s">
        <v>44</v>
      </c>
      <c r="D479" s="218"/>
      <c r="E479" s="8">
        <v>42</v>
      </c>
      <c r="F479" s="427"/>
      <c r="G479" s="8"/>
      <c r="H479" s="8"/>
      <c r="I479" s="424">
        <f t="shared" ref="I479" si="14">PRODUCT(E479:H479)</f>
        <v>42</v>
      </c>
      <c r="J479" s="8"/>
    </row>
    <row r="480" spans="1:10">
      <c r="A480" s="399"/>
      <c r="B480" s="401" t="s">
        <v>684</v>
      </c>
      <c r="C480" s="405" t="s">
        <v>44</v>
      </c>
      <c r="D480" s="406"/>
      <c r="E480" s="354"/>
      <c r="F480" s="354"/>
      <c r="G480" s="354"/>
      <c r="H480" s="354"/>
      <c r="I480" s="354">
        <f>SUM(I478:I479)</f>
        <v>42</v>
      </c>
      <c r="J480" s="389"/>
    </row>
    <row r="481" spans="1:10">
      <c r="A481" s="221"/>
      <c r="B481" s="402" t="s">
        <v>716</v>
      </c>
      <c r="C481" s="407" t="s">
        <v>44</v>
      </c>
      <c r="D481" s="408"/>
      <c r="E481" s="344"/>
      <c r="F481" s="344"/>
      <c r="G481" s="344"/>
      <c r="H481" s="344"/>
      <c r="I481" s="344"/>
      <c r="J481" s="82"/>
    </row>
    <row r="482" spans="1:10" ht="15" thickBot="1">
      <c r="A482" s="400"/>
      <c r="B482" s="403" t="s">
        <v>717</v>
      </c>
      <c r="C482" s="409" t="s">
        <v>44</v>
      </c>
      <c r="D482" s="410"/>
      <c r="E482" s="360"/>
      <c r="F482" s="360"/>
      <c r="G482" s="360"/>
      <c r="H482" s="360"/>
      <c r="I482" s="360">
        <f>I480-I481</f>
        <v>42</v>
      </c>
      <c r="J482" s="99"/>
    </row>
    <row r="483" spans="1:10">
      <c r="A483" s="221"/>
      <c r="B483" s="238"/>
      <c r="C483" s="217"/>
      <c r="D483" s="218"/>
      <c r="E483" s="8"/>
      <c r="F483" s="8"/>
      <c r="G483" s="8"/>
      <c r="H483" s="8"/>
      <c r="I483" s="8"/>
      <c r="J483" s="8"/>
    </row>
    <row r="484" spans="1:10">
      <c r="A484" s="221">
        <v>9</v>
      </c>
      <c r="B484" s="238" t="s">
        <v>246</v>
      </c>
      <c r="C484" s="217" t="s">
        <v>44</v>
      </c>
      <c r="D484" s="218">
        <v>12</v>
      </c>
      <c r="E484" s="8"/>
      <c r="F484" s="8"/>
      <c r="G484" s="8"/>
      <c r="H484" s="8"/>
      <c r="I484" s="8"/>
      <c r="J484" s="8"/>
    </row>
    <row r="485" spans="1:10" ht="15" thickBot="1">
      <c r="A485" s="221"/>
      <c r="B485" s="220" t="s">
        <v>831</v>
      </c>
      <c r="C485" s="404" t="s">
        <v>44</v>
      </c>
      <c r="D485" s="218"/>
      <c r="E485" s="8">
        <v>12</v>
      </c>
      <c r="F485" s="427"/>
      <c r="G485" s="8"/>
      <c r="H485" s="8"/>
      <c r="I485" s="424">
        <f t="shared" ref="I485" si="15">PRODUCT(E485:H485)</f>
        <v>12</v>
      </c>
      <c r="J485" s="8"/>
    </row>
    <row r="486" spans="1:10">
      <c r="A486" s="399"/>
      <c r="B486" s="401" t="s">
        <v>684</v>
      </c>
      <c r="C486" s="405" t="s">
        <v>44</v>
      </c>
      <c r="D486" s="406"/>
      <c r="E486" s="354"/>
      <c r="F486" s="354"/>
      <c r="G486" s="354"/>
      <c r="H486" s="354"/>
      <c r="I486" s="354">
        <f>SUM(I484:I485)</f>
        <v>12</v>
      </c>
      <c r="J486" s="389"/>
    </row>
    <row r="487" spans="1:10">
      <c r="A487" s="221"/>
      <c r="B487" s="402" t="s">
        <v>716</v>
      </c>
      <c r="C487" s="407" t="s">
        <v>44</v>
      </c>
      <c r="D487" s="408"/>
      <c r="E487" s="344"/>
      <c r="F487" s="344"/>
      <c r="G487" s="344"/>
      <c r="H487" s="344"/>
      <c r="I487" s="344"/>
      <c r="J487" s="82"/>
    </row>
    <row r="488" spans="1:10" ht="15" thickBot="1">
      <c r="A488" s="400"/>
      <c r="B488" s="403" t="s">
        <v>717</v>
      </c>
      <c r="C488" s="409" t="s">
        <v>44</v>
      </c>
      <c r="D488" s="410"/>
      <c r="E488" s="360"/>
      <c r="F488" s="360"/>
      <c r="G488" s="360"/>
      <c r="H488" s="360"/>
      <c r="I488" s="360">
        <f>I486-I487</f>
        <v>12</v>
      </c>
      <c r="J488" s="99"/>
    </row>
    <row r="489" spans="1:10">
      <c r="A489" s="221"/>
      <c r="B489" s="238"/>
      <c r="C489" s="217"/>
      <c r="D489" s="218"/>
      <c r="E489" s="8"/>
      <c r="F489" s="8"/>
      <c r="G489" s="8"/>
      <c r="H489" s="8"/>
      <c r="I489" s="8"/>
      <c r="J489" s="8"/>
    </row>
    <row r="490" spans="1:10">
      <c r="A490" s="221">
        <v>10</v>
      </c>
      <c r="B490" s="238" t="s">
        <v>247</v>
      </c>
      <c r="C490" s="217" t="s">
        <v>44</v>
      </c>
      <c r="D490" s="218">
        <v>6</v>
      </c>
      <c r="E490" s="8"/>
      <c r="F490" s="8"/>
      <c r="G490" s="8"/>
      <c r="H490" s="8"/>
      <c r="I490" s="8"/>
      <c r="J490" s="8"/>
    </row>
    <row r="491" spans="1:10">
      <c r="A491" s="221">
        <v>11</v>
      </c>
      <c r="B491" s="238" t="s">
        <v>248</v>
      </c>
      <c r="C491" s="217" t="s">
        <v>44</v>
      </c>
      <c r="D491" s="218">
        <v>5</v>
      </c>
      <c r="E491" s="8"/>
      <c r="F491" s="8"/>
      <c r="G491" s="8"/>
      <c r="H491" s="8"/>
      <c r="I491" s="8"/>
      <c r="J491" s="8"/>
    </row>
    <row r="492" spans="1:10">
      <c r="A492" s="221"/>
      <c r="B492" s="238"/>
      <c r="C492" s="217"/>
      <c r="D492" s="218"/>
      <c r="E492" s="8"/>
      <c r="F492" s="8"/>
      <c r="G492" s="8"/>
      <c r="H492" s="8"/>
      <c r="I492" s="8"/>
      <c r="J492" s="8"/>
    </row>
    <row r="493" spans="1:10">
      <c r="A493" s="226"/>
      <c r="B493" s="227" t="s">
        <v>249</v>
      </c>
      <c r="C493" s="228"/>
      <c r="D493" s="229"/>
      <c r="E493" s="230"/>
      <c r="F493" s="230"/>
      <c r="G493" s="230"/>
      <c r="H493" s="230"/>
      <c r="I493" s="230"/>
      <c r="J493" s="230"/>
    </row>
    <row r="494" spans="1:10">
      <c r="A494" s="221"/>
      <c r="B494" s="220"/>
      <c r="C494" s="217"/>
      <c r="D494" s="218"/>
      <c r="E494" s="8"/>
      <c r="F494" s="8"/>
      <c r="G494" s="8"/>
      <c r="H494" s="8"/>
      <c r="I494" s="8"/>
      <c r="J494" s="8"/>
    </row>
    <row r="495" spans="1:10">
      <c r="A495" s="20" t="s">
        <v>250</v>
      </c>
      <c r="B495" s="216" t="s">
        <v>251</v>
      </c>
      <c r="C495" s="217"/>
      <c r="D495" s="218"/>
      <c r="E495" s="8"/>
      <c r="F495" s="8"/>
      <c r="G495" s="8"/>
      <c r="H495" s="8"/>
      <c r="I495" s="8"/>
      <c r="J495" s="8"/>
    </row>
    <row r="496" spans="1:10" ht="129.6">
      <c r="A496" s="221">
        <v>1</v>
      </c>
      <c r="B496" s="239" t="s">
        <v>252</v>
      </c>
      <c r="C496" s="217" t="s">
        <v>44</v>
      </c>
      <c r="D496" s="218" t="s">
        <v>97</v>
      </c>
      <c r="E496" s="8"/>
      <c r="F496" s="8"/>
      <c r="G496" s="8"/>
      <c r="H496" s="8"/>
      <c r="I496" s="8"/>
      <c r="J496" s="8"/>
    </row>
    <row r="497" spans="1:10" ht="28.8">
      <c r="A497" s="221">
        <v>2</v>
      </c>
      <c r="B497" s="220" t="s">
        <v>253</v>
      </c>
      <c r="C497" s="217" t="s">
        <v>114</v>
      </c>
      <c r="D497" s="218" t="s">
        <v>97</v>
      </c>
      <c r="E497" s="8"/>
      <c r="F497" s="8"/>
      <c r="G497" s="8"/>
      <c r="H497" s="8"/>
      <c r="I497" s="8"/>
      <c r="J497" s="8"/>
    </row>
    <row r="498" spans="1:10" ht="28.8">
      <c r="A498" s="221">
        <v>3</v>
      </c>
      <c r="B498" s="220" t="s">
        <v>254</v>
      </c>
      <c r="C498" s="217" t="s">
        <v>114</v>
      </c>
      <c r="D498" s="218">
        <v>60</v>
      </c>
      <c r="E498" s="8"/>
      <c r="F498" s="8"/>
      <c r="G498" s="8"/>
      <c r="H498" s="8"/>
      <c r="I498" s="8"/>
      <c r="J498" s="8"/>
    </row>
    <row r="499" spans="1:10">
      <c r="A499" s="221">
        <v>4</v>
      </c>
      <c r="B499" s="220" t="s">
        <v>255</v>
      </c>
      <c r="C499" s="217" t="s">
        <v>114</v>
      </c>
      <c r="D499" s="218">
        <v>20</v>
      </c>
      <c r="E499" s="8"/>
      <c r="F499" s="8"/>
      <c r="G499" s="8"/>
      <c r="H499" s="8"/>
      <c r="I499" s="8"/>
      <c r="J499" s="8"/>
    </row>
    <row r="500" spans="1:10">
      <c r="A500" s="221">
        <v>5</v>
      </c>
      <c r="B500" s="220" t="s">
        <v>256</v>
      </c>
      <c r="C500" s="217" t="s">
        <v>114</v>
      </c>
      <c r="D500" s="218">
        <v>80</v>
      </c>
      <c r="E500" s="8"/>
      <c r="F500" s="8"/>
      <c r="G500" s="8"/>
      <c r="H500" s="8"/>
      <c r="I500" s="8"/>
      <c r="J500" s="8"/>
    </row>
    <row r="501" spans="1:10">
      <c r="A501" s="221">
        <v>7</v>
      </c>
      <c r="B501" s="220" t="s">
        <v>257</v>
      </c>
      <c r="C501" s="217" t="s">
        <v>114</v>
      </c>
      <c r="D501" s="218"/>
      <c r="E501" s="8"/>
      <c r="F501" s="8"/>
      <c r="G501" s="8"/>
      <c r="H501" s="8"/>
      <c r="I501" s="8"/>
      <c r="J501" s="8"/>
    </row>
    <row r="502" spans="1:10">
      <c r="A502" s="221">
        <v>8</v>
      </c>
      <c r="B502" s="220" t="s">
        <v>258</v>
      </c>
      <c r="C502" s="217" t="s">
        <v>114</v>
      </c>
      <c r="D502" s="218"/>
      <c r="E502" s="8"/>
      <c r="F502" s="8"/>
      <c r="G502" s="8"/>
      <c r="H502" s="8"/>
      <c r="I502" s="8"/>
      <c r="J502" s="8"/>
    </row>
    <row r="503" spans="1:10">
      <c r="A503" s="221">
        <v>9</v>
      </c>
      <c r="B503" s="220" t="s">
        <v>259</v>
      </c>
      <c r="C503" s="217" t="s">
        <v>44</v>
      </c>
      <c r="D503" s="218"/>
      <c r="E503" s="8"/>
      <c r="F503" s="8"/>
      <c r="G503" s="8"/>
      <c r="H503" s="8"/>
      <c r="I503" s="8"/>
      <c r="J503" s="8"/>
    </row>
    <row r="504" spans="1:10">
      <c r="A504" s="221"/>
      <c r="B504" s="220"/>
      <c r="C504" s="217"/>
      <c r="D504" s="218"/>
      <c r="E504" s="8"/>
      <c r="F504" s="8"/>
      <c r="G504" s="8"/>
      <c r="H504" s="8"/>
      <c r="I504" s="8"/>
      <c r="J504" s="8"/>
    </row>
    <row r="505" spans="1:10">
      <c r="A505" s="226"/>
      <c r="B505" s="227" t="s">
        <v>260</v>
      </c>
      <c r="C505" s="228"/>
      <c r="D505" s="229"/>
      <c r="E505" s="230"/>
      <c r="F505" s="230"/>
      <c r="G505" s="230"/>
      <c r="H505" s="230"/>
      <c r="I505" s="230"/>
      <c r="J505" s="230"/>
    </row>
    <row r="506" spans="1:10">
      <c r="A506" s="221"/>
      <c r="B506" s="216"/>
      <c r="C506" s="240"/>
      <c r="D506" s="218"/>
      <c r="E506" s="8"/>
      <c r="F506" s="8"/>
      <c r="G506" s="8"/>
      <c r="H506" s="8"/>
      <c r="I506" s="8"/>
      <c r="J506" s="8"/>
    </row>
    <row r="507" spans="1:10">
      <c r="A507" s="20" t="s">
        <v>261</v>
      </c>
      <c r="B507" s="216" t="s">
        <v>262</v>
      </c>
      <c r="C507" s="240"/>
      <c r="D507" s="218"/>
      <c r="E507" s="8"/>
      <c r="F507" s="8"/>
      <c r="G507" s="8"/>
      <c r="H507" s="8"/>
      <c r="I507" s="8"/>
      <c r="J507" s="8"/>
    </row>
    <row r="508" spans="1:10">
      <c r="A508" s="221">
        <v>1</v>
      </c>
      <c r="B508" s="220" t="s">
        <v>263</v>
      </c>
      <c r="C508" s="217" t="s">
        <v>44</v>
      </c>
      <c r="D508" s="218" t="s">
        <v>45</v>
      </c>
      <c r="E508" s="8"/>
      <c r="F508" s="8"/>
      <c r="G508" s="8"/>
      <c r="H508" s="8"/>
      <c r="I508" s="8"/>
      <c r="J508" s="8"/>
    </row>
    <row r="509" spans="1:10">
      <c r="A509" s="221"/>
      <c r="B509" s="220"/>
      <c r="C509" s="217"/>
      <c r="D509" s="218"/>
      <c r="E509" s="8"/>
      <c r="F509" s="8"/>
      <c r="G509" s="8"/>
      <c r="H509" s="8"/>
      <c r="I509" s="8"/>
      <c r="J509" s="8"/>
    </row>
    <row r="510" spans="1:10">
      <c r="A510" s="221">
        <v>2</v>
      </c>
      <c r="B510" s="220" t="s">
        <v>264</v>
      </c>
      <c r="C510" s="217" t="s">
        <v>44</v>
      </c>
      <c r="D510" s="218" t="s">
        <v>45</v>
      </c>
      <c r="E510" s="8"/>
      <c r="F510" s="8"/>
      <c r="G510" s="8"/>
      <c r="H510" s="8"/>
      <c r="I510" s="8"/>
      <c r="J510" s="8"/>
    </row>
    <row r="511" spans="1:10">
      <c r="A511" s="221"/>
      <c r="B511" s="220"/>
      <c r="C511" s="217"/>
      <c r="D511" s="218"/>
      <c r="E511" s="8"/>
      <c r="F511" s="8"/>
      <c r="G511" s="8"/>
      <c r="H511" s="8"/>
      <c r="I511" s="8"/>
      <c r="J511" s="8"/>
    </row>
    <row r="512" spans="1:10" ht="28.8">
      <c r="A512" s="221">
        <v>3</v>
      </c>
      <c r="B512" s="220" t="s">
        <v>265</v>
      </c>
      <c r="C512" s="217" t="s">
        <v>114</v>
      </c>
      <c r="D512" s="218" t="s">
        <v>45</v>
      </c>
      <c r="E512" s="8"/>
      <c r="F512" s="8"/>
      <c r="G512" s="8"/>
      <c r="H512" s="8"/>
      <c r="I512" s="8"/>
      <c r="J512" s="8"/>
    </row>
    <row r="513" spans="1:10">
      <c r="A513" s="221"/>
      <c r="B513" s="220"/>
      <c r="C513" s="217"/>
      <c r="D513" s="218"/>
      <c r="E513" s="8"/>
      <c r="F513" s="8"/>
      <c r="G513" s="8"/>
      <c r="H513" s="8"/>
      <c r="I513" s="8"/>
      <c r="J513" s="8"/>
    </row>
    <row r="514" spans="1:10" ht="28.8">
      <c r="A514" s="221">
        <v>4</v>
      </c>
      <c r="B514" s="220" t="s">
        <v>266</v>
      </c>
      <c r="C514" s="217"/>
      <c r="D514" s="218"/>
      <c r="E514" s="8"/>
      <c r="F514" s="8"/>
      <c r="G514" s="8"/>
      <c r="H514" s="8"/>
      <c r="I514" s="8"/>
      <c r="J514" s="8"/>
    </row>
    <row r="515" spans="1:10">
      <c r="A515" s="221"/>
      <c r="B515" s="220" t="s">
        <v>267</v>
      </c>
      <c r="C515" s="217" t="s">
        <v>30</v>
      </c>
      <c r="D515" s="218">
        <v>1</v>
      </c>
      <c r="E515" s="8"/>
      <c r="F515" s="8"/>
      <c r="G515" s="8"/>
      <c r="H515" s="8"/>
      <c r="I515" s="8"/>
      <c r="J515" s="8"/>
    </row>
    <row r="516" spans="1:10">
      <c r="A516" s="221"/>
      <c r="B516" s="220"/>
      <c r="C516" s="217"/>
      <c r="D516" s="218"/>
      <c r="E516" s="8"/>
      <c r="F516" s="8"/>
      <c r="G516" s="8"/>
      <c r="H516" s="8"/>
      <c r="I516" s="8"/>
      <c r="J516" s="8"/>
    </row>
    <row r="517" spans="1:10" ht="28.8">
      <c r="A517" s="221">
        <v>5</v>
      </c>
      <c r="B517" s="220" t="s">
        <v>268</v>
      </c>
      <c r="C517" s="217" t="s">
        <v>44</v>
      </c>
      <c r="D517" s="218">
        <v>1</v>
      </c>
      <c r="E517" s="8"/>
      <c r="F517" s="8"/>
      <c r="G517" s="8"/>
      <c r="H517" s="8"/>
      <c r="I517" s="8"/>
      <c r="J517" s="8"/>
    </row>
    <row r="518" spans="1:10">
      <c r="A518" s="221"/>
      <c r="B518" s="220"/>
      <c r="C518" s="217"/>
      <c r="D518" s="218"/>
      <c r="E518" s="8"/>
      <c r="F518" s="8"/>
      <c r="G518" s="8"/>
      <c r="H518" s="8"/>
      <c r="I518" s="8"/>
      <c r="J518" s="8"/>
    </row>
    <row r="519" spans="1:10" ht="28.8">
      <c r="A519" s="221">
        <v>6</v>
      </c>
      <c r="B519" s="220" t="s">
        <v>269</v>
      </c>
      <c r="C519" s="217" t="s">
        <v>86</v>
      </c>
      <c r="D519" s="218" t="s">
        <v>45</v>
      </c>
      <c r="E519" s="8"/>
      <c r="F519" s="8"/>
      <c r="G519" s="8"/>
      <c r="H519" s="8"/>
      <c r="I519" s="8"/>
      <c r="J519" s="8"/>
    </row>
    <row r="520" spans="1:10">
      <c r="A520" s="221"/>
      <c r="B520" s="220"/>
      <c r="C520" s="217"/>
      <c r="D520" s="218"/>
      <c r="E520" s="8"/>
      <c r="F520" s="8"/>
      <c r="G520" s="8"/>
      <c r="H520" s="8"/>
      <c r="I520" s="8"/>
      <c r="J520" s="8"/>
    </row>
    <row r="521" spans="1:10" ht="43.2">
      <c r="A521" s="221">
        <v>7</v>
      </c>
      <c r="B521" s="220" t="s">
        <v>270</v>
      </c>
      <c r="C521" s="217" t="s">
        <v>44</v>
      </c>
      <c r="D521" s="218">
        <v>1</v>
      </c>
      <c r="E521" s="8"/>
      <c r="F521" s="8"/>
      <c r="G521" s="8"/>
      <c r="H521" s="8"/>
      <c r="I521" s="8"/>
      <c r="J521" s="8"/>
    </row>
    <row r="522" spans="1:10">
      <c r="A522" s="221"/>
      <c r="B522" s="220"/>
      <c r="C522" s="217"/>
      <c r="D522" s="218"/>
      <c r="E522" s="8"/>
      <c r="F522" s="8"/>
      <c r="G522" s="8"/>
      <c r="H522" s="8"/>
      <c r="I522" s="8"/>
      <c r="J522" s="8"/>
    </row>
    <row r="523" spans="1:10">
      <c r="A523" s="221">
        <v>8</v>
      </c>
      <c r="B523" s="220" t="s">
        <v>271</v>
      </c>
      <c r="C523" s="217" t="s">
        <v>30</v>
      </c>
      <c r="D523" s="218" t="s">
        <v>45</v>
      </c>
      <c r="E523" s="8"/>
      <c r="F523" s="8"/>
      <c r="G523" s="8"/>
      <c r="H523" s="8"/>
      <c r="I523" s="8"/>
      <c r="J523" s="8"/>
    </row>
    <row r="524" spans="1:10">
      <c r="A524" s="221"/>
      <c r="B524" s="220"/>
      <c r="C524" s="217"/>
      <c r="D524" s="218"/>
      <c r="E524" s="8"/>
      <c r="F524" s="8"/>
      <c r="G524" s="8"/>
      <c r="H524" s="8"/>
      <c r="I524" s="8"/>
      <c r="J524" s="8"/>
    </row>
    <row r="525" spans="1:10" ht="28.8">
      <c r="A525" s="221">
        <v>9</v>
      </c>
      <c r="B525" s="220" t="s">
        <v>272</v>
      </c>
      <c r="C525" s="217" t="s">
        <v>44</v>
      </c>
      <c r="D525" s="218" t="s">
        <v>45</v>
      </c>
      <c r="E525" s="8"/>
      <c r="F525" s="8"/>
      <c r="G525" s="8"/>
      <c r="H525" s="8"/>
      <c r="I525" s="8"/>
      <c r="J525" s="8"/>
    </row>
    <row r="526" spans="1:10">
      <c r="A526" s="221"/>
      <c r="B526" s="222"/>
      <c r="C526" s="217"/>
      <c r="D526" s="218"/>
      <c r="E526" s="8"/>
      <c r="F526" s="8"/>
      <c r="G526" s="8"/>
      <c r="H526" s="8"/>
      <c r="I526" s="8"/>
      <c r="J526" s="8"/>
    </row>
    <row r="527" spans="1:10">
      <c r="A527" s="226"/>
      <c r="B527" s="227" t="s">
        <v>273</v>
      </c>
      <c r="C527" s="228"/>
      <c r="D527" s="229"/>
      <c r="E527" s="230"/>
      <c r="F527" s="230"/>
      <c r="G527" s="230"/>
      <c r="H527" s="230"/>
      <c r="I527" s="230"/>
      <c r="J527" s="230"/>
    </row>
    <row r="528" spans="1:10">
      <c r="A528" s="221"/>
      <c r="B528" s="216"/>
      <c r="C528" s="240"/>
      <c r="D528" s="218"/>
      <c r="E528" s="8"/>
      <c r="F528" s="8"/>
      <c r="G528" s="8"/>
      <c r="H528" s="8"/>
      <c r="I528" s="8"/>
      <c r="J528" s="8"/>
    </row>
    <row r="529" spans="1:10">
      <c r="A529" s="20" t="s">
        <v>274</v>
      </c>
      <c r="B529" s="216" t="s">
        <v>275</v>
      </c>
      <c r="C529" s="217"/>
      <c r="D529" s="218"/>
      <c r="E529" s="8"/>
      <c r="F529" s="8"/>
      <c r="G529" s="8"/>
      <c r="H529" s="8"/>
      <c r="I529" s="8"/>
      <c r="J529" s="8"/>
    </row>
    <row r="530" spans="1:10">
      <c r="A530" s="221"/>
      <c r="B530" s="220"/>
      <c r="C530" s="217"/>
      <c r="D530" s="218"/>
      <c r="E530" s="8"/>
      <c r="F530" s="8"/>
      <c r="G530" s="8"/>
      <c r="H530" s="8"/>
      <c r="I530" s="8"/>
      <c r="J530" s="8"/>
    </row>
    <row r="531" spans="1:10">
      <c r="A531" s="20" t="s">
        <v>276</v>
      </c>
      <c r="B531" s="216" t="s">
        <v>277</v>
      </c>
      <c r="C531" s="217"/>
      <c r="D531" s="218"/>
      <c r="E531" s="8"/>
      <c r="F531" s="8"/>
      <c r="G531" s="8"/>
      <c r="H531" s="8"/>
      <c r="I531" s="8"/>
      <c r="J531" s="8"/>
    </row>
    <row r="532" spans="1:10">
      <c r="A532" s="221"/>
      <c r="B532" s="220"/>
      <c r="C532" s="217"/>
      <c r="D532" s="218"/>
      <c r="E532" s="8"/>
      <c r="F532" s="8"/>
      <c r="G532" s="8"/>
      <c r="H532" s="8"/>
      <c r="I532" s="8"/>
      <c r="J532" s="8"/>
    </row>
    <row r="533" spans="1:10" ht="28.8">
      <c r="A533" s="221">
        <v>1</v>
      </c>
      <c r="B533" s="220" t="s">
        <v>278</v>
      </c>
      <c r="C533" s="217" t="s">
        <v>114</v>
      </c>
      <c r="D533" s="218">
        <v>500</v>
      </c>
      <c r="E533" s="8"/>
      <c r="F533" s="8"/>
      <c r="G533" s="8"/>
      <c r="H533" s="8"/>
      <c r="I533" s="8"/>
      <c r="J533" s="8"/>
    </row>
    <row r="534" spans="1:10">
      <c r="A534" s="221"/>
      <c r="B534" s="241"/>
      <c r="C534" s="404" t="s">
        <v>405</v>
      </c>
      <c r="D534" s="218"/>
      <c r="E534" s="8">
        <v>1</v>
      </c>
      <c r="F534" s="511">
        <v>25</v>
      </c>
      <c r="G534" s="8"/>
      <c r="H534" s="8"/>
      <c r="I534" s="8">
        <f>PRODUCT(E534:H534)</f>
        <v>25</v>
      </c>
      <c r="J534" s="8"/>
    </row>
    <row r="535" spans="1:10">
      <c r="A535" s="221"/>
      <c r="B535" s="241"/>
      <c r="C535" s="404" t="s">
        <v>405</v>
      </c>
      <c r="D535" s="218"/>
      <c r="E535" s="8">
        <v>1</v>
      </c>
      <c r="F535" s="511">
        <v>25</v>
      </c>
      <c r="G535" s="8"/>
      <c r="H535" s="8"/>
      <c r="I535" s="8">
        <f t="shared" ref="I535:I541" si="16">PRODUCT(E535:H535)</f>
        <v>25</v>
      </c>
      <c r="J535" s="8"/>
    </row>
    <row r="536" spans="1:10">
      <c r="A536" s="221"/>
      <c r="B536" s="241"/>
      <c r="C536" s="404" t="s">
        <v>405</v>
      </c>
      <c r="D536" s="218"/>
      <c r="E536" s="8">
        <v>1</v>
      </c>
      <c r="F536" s="511">
        <v>20</v>
      </c>
      <c r="G536" s="8"/>
      <c r="H536" s="8"/>
      <c r="I536" s="8">
        <f t="shared" si="16"/>
        <v>20</v>
      </c>
      <c r="J536" s="8"/>
    </row>
    <row r="537" spans="1:10">
      <c r="A537" s="221"/>
      <c r="B537" s="241"/>
      <c r="C537" s="404" t="s">
        <v>405</v>
      </c>
      <c r="D537" s="218"/>
      <c r="E537" s="8">
        <v>1</v>
      </c>
      <c r="F537" s="513">
        <v>14</v>
      </c>
      <c r="G537" s="8"/>
      <c r="H537" s="8"/>
      <c r="I537" s="8">
        <f t="shared" si="16"/>
        <v>14</v>
      </c>
      <c r="J537" s="8"/>
    </row>
    <row r="538" spans="1:10">
      <c r="A538" s="221"/>
      <c r="B538" s="241"/>
      <c r="C538" s="404" t="s">
        <v>405</v>
      </c>
      <c r="D538" s="218"/>
      <c r="E538" s="8">
        <v>1</v>
      </c>
      <c r="F538" s="513">
        <v>20</v>
      </c>
      <c r="G538" s="8"/>
      <c r="H538" s="8"/>
      <c r="I538" s="8">
        <f t="shared" si="16"/>
        <v>20</v>
      </c>
      <c r="J538" s="8"/>
    </row>
    <row r="539" spans="1:10">
      <c r="A539" s="221"/>
      <c r="B539" s="241"/>
      <c r="C539" s="404" t="s">
        <v>405</v>
      </c>
      <c r="D539" s="218"/>
      <c r="E539" s="8">
        <v>1</v>
      </c>
      <c r="F539" s="513">
        <v>2</v>
      </c>
      <c r="G539" s="8"/>
      <c r="H539" s="8"/>
      <c r="I539" s="8">
        <f t="shared" si="16"/>
        <v>2</v>
      </c>
      <c r="J539" s="8"/>
    </row>
    <row r="540" spans="1:10">
      <c r="A540" s="221"/>
      <c r="B540" s="241"/>
      <c r="C540" s="404" t="s">
        <v>405</v>
      </c>
      <c r="D540" s="218"/>
      <c r="E540" s="8">
        <v>1</v>
      </c>
      <c r="F540" s="513">
        <v>22</v>
      </c>
      <c r="G540" s="8"/>
      <c r="H540" s="8"/>
      <c r="I540" s="8">
        <f t="shared" si="16"/>
        <v>22</v>
      </c>
      <c r="J540" s="8"/>
    </row>
    <row r="541" spans="1:10">
      <c r="A541" s="221"/>
      <c r="B541" s="241"/>
      <c r="C541" s="404" t="s">
        <v>405</v>
      </c>
      <c r="D541" s="218"/>
      <c r="E541" s="8">
        <v>1</v>
      </c>
      <c r="F541" s="513">
        <v>19</v>
      </c>
      <c r="G541" s="8"/>
      <c r="H541" s="8"/>
      <c r="I541" s="8">
        <f t="shared" si="16"/>
        <v>19</v>
      </c>
      <c r="J541" s="8"/>
    </row>
    <row r="542" spans="1:10">
      <c r="A542" s="221"/>
      <c r="B542" s="241"/>
      <c r="C542" s="404" t="s">
        <v>405</v>
      </c>
      <c r="D542" s="218"/>
      <c r="E542" s="8">
        <v>1</v>
      </c>
      <c r="F542" s="513">
        <v>19</v>
      </c>
      <c r="G542" s="8"/>
      <c r="H542" s="8"/>
      <c r="I542" s="521"/>
      <c r="J542" s="8"/>
    </row>
    <row r="543" spans="1:10">
      <c r="A543" s="221"/>
      <c r="B543" s="241"/>
      <c r="C543" s="404" t="s">
        <v>405</v>
      </c>
      <c r="D543" s="218"/>
      <c r="E543" s="8">
        <v>1</v>
      </c>
      <c r="F543" s="512">
        <v>25.5</v>
      </c>
      <c r="G543" s="8"/>
      <c r="H543" s="8"/>
      <c r="I543" s="521"/>
      <c r="J543" s="8"/>
    </row>
    <row r="544" spans="1:10" ht="15" thickBot="1">
      <c r="A544" s="395"/>
      <c r="B544" s="428"/>
      <c r="C544" s="380"/>
      <c r="D544" s="381"/>
      <c r="E544" s="60"/>
      <c r="F544" s="60"/>
      <c r="G544" s="60"/>
      <c r="H544" s="60"/>
      <c r="I544" s="60"/>
      <c r="J544" s="60"/>
    </row>
    <row r="545" spans="1:10">
      <c r="A545" s="411"/>
      <c r="B545" s="430" t="s">
        <v>684</v>
      </c>
      <c r="C545" s="405" t="s">
        <v>405</v>
      </c>
      <c r="D545" s="406"/>
      <c r="E545" s="354"/>
      <c r="F545" s="354"/>
      <c r="G545" s="354"/>
      <c r="H545" s="354"/>
      <c r="I545" s="354">
        <f>SUM(I534:I544)</f>
        <v>147</v>
      </c>
      <c r="J545" s="355"/>
    </row>
    <row r="546" spans="1:10">
      <c r="A546" s="412"/>
      <c r="B546" s="431" t="s">
        <v>5</v>
      </c>
      <c r="C546" s="407" t="s">
        <v>405</v>
      </c>
      <c r="D546" s="408"/>
      <c r="E546" s="344"/>
      <c r="F546" s="344"/>
      <c r="G546" s="344"/>
      <c r="H546" s="344"/>
      <c r="I546" s="344">
        <v>147</v>
      </c>
      <c r="J546" s="356"/>
    </row>
    <row r="547" spans="1:10" ht="15" thickBot="1">
      <c r="A547" s="413"/>
      <c r="B547" s="432" t="s">
        <v>6</v>
      </c>
      <c r="C547" s="409" t="s">
        <v>405</v>
      </c>
      <c r="D547" s="410"/>
      <c r="E547" s="360"/>
      <c r="F547" s="360"/>
      <c r="G547" s="360"/>
      <c r="H547" s="360"/>
      <c r="I547" s="360">
        <f>I545-I546</f>
        <v>0</v>
      </c>
      <c r="J547" s="361"/>
    </row>
    <row r="548" spans="1:10">
      <c r="A548" s="397"/>
      <c r="B548" s="429"/>
      <c r="C548" s="384"/>
      <c r="D548" s="385"/>
      <c r="E548" s="76"/>
      <c r="F548" s="76"/>
      <c r="G548" s="76"/>
      <c r="H548" s="76"/>
      <c r="I548" s="76"/>
      <c r="J548" s="76"/>
    </row>
    <row r="549" spans="1:10" ht="28.8">
      <c r="A549" s="221">
        <v>2</v>
      </c>
      <c r="B549" s="220" t="s">
        <v>279</v>
      </c>
      <c r="C549" s="217" t="s">
        <v>114</v>
      </c>
      <c r="D549" s="218">
        <v>450</v>
      </c>
      <c r="E549" s="8"/>
      <c r="F549" s="8"/>
      <c r="G549" s="8"/>
      <c r="H549" s="8"/>
      <c r="I549" s="8"/>
      <c r="J549" s="8"/>
    </row>
    <row r="550" spans="1:10">
      <c r="A550" s="221"/>
      <c r="B550" s="433" t="s">
        <v>718</v>
      </c>
      <c r="C550" s="404" t="s">
        <v>405</v>
      </c>
      <c r="D550" s="218"/>
      <c r="E550" s="8">
        <v>1</v>
      </c>
      <c r="F550" s="8">
        <v>32</v>
      </c>
      <c r="G550" s="8"/>
      <c r="H550" s="8"/>
      <c r="I550" s="8">
        <f t="shared" ref="I550:I573" si="17">PRODUCT(E550:H550)</f>
        <v>32</v>
      </c>
      <c r="J550" s="8"/>
    </row>
    <row r="551" spans="1:10">
      <c r="A551" s="221"/>
      <c r="B551" s="433" t="s">
        <v>719</v>
      </c>
      <c r="C551" s="404" t="s">
        <v>405</v>
      </c>
      <c r="D551" s="218"/>
      <c r="E551" s="8">
        <v>1</v>
      </c>
      <c r="F551" s="8">
        <v>32</v>
      </c>
      <c r="G551" s="8"/>
      <c r="H551" s="8"/>
      <c r="I551" s="8">
        <f t="shared" si="17"/>
        <v>32</v>
      </c>
      <c r="J551" s="8"/>
    </row>
    <row r="552" spans="1:10">
      <c r="A552" s="221"/>
      <c r="B552" s="433" t="s">
        <v>720</v>
      </c>
      <c r="C552" s="404" t="s">
        <v>405</v>
      </c>
      <c r="D552" s="218"/>
      <c r="E552" s="8">
        <v>1</v>
      </c>
      <c r="F552" s="8">
        <v>32</v>
      </c>
      <c r="G552" s="8"/>
      <c r="H552" s="8"/>
      <c r="I552" s="8">
        <f t="shared" si="17"/>
        <v>32</v>
      </c>
      <c r="J552" s="8"/>
    </row>
    <row r="553" spans="1:10">
      <c r="A553" s="221"/>
      <c r="B553" s="433" t="s">
        <v>721</v>
      </c>
      <c r="C553" s="404" t="s">
        <v>405</v>
      </c>
      <c r="D553" s="218"/>
      <c r="E553" s="8">
        <v>1</v>
      </c>
      <c r="F553" s="8">
        <v>26</v>
      </c>
      <c r="G553" s="8"/>
      <c r="H553" s="8"/>
      <c r="I553" s="8">
        <f t="shared" si="17"/>
        <v>26</v>
      </c>
      <c r="J553" s="8"/>
    </row>
    <row r="554" spans="1:10">
      <c r="A554" s="221"/>
      <c r="B554" s="433" t="s">
        <v>722</v>
      </c>
      <c r="C554" s="404" t="s">
        <v>405</v>
      </c>
      <c r="D554" s="218"/>
      <c r="E554" s="8">
        <v>1</v>
      </c>
      <c r="F554" s="8">
        <v>26</v>
      </c>
      <c r="G554" s="8"/>
      <c r="H554" s="8"/>
      <c r="I554" s="8">
        <f t="shared" si="17"/>
        <v>26</v>
      </c>
      <c r="J554" s="8"/>
    </row>
    <row r="555" spans="1:10">
      <c r="A555" s="221"/>
      <c r="B555" s="433" t="s">
        <v>723</v>
      </c>
      <c r="C555" s="404" t="s">
        <v>405</v>
      </c>
      <c r="D555" s="218"/>
      <c r="E555" s="8">
        <v>1</v>
      </c>
      <c r="F555" s="8">
        <v>29</v>
      </c>
      <c r="G555" s="8"/>
      <c r="H555" s="8"/>
      <c r="I555" s="8">
        <f t="shared" si="17"/>
        <v>29</v>
      </c>
      <c r="J555" s="8"/>
    </row>
    <row r="556" spans="1:10">
      <c r="A556" s="221"/>
      <c r="B556" s="433" t="s">
        <v>724</v>
      </c>
      <c r="C556" s="404" t="s">
        <v>405</v>
      </c>
      <c r="D556" s="218"/>
      <c r="E556" s="8">
        <v>1</v>
      </c>
      <c r="F556" s="8">
        <v>29</v>
      </c>
      <c r="G556" s="8"/>
      <c r="H556" s="8"/>
      <c r="I556" s="8">
        <f t="shared" si="17"/>
        <v>29</v>
      </c>
      <c r="J556" s="8"/>
    </row>
    <row r="557" spans="1:10">
      <c r="A557" s="221"/>
      <c r="B557" s="433" t="s">
        <v>725</v>
      </c>
      <c r="C557" s="404" t="s">
        <v>405</v>
      </c>
      <c r="D557" s="218"/>
      <c r="E557" s="8">
        <v>1</v>
      </c>
      <c r="F557" s="8">
        <v>29</v>
      </c>
      <c r="G557" s="8"/>
      <c r="H557" s="8"/>
      <c r="I557" s="8">
        <f t="shared" si="17"/>
        <v>29</v>
      </c>
      <c r="J557" s="8"/>
    </row>
    <row r="558" spans="1:10">
      <c r="A558" s="221"/>
      <c r="B558" s="433" t="s">
        <v>749</v>
      </c>
      <c r="C558" s="404"/>
      <c r="D558" s="218"/>
      <c r="E558" s="8"/>
      <c r="F558" s="8"/>
      <c r="G558" s="8"/>
      <c r="H558" s="8"/>
      <c r="I558" s="8"/>
      <c r="J558" s="8"/>
    </row>
    <row r="559" spans="1:10">
      <c r="A559" s="221"/>
      <c r="B559" s="433" t="s">
        <v>728</v>
      </c>
      <c r="C559" s="404" t="s">
        <v>405</v>
      </c>
      <c r="D559" s="218"/>
      <c r="E559" s="8">
        <v>1</v>
      </c>
      <c r="F559" s="8">
        <v>27</v>
      </c>
      <c r="G559" s="8"/>
      <c r="H559" s="8"/>
      <c r="I559" s="8">
        <f t="shared" si="17"/>
        <v>27</v>
      </c>
      <c r="J559" s="8"/>
    </row>
    <row r="560" spans="1:10">
      <c r="A560" s="221"/>
      <c r="B560" s="433" t="s">
        <v>761</v>
      </c>
      <c r="C560" s="404" t="s">
        <v>405</v>
      </c>
      <c r="D560" s="218"/>
      <c r="E560" s="8">
        <v>1</v>
      </c>
      <c r="F560" s="8">
        <v>21</v>
      </c>
      <c r="G560" s="8"/>
      <c r="H560" s="8"/>
      <c r="I560" s="8">
        <f t="shared" si="17"/>
        <v>21</v>
      </c>
      <c r="J560" s="8"/>
    </row>
    <row r="561" spans="1:10">
      <c r="A561" s="221"/>
      <c r="B561" s="433" t="s">
        <v>762</v>
      </c>
      <c r="C561" s="404" t="s">
        <v>405</v>
      </c>
      <c r="D561" s="218"/>
      <c r="E561" s="8">
        <v>1</v>
      </c>
      <c r="F561" s="8">
        <v>10</v>
      </c>
      <c r="G561" s="8"/>
      <c r="H561" s="8"/>
      <c r="I561" s="8">
        <f t="shared" si="17"/>
        <v>10</v>
      </c>
      <c r="J561" s="8"/>
    </row>
    <row r="562" spans="1:10">
      <c r="A562" s="221"/>
      <c r="B562" s="433" t="s">
        <v>763</v>
      </c>
      <c r="C562" s="404" t="s">
        <v>405</v>
      </c>
      <c r="D562" s="218"/>
      <c r="E562" s="8">
        <v>1</v>
      </c>
      <c r="F562" s="8">
        <v>16</v>
      </c>
      <c r="G562" s="8"/>
      <c r="H562" s="8"/>
      <c r="I562" s="8">
        <f t="shared" si="17"/>
        <v>16</v>
      </c>
      <c r="J562" s="8"/>
    </row>
    <row r="563" spans="1:10">
      <c r="A563" s="221"/>
      <c r="B563" s="433" t="s">
        <v>764</v>
      </c>
      <c r="C563" s="404" t="s">
        <v>405</v>
      </c>
      <c r="D563" s="218"/>
      <c r="E563" s="8">
        <v>1</v>
      </c>
      <c r="F563" s="8">
        <v>19</v>
      </c>
      <c r="G563" s="8"/>
      <c r="H563" s="8"/>
      <c r="I563" s="8">
        <f t="shared" si="17"/>
        <v>19</v>
      </c>
      <c r="J563" s="8"/>
    </row>
    <row r="564" spans="1:10">
      <c r="A564" s="221"/>
      <c r="B564" s="433" t="s">
        <v>765</v>
      </c>
      <c r="C564" s="404" t="s">
        <v>405</v>
      </c>
      <c r="D564" s="218"/>
      <c r="E564" s="8">
        <v>1</v>
      </c>
      <c r="F564" s="8">
        <v>26</v>
      </c>
      <c r="G564" s="8"/>
      <c r="H564" s="8"/>
      <c r="I564" s="8">
        <f t="shared" si="17"/>
        <v>26</v>
      </c>
      <c r="J564" s="8"/>
    </row>
    <row r="565" spans="1:10">
      <c r="A565" s="221"/>
      <c r="B565" s="433" t="s">
        <v>766</v>
      </c>
      <c r="C565" s="404" t="s">
        <v>405</v>
      </c>
      <c r="D565" s="218"/>
      <c r="E565" s="8">
        <v>1</v>
      </c>
      <c r="F565" s="8">
        <v>36</v>
      </c>
      <c r="G565" s="8"/>
      <c r="H565" s="8"/>
      <c r="I565" s="8">
        <f t="shared" si="17"/>
        <v>36</v>
      </c>
      <c r="J565" s="8"/>
    </row>
    <row r="566" spans="1:10">
      <c r="A566" s="221"/>
      <c r="B566" s="433" t="s">
        <v>767</v>
      </c>
      <c r="C566" s="404" t="s">
        <v>405</v>
      </c>
      <c r="D566" s="218"/>
      <c r="E566" s="8">
        <v>1</v>
      </c>
      <c r="F566" s="8">
        <v>23</v>
      </c>
      <c r="G566" s="8"/>
      <c r="H566" s="8"/>
      <c r="I566" s="8">
        <f t="shared" si="17"/>
        <v>23</v>
      </c>
      <c r="J566" s="8"/>
    </row>
    <row r="567" spans="1:10">
      <c r="A567" s="221"/>
      <c r="B567" s="433" t="s">
        <v>768</v>
      </c>
      <c r="C567" s="404" t="s">
        <v>405</v>
      </c>
      <c r="D567" s="218"/>
      <c r="E567" s="8">
        <v>1</v>
      </c>
      <c r="F567" s="8">
        <v>14</v>
      </c>
      <c r="G567" s="8"/>
      <c r="H567" s="8"/>
      <c r="I567" s="8">
        <f t="shared" si="17"/>
        <v>14</v>
      </c>
      <c r="J567" s="8"/>
    </row>
    <row r="568" spans="1:10">
      <c r="A568" s="221"/>
      <c r="B568" s="433" t="s">
        <v>726</v>
      </c>
      <c r="C568" s="404" t="s">
        <v>405</v>
      </c>
      <c r="D568" s="218"/>
      <c r="E568" s="8">
        <v>1</v>
      </c>
      <c r="F568" s="8">
        <v>8</v>
      </c>
      <c r="G568" s="8"/>
      <c r="H568" s="8"/>
      <c r="I568" s="8">
        <f t="shared" si="17"/>
        <v>8</v>
      </c>
      <c r="J568" s="8"/>
    </row>
    <row r="569" spans="1:10">
      <c r="A569" s="221"/>
      <c r="B569" s="433" t="s">
        <v>727</v>
      </c>
      <c r="C569" s="404" t="s">
        <v>405</v>
      </c>
      <c r="D569" s="218"/>
      <c r="E569" s="8">
        <v>1</v>
      </c>
      <c r="F569" s="8">
        <v>8</v>
      </c>
      <c r="G569" s="8"/>
      <c r="H569" s="8"/>
      <c r="I569" s="8">
        <f t="shared" si="17"/>
        <v>8</v>
      </c>
      <c r="J569" s="8"/>
    </row>
    <row r="570" spans="1:10">
      <c r="A570" s="221"/>
      <c r="B570" s="433" t="s">
        <v>769</v>
      </c>
      <c r="C570" s="404" t="s">
        <v>405</v>
      </c>
      <c r="D570" s="218"/>
      <c r="E570" s="8">
        <v>1</v>
      </c>
      <c r="F570" s="8">
        <v>8</v>
      </c>
      <c r="G570" s="8"/>
      <c r="H570" s="8"/>
      <c r="I570" s="8">
        <f t="shared" si="17"/>
        <v>8</v>
      </c>
      <c r="J570" s="8"/>
    </row>
    <row r="571" spans="1:10">
      <c r="A571" s="221"/>
      <c r="B571" s="433" t="s">
        <v>770</v>
      </c>
      <c r="C571" s="404" t="s">
        <v>405</v>
      </c>
      <c r="D571" s="218"/>
      <c r="E571" s="8">
        <v>1</v>
      </c>
      <c r="F571" s="8">
        <v>23</v>
      </c>
      <c r="G571" s="8"/>
      <c r="H571" s="8"/>
      <c r="I571" s="8">
        <f t="shared" si="17"/>
        <v>23</v>
      </c>
      <c r="J571" s="8"/>
    </row>
    <row r="572" spans="1:10">
      <c r="A572" s="221"/>
      <c r="B572" s="433" t="s">
        <v>771</v>
      </c>
      <c r="C572" s="404" t="s">
        <v>405</v>
      </c>
      <c r="D572" s="218"/>
      <c r="E572" s="8">
        <v>1</v>
      </c>
      <c r="F572" s="8">
        <v>4</v>
      </c>
      <c r="G572" s="8"/>
      <c r="H572" s="8"/>
      <c r="I572" s="8">
        <f t="shared" si="17"/>
        <v>4</v>
      </c>
      <c r="J572" s="8"/>
    </row>
    <row r="573" spans="1:10">
      <c r="A573" s="221"/>
      <c r="B573" s="433" t="s">
        <v>772</v>
      </c>
      <c r="C573" s="404" t="s">
        <v>405</v>
      </c>
      <c r="D573" s="218"/>
      <c r="E573" s="8">
        <v>1</v>
      </c>
      <c r="F573" s="8">
        <v>21</v>
      </c>
      <c r="G573" s="8"/>
      <c r="H573" s="8"/>
      <c r="I573" s="8">
        <f t="shared" si="17"/>
        <v>21</v>
      </c>
      <c r="J573" s="8"/>
    </row>
    <row r="574" spans="1:10">
      <c r="A574" s="221"/>
      <c r="B574" s="623" t="s">
        <v>806</v>
      </c>
      <c r="C574" s="404" t="s">
        <v>405</v>
      </c>
      <c r="D574" s="218"/>
      <c r="E574" s="8">
        <v>1</v>
      </c>
      <c r="F574" s="8">
        <v>24</v>
      </c>
      <c r="G574" s="8"/>
      <c r="H574" s="8"/>
      <c r="I574" s="685"/>
      <c r="J574" s="8"/>
    </row>
    <row r="575" spans="1:10">
      <c r="A575" s="221"/>
      <c r="B575" s="623" t="s">
        <v>807</v>
      </c>
      <c r="C575" s="404" t="s">
        <v>405</v>
      </c>
      <c r="D575" s="218"/>
      <c r="E575" s="8">
        <v>1</v>
      </c>
      <c r="F575" s="8">
        <v>24</v>
      </c>
      <c r="G575" s="8"/>
      <c r="H575" s="8"/>
      <c r="I575" s="685"/>
      <c r="J575" s="8"/>
    </row>
    <row r="576" spans="1:10" ht="15" thickBot="1">
      <c r="A576" s="221"/>
      <c r="B576" s="433"/>
      <c r="C576" s="404"/>
      <c r="D576" s="218"/>
      <c r="E576" s="8"/>
      <c r="F576" s="8"/>
      <c r="G576" s="8"/>
      <c r="H576" s="8"/>
      <c r="I576" s="8"/>
      <c r="J576" s="8"/>
    </row>
    <row r="577" spans="1:10">
      <c r="A577" s="411"/>
      <c r="B577" s="430" t="s">
        <v>684</v>
      </c>
      <c r="C577" s="405" t="s">
        <v>405</v>
      </c>
      <c r="D577" s="406"/>
      <c r="E577" s="354"/>
      <c r="F577" s="354"/>
      <c r="G577" s="354"/>
      <c r="H577" s="354"/>
      <c r="I577" s="354">
        <f>SUM(I550:I576)</f>
        <v>499</v>
      </c>
      <c r="J577" s="355"/>
    </row>
    <row r="578" spans="1:10">
      <c r="A578" s="412"/>
      <c r="B578" s="431" t="s">
        <v>5</v>
      </c>
      <c r="C578" s="407" t="s">
        <v>405</v>
      </c>
      <c r="D578" s="408"/>
      <c r="E578" s="344"/>
      <c r="F578" s="344"/>
      <c r="G578" s="344"/>
      <c r="H578" s="344"/>
      <c r="I578" s="344">
        <v>499</v>
      </c>
      <c r="J578" s="356"/>
    </row>
    <row r="579" spans="1:10" ht="15" thickBot="1">
      <c r="A579" s="413"/>
      <c r="B579" s="432" t="s">
        <v>6</v>
      </c>
      <c r="C579" s="409" t="s">
        <v>405</v>
      </c>
      <c r="D579" s="410"/>
      <c r="E579" s="360"/>
      <c r="F579" s="360"/>
      <c r="G579" s="360"/>
      <c r="H579" s="360"/>
      <c r="I579" s="360">
        <f>I577-I578</f>
        <v>0</v>
      </c>
      <c r="J579" s="361"/>
    </row>
    <row r="580" spans="1:10">
      <c r="A580" s="221"/>
      <c r="B580" s="220"/>
      <c r="C580" s="217"/>
      <c r="D580" s="218"/>
      <c r="E580" s="8"/>
      <c r="F580" s="8"/>
      <c r="G580" s="8"/>
      <c r="H580" s="8"/>
      <c r="I580" s="8"/>
      <c r="J580" s="8"/>
    </row>
    <row r="581" spans="1:10">
      <c r="A581" s="221">
        <v>3</v>
      </c>
      <c r="B581" s="220" t="s">
        <v>280</v>
      </c>
      <c r="C581" s="217" t="s">
        <v>44</v>
      </c>
      <c r="D581" s="218">
        <v>20</v>
      </c>
      <c r="E581" s="8"/>
      <c r="F581" s="8"/>
      <c r="G581" s="8"/>
      <c r="H581" s="8"/>
      <c r="I581" s="8"/>
      <c r="J581" s="8"/>
    </row>
    <row r="582" spans="1:10">
      <c r="A582" s="221"/>
      <c r="B582" s="220"/>
      <c r="C582" s="217"/>
      <c r="D582" s="218"/>
      <c r="E582" s="8"/>
      <c r="F582" s="8"/>
      <c r="G582" s="8"/>
      <c r="H582" s="8"/>
      <c r="I582" s="8"/>
      <c r="J582" s="8"/>
    </row>
    <row r="583" spans="1:10" ht="28.8">
      <c r="A583" s="221">
        <v>4</v>
      </c>
      <c r="B583" s="220" t="s">
        <v>281</v>
      </c>
      <c r="C583" s="217" t="s">
        <v>44</v>
      </c>
      <c r="D583" s="218">
        <v>20</v>
      </c>
      <c r="E583" s="8"/>
      <c r="F583" s="8"/>
      <c r="G583" s="8"/>
      <c r="H583" s="8"/>
      <c r="I583" s="8"/>
      <c r="J583" s="8"/>
    </row>
    <row r="584" spans="1:10">
      <c r="A584" s="221"/>
      <c r="B584" s="220"/>
      <c r="C584" s="217"/>
      <c r="D584" s="218"/>
      <c r="E584" s="8"/>
      <c r="F584" s="8"/>
      <c r="G584" s="8"/>
      <c r="H584" s="8"/>
      <c r="I584" s="8"/>
      <c r="J584" s="8"/>
    </row>
    <row r="585" spans="1:10" ht="28.8">
      <c r="A585" s="221">
        <v>5</v>
      </c>
      <c r="B585" s="220" t="s">
        <v>282</v>
      </c>
      <c r="C585" s="217" t="s">
        <v>44</v>
      </c>
      <c r="D585" s="218">
        <v>10</v>
      </c>
      <c r="E585" s="8"/>
      <c r="F585" s="8"/>
      <c r="G585" s="8"/>
      <c r="H585" s="8"/>
      <c r="I585" s="8"/>
      <c r="J585" s="8"/>
    </row>
    <row r="586" spans="1:10">
      <c r="A586" s="221"/>
      <c r="B586" s="220"/>
      <c r="C586" s="217"/>
      <c r="D586" s="218"/>
      <c r="E586" s="8"/>
      <c r="F586" s="8"/>
      <c r="G586" s="8"/>
      <c r="H586" s="8"/>
      <c r="I586" s="8"/>
      <c r="J586" s="8"/>
    </row>
    <row r="587" spans="1:10" ht="43.2">
      <c r="A587" s="221">
        <v>6</v>
      </c>
      <c r="B587" s="220" t="s">
        <v>283</v>
      </c>
      <c r="C587" s="217"/>
      <c r="D587" s="218"/>
      <c r="E587" s="8"/>
      <c r="F587" s="8"/>
      <c r="G587" s="8"/>
      <c r="H587" s="8"/>
      <c r="I587" s="8"/>
      <c r="J587" s="8"/>
    </row>
    <row r="588" spans="1:10">
      <c r="A588" s="221" t="s">
        <v>28</v>
      </c>
      <c r="B588" s="220" t="s">
        <v>284</v>
      </c>
      <c r="C588" s="217" t="s">
        <v>114</v>
      </c>
      <c r="D588" s="218">
        <v>40</v>
      </c>
      <c r="E588" s="8"/>
      <c r="F588" s="8"/>
      <c r="G588" s="8"/>
      <c r="H588" s="8"/>
      <c r="I588" s="8"/>
      <c r="J588" s="8"/>
    </row>
    <row r="589" spans="1:10">
      <c r="A589" s="221" t="s">
        <v>46</v>
      </c>
      <c r="B589" s="220" t="s">
        <v>285</v>
      </c>
      <c r="C589" s="217" t="s">
        <v>114</v>
      </c>
      <c r="D589" s="218" t="s">
        <v>97</v>
      </c>
      <c r="E589" s="8"/>
      <c r="F589" s="8"/>
      <c r="G589" s="8"/>
      <c r="H589" s="8"/>
      <c r="I589" s="8"/>
      <c r="J589" s="8"/>
    </row>
    <row r="590" spans="1:10">
      <c r="A590" s="221" t="s">
        <v>48</v>
      </c>
      <c r="B590" s="220" t="s">
        <v>286</v>
      </c>
      <c r="C590" s="217" t="s">
        <v>114</v>
      </c>
      <c r="D590" s="218" t="s">
        <v>97</v>
      </c>
      <c r="E590" s="8"/>
      <c r="F590" s="8"/>
      <c r="G590" s="8"/>
      <c r="H590" s="8"/>
      <c r="I590" s="8"/>
      <c r="J590" s="8"/>
    </row>
    <row r="591" spans="1:10">
      <c r="A591" s="221" t="s">
        <v>287</v>
      </c>
      <c r="B591" s="220" t="s">
        <v>288</v>
      </c>
      <c r="C591" s="217" t="s">
        <v>114</v>
      </c>
      <c r="D591" s="218" t="s">
        <v>97</v>
      </c>
      <c r="E591" s="8"/>
      <c r="F591" s="8"/>
      <c r="G591" s="8"/>
      <c r="H591" s="8"/>
      <c r="I591" s="8"/>
      <c r="J591" s="8"/>
    </row>
    <row r="592" spans="1:10">
      <c r="A592" s="221"/>
      <c r="B592" s="220"/>
      <c r="C592" s="217"/>
      <c r="D592" s="218"/>
      <c r="E592" s="8"/>
      <c r="F592" s="8"/>
      <c r="G592" s="8"/>
      <c r="H592" s="8"/>
      <c r="I592" s="8"/>
      <c r="J592" s="8"/>
    </row>
    <row r="593" spans="1:10" ht="43.2">
      <c r="A593" s="221">
        <v>7</v>
      </c>
      <c r="B593" s="220" t="s">
        <v>289</v>
      </c>
      <c r="C593" s="217"/>
      <c r="D593" s="218"/>
      <c r="E593" s="8"/>
      <c r="F593" s="8"/>
      <c r="G593" s="8"/>
      <c r="H593" s="8"/>
      <c r="I593" s="8"/>
      <c r="J593" s="8"/>
    </row>
    <row r="594" spans="1:10">
      <c r="A594" s="221" t="s">
        <v>28</v>
      </c>
      <c r="B594" s="220" t="s">
        <v>290</v>
      </c>
      <c r="C594" s="217" t="s">
        <v>44</v>
      </c>
      <c r="D594" s="218" t="s">
        <v>97</v>
      </c>
      <c r="E594" s="8"/>
      <c r="F594" s="8"/>
      <c r="G594" s="8"/>
      <c r="H594" s="8"/>
      <c r="I594" s="8"/>
      <c r="J594" s="8"/>
    </row>
    <row r="595" spans="1:10">
      <c r="A595" s="221" t="s">
        <v>46</v>
      </c>
      <c r="B595" s="220" t="s">
        <v>291</v>
      </c>
      <c r="C595" s="217" t="s">
        <v>44</v>
      </c>
      <c r="D595" s="218">
        <v>1</v>
      </c>
      <c r="E595" s="8"/>
      <c r="F595" s="8"/>
      <c r="G595" s="8"/>
      <c r="H595" s="8"/>
      <c r="I595" s="8"/>
      <c r="J595" s="8"/>
    </row>
    <row r="596" spans="1:10">
      <c r="A596" s="221" t="s">
        <v>48</v>
      </c>
      <c r="B596" s="220" t="s">
        <v>292</v>
      </c>
      <c r="C596" s="217" t="s">
        <v>44</v>
      </c>
      <c r="D596" s="218" t="s">
        <v>45</v>
      </c>
      <c r="E596" s="8"/>
      <c r="F596" s="8"/>
      <c r="G596" s="8"/>
      <c r="H596" s="8"/>
      <c r="I596" s="8"/>
      <c r="J596" s="8"/>
    </row>
    <row r="597" spans="1:10">
      <c r="A597" s="221"/>
      <c r="B597" s="220"/>
      <c r="C597" s="217"/>
      <c r="D597" s="218"/>
      <c r="E597" s="8"/>
      <c r="F597" s="8"/>
      <c r="G597" s="8"/>
      <c r="H597" s="8"/>
      <c r="I597" s="8"/>
      <c r="J597" s="8"/>
    </row>
    <row r="598" spans="1:10">
      <c r="A598" s="226"/>
      <c r="B598" s="227" t="s">
        <v>293</v>
      </c>
      <c r="C598" s="228"/>
      <c r="D598" s="229"/>
      <c r="E598" s="230"/>
      <c r="F598" s="230"/>
      <c r="G598" s="230"/>
      <c r="H598" s="230"/>
      <c r="I598" s="230"/>
      <c r="J598" s="230"/>
    </row>
    <row r="599" spans="1:10">
      <c r="A599" s="221"/>
      <c r="B599" s="220"/>
      <c r="C599" s="217"/>
      <c r="D599" s="218"/>
      <c r="E599" s="8"/>
      <c r="F599" s="8"/>
      <c r="G599" s="8"/>
      <c r="H599" s="8"/>
      <c r="I599" s="8"/>
      <c r="J599" s="8"/>
    </row>
    <row r="600" spans="1:10" s="1" customFormat="1">
      <c r="A600" s="242"/>
      <c r="B600" s="243" t="s">
        <v>294</v>
      </c>
      <c r="C600" s="244"/>
      <c r="D600" s="245"/>
      <c r="E600" s="246"/>
      <c r="F600" s="246"/>
      <c r="G600" s="246"/>
      <c r="H600" s="246"/>
      <c r="I600" s="246"/>
      <c r="J600" s="246"/>
    </row>
    <row r="601" spans="1:10">
      <c r="A601" s="28"/>
      <c r="B601" s="247"/>
      <c r="C601" s="248"/>
    </row>
    <row r="602" spans="1:10">
      <c r="A602" s="249"/>
    </row>
    <row r="603" spans="1:10">
      <c r="A603" s="249"/>
    </row>
    <row r="604" spans="1:10">
      <c r="A604" s="249"/>
    </row>
    <row r="605" spans="1:10">
      <c r="A605" s="249"/>
    </row>
    <row r="606" spans="1:10">
      <c r="A606" s="249"/>
    </row>
    <row r="607" spans="1:10">
      <c r="A607" s="249"/>
    </row>
    <row r="608" spans="1:10">
      <c r="A608" s="249"/>
    </row>
    <row r="609" spans="1:1">
      <c r="A609" s="249"/>
    </row>
    <row r="610" spans="1:1">
      <c r="A610" s="249"/>
    </row>
    <row r="611" spans="1:1">
      <c r="A611" s="249"/>
    </row>
    <row r="612" spans="1:1">
      <c r="A612" s="249"/>
    </row>
    <row r="613" spans="1:1">
      <c r="A613" s="249"/>
    </row>
    <row r="614" spans="1:1">
      <c r="A614" s="249"/>
    </row>
    <row r="615" spans="1:1">
      <c r="A615" s="249"/>
    </row>
    <row r="616" spans="1:1">
      <c r="A616" s="249"/>
    </row>
    <row r="617" spans="1:1">
      <c r="A617" s="249"/>
    </row>
    <row r="618" spans="1:1">
      <c r="A618" s="249"/>
    </row>
    <row r="619" spans="1:1">
      <c r="A619" s="249"/>
    </row>
    <row r="620" spans="1:1">
      <c r="A620" s="249"/>
    </row>
    <row r="621" spans="1:1">
      <c r="A621" s="249"/>
    </row>
    <row r="622" spans="1:1">
      <c r="A622" s="28"/>
    </row>
    <row r="623" spans="1:1">
      <c r="A623" s="28"/>
    </row>
    <row r="624" spans="1:1">
      <c r="A624" s="28"/>
    </row>
    <row r="625" spans="1:1">
      <c r="A625" s="28"/>
    </row>
    <row r="626" spans="1:1">
      <c r="A626" s="28"/>
    </row>
    <row r="627" spans="1:1">
      <c r="A627" s="28"/>
    </row>
    <row r="628" spans="1:1">
      <c r="A628" s="28"/>
    </row>
    <row r="629" spans="1:1">
      <c r="A629" s="28"/>
    </row>
    <row r="630" spans="1:1">
      <c r="A630" s="28"/>
    </row>
    <row r="631" spans="1:1">
      <c r="A631" s="28"/>
    </row>
    <row r="632" spans="1:1">
      <c r="A632" s="28"/>
    </row>
    <row r="633" spans="1:1">
      <c r="A633" s="28"/>
    </row>
    <row r="634" spans="1:1">
      <c r="A634" s="28"/>
    </row>
    <row r="635" spans="1:1">
      <c r="A635" s="28"/>
    </row>
    <row r="636" spans="1:1">
      <c r="A636" s="28"/>
    </row>
    <row r="637" spans="1:1">
      <c r="A637" s="28"/>
    </row>
    <row r="638" spans="1:1">
      <c r="A638" s="28"/>
    </row>
    <row r="639" spans="1:1">
      <c r="A639" s="28"/>
    </row>
    <row r="640" spans="1:1">
      <c r="A640" s="28"/>
    </row>
    <row r="641" spans="1:1">
      <c r="A641" s="28"/>
    </row>
    <row r="642" spans="1:1">
      <c r="A642" s="28"/>
    </row>
    <row r="643" spans="1:1">
      <c r="A643" s="28"/>
    </row>
    <row r="644" spans="1:1">
      <c r="A644" s="28"/>
    </row>
    <row r="645" spans="1:1">
      <c r="A645" s="28"/>
    </row>
    <row r="646" spans="1:1">
      <c r="A646" s="28"/>
    </row>
    <row r="647" spans="1:1">
      <c r="A647" s="28"/>
    </row>
    <row r="648" spans="1:1">
      <c r="A648" s="28"/>
    </row>
    <row r="649" spans="1:1">
      <c r="A649" s="28"/>
    </row>
    <row r="650" spans="1:1">
      <c r="A650" s="28"/>
    </row>
    <row r="651" spans="1:1">
      <c r="A651" s="28"/>
    </row>
    <row r="652" spans="1:1">
      <c r="A652" s="28"/>
    </row>
    <row r="653" spans="1:1">
      <c r="A653" s="28"/>
    </row>
    <row r="654" spans="1:1">
      <c r="A654" s="28"/>
    </row>
    <row r="655" spans="1:1">
      <c r="A655" s="28"/>
    </row>
    <row r="656" spans="1:1">
      <c r="A656" s="28"/>
    </row>
    <row r="657" spans="1:1">
      <c r="A657" s="28"/>
    </row>
    <row r="658" spans="1:1">
      <c r="A658" s="28"/>
    </row>
    <row r="659" spans="1:1">
      <c r="A659" s="28"/>
    </row>
    <row r="660" spans="1:1">
      <c r="A660" s="28"/>
    </row>
    <row r="661" spans="1:1">
      <c r="A661" s="28"/>
    </row>
    <row r="662" spans="1:1">
      <c r="A662" s="28"/>
    </row>
    <row r="663" spans="1:1">
      <c r="A663" s="28"/>
    </row>
    <row r="664" spans="1:1">
      <c r="A664" s="28"/>
    </row>
    <row r="665" spans="1:1">
      <c r="A665" s="28"/>
    </row>
    <row r="666" spans="1:1">
      <c r="A666" s="28"/>
    </row>
    <row r="667" spans="1:1">
      <c r="A667" s="28"/>
    </row>
    <row r="668" spans="1:1">
      <c r="A668" s="28"/>
    </row>
    <row r="669" spans="1:1">
      <c r="A669" s="28"/>
    </row>
    <row r="670" spans="1:1">
      <c r="A670" s="28"/>
    </row>
    <row r="671" spans="1:1">
      <c r="A671" s="28"/>
    </row>
    <row r="672" spans="1:1">
      <c r="A672" s="28"/>
    </row>
    <row r="673" spans="1:1">
      <c r="A673" s="28"/>
    </row>
    <row r="674" spans="1:1">
      <c r="A674" s="28"/>
    </row>
    <row r="675" spans="1:1">
      <c r="A675" s="28"/>
    </row>
    <row r="676" spans="1:1">
      <c r="A676" s="28"/>
    </row>
    <row r="677" spans="1:1">
      <c r="A677" s="28"/>
    </row>
    <row r="678" spans="1:1">
      <c r="A678" s="28"/>
    </row>
    <row r="679" spans="1:1">
      <c r="A679" s="28"/>
    </row>
    <row r="680" spans="1:1">
      <c r="A680" s="28"/>
    </row>
    <row r="681" spans="1:1">
      <c r="A681" s="28"/>
    </row>
    <row r="682" spans="1:1">
      <c r="A682" s="28"/>
    </row>
    <row r="683" spans="1:1">
      <c r="A683" s="28"/>
    </row>
    <row r="684" spans="1:1">
      <c r="A684" s="28"/>
    </row>
    <row r="685" spans="1:1">
      <c r="A685" s="28"/>
    </row>
    <row r="686" spans="1:1">
      <c r="A686" s="28"/>
    </row>
    <row r="687" spans="1:1">
      <c r="A687" s="28"/>
    </row>
    <row r="688" spans="1:1">
      <c r="A688" s="28"/>
    </row>
    <row r="689" spans="1:1">
      <c r="A689" s="28"/>
    </row>
    <row r="690" spans="1:1">
      <c r="A690" s="28"/>
    </row>
    <row r="691" spans="1:1">
      <c r="A691" s="28"/>
    </row>
    <row r="692" spans="1:1">
      <c r="A692" s="28"/>
    </row>
    <row r="693" spans="1:1">
      <c r="A693" s="28"/>
    </row>
    <row r="694" spans="1:1">
      <c r="A694" s="28"/>
    </row>
    <row r="695" spans="1:1">
      <c r="A695" s="28"/>
    </row>
    <row r="696" spans="1:1">
      <c r="A696" s="28"/>
    </row>
    <row r="697" spans="1:1">
      <c r="A697" s="28"/>
    </row>
    <row r="698" spans="1:1">
      <c r="A698" s="28"/>
    </row>
    <row r="699" spans="1:1">
      <c r="A699" s="28"/>
    </row>
    <row r="700" spans="1:1">
      <c r="A700" s="28"/>
    </row>
    <row r="701" spans="1:1">
      <c r="A701" s="28"/>
    </row>
    <row r="702" spans="1:1">
      <c r="A702" s="28"/>
    </row>
    <row r="703" spans="1:1">
      <c r="A703" s="28"/>
    </row>
    <row r="704" spans="1:1">
      <c r="A704" s="28"/>
    </row>
    <row r="705" spans="1:1">
      <c r="A705" s="28"/>
    </row>
    <row r="706" spans="1:1">
      <c r="A706" s="28"/>
    </row>
    <row r="707" spans="1:1">
      <c r="A707" s="28"/>
    </row>
    <row r="708" spans="1:1">
      <c r="A708" s="28"/>
    </row>
    <row r="709" spans="1:1">
      <c r="A709" s="28"/>
    </row>
    <row r="710" spans="1:1">
      <c r="A710" s="28"/>
    </row>
  </sheetData>
  <mergeCells count="11">
    <mergeCell ref="A1:J1"/>
    <mergeCell ref="A2:A3"/>
    <mergeCell ref="B2:B3"/>
    <mergeCell ref="C2:C3"/>
    <mergeCell ref="D2:D3"/>
    <mergeCell ref="E2:E3"/>
    <mergeCell ref="F2:F3"/>
    <mergeCell ref="G2:G3"/>
    <mergeCell ref="H2:H3"/>
    <mergeCell ref="I2:I3"/>
    <mergeCell ref="J2:J3"/>
  </mergeCells>
  <pageMargins left="0.25" right="0.25" top="0.5" bottom="0.5" header="0.3" footer="0.3"/>
  <pageSetup scale="63"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A166"/>
  <sheetViews>
    <sheetView tabSelected="1" topLeftCell="A121" zoomScaleNormal="100" zoomScaleSheetLayoutView="100" workbookViewId="0">
      <selection activeCell="I136" sqref="I136"/>
    </sheetView>
  </sheetViews>
  <sheetFormatPr defaultColWidth="9" defaultRowHeight="13.2"/>
  <cols>
    <col min="1" max="1" width="7.33203125" style="155" customWidth="1"/>
    <col min="2" max="2" width="53.6640625" style="155" customWidth="1"/>
    <col min="3" max="3" width="8.33203125" style="156" customWidth="1"/>
    <col min="4" max="4" width="6.33203125" style="157" customWidth="1"/>
    <col min="5" max="5" width="7.6640625" style="155" customWidth="1"/>
    <col min="6" max="9" width="10" style="155" customWidth="1"/>
    <col min="10" max="10" width="11.6640625" style="155" customWidth="1"/>
    <col min="11" max="238" width="9.33203125" style="155"/>
    <col min="239" max="239" width="47.5546875" style="155" customWidth="1"/>
    <col min="240" max="16378" width="9.33203125" style="155"/>
    <col min="16379" max="16381" width="9" style="155"/>
  </cols>
  <sheetData>
    <row r="1" spans="1:10" s="154" customFormat="1" ht="14.4">
      <c r="A1" s="786" t="s">
        <v>843</v>
      </c>
      <c r="B1" s="787"/>
      <c r="C1" s="787"/>
      <c r="D1" s="787"/>
      <c r="E1" s="787"/>
      <c r="F1" s="787"/>
      <c r="G1" s="787"/>
      <c r="H1" s="787"/>
      <c r="I1" s="787"/>
      <c r="J1" s="790"/>
    </row>
    <row r="2" spans="1:10" s="154" customFormat="1">
      <c r="A2" s="791" t="s">
        <v>296</v>
      </c>
      <c r="B2" s="783" t="s">
        <v>297</v>
      </c>
      <c r="C2" s="783" t="s">
        <v>298</v>
      </c>
      <c r="D2" s="819" t="s">
        <v>615</v>
      </c>
      <c r="E2" s="823" t="s">
        <v>500</v>
      </c>
      <c r="F2" s="824" t="s">
        <v>611</v>
      </c>
      <c r="G2" s="824" t="s">
        <v>612</v>
      </c>
      <c r="H2" s="824" t="s">
        <v>613</v>
      </c>
      <c r="I2" s="824" t="s">
        <v>614</v>
      </c>
      <c r="J2" s="826" t="s">
        <v>4</v>
      </c>
    </row>
    <row r="3" spans="1:10" s="155" customFormat="1" ht="19.95" customHeight="1">
      <c r="A3" s="791"/>
      <c r="B3" s="783"/>
      <c r="C3" s="783"/>
      <c r="D3" s="819"/>
      <c r="E3" s="823"/>
      <c r="F3" s="824"/>
      <c r="G3" s="824"/>
      <c r="H3" s="824"/>
      <c r="I3" s="824"/>
      <c r="J3" s="826"/>
    </row>
    <row r="4" spans="1:10" s="155" customFormat="1" ht="14.4">
      <c r="A4" s="158" t="s">
        <v>276</v>
      </c>
      <c r="B4" s="159" t="s">
        <v>300</v>
      </c>
      <c r="C4" s="160"/>
      <c r="D4" s="161"/>
      <c r="E4" s="162"/>
      <c r="F4" s="162"/>
      <c r="G4" s="162"/>
      <c r="H4" s="162"/>
      <c r="I4" s="162"/>
      <c r="J4" s="191"/>
    </row>
    <row r="5" spans="1:10" s="155" customFormat="1" ht="7.2" customHeight="1">
      <c r="A5" s="163"/>
      <c r="B5" s="162"/>
      <c r="C5" s="164"/>
      <c r="D5" s="161"/>
      <c r="E5" s="162"/>
      <c r="F5" s="162"/>
      <c r="G5" s="162"/>
      <c r="H5" s="162"/>
      <c r="I5" s="162"/>
      <c r="J5" s="191"/>
    </row>
    <row r="6" spans="1:10" s="155" customFormat="1" ht="223.2" customHeight="1">
      <c r="A6" s="158">
        <v>1</v>
      </c>
      <c r="B6" s="165" t="s">
        <v>301</v>
      </c>
      <c r="C6" s="166"/>
      <c r="D6" s="161"/>
      <c r="E6" s="162"/>
      <c r="F6" s="162"/>
      <c r="G6" s="162"/>
      <c r="H6" s="162"/>
      <c r="I6" s="162"/>
      <c r="J6" s="191"/>
    </row>
    <row r="7" spans="1:10" s="155" customFormat="1" ht="19.95" customHeight="1">
      <c r="A7" s="167">
        <v>1.1000000000000001</v>
      </c>
      <c r="B7" s="168" t="s">
        <v>302</v>
      </c>
      <c r="C7" s="160" t="s">
        <v>303</v>
      </c>
      <c r="D7" s="169">
        <v>35</v>
      </c>
      <c r="E7" s="162"/>
      <c r="F7" s="162"/>
      <c r="G7" s="162"/>
      <c r="H7" s="162"/>
      <c r="I7" s="162"/>
      <c r="J7" s="191"/>
    </row>
    <row r="8" spans="1:10" s="155" customFormat="1" ht="19.95" customHeight="1">
      <c r="A8" s="163"/>
      <c r="B8" s="165" t="s">
        <v>616</v>
      </c>
      <c r="C8" s="160" t="s">
        <v>303</v>
      </c>
      <c r="D8" s="169"/>
      <c r="E8" s="160">
        <v>1</v>
      </c>
      <c r="F8" s="160">
        <v>2.08</v>
      </c>
      <c r="G8" s="160"/>
      <c r="H8" s="160"/>
      <c r="I8" s="160">
        <f>PRODUCT(E8:H8)</f>
        <v>2.08</v>
      </c>
      <c r="J8" s="191"/>
    </row>
    <row r="9" spans="1:10" s="155" customFormat="1" ht="19.95" customHeight="1">
      <c r="A9" s="163"/>
      <c r="B9" s="165" t="s">
        <v>617</v>
      </c>
      <c r="C9" s="160" t="s">
        <v>303</v>
      </c>
      <c r="D9" s="169"/>
      <c r="E9" s="160">
        <v>1</v>
      </c>
      <c r="F9" s="160">
        <v>3.05</v>
      </c>
      <c r="G9" s="160"/>
      <c r="H9" s="160"/>
      <c r="I9" s="160">
        <f t="shared" ref="I9:I20" si="0">PRODUCT(E9:H9)</f>
        <v>3.05</v>
      </c>
      <c r="J9" s="191"/>
    </row>
    <row r="10" spans="1:10" s="155" customFormat="1" ht="19.95" customHeight="1">
      <c r="A10" s="163"/>
      <c r="B10" s="165" t="s">
        <v>618</v>
      </c>
      <c r="C10" s="160" t="s">
        <v>303</v>
      </c>
      <c r="D10" s="169"/>
      <c r="E10" s="160">
        <v>1</v>
      </c>
      <c r="F10" s="160">
        <v>0.27</v>
      </c>
      <c r="G10" s="160"/>
      <c r="H10" s="160"/>
      <c r="I10" s="160">
        <f t="shared" si="0"/>
        <v>0.27</v>
      </c>
      <c r="J10" s="191"/>
    </row>
    <row r="11" spans="1:10" s="155" customFormat="1" ht="19.95" customHeight="1">
      <c r="A11" s="163"/>
      <c r="B11" s="165" t="s">
        <v>619</v>
      </c>
      <c r="C11" s="160" t="s">
        <v>303</v>
      </c>
      <c r="D11" s="169"/>
      <c r="E11" s="160">
        <v>1</v>
      </c>
      <c r="F11" s="160">
        <v>2.2000000000000002</v>
      </c>
      <c r="G11" s="160"/>
      <c r="H11" s="160"/>
      <c r="I11" s="160">
        <f t="shared" si="0"/>
        <v>2.2000000000000002</v>
      </c>
      <c r="J11" s="191"/>
    </row>
    <row r="12" spans="1:10" s="155" customFormat="1" ht="19.95" customHeight="1">
      <c r="A12" s="163"/>
      <c r="B12" s="165" t="s">
        <v>620</v>
      </c>
      <c r="C12" s="160" t="s">
        <v>303</v>
      </c>
      <c r="D12" s="169"/>
      <c r="E12" s="160">
        <v>1</v>
      </c>
      <c r="F12" s="160">
        <v>1.5</v>
      </c>
      <c r="G12" s="160"/>
      <c r="H12" s="160"/>
      <c r="I12" s="160">
        <f t="shared" si="0"/>
        <v>1.5</v>
      </c>
      <c r="J12" s="191"/>
    </row>
    <row r="13" spans="1:10" s="155" customFormat="1" ht="19.95" customHeight="1">
      <c r="A13" s="163"/>
      <c r="B13" s="165" t="s">
        <v>621</v>
      </c>
      <c r="C13" s="160" t="s">
        <v>303</v>
      </c>
      <c r="D13" s="169"/>
      <c r="E13" s="160">
        <v>1</v>
      </c>
      <c r="F13" s="160">
        <v>2.2999999999999998</v>
      </c>
      <c r="G13" s="160"/>
      <c r="H13" s="160"/>
      <c r="I13" s="160">
        <f t="shared" si="0"/>
        <v>2.2999999999999998</v>
      </c>
      <c r="J13" s="191"/>
    </row>
    <row r="14" spans="1:10" s="155" customFormat="1" ht="19.95" customHeight="1">
      <c r="A14" s="163"/>
      <c r="B14" s="165" t="s">
        <v>622</v>
      </c>
      <c r="C14" s="160" t="s">
        <v>303</v>
      </c>
      <c r="D14" s="169"/>
      <c r="E14" s="160">
        <v>1</v>
      </c>
      <c r="F14" s="160">
        <v>1.3</v>
      </c>
      <c r="G14" s="160"/>
      <c r="H14" s="160"/>
      <c r="I14" s="160">
        <f t="shared" si="0"/>
        <v>1.3</v>
      </c>
      <c r="J14" s="191"/>
    </row>
    <row r="15" spans="1:10" s="155" customFormat="1" ht="19.95" customHeight="1">
      <c r="A15" s="163"/>
      <c r="B15" s="165" t="s">
        <v>623</v>
      </c>
      <c r="C15" s="160" t="s">
        <v>303</v>
      </c>
      <c r="D15" s="169"/>
      <c r="E15" s="160">
        <v>1</v>
      </c>
      <c r="F15" s="160">
        <v>2.85</v>
      </c>
      <c r="G15" s="160"/>
      <c r="H15" s="160"/>
      <c r="I15" s="160">
        <f t="shared" si="0"/>
        <v>2.85</v>
      </c>
      <c r="J15" s="191"/>
    </row>
    <row r="16" spans="1:10" s="155" customFormat="1" ht="19.95" customHeight="1">
      <c r="A16" s="163"/>
      <c r="B16" s="165" t="s">
        <v>624</v>
      </c>
      <c r="C16" s="160" t="s">
        <v>303</v>
      </c>
      <c r="D16" s="169"/>
      <c r="E16" s="160">
        <v>1</v>
      </c>
      <c r="F16" s="160">
        <v>5.0199999999999996</v>
      </c>
      <c r="G16" s="160"/>
      <c r="H16" s="160"/>
      <c r="I16" s="160">
        <f t="shared" si="0"/>
        <v>5.0199999999999996</v>
      </c>
      <c r="J16" s="191"/>
    </row>
    <row r="17" spans="1:10" s="155" customFormat="1" ht="19.95" customHeight="1">
      <c r="A17" s="163"/>
      <c r="B17" s="165" t="s">
        <v>625</v>
      </c>
      <c r="C17" s="160" t="s">
        <v>303</v>
      </c>
      <c r="D17" s="169"/>
      <c r="E17" s="160">
        <v>1</v>
      </c>
      <c r="F17" s="160">
        <v>2.85</v>
      </c>
      <c r="G17" s="160"/>
      <c r="H17" s="160"/>
      <c r="I17" s="160">
        <f t="shared" si="0"/>
        <v>2.85</v>
      </c>
      <c r="J17" s="191"/>
    </row>
    <row r="18" spans="1:10" s="155" customFormat="1" ht="19.95" customHeight="1">
      <c r="A18" s="163"/>
      <c r="B18" s="165" t="s">
        <v>626</v>
      </c>
      <c r="C18" s="160" t="s">
        <v>303</v>
      </c>
      <c r="D18" s="169"/>
      <c r="E18" s="160">
        <v>1</v>
      </c>
      <c r="F18" s="160">
        <v>2.48</v>
      </c>
      <c r="G18" s="160"/>
      <c r="H18" s="160"/>
      <c r="I18" s="160">
        <f t="shared" si="0"/>
        <v>2.48</v>
      </c>
      <c r="J18" s="191"/>
    </row>
    <row r="19" spans="1:10" s="155" customFormat="1" ht="19.95" customHeight="1">
      <c r="A19" s="163"/>
      <c r="B19" s="165" t="s">
        <v>627</v>
      </c>
      <c r="C19" s="160" t="s">
        <v>303</v>
      </c>
      <c r="D19" s="169"/>
      <c r="E19" s="160">
        <v>2</v>
      </c>
      <c r="F19" s="160">
        <v>0.45</v>
      </c>
      <c r="G19" s="160"/>
      <c r="H19" s="160"/>
      <c r="I19" s="160">
        <f t="shared" si="0"/>
        <v>0.9</v>
      </c>
      <c r="J19" s="191"/>
    </row>
    <row r="20" spans="1:10" s="155" customFormat="1" ht="19.95" customHeight="1">
      <c r="A20" s="163"/>
      <c r="B20" s="165" t="s">
        <v>628</v>
      </c>
      <c r="C20" s="160" t="s">
        <v>303</v>
      </c>
      <c r="D20" s="169"/>
      <c r="E20" s="160">
        <v>1</v>
      </c>
      <c r="F20" s="160">
        <v>1.44</v>
      </c>
      <c r="G20" s="160"/>
      <c r="H20" s="160"/>
      <c r="I20" s="160">
        <f t="shared" si="0"/>
        <v>1.44</v>
      </c>
      <c r="J20" s="191"/>
    </row>
    <row r="21" spans="1:10" s="155" customFormat="1" ht="16.5" customHeight="1">
      <c r="A21" s="181"/>
      <c r="B21" s="182" t="s">
        <v>749</v>
      </c>
      <c r="C21" s="183"/>
      <c r="D21" s="184"/>
      <c r="E21" s="183"/>
      <c r="F21" s="183"/>
      <c r="G21" s="183"/>
      <c r="H21" s="183"/>
      <c r="I21" s="183"/>
      <c r="J21" s="196"/>
    </row>
    <row r="22" spans="1:10" s="155" customFormat="1" ht="19.95" customHeight="1">
      <c r="A22" s="181"/>
      <c r="B22" s="182" t="s">
        <v>752</v>
      </c>
      <c r="C22" s="160" t="s">
        <v>303</v>
      </c>
      <c r="D22" s="169"/>
      <c r="E22" s="160">
        <v>1</v>
      </c>
      <c r="F22" s="160">
        <v>3.65</v>
      </c>
      <c r="G22" s="160"/>
      <c r="H22" s="160"/>
      <c r="I22" s="160">
        <f t="shared" ref="I22:I24" si="1">PRODUCT(E22:H22)</f>
        <v>3.65</v>
      </c>
      <c r="J22" s="196"/>
    </row>
    <row r="23" spans="1:10" s="155" customFormat="1" ht="19.95" customHeight="1">
      <c r="A23" s="181"/>
      <c r="B23" s="182" t="s">
        <v>753</v>
      </c>
      <c r="C23" s="160" t="s">
        <v>303</v>
      </c>
      <c r="D23" s="169"/>
      <c r="E23" s="160">
        <v>1</v>
      </c>
      <c r="F23" s="525">
        <v>4</v>
      </c>
      <c r="G23" s="160"/>
      <c r="H23" s="160"/>
      <c r="I23" s="160">
        <f t="shared" si="1"/>
        <v>4</v>
      </c>
      <c r="J23" s="196"/>
    </row>
    <row r="24" spans="1:10" s="155" customFormat="1" ht="19.95" customHeight="1">
      <c r="A24" s="181"/>
      <c r="B24" s="182" t="s">
        <v>754</v>
      </c>
      <c r="C24" s="160" t="s">
        <v>303</v>
      </c>
      <c r="D24" s="169"/>
      <c r="E24" s="160">
        <v>1</v>
      </c>
      <c r="F24" s="525">
        <v>3</v>
      </c>
      <c r="G24" s="160"/>
      <c r="H24" s="160"/>
      <c r="I24" s="160">
        <f t="shared" si="1"/>
        <v>3</v>
      </c>
      <c r="J24" s="196"/>
    </row>
    <row r="25" spans="1:10" s="155" customFormat="1" ht="19.95" customHeight="1">
      <c r="A25" s="181"/>
      <c r="B25" s="182" t="s">
        <v>755</v>
      </c>
      <c r="C25" s="160" t="s">
        <v>303</v>
      </c>
      <c r="D25" s="169"/>
      <c r="E25" s="160">
        <v>1</v>
      </c>
      <c r="F25" s="525">
        <v>3.5</v>
      </c>
      <c r="G25" s="160"/>
      <c r="H25" s="160"/>
      <c r="I25" s="160">
        <f t="shared" ref="I25:I27" si="2">PRODUCT(E25:H25)</f>
        <v>3.5</v>
      </c>
      <c r="J25" s="196"/>
    </row>
    <row r="26" spans="1:10" s="155" customFormat="1" ht="19.95" customHeight="1">
      <c r="A26" s="181"/>
      <c r="B26" s="182" t="s">
        <v>756</v>
      </c>
      <c r="C26" s="160" t="s">
        <v>303</v>
      </c>
      <c r="D26" s="169"/>
      <c r="E26" s="160">
        <v>1</v>
      </c>
      <c r="F26" s="525">
        <v>3.5</v>
      </c>
      <c r="G26" s="160"/>
      <c r="H26" s="160"/>
      <c r="I26" s="160">
        <f t="shared" si="2"/>
        <v>3.5</v>
      </c>
      <c r="J26" s="196"/>
    </row>
    <row r="27" spans="1:10" s="155" customFormat="1" ht="19.95" customHeight="1">
      <c r="A27" s="181"/>
      <c r="B27" s="182" t="s">
        <v>757</v>
      </c>
      <c r="C27" s="160" t="s">
        <v>303</v>
      </c>
      <c r="D27" s="169"/>
      <c r="E27" s="160">
        <v>1</v>
      </c>
      <c r="F27" s="525">
        <v>3.5</v>
      </c>
      <c r="G27" s="160"/>
      <c r="H27" s="160"/>
      <c r="I27" s="160">
        <f t="shared" si="2"/>
        <v>3.5</v>
      </c>
      <c r="J27" s="196"/>
    </row>
    <row r="28" spans="1:10" s="155" customFormat="1" ht="19.95" customHeight="1" thickBot="1">
      <c r="A28" s="181"/>
      <c r="B28" s="182"/>
      <c r="C28" s="183"/>
      <c r="D28" s="184"/>
      <c r="E28" s="183"/>
      <c r="F28" s="183"/>
      <c r="G28" s="183"/>
      <c r="H28" s="183"/>
      <c r="I28" s="183"/>
      <c r="J28" s="196"/>
    </row>
    <row r="29" spans="1:10" s="155" customFormat="1" ht="19.95" customHeight="1">
      <c r="A29" s="170"/>
      <c r="B29" s="171" t="s">
        <v>629</v>
      </c>
      <c r="C29" s="172"/>
      <c r="D29" s="173"/>
      <c r="E29" s="174"/>
      <c r="F29" s="174"/>
      <c r="G29" s="174"/>
      <c r="H29" s="174"/>
      <c r="I29" s="192">
        <f>SUM(I8:I27)</f>
        <v>49.39</v>
      </c>
      <c r="J29" s="193"/>
    </row>
    <row r="30" spans="1:10" s="155" customFormat="1" ht="19.95" customHeight="1">
      <c r="A30" s="163"/>
      <c r="B30" s="175" t="s">
        <v>630</v>
      </c>
      <c r="C30" s="160"/>
      <c r="D30" s="169"/>
      <c r="E30" s="162"/>
      <c r="F30" s="162"/>
      <c r="G30" s="162"/>
      <c r="H30" s="162"/>
      <c r="I30" s="86">
        <v>49.39</v>
      </c>
      <c r="J30" s="191"/>
    </row>
    <row r="31" spans="1:10" s="155" customFormat="1" ht="19.95" customHeight="1">
      <c r="A31" s="176"/>
      <c r="B31" s="177" t="s">
        <v>6</v>
      </c>
      <c r="C31" s="178"/>
      <c r="D31" s="179"/>
      <c r="E31" s="180"/>
      <c r="F31" s="180"/>
      <c r="G31" s="180"/>
      <c r="H31" s="180"/>
      <c r="I31" s="194">
        <f>I29-I30</f>
        <v>0</v>
      </c>
      <c r="J31" s="195"/>
    </row>
    <row r="32" spans="1:10" s="155" customFormat="1">
      <c r="A32" s="181"/>
      <c r="B32" s="182"/>
      <c r="C32" s="183"/>
      <c r="D32" s="184"/>
      <c r="E32" s="185"/>
      <c r="F32" s="185"/>
      <c r="G32" s="185"/>
      <c r="H32" s="185"/>
      <c r="I32" s="185"/>
      <c r="J32" s="196"/>
    </row>
    <row r="33" spans="1:10" s="155" customFormat="1">
      <c r="A33" s="163">
        <v>1.2</v>
      </c>
      <c r="B33" s="165" t="s">
        <v>304</v>
      </c>
      <c r="C33" s="160" t="s">
        <v>303</v>
      </c>
      <c r="D33" s="169">
        <v>0</v>
      </c>
      <c r="E33" s="162"/>
      <c r="F33" s="162"/>
      <c r="G33" s="162"/>
      <c r="H33" s="162"/>
      <c r="I33" s="162"/>
      <c r="J33" s="191"/>
    </row>
    <row r="34" spans="1:10" s="155" customFormat="1">
      <c r="A34" s="163">
        <v>1.3</v>
      </c>
      <c r="B34" s="165" t="s">
        <v>305</v>
      </c>
      <c r="C34" s="160" t="s">
        <v>303</v>
      </c>
      <c r="D34" s="186">
        <v>0</v>
      </c>
      <c r="E34" s="162"/>
      <c r="F34" s="162"/>
      <c r="G34" s="162"/>
      <c r="H34" s="162"/>
      <c r="I34" s="162"/>
      <c r="J34" s="191"/>
    </row>
    <row r="35" spans="1:10" s="155" customFormat="1">
      <c r="A35" s="163">
        <v>1.4</v>
      </c>
      <c r="B35" s="165" t="s">
        <v>306</v>
      </c>
      <c r="C35" s="160" t="s">
        <v>303</v>
      </c>
      <c r="D35" s="186">
        <v>0</v>
      </c>
      <c r="E35" s="162"/>
      <c r="F35" s="162"/>
      <c r="G35" s="162"/>
      <c r="H35" s="162"/>
      <c r="I35" s="162"/>
      <c r="J35" s="191"/>
    </row>
    <row r="36" spans="1:10" s="155" customFormat="1" ht="7.2" customHeight="1">
      <c r="A36" s="163"/>
      <c r="B36" s="162"/>
      <c r="C36" s="164"/>
      <c r="D36" s="161"/>
      <c r="E36" s="162"/>
      <c r="F36" s="162"/>
      <c r="G36" s="162"/>
      <c r="H36" s="162"/>
      <c r="I36" s="162"/>
      <c r="J36" s="191"/>
    </row>
    <row r="37" spans="1:10" s="155" customFormat="1" ht="52.8">
      <c r="A37" s="163">
        <v>2</v>
      </c>
      <c r="B37" s="165" t="s">
        <v>307</v>
      </c>
      <c r="C37" s="160"/>
      <c r="D37" s="161"/>
      <c r="E37" s="162"/>
      <c r="F37" s="162"/>
      <c r="G37" s="162"/>
      <c r="H37" s="162"/>
      <c r="I37" s="162"/>
      <c r="J37" s="191"/>
    </row>
    <row r="38" spans="1:10" s="155" customFormat="1">
      <c r="A38" s="163">
        <v>2.1</v>
      </c>
      <c r="B38" s="165" t="s">
        <v>308</v>
      </c>
      <c r="C38" s="164" t="s">
        <v>44</v>
      </c>
      <c r="D38" s="186"/>
      <c r="E38" s="162"/>
      <c r="F38" s="162"/>
      <c r="G38" s="162"/>
      <c r="H38" s="162"/>
      <c r="I38" s="162"/>
      <c r="J38" s="191"/>
    </row>
    <row r="39" spans="1:10" s="155" customFormat="1">
      <c r="A39" s="163"/>
      <c r="B39" s="319" t="s">
        <v>650</v>
      </c>
      <c r="C39" s="160" t="s">
        <v>86</v>
      </c>
      <c r="D39" s="169"/>
      <c r="E39" s="160">
        <v>1</v>
      </c>
      <c r="F39" s="160"/>
      <c r="G39" s="160"/>
      <c r="H39" s="160"/>
      <c r="I39" s="160">
        <f t="shared" ref="I39:I40" si="3">PRODUCT(E39:H39)</f>
        <v>1</v>
      </c>
      <c r="J39" s="191"/>
    </row>
    <row r="40" spans="1:10" s="155" customFormat="1" ht="13.8" thickBot="1">
      <c r="A40" s="181"/>
      <c r="B40" s="515" t="s">
        <v>775</v>
      </c>
      <c r="C40" s="183" t="s">
        <v>86</v>
      </c>
      <c r="D40" s="184"/>
      <c r="E40" s="183">
        <v>2</v>
      </c>
      <c r="F40" s="183"/>
      <c r="G40" s="183"/>
      <c r="H40" s="183"/>
      <c r="I40" s="160">
        <f t="shared" si="3"/>
        <v>2</v>
      </c>
      <c r="J40" s="196"/>
    </row>
    <row r="41" spans="1:10" s="155" customFormat="1">
      <c r="A41" s="170"/>
      <c r="B41" s="171" t="s">
        <v>629</v>
      </c>
      <c r="C41" s="172"/>
      <c r="D41" s="173"/>
      <c r="E41" s="174"/>
      <c r="F41" s="174"/>
      <c r="G41" s="174"/>
      <c r="H41" s="174"/>
      <c r="I41" s="192">
        <f>SUM(I38:I40)</f>
        <v>3</v>
      </c>
      <c r="J41" s="193"/>
    </row>
    <row r="42" spans="1:10" s="155" customFormat="1">
      <c r="A42" s="163"/>
      <c r="B42" s="175" t="s">
        <v>630</v>
      </c>
      <c r="C42" s="160"/>
      <c r="D42" s="169"/>
      <c r="E42" s="162"/>
      <c r="F42" s="162"/>
      <c r="G42" s="162"/>
      <c r="H42" s="162"/>
      <c r="I42" s="86">
        <v>3</v>
      </c>
      <c r="J42" s="191"/>
    </row>
    <row r="43" spans="1:10" s="155" customFormat="1" ht="13.8" thickBot="1">
      <c r="A43" s="176"/>
      <c r="B43" s="177" t="s">
        <v>6</v>
      </c>
      <c r="C43" s="178"/>
      <c r="D43" s="179"/>
      <c r="E43" s="180"/>
      <c r="F43" s="180"/>
      <c r="G43" s="180"/>
      <c r="H43" s="180"/>
      <c r="I43" s="194">
        <f>I41-I42</f>
        <v>0</v>
      </c>
      <c r="J43" s="195"/>
    </row>
    <row r="44" spans="1:10" s="155" customFormat="1">
      <c r="A44" s="163"/>
      <c r="B44" s="165"/>
      <c r="C44" s="164"/>
      <c r="D44" s="186"/>
      <c r="E44" s="162"/>
      <c r="F44" s="162"/>
      <c r="G44" s="162"/>
      <c r="H44" s="162"/>
      <c r="I44" s="162"/>
      <c r="J44" s="191"/>
    </row>
    <row r="45" spans="1:10" s="155" customFormat="1">
      <c r="A45" s="163">
        <v>2.2000000000000002</v>
      </c>
      <c r="B45" s="165" t="s">
        <v>309</v>
      </c>
      <c r="C45" s="164" t="s">
        <v>44</v>
      </c>
      <c r="D45" s="186">
        <v>0</v>
      </c>
      <c r="E45" s="162"/>
      <c r="F45" s="162"/>
      <c r="G45" s="162"/>
      <c r="H45" s="162"/>
      <c r="I45" s="162"/>
      <c r="J45" s="191"/>
    </row>
    <row r="46" spans="1:10" s="155" customFormat="1">
      <c r="A46" s="163">
        <v>2.2999999999999998</v>
      </c>
      <c r="B46" s="162" t="s">
        <v>305</v>
      </c>
      <c r="C46" s="164" t="s">
        <v>44</v>
      </c>
      <c r="D46" s="186">
        <v>0</v>
      </c>
      <c r="E46" s="162"/>
      <c r="F46" s="162"/>
      <c r="G46" s="162"/>
      <c r="H46" s="162"/>
      <c r="I46" s="162"/>
      <c r="J46" s="191"/>
    </row>
    <row r="47" spans="1:10" s="155" customFormat="1">
      <c r="A47" s="163">
        <v>2.4</v>
      </c>
      <c r="B47" s="162" t="s">
        <v>306</v>
      </c>
      <c r="C47" s="164" t="s">
        <v>44</v>
      </c>
      <c r="D47" s="186">
        <v>0</v>
      </c>
      <c r="E47" s="162"/>
      <c r="F47" s="162"/>
      <c r="G47" s="162"/>
      <c r="H47" s="162"/>
      <c r="I47" s="162"/>
      <c r="J47" s="191"/>
    </row>
    <row r="48" spans="1:10" s="155" customFormat="1" ht="7.2" customHeight="1">
      <c r="A48" s="163"/>
      <c r="B48" s="162"/>
      <c r="C48" s="164"/>
      <c r="D48" s="161"/>
      <c r="E48" s="162"/>
      <c r="F48" s="162"/>
      <c r="G48" s="162"/>
      <c r="H48" s="162"/>
      <c r="I48" s="162"/>
      <c r="J48" s="191"/>
    </row>
    <row r="49" spans="1:10" s="155" customFormat="1" ht="66">
      <c r="A49" s="163">
        <v>3</v>
      </c>
      <c r="B49" s="165" t="s">
        <v>310</v>
      </c>
      <c r="C49" s="164"/>
      <c r="D49" s="161"/>
      <c r="E49" s="162"/>
      <c r="F49" s="162"/>
      <c r="G49" s="162"/>
      <c r="H49" s="162"/>
      <c r="I49" s="162"/>
      <c r="J49" s="191"/>
    </row>
    <row r="50" spans="1:10" s="155" customFormat="1">
      <c r="A50" s="163">
        <v>3.1</v>
      </c>
      <c r="B50" s="165" t="s">
        <v>311</v>
      </c>
      <c r="C50" s="164" t="s">
        <v>44</v>
      </c>
      <c r="D50" s="186">
        <v>1</v>
      </c>
      <c r="E50" s="162"/>
      <c r="F50" s="162"/>
      <c r="G50" s="162"/>
      <c r="H50" s="162"/>
      <c r="I50" s="162"/>
      <c r="J50" s="191"/>
    </row>
    <row r="51" spans="1:10" s="155" customFormat="1">
      <c r="A51" s="163">
        <v>3.2</v>
      </c>
      <c r="B51" s="165" t="s">
        <v>312</v>
      </c>
      <c r="C51" s="164" t="s">
        <v>44</v>
      </c>
      <c r="D51" s="161" t="s">
        <v>97</v>
      </c>
      <c r="E51" s="162"/>
      <c r="F51" s="162"/>
      <c r="G51" s="162"/>
      <c r="H51" s="162"/>
      <c r="I51" s="162"/>
      <c r="J51" s="191"/>
    </row>
    <row r="52" spans="1:10" s="155" customFormat="1">
      <c r="A52" s="163">
        <v>3.3</v>
      </c>
      <c r="B52" s="165" t="s">
        <v>313</v>
      </c>
      <c r="C52" s="164" t="s">
        <v>44</v>
      </c>
      <c r="D52" s="161" t="s">
        <v>97</v>
      </c>
      <c r="E52" s="162"/>
      <c r="F52" s="162"/>
      <c r="G52" s="162"/>
      <c r="H52" s="162"/>
      <c r="I52" s="162"/>
      <c r="J52" s="191"/>
    </row>
    <row r="53" spans="1:10" s="155" customFormat="1" ht="7.2" customHeight="1">
      <c r="A53" s="163"/>
      <c r="B53" s="162"/>
      <c r="C53" s="164"/>
      <c r="D53" s="161"/>
      <c r="E53" s="162"/>
      <c r="F53" s="162"/>
      <c r="G53" s="162"/>
      <c r="H53" s="162"/>
      <c r="I53" s="162"/>
      <c r="J53" s="191"/>
    </row>
    <row r="54" spans="1:10" s="155" customFormat="1" ht="70.2" customHeight="1">
      <c r="A54" s="163">
        <v>4</v>
      </c>
      <c r="B54" s="187" t="s">
        <v>314</v>
      </c>
      <c r="C54" s="164" t="s">
        <v>315</v>
      </c>
      <c r="D54" s="161"/>
      <c r="E54" s="162"/>
      <c r="F54" s="162"/>
      <c r="G54" s="162"/>
      <c r="H54" s="162"/>
      <c r="I54" s="162"/>
      <c r="J54" s="191"/>
    </row>
    <row r="55" spans="1:10" s="155" customFormat="1">
      <c r="A55" s="163">
        <v>4.0999999999999996</v>
      </c>
      <c r="B55" s="187" t="s">
        <v>316</v>
      </c>
      <c r="C55" s="164" t="s">
        <v>44</v>
      </c>
      <c r="D55" s="161" t="s">
        <v>97</v>
      </c>
      <c r="E55" s="162"/>
      <c r="F55" s="162"/>
      <c r="G55" s="162"/>
      <c r="H55" s="162"/>
      <c r="I55" s="162"/>
      <c r="J55" s="191"/>
    </row>
    <row r="56" spans="1:10" s="155" customFormat="1">
      <c r="A56" s="163">
        <v>4.2</v>
      </c>
      <c r="B56" s="187" t="s">
        <v>317</v>
      </c>
      <c r="C56" s="164" t="s">
        <v>44</v>
      </c>
      <c r="D56" s="186">
        <v>1</v>
      </c>
      <c r="E56" s="162"/>
      <c r="F56" s="162"/>
      <c r="G56" s="162"/>
      <c r="H56" s="162"/>
      <c r="I56" s="162"/>
      <c r="J56" s="191"/>
    </row>
    <row r="57" spans="1:10" s="155" customFormat="1">
      <c r="A57" s="163">
        <v>4.3</v>
      </c>
      <c r="B57" s="187" t="s">
        <v>318</v>
      </c>
      <c r="C57" s="164" t="s">
        <v>44</v>
      </c>
      <c r="D57" s="161" t="s">
        <v>97</v>
      </c>
      <c r="E57" s="162"/>
      <c r="F57" s="162"/>
      <c r="G57" s="162"/>
      <c r="H57" s="162"/>
      <c r="I57" s="162"/>
      <c r="J57" s="191"/>
    </row>
    <row r="58" spans="1:10" s="155" customFormat="1" ht="7.2" customHeight="1">
      <c r="A58" s="163"/>
      <c r="B58" s="162"/>
      <c r="C58" s="164"/>
      <c r="D58" s="161"/>
      <c r="E58" s="162"/>
      <c r="F58" s="162"/>
      <c r="G58" s="162"/>
      <c r="H58" s="162"/>
      <c r="I58" s="162"/>
      <c r="J58" s="191"/>
    </row>
    <row r="59" spans="1:10" s="155" customFormat="1" ht="79.2">
      <c r="A59" s="163">
        <v>5</v>
      </c>
      <c r="B59" s="187" t="s">
        <v>319</v>
      </c>
      <c r="C59" s="164"/>
      <c r="D59" s="161"/>
      <c r="E59" s="162"/>
      <c r="F59" s="162"/>
      <c r="G59" s="162"/>
      <c r="H59" s="162"/>
      <c r="I59" s="162"/>
      <c r="J59" s="191"/>
    </row>
    <row r="60" spans="1:10" s="155" customFormat="1">
      <c r="A60" s="163">
        <v>5.0999999999999996</v>
      </c>
      <c r="B60" s="187" t="s">
        <v>320</v>
      </c>
      <c r="C60" s="164" t="s">
        <v>44</v>
      </c>
      <c r="D60" s="161" t="s">
        <v>97</v>
      </c>
      <c r="E60" s="162"/>
      <c r="F60" s="162"/>
      <c r="G60" s="162"/>
      <c r="H60" s="162"/>
      <c r="I60" s="162"/>
      <c r="J60" s="191"/>
    </row>
    <row r="61" spans="1:10" s="155" customFormat="1">
      <c r="A61" s="163">
        <v>5.2</v>
      </c>
      <c r="B61" s="187" t="s">
        <v>321</v>
      </c>
      <c r="C61" s="164" t="s">
        <v>44</v>
      </c>
      <c r="D61" s="161" t="s">
        <v>97</v>
      </c>
      <c r="E61" s="162"/>
      <c r="F61" s="162"/>
      <c r="G61" s="162"/>
      <c r="H61" s="162"/>
      <c r="I61" s="162"/>
      <c r="J61" s="191"/>
    </row>
    <row r="62" spans="1:10" s="155" customFormat="1">
      <c r="A62" s="163">
        <v>5.3</v>
      </c>
      <c r="B62" s="187" t="s">
        <v>322</v>
      </c>
      <c r="C62" s="164" t="s">
        <v>44</v>
      </c>
      <c r="D62" s="161" t="s">
        <v>97</v>
      </c>
      <c r="E62" s="162"/>
      <c r="F62" s="162"/>
      <c r="G62" s="162"/>
      <c r="H62" s="162"/>
      <c r="I62" s="162"/>
      <c r="J62" s="191"/>
    </row>
    <row r="63" spans="1:10" s="155" customFormat="1" ht="7.2" customHeight="1">
      <c r="A63" s="163"/>
      <c r="B63" s="162"/>
      <c r="C63" s="164"/>
      <c r="D63" s="161"/>
      <c r="E63" s="162"/>
      <c r="F63" s="162"/>
      <c r="G63" s="162"/>
      <c r="H63" s="162"/>
      <c r="I63" s="162"/>
      <c r="J63" s="191"/>
    </row>
    <row r="64" spans="1:10" s="155" customFormat="1" ht="39.6">
      <c r="A64" s="163">
        <v>6</v>
      </c>
      <c r="B64" s="165" t="s">
        <v>323</v>
      </c>
      <c r="C64" s="188" t="s">
        <v>86</v>
      </c>
      <c r="D64" s="189">
        <v>1</v>
      </c>
      <c r="E64" s="162"/>
      <c r="F64" s="162"/>
      <c r="G64" s="162"/>
      <c r="H64" s="162"/>
      <c r="I64" s="162"/>
      <c r="J64" s="191"/>
    </row>
    <row r="65" spans="1:10" s="155" customFormat="1" ht="7.2" customHeight="1">
      <c r="A65" s="163"/>
      <c r="B65" s="162"/>
      <c r="C65" s="164"/>
      <c r="D65" s="161"/>
      <c r="E65" s="162"/>
      <c r="F65" s="162"/>
      <c r="G65" s="162"/>
      <c r="H65" s="162"/>
      <c r="I65" s="162"/>
      <c r="J65" s="191"/>
    </row>
    <row r="66" spans="1:10" s="155" customFormat="1" ht="39.6">
      <c r="A66" s="163">
        <v>7</v>
      </c>
      <c r="B66" s="165" t="s">
        <v>324</v>
      </c>
      <c r="C66" s="188" t="s">
        <v>86</v>
      </c>
      <c r="D66" s="189">
        <v>0</v>
      </c>
      <c r="E66" s="162"/>
      <c r="F66" s="162"/>
      <c r="G66" s="162"/>
      <c r="H66" s="162"/>
      <c r="I66" s="162"/>
      <c r="J66" s="191"/>
    </row>
    <row r="67" spans="1:10" s="155" customFormat="1" ht="7.2" customHeight="1">
      <c r="A67" s="163"/>
      <c r="B67" s="162"/>
      <c r="C67" s="164"/>
      <c r="D67" s="161"/>
      <c r="E67" s="162"/>
      <c r="F67" s="162"/>
      <c r="G67" s="162"/>
      <c r="H67" s="162"/>
      <c r="I67" s="162"/>
      <c r="J67" s="191"/>
    </row>
    <row r="68" spans="1:10" s="155" customFormat="1" ht="26.4">
      <c r="A68" s="163">
        <v>8</v>
      </c>
      <c r="B68" s="165" t="s">
        <v>325</v>
      </c>
      <c r="C68" s="188" t="s">
        <v>86</v>
      </c>
      <c r="D68" s="189">
        <v>0</v>
      </c>
      <c r="E68" s="162"/>
      <c r="F68" s="162"/>
      <c r="G68" s="162"/>
      <c r="H68" s="162"/>
      <c r="I68" s="162"/>
      <c r="J68" s="191"/>
    </row>
    <row r="69" spans="1:10" s="155" customFormat="1" ht="7.2" customHeight="1">
      <c r="A69" s="163"/>
      <c r="B69" s="162"/>
      <c r="C69" s="164"/>
      <c r="D69" s="161"/>
      <c r="E69" s="162"/>
      <c r="F69" s="162"/>
      <c r="G69" s="162"/>
      <c r="H69" s="162"/>
      <c r="I69" s="162"/>
      <c r="J69" s="191"/>
    </row>
    <row r="70" spans="1:10" s="155" customFormat="1" ht="14.4">
      <c r="A70" s="158" t="s">
        <v>140</v>
      </c>
      <c r="B70" s="159" t="s">
        <v>326</v>
      </c>
      <c r="C70" s="159"/>
      <c r="D70" s="161"/>
      <c r="E70" s="162"/>
      <c r="F70" s="162"/>
      <c r="G70" s="162"/>
      <c r="H70" s="162"/>
      <c r="I70" s="162"/>
      <c r="J70" s="191"/>
    </row>
    <row r="71" spans="1:10" s="155" customFormat="1" ht="169.95" customHeight="1">
      <c r="A71" s="163">
        <v>1</v>
      </c>
      <c r="B71" s="190" t="s">
        <v>327</v>
      </c>
      <c r="C71" s="166"/>
      <c r="D71" s="161"/>
      <c r="E71" s="162"/>
      <c r="F71" s="162"/>
      <c r="G71" s="162"/>
      <c r="H71" s="162"/>
      <c r="I71" s="162"/>
      <c r="J71" s="191"/>
    </row>
    <row r="72" spans="1:10" s="155" customFormat="1">
      <c r="A72" s="163">
        <v>1.1000000000000001</v>
      </c>
      <c r="B72" s="162" t="s">
        <v>328</v>
      </c>
      <c r="C72" s="160" t="s">
        <v>303</v>
      </c>
      <c r="D72" s="186">
        <v>2</v>
      </c>
      <c r="E72" s="162"/>
      <c r="F72" s="162"/>
      <c r="G72" s="162"/>
      <c r="H72" s="162"/>
      <c r="I72" s="162"/>
      <c r="J72" s="191"/>
    </row>
    <row r="73" spans="1:10" s="155" customFormat="1">
      <c r="A73" s="163">
        <v>1.2</v>
      </c>
      <c r="B73" s="162" t="s">
        <v>329</v>
      </c>
      <c r="C73" s="160" t="s">
        <v>303</v>
      </c>
      <c r="D73" s="186">
        <v>6</v>
      </c>
      <c r="E73" s="162"/>
      <c r="F73" s="162"/>
      <c r="G73" s="162"/>
      <c r="H73" s="162"/>
      <c r="I73" s="162"/>
      <c r="J73" s="191"/>
    </row>
    <row r="74" spans="1:10" s="155" customFormat="1">
      <c r="A74" s="163">
        <v>1.3</v>
      </c>
      <c r="B74" s="162" t="s">
        <v>330</v>
      </c>
      <c r="C74" s="160" t="s">
        <v>303</v>
      </c>
      <c r="D74" s="186">
        <v>0</v>
      </c>
      <c r="E74" s="162"/>
      <c r="F74" s="162"/>
      <c r="G74" s="162"/>
      <c r="H74" s="162"/>
      <c r="I74" s="162"/>
      <c r="J74" s="191"/>
    </row>
    <row r="75" spans="1:10" s="155" customFormat="1">
      <c r="A75" s="163">
        <v>1.4</v>
      </c>
      <c r="B75" s="162" t="s">
        <v>331</v>
      </c>
      <c r="C75" s="160" t="s">
        <v>303</v>
      </c>
      <c r="D75" s="186">
        <v>7</v>
      </c>
      <c r="E75" s="162"/>
      <c r="F75" s="162"/>
      <c r="G75" s="162"/>
      <c r="H75" s="162"/>
      <c r="I75" s="162"/>
      <c r="J75" s="191"/>
    </row>
    <row r="76" spans="1:10" s="155" customFormat="1">
      <c r="A76" s="163"/>
      <c r="B76" s="162" t="s">
        <v>652</v>
      </c>
      <c r="C76" s="160" t="s">
        <v>303</v>
      </c>
      <c r="D76" s="186"/>
      <c r="E76" s="160">
        <v>1</v>
      </c>
      <c r="F76" s="160">
        <v>0.7</v>
      </c>
      <c r="G76" s="162"/>
      <c r="H76" s="162"/>
      <c r="I76" s="160">
        <f t="shared" ref="I76:I83" si="4">PRODUCT(E76:H76)</f>
        <v>0.7</v>
      </c>
      <c r="J76" s="191"/>
    </row>
    <row r="77" spans="1:10" s="155" customFormat="1">
      <c r="A77" s="163"/>
      <c r="B77" s="162"/>
      <c r="C77" s="160" t="s">
        <v>303</v>
      </c>
      <c r="D77" s="186"/>
      <c r="E77" s="160">
        <v>1</v>
      </c>
      <c r="F77" s="160">
        <v>0.55000000000000004</v>
      </c>
      <c r="G77" s="162"/>
      <c r="H77" s="162"/>
      <c r="I77" s="160">
        <f t="shared" si="4"/>
        <v>0.55000000000000004</v>
      </c>
      <c r="J77" s="191"/>
    </row>
    <row r="78" spans="1:10" s="155" customFormat="1">
      <c r="A78" s="163"/>
      <c r="B78" s="162"/>
      <c r="C78" s="160" t="s">
        <v>303</v>
      </c>
      <c r="D78" s="186"/>
      <c r="E78" s="160">
        <v>1</v>
      </c>
      <c r="F78" s="160">
        <v>0.83</v>
      </c>
      <c r="G78" s="162"/>
      <c r="H78" s="162"/>
      <c r="I78" s="160">
        <f t="shared" si="4"/>
        <v>0.83</v>
      </c>
      <c r="J78" s="191"/>
    </row>
    <row r="79" spans="1:10" s="155" customFormat="1">
      <c r="A79" s="163"/>
      <c r="B79" s="162"/>
      <c r="C79" s="160" t="s">
        <v>303</v>
      </c>
      <c r="D79" s="186"/>
      <c r="E79" s="160">
        <v>1</v>
      </c>
      <c r="F79" s="160">
        <v>0.57999999999999996</v>
      </c>
      <c r="G79" s="162"/>
      <c r="H79" s="162"/>
      <c r="I79" s="160">
        <f t="shared" si="4"/>
        <v>0.57999999999999996</v>
      </c>
      <c r="J79" s="191"/>
    </row>
    <row r="80" spans="1:10" s="155" customFormat="1">
      <c r="A80" s="163"/>
      <c r="B80" s="162"/>
      <c r="C80" s="160" t="s">
        <v>303</v>
      </c>
      <c r="D80" s="186"/>
      <c r="E80" s="160">
        <v>1</v>
      </c>
      <c r="F80" s="160">
        <v>0.6</v>
      </c>
      <c r="G80" s="162"/>
      <c r="H80" s="162"/>
      <c r="I80" s="160">
        <f t="shared" si="4"/>
        <v>0.6</v>
      </c>
      <c r="J80" s="191"/>
    </row>
    <row r="81" spans="1:10" s="155" customFormat="1">
      <c r="A81" s="163"/>
      <c r="B81" s="162"/>
      <c r="C81" s="160" t="s">
        <v>303</v>
      </c>
      <c r="D81" s="186"/>
      <c r="E81" s="160">
        <v>1</v>
      </c>
      <c r="F81" s="160">
        <v>1.45</v>
      </c>
      <c r="G81" s="162"/>
      <c r="H81" s="162"/>
      <c r="I81" s="160">
        <f t="shared" si="4"/>
        <v>1.45</v>
      </c>
      <c r="J81" s="191"/>
    </row>
    <row r="82" spans="1:10" s="155" customFormat="1">
      <c r="A82" s="163"/>
      <c r="B82" s="162" t="s">
        <v>653</v>
      </c>
      <c r="C82" s="160" t="s">
        <v>303</v>
      </c>
      <c r="D82" s="186"/>
      <c r="E82" s="160">
        <v>1</v>
      </c>
      <c r="F82" s="160">
        <v>2.0499999999999998</v>
      </c>
      <c r="G82" s="162"/>
      <c r="H82" s="162"/>
      <c r="I82" s="160">
        <f t="shared" si="4"/>
        <v>2.0499999999999998</v>
      </c>
      <c r="J82" s="191"/>
    </row>
    <row r="83" spans="1:10" s="155" customFormat="1">
      <c r="A83" s="163"/>
      <c r="B83" s="162" t="s">
        <v>654</v>
      </c>
      <c r="C83" s="160" t="s">
        <v>303</v>
      </c>
      <c r="D83" s="186"/>
      <c r="E83" s="160">
        <v>1</v>
      </c>
      <c r="F83" s="160">
        <v>0.8</v>
      </c>
      <c r="G83" s="162"/>
      <c r="H83" s="162"/>
      <c r="I83" s="160">
        <f t="shared" si="4"/>
        <v>0.8</v>
      </c>
      <c r="J83" s="191"/>
    </row>
    <row r="84" spans="1:10" s="155" customFormat="1" ht="13.8" thickBot="1">
      <c r="A84" s="163"/>
      <c r="B84" s="162" t="s">
        <v>655</v>
      </c>
      <c r="C84" s="160" t="s">
        <v>303</v>
      </c>
      <c r="D84" s="169"/>
      <c r="E84" s="160">
        <v>1</v>
      </c>
      <c r="F84" s="160">
        <v>0.4</v>
      </c>
      <c r="G84" s="160"/>
      <c r="H84" s="160"/>
      <c r="I84" s="160">
        <f t="shared" ref="I84" si="5">PRODUCT(E84:H84)</f>
        <v>0.4</v>
      </c>
      <c r="J84" s="191"/>
    </row>
    <row r="85" spans="1:10" s="155" customFormat="1">
      <c r="A85" s="334"/>
      <c r="B85" s="335" t="s">
        <v>629</v>
      </c>
      <c r="C85" s="336"/>
      <c r="D85" s="337"/>
      <c r="E85" s="338"/>
      <c r="F85" s="338"/>
      <c r="G85" s="338"/>
      <c r="H85" s="338"/>
      <c r="I85" s="339">
        <f>SUM(I76:I84)</f>
        <v>7.96</v>
      </c>
      <c r="J85" s="340"/>
    </row>
    <row r="86" spans="1:10" s="155" customFormat="1">
      <c r="A86" s="163"/>
      <c r="B86" s="175" t="s">
        <v>630</v>
      </c>
      <c r="C86" s="160"/>
      <c r="D86" s="169"/>
      <c r="E86" s="162"/>
      <c r="F86" s="162"/>
      <c r="G86" s="162"/>
      <c r="H86" s="162"/>
      <c r="I86" s="86">
        <v>7.96</v>
      </c>
      <c r="J86" s="191"/>
    </row>
    <row r="87" spans="1:10" s="155" customFormat="1" ht="13.8" thickBot="1">
      <c r="A87" s="176"/>
      <c r="B87" s="177" t="s">
        <v>6</v>
      </c>
      <c r="C87" s="178"/>
      <c r="D87" s="179"/>
      <c r="E87" s="180"/>
      <c r="F87" s="180"/>
      <c r="G87" s="180"/>
      <c r="H87" s="180"/>
      <c r="I87" s="194">
        <f>I85-I86</f>
        <v>0</v>
      </c>
      <c r="J87" s="195"/>
    </row>
    <row r="88" spans="1:10" s="155" customFormat="1">
      <c r="A88" s="181"/>
      <c r="B88" s="185"/>
      <c r="C88" s="183"/>
      <c r="D88" s="333"/>
      <c r="E88" s="185"/>
      <c r="F88" s="185"/>
      <c r="G88" s="185"/>
      <c r="H88" s="185"/>
      <c r="I88" s="185"/>
      <c r="J88" s="196"/>
    </row>
    <row r="89" spans="1:10" s="155" customFormat="1">
      <c r="A89" s="163">
        <v>1.5</v>
      </c>
      <c r="B89" s="162" t="s">
        <v>332</v>
      </c>
      <c r="C89" s="164" t="s">
        <v>303</v>
      </c>
      <c r="D89" s="186">
        <v>2</v>
      </c>
      <c r="E89" s="162"/>
      <c r="F89" s="162"/>
      <c r="G89" s="162"/>
      <c r="H89" s="162"/>
      <c r="I89" s="162"/>
      <c r="J89" s="191"/>
    </row>
    <row r="90" spans="1:10" s="155" customFormat="1">
      <c r="A90" s="163">
        <v>1.6</v>
      </c>
      <c r="B90" s="162" t="s">
        <v>333</v>
      </c>
      <c r="C90" s="164" t="s">
        <v>303</v>
      </c>
      <c r="D90" s="161" t="s">
        <v>97</v>
      </c>
      <c r="E90" s="162"/>
      <c r="F90" s="162"/>
      <c r="G90" s="162"/>
      <c r="H90" s="162"/>
      <c r="I90" s="162"/>
      <c r="J90" s="191"/>
    </row>
    <row r="91" spans="1:10" s="155" customFormat="1" ht="7.2" customHeight="1">
      <c r="A91" s="163"/>
      <c r="B91" s="162"/>
      <c r="C91" s="164"/>
      <c r="D91" s="161"/>
      <c r="E91" s="162"/>
      <c r="F91" s="162"/>
      <c r="G91" s="162"/>
      <c r="H91" s="162"/>
      <c r="I91" s="162"/>
      <c r="J91" s="191"/>
    </row>
    <row r="92" spans="1:10" s="155" customFormat="1" ht="52.8">
      <c r="A92" s="163">
        <v>2</v>
      </c>
      <c r="B92" s="187" t="s">
        <v>334</v>
      </c>
      <c r="C92" s="164" t="s">
        <v>44</v>
      </c>
      <c r="D92" s="186">
        <v>2</v>
      </c>
      <c r="E92" s="162"/>
      <c r="F92" s="162"/>
      <c r="G92" s="162"/>
      <c r="H92" s="162"/>
      <c r="I92" s="162"/>
      <c r="J92" s="191"/>
    </row>
    <row r="93" spans="1:10" s="155" customFormat="1">
      <c r="A93" s="163"/>
      <c r="B93" s="165" t="s">
        <v>651</v>
      </c>
      <c r="C93" s="164" t="s">
        <v>44</v>
      </c>
      <c r="D93" s="169"/>
      <c r="E93" s="160">
        <v>6</v>
      </c>
      <c r="F93" s="160"/>
      <c r="G93" s="160"/>
      <c r="H93" s="160"/>
      <c r="I93" s="160">
        <f t="shared" ref="I93" si="6">PRODUCT(E93:H93)</f>
        <v>6</v>
      </c>
      <c r="J93" s="191"/>
    </row>
    <row r="94" spans="1:10" s="155" customFormat="1" ht="13.8" thickBot="1">
      <c r="A94" s="163"/>
      <c r="B94" s="165"/>
      <c r="C94" s="160"/>
      <c r="D94" s="169"/>
      <c r="E94" s="160"/>
      <c r="F94" s="160"/>
      <c r="G94" s="160"/>
      <c r="H94" s="160"/>
      <c r="I94" s="160"/>
      <c r="J94" s="191"/>
    </row>
    <row r="95" spans="1:10" s="155" customFormat="1">
      <c r="A95" s="170"/>
      <c r="B95" s="171" t="s">
        <v>629</v>
      </c>
      <c r="C95" s="172"/>
      <c r="D95" s="173"/>
      <c r="E95" s="174"/>
      <c r="F95" s="174"/>
      <c r="G95" s="174"/>
      <c r="H95" s="174"/>
      <c r="I95" s="192">
        <f>SUM(I93:I94)</f>
        <v>6</v>
      </c>
      <c r="J95" s="193"/>
    </row>
    <row r="96" spans="1:10" s="155" customFormat="1">
      <c r="A96" s="163"/>
      <c r="B96" s="175" t="s">
        <v>630</v>
      </c>
      <c r="C96" s="160"/>
      <c r="D96" s="169"/>
      <c r="E96" s="162"/>
      <c r="F96" s="162"/>
      <c r="G96" s="162"/>
      <c r="H96" s="162"/>
      <c r="I96" s="86">
        <v>6</v>
      </c>
      <c r="J96" s="191"/>
    </row>
    <row r="97" spans="1:10" s="155" customFormat="1" ht="13.8" thickBot="1">
      <c r="A97" s="176"/>
      <c r="B97" s="177" t="s">
        <v>6</v>
      </c>
      <c r="C97" s="178"/>
      <c r="D97" s="179"/>
      <c r="E97" s="180"/>
      <c r="F97" s="180"/>
      <c r="G97" s="180"/>
      <c r="H97" s="180"/>
      <c r="I97" s="194">
        <f>I95-I96</f>
        <v>0</v>
      </c>
      <c r="J97" s="195"/>
    </row>
    <row r="98" spans="1:10" s="155" customFormat="1">
      <c r="A98" s="163"/>
      <c r="B98" s="187"/>
      <c r="C98" s="164"/>
      <c r="D98" s="186"/>
      <c r="E98" s="162"/>
      <c r="F98" s="162"/>
      <c r="G98" s="162"/>
      <c r="H98" s="162"/>
      <c r="I98" s="162"/>
      <c r="J98" s="191"/>
    </row>
    <row r="99" spans="1:10" s="155" customFormat="1" ht="7.2" customHeight="1">
      <c r="A99" s="163"/>
      <c r="B99" s="162"/>
      <c r="C99" s="164"/>
      <c r="D99" s="161"/>
      <c r="E99" s="162"/>
      <c r="F99" s="162"/>
      <c r="G99" s="162"/>
      <c r="H99" s="162"/>
      <c r="I99" s="162"/>
      <c r="J99" s="191"/>
    </row>
    <row r="100" spans="1:10" s="155" customFormat="1" ht="52.8">
      <c r="A100" s="163">
        <v>3</v>
      </c>
      <c r="B100" s="187" t="s">
        <v>335</v>
      </c>
      <c r="C100" s="164" t="s">
        <v>44</v>
      </c>
      <c r="D100" s="186">
        <v>4</v>
      </c>
      <c r="E100" s="162"/>
      <c r="F100" s="162"/>
      <c r="G100" s="162"/>
      <c r="H100" s="162"/>
      <c r="I100" s="162"/>
      <c r="J100" s="191"/>
    </row>
    <row r="101" spans="1:10" s="155" customFormat="1" ht="7.2" customHeight="1">
      <c r="A101" s="163"/>
      <c r="B101" s="162"/>
      <c r="C101" s="164"/>
      <c r="D101" s="161"/>
      <c r="E101" s="162"/>
      <c r="F101" s="162"/>
      <c r="G101" s="162"/>
      <c r="H101" s="162"/>
      <c r="I101" s="162"/>
      <c r="J101" s="191"/>
    </row>
    <row r="102" spans="1:10" s="155" customFormat="1" ht="39.6">
      <c r="A102" s="163">
        <v>4</v>
      </c>
      <c r="B102" s="187" t="s">
        <v>336</v>
      </c>
      <c r="C102" s="164" t="s">
        <v>44</v>
      </c>
      <c r="D102" s="186">
        <v>0</v>
      </c>
      <c r="E102" s="162"/>
      <c r="F102" s="162"/>
      <c r="G102" s="162"/>
      <c r="H102" s="162"/>
      <c r="I102" s="162"/>
      <c r="J102" s="191"/>
    </row>
    <row r="103" spans="1:10" s="155" customFormat="1" ht="7.2" customHeight="1">
      <c r="A103" s="163"/>
      <c r="B103" s="162"/>
      <c r="C103" s="164"/>
      <c r="D103" s="161"/>
      <c r="E103" s="162"/>
      <c r="F103" s="162"/>
      <c r="G103" s="162"/>
      <c r="H103" s="162"/>
      <c r="I103" s="162"/>
      <c r="J103" s="191"/>
    </row>
    <row r="104" spans="1:10" s="155" customFormat="1" ht="39.6">
      <c r="A104" s="163">
        <v>5</v>
      </c>
      <c r="B104" s="187" t="s">
        <v>337</v>
      </c>
      <c r="C104" s="164" t="s">
        <v>44</v>
      </c>
      <c r="D104" s="186">
        <v>0</v>
      </c>
      <c r="E104" s="162"/>
      <c r="F104" s="162"/>
      <c r="G104" s="162"/>
      <c r="H104" s="162"/>
      <c r="I104" s="162"/>
      <c r="J104" s="191"/>
    </row>
    <row r="105" spans="1:10" s="155" customFormat="1" ht="7.2" customHeight="1">
      <c r="A105" s="163"/>
      <c r="B105" s="162"/>
      <c r="C105" s="164"/>
      <c r="D105" s="161"/>
      <c r="E105" s="162"/>
      <c r="F105" s="162"/>
      <c r="G105" s="162"/>
      <c r="H105" s="162"/>
      <c r="I105" s="162"/>
      <c r="J105" s="191"/>
    </row>
    <row r="106" spans="1:10" s="155" customFormat="1" ht="15.6">
      <c r="A106" s="197" t="s">
        <v>338</v>
      </c>
      <c r="B106" s="198" t="s">
        <v>339</v>
      </c>
      <c r="C106" s="199"/>
      <c r="D106" s="200"/>
      <c r="E106" s="162"/>
      <c r="F106" s="162"/>
      <c r="G106" s="162"/>
      <c r="H106" s="162"/>
      <c r="I106" s="162"/>
      <c r="J106" s="191"/>
    </row>
    <row r="107" spans="1:10" s="155" customFormat="1" ht="28.8">
      <c r="A107" s="201"/>
      <c r="B107" s="202" t="s">
        <v>340</v>
      </c>
      <c r="C107" s="203"/>
      <c r="D107" s="204"/>
      <c r="E107" s="162"/>
      <c r="F107" s="162"/>
      <c r="G107" s="162"/>
      <c r="H107" s="162"/>
      <c r="I107" s="162"/>
      <c r="J107" s="191"/>
    </row>
    <row r="108" spans="1:10" s="155" customFormat="1">
      <c r="A108" s="205">
        <v>1.1000000000000001</v>
      </c>
      <c r="B108" s="206" t="s">
        <v>341</v>
      </c>
      <c r="C108" s="207" t="s">
        <v>86</v>
      </c>
      <c r="D108" s="189">
        <v>0</v>
      </c>
      <c r="E108" s="162"/>
      <c r="F108" s="162"/>
      <c r="G108" s="162"/>
      <c r="H108" s="162"/>
      <c r="I108" s="162"/>
      <c r="J108" s="191"/>
    </row>
    <row r="109" spans="1:10" s="155" customFormat="1">
      <c r="A109" s="205">
        <v>1.2</v>
      </c>
      <c r="B109" s="208" t="s">
        <v>342</v>
      </c>
      <c r="C109" s="207" t="s">
        <v>86</v>
      </c>
      <c r="D109" s="169">
        <v>0</v>
      </c>
      <c r="E109" s="162"/>
      <c r="F109" s="162"/>
      <c r="G109" s="162"/>
      <c r="H109" s="162"/>
      <c r="I109" s="162"/>
      <c r="J109" s="191"/>
    </row>
    <row r="110" spans="1:10" s="155" customFormat="1">
      <c r="A110" s="205">
        <v>1.3</v>
      </c>
      <c r="B110" s="208" t="s">
        <v>343</v>
      </c>
      <c r="C110" s="207" t="s">
        <v>86</v>
      </c>
      <c r="D110" s="189">
        <v>0</v>
      </c>
      <c r="E110" s="162"/>
      <c r="F110" s="162"/>
      <c r="G110" s="162"/>
      <c r="H110" s="162"/>
      <c r="I110" s="162"/>
      <c r="J110" s="191"/>
    </row>
    <row r="111" spans="1:10" s="155" customFormat="1">
      <c r="A111" s="205">
        <v>1.4</v>
      </c>
      <c r="B111" s="206" t="s">
        <v>344</v>
      </c>
      <c r="C111" s="207" t="s">
        <v>86</v>
      </c>
      <c r="D111" s="189">
        <v>0</v>
      </c>
      <c r="E111" s="162"/>
      <c r="F111" s="162"/>
      <c r="G111" s="162"/>
      <c r="H111" s="162"/>
      <c r="I111" s="162"/>
      <c r="J111" s="191"/>
    </row>
    <row r="112" spans="1:10" s="155" customFormat="1">
      <c r="A112" s="205">
        <v>1.5</v>
      </c>
      <c r="B112" s="206" t="s">
        <v>345</v>
      </c>
      <c r="C112" s="207" t="s">
        <v>86</v>
      </c>
      <c r="D112" s="189">
        <v>0</v>
      </c>
      <c r="E112" s="162"/>
      <c r="F112" s="162"/>
      <c r="G112" s="162"/>
      <c r="H112" s="162"/>
      <c r="I112" s="162"/>
      <c r="J112" s="191"/>
    </row>
    <row r="113" spans="1:10" s="155" customFormat="1">
      <c r="A113" s="205">
        <v>1.6</v>
      </c>
      <c r="B113" s="208" t="s">
        <v>346</v>
      </c>
      <c r="C113" s="207" t="s">
        <v>86</v>
      </c>
      <c r="D113" s="209" t="s">
        <v>347</v>
      </c>
      <c r="E113" s="162"/>
      <c r="F113" s="162"/>
      <c r="G113" s="162"/>
      <c r="H113" s="162"/>
      <c r="I113" s="162"/>
      <c r="J113" s="191"/>
    </row>
    <row r="114" spans="1:10" s="155" customFormat="1">
      <c r="A114" s="205">
        <v>1.7</v>
      </c>
      <c r="B114" s="206" t="s">
        <v>348</v>
      </c>
      <c r="C114" s="207" t="s">
        <v>86</v>
      </c>
      <c r="D114" s="189">
        <v>0</v>
      </c>
      <c r="E114" s="162"/>
      <c r="F114" s="162"/>
      <c r="G114" s="162"/>
      <c r="H114" s="162"/>
      <c r="I114" s="162"/>
      <c r="J114" s="191"/>
    </row>
    <row r="115" spans="1:10" s="155" customFormat="1">
      <c r="A115" s="205">
        <v>1.8</v>
      </c>
      <c r="B115" s="206" t="s">
        <v>349</v>
      </c>
      <c r="C115" s="207" t="s">
        <v>86</v>
      </c>
      <c r="D115" s="189">
        <v>0</v>
      </c>
      <c r="E115" s="162"/>
      <c r="F115" s="162"/>
      <c r="G115" s="162"/>
      <c r="H115" s="162"/>
      <c r="I115" s="162"/>
      <c r="J115" s="191"/>
    </row>
    <row r="116" spans="1:10" s="155" customFormat="1">
      <c r="A116" s="205">
        <v>1.9</v>
      </c>
      <c r="B116" s="206" t="s">
        <v>350</v>
      </c>
      <c r="C116" s="207" t="s">
        <v>86</v>
      </c>
      <c r="D116" s="189">
        <v>0</v>
      </c>
      <c r="E116" s="162"/>
      <c r="F116" s="162"/>
      <c r="G116" s="162"/>
      <c r="H116" s="162"/>
      <c r="I116" s="162"/>
      <c r="J116" s="191"/>
    </row>
    <row r="117" spans="1:10" s="155" customFormat="1">
      <c r="A117" s="210">
        <v>1.1000000000000001</v>
      </c>
      <c r="B117" s="206" t="s">
        <v>351</v>
      </c>
      <c r="C117" s="207" t="s">
        <v>86</v>
      </c>
      <c r="D117" s="189">
        <v>0</v>
      </c>
      <c r="E117" s="162"/>
      <c r="F117" s="162"/>
      <c r="G117" s="162"/>
      <c r="H117" s="162"/>
      <c r="I117" s="162"/>
      <c r="J117" s="191"/>
    </row>
    <row r="118" spans="1:10" s="155" customFormat="1" ht="26.4">
      <c r="A118" s="205">
        <v>1.1100000000000001</v>
      </c>
      <c r="B118" s="206" t="s">
        <v>352</v>
      </c>
      <c r="C118" s="207" t="s">
        <v>86</v>
      </c>
      <c r="D118" s="189">
        <v>0</v>
      </c>
      <c r="E118" s="162"/>
      <c r="F118" s="162"/>
      <c r="G118" s="162"/>
      <c r="H118" s="162"/>
      <c r="I118" s="162"/>
      <c r="J118" s="191"/>
    </row>
    <row r="119" spans="1:10" s="155" customFormat="1">
      <c r="A119" s="205">
        <v>1.1200000000000001</v>
      </c>
      <c r="B119" s="206" t="s">
        <v>353</v>
      </c>
      <c r="C119" s="207" t="s">
        <v>86</v>
      </c>
      <c r="D119" s="189">
        <v>1</v>
      </c>
      <c r="E119" s="162"/>
      <c r="F119" s="162"/>
      <c r="G119" s="162"/>
      <c r="H119" s="162"/>
      <c r="I119" s="162"/>
      <c r="J119" s="191"/>
    </row>
    <row r="120" spans="1:10" s="155" customFormat="1">
      <c r="A120" s="205">
        <v>1.1299999999999999</v>
      </c>
      <c r="B120" s="206" t="s">
        <v>354</v>
      </c>
      <c r="C120" s="207" t="s">
        <v>86</v>
      </c>
      <c r="D120" s="189">
        <v>1</v>
      </c>
      <c r="E120" s="162"/>
      <c r="F120" s="162"/>
      <c r="G120" s="162"/>
      <c r="H120" s="162"/>
      <c r="I120" s="162"/>
      <c r="J120" s="191"/>
    </row>
    <row r="121" spans="1:10" s="155" customFormat="1">
      <c r="A121" s="205"/>
      <c r="B121" s="206" t="s">
        <v>809</v>
      </c>
      <c r="C121" s="207" t="s">
        <v>86</v>
      </c>
      <c r="D121" s="189"/>
      <c r="E121" s="162">
        <v>2</v>
      </c>
      <c r="F121" s="162"/>
      <c r="G121" s="162"/>
      <c r="H121" s="162"/>
      <c r="I121" s="160">
        <f t="shared" ref="I121" si="7">PRODUCT(E121:H121)</f>
        <v>2</v>
      </c>
      <c r="J121" s="191"/>
    </row>
    <row r="122" spans="1:10" s="155" customFormat="1" ht="13.8" thickBot="1">
      <c r="A122" s="163"/>
      <c r="B122" s="319"/>
      <c r="C122" s="160"/>
      <c r="D122" s="169"/>
      <c r="E122" s="160"/>
      <c r="F122" s="160"/>
      <c r="G122" s="160"/>
      <c r="H122" s="160"/>
      <c r="I122" s="160"/>
      <c r="J122" s="191"/>
    </row>
    <row r="123" spans="1:10" s="155" customFormat="1">
      <c r="A123" s="170"/>
      <c r="B123" s="171" t="s">
        <v>629</v>
      </c>
      <c r="C123" s="172"/>
      <c r="D123" s="173"/>
      <c r="E123" s="174"/>
      <c r="F123" s="174"/>
      <c r="G123" s="174"/>
      <c r="H123" s="174"/>
      <c r="I123" s="192">
        <f>SUM(I121:I122)</f>
        <v>2</v>
      </c>
      <c r="J123" s="193"/>
    </row>
    <row r="124" spans="1:10" s="155" customFormat="1">
      <c r="A124" s="181"/>
      <c r="B124" s="838" t="s">
        <v>847</v>
      </c>
      <c r="C124" s="183"/>
      <c r="D124" s="184"/>
      <c r="E124" s="185"/>
      <c r="F124" s="185"/>
      <c r="G124" s="185"/>
      <c r="H124" s="185"/>
      <c r="I124" s="839">
        <v>1</v>
      </c>
      <c r="J124" s="196"/>
    </row>
    <row r="125" spans="1:10" s="155" customFormat="1">
      <c r="A125" s="163"/>
      <c r="B125" s="175" t="s">
        <v>630</v>
      </c>
      <c r="C125" s="160"/>
      <c r="D125" s="169"/>
      <c r="E125" s="162"/>
      <c r="F125" s="162"/>
      <c r="G125" s="162"/>
      <c r="H125" s="162"/>
      <c r="I125" s="86"/>
      <c r="J125" s="191"/>
    </row>
    <row r="126" spans="1:10" s="155" customFormat="1" ht="13.8" thickBot="1">
      <c r="A126" s="176"/>
      <c r="B126" s="177" t="s">
        <v>6</v>
      </c>
      <c r="C126" s="178"/>
      <c r="D126" s="179"/>
      <c r="E126" s="180"/>
      <c r="F126" s="180"/>
      <c r="G126" s="180"/>
      <c r="H126" s="180"/>
      <c r="I126" s="194">
        <f>I123-I125</f>
        <v>2</v>
      </c>
      <c r="J126" s="195"/>
    </row>
    <row r="127" spans="1:10" s="155" customFormat="1">
      <c r="A127" s="205"/>
      <c r="B127" s="206"/>
      <c r="C127" s="207"/>
      <c r="D127" s="189"/>
      <c r="E127" s="162"/>
      <c r="F127" s="162"/>
      <c r="G127" s="162"/>
      <c r="H127" s="162"/>
      <c r="I127" s="162"/>
      <c r="J127" s="191"/>
    </row>
    <row r="128" spans="1:10" s="155" customFormat="1">
      <c r="A128" s="205">
        <v>1.1399999999999999</v>
      </c>
      <c r="B128" s="206" t="s">
        <v>355</v>
      </c>
      <c r="C128" s="207" t="s">
        <v>86</v>
      </c>
      <c r="D128" s="189">
        <v>1</v>
      </c>
      <c r="E128" s="162"/>
      <c r="F128" s="162"/>
      <c r="G128" s="162"/>
      <c r="H128" s="162"/>
      <c r="I128" s="162"/>
      <c r="J128" s="191"/>
    </row>
    <row r="129" spans="1:10" s="155" customFormat="1">
      <c r="A129" s="205"/>
      <c r="B129" s="206" t="s">
        <v>810</v>
      </c>
      <c r="C129" s="207" t="s">
        <v>86</v>
      </c>
      <c r="D129" s="189">
        <v>1</v>
      </c>
      <c r="E129" s="162">
        <v>2</v>
      </c>
      <c r="F129" s="162"/>
      <c r="G129" s="162"/>
      <c r="H129" s="162"/>
      <c r="I129" s="160">
        <f t="shared" ref="I129" si="8">PRODUCT(E129:H129)</f>
        <v>2</v>
      </c>
      <c r="J129" s="191"/>
    </row>
    <row r="130" spans="1:10" s="155" customFormat="1" ht="13.8" thickBot="1">
      <c r="A130" s="163"/>
      <c r="B130" s="319"/>
      <c r="C130" s="160"/>
      <c r="D130" s="169"/>
      <c r="E130" s="160"/>
      <c r="F130" s="160"/>
      <c r="G130" s="160"/>
      <c r="H130" s="160"/>
      <c r="I130" s="160"/>
      <c r="J130" s="191"/>
    </row>
    <row r="131" spans="1:10" s="155" customFormat="1">
      <c r="A131" s="170"/>
      <c r="B131" s="171" t="s">
        <v>629</v>
      </c>
      <c r="C131" s="172"/>
      <c r="D131" s="173"/>
      <c r="E131" s="174"/>
      <c r="F131" s="174"/>
      <c r="G131" s="174"/>
      <c r="H131" s="174"/>
      <c r="I131" s="192">
        <f>SUM(I129:I130)</f>
        <v>2</v>
      </c>
      <c r="J131" s="193"/>
    </row>
    <row r="132" spans="1:10" s="155" customFormat="1">
      <c r="A132" s="181"/>
      <c r="B132" s="838" t="s">
        <v>847</v>
      </c>
      <c r="C132" s="183"/>
      <c r="D132" s="184"/>
      <c r="E132" s="185"/>
      <c r="F132" s="185"/>
      <c r="G132" s="185"/>
      <c r="H132" s="185"/>
      <c r="I132" s="839">
        <v>1</v>
      </c>
      <c r="J132" s="196"/>
    </row>
    <row r="133" spans="1:10" s="155" customFormat="1">
      <c r="A133" s="163"/>
      <c r="B133" s="175" t="s">
        <v>630</v>
      </c>
      <c r="C133" s="160"/>
      <c r="D133" s="169"/>
      <c r="E133" s="162"/>
      <c r="F133" s="162"/>
      <c r="G133" s="162"/>
      <c r="H133" s="162"/>
      <c r="I133" s="86"/>
      <c r="J133" s="191"/>
    </row>
    <row r="134" spans="1:10" s="155" customFormat="1" ht="13.8" thickBot="1">
      <c r="A134" s="176"/>
      <c r="B134" s="177" t="s">
        <v>6</v>
      </c>
      <c r="C134" s="178"/>
      <c r="D134" s="179"/>
      <c r="E134" s="180"/>
      <c r="F134" s="180"/>
      <c r="G134" s="180"/>
      <c r="H134" s="180"/>
      <c r="I134" s="194">
        <f>I131-I133</f>
        <v>2</v>
      </c>
      <c r="J134" s="195"/>
    </row>
    <row r="135" spans="1:10" s="155" customFormat="1">
      <c r="A135" s="205"/>
      <c r="B135" s="206"/>
      <c r="C135" s="207"/>
      <c r="D135" s="189"/>
      <c r="E135" s="162"/>
      <c r="F135" s="162"/>
      <c r="G135" s="162"/>
      <c r="H135" s="162"/>
      <c r="I135" s="162"/>
      <c r="J135" s="191"/>
    </row>
    <row r="136" spans="1:10" s="155" customFormat="1" ht="26.4">
      <c r="A136" s="205">
        <v>1.1499999999999999</v>
      </c>
      <c r="B136" s="206" t="s">
        <v>356</v>
      </c>
      <c r="C136" s="207" t="s">
        <v>86</v>
      </c>
      <c r="D136" s="189">
        <v>7</v>
      </c>
      <c r="E136" s="162"/>
      <c r="F136" s="162"/>
      <c r="G136" s="162"/>
      <c r="H136" s="162"/>
      <c r="I136" s="162"/>
      <c r="J136" s="191"/>
    </row>
    <row r="137" spans="1:10" s="155" customFormat="1">
      <c r="A137" s="205"/>
      <c r="B137" s="206"/>
      <c r="C137" s="207"/>
      <c r="D137" s="189"/>
      <c r="E137" s="162"/>
      <c r="F137" s="162"/>
      <c r="G137" s="162"/>
      <c r="H137" s="162"/>
      <c r="I137" s="162"/>
      <c r="J137" s="191"/>
    </row>
    <row r="138" spans="1:10" s="155" customFormat="1">
      <c r="A138" s="205"/>
      <c r="B138" s="206" t="s">
        <v>776</v>
      </c>
      <c r="C138" s="207" t="s">
        <v>86</v>
      </c>
      <c r="D138" s="189">
        <v>1</v>
      </c>
      <c r="E138" s="162">
        <v>7</v>
      </c>
      <c r="F138" s="162"/>
      <c r="G138" s="162"/>
      <c r="H138" s="162"/>
      <c r="I138" s="160">
        <f t="shared" ref="I138" si="9">PRODUCT(E138:H138)</f>
        <v>7</v>
      </c>
      <c r="J138" s="191"/>
    </row>
    <row r="139" spans="1:10" s="155" customFormat="1">
      <c r="A139" s="205"/>
      <c r="B139" s="206" t="s">
        <v>777</v>
      </c>
      <c r="C139" s="207" t="s">
        <v>86</v>
      </c>
      <c r="D139" s="189">
        <v>1</v>
      </c>
      <c r="E139" s="162">
        <v>3</v>
      </c>
      <c r="F139" s="162"/>
      <c r="G139" s="162"/>
      <c r="H139" s="162"/>
      <c r="I139" s="160">
        <f t="shared" ref="I139" si="10">PRODUCT(E139:H139)</f>
        <v>3</v>
      </c>
      <c r="J139" s="191"/>
    </row>
    <row r="140" spans="1:10" s="155" customFormat="1" ht="13.8" thickBot="1">
      <c r="A140" s="163"/>
      <c r="B140" s="319"/>
      <c r="C140" s="160"/>
      <c r="D140" s="169"/>
      <c r="E140" s="160"/>
      <c r="F140" s="160"/>
      <c r="G140" s="160"/>
      <c r="H140" s="160"/>
      <c r="I140" s="160"/>
      <c r="J140" s="191"/>
    </row>
    <row r="141" spans="1:10" s="155" customFormat="1">
      <c r="A141" s="170"/>
      <c r="B141" s="171" t="s">
        <v>629</v>
      </c>
      <c r="C141" s="172"/>
      <c r="D141" s="173"/>
      <c r="E141" s="174"/>
      <c r="F141" s="174"/>
      <c r="G141" s="174"/>
      <c r="H141" s="174"/>
      <c r="I141" s="192">
        <f>SUM(I138:I140)</f>
        <v>10</v>
      </c>
      <c r="J141" s="193"/>
    </row>
    <row r="142" spans="1:10" s="155" customFormat="1">
      <c r="A142" s="163"/>
      <c r="B142" s="175" t="s">
        <v>630</v>
      </c>
      <c r="C142" s="160"/>
      <c r="D142" s="169"/>
      <c r="E142" s="162"/>
      <c r="F142" s="162"/>
      <c r="G142" s="162"/>
      <c r="H142" s="162"/>
      <c r="I142" s="86">
        <v>10</v>
      </c>
      <c r="J142" s="191"/>
    </row>
    <row r="143" spans="1:10" s="155" customFormat="1" ht="13.8" thickBot="1">
      <c r="A143" s="176"/>
      <c r="B143" s="177" t="s">
        <v>6</v>
      </c>
      <c r="C143" s="178"/>
      <c r="D143" s="179"/>
      <c r="E143" s="180"/>
      <c r="F143" s="180"/>
      <c r="G143" s="180"/>
      <c r="H143" s="180"/>
      <c r="I143" s="194">
        <f>I141-I142</f>
        <v>0</v>
      </c>
      <c r="J143" s="195"/>
    </row>
    <row r="144" spans="1:10" s="155" customFormat="1">
      <c r="A144" s="205"/>
      <c r="B144" s="206"/>
      <c r="C144" s="207"/>
      <c r="D144" s="189"/>
      <c r="E144" s="162"/>
      <c r="F144" s="162"/>
      <c r="G144" s="162"/>
      <c r="H144" s="162"/>
      <c r="I144" s="162"/>
      <c r="J144" s="191"/>
    </row>
    <row r="145" spans="1:10" s="155" customFormat="1">
      <c r="A145" s="205">
        <v>1.1599999999999999</v>
      </c>
      <c r="B145" s="206" t="s">
        <v>357</v>
      </c>
      <c r="C145" s="207" t="s">
        <v>86</v>
      </c>
      <c r="D145" s="189">
        <v>0</v>
      </c>
      <c r="E145" s="162"/>
      <c r="F145" s="162"/>
      <c r="G145" s="162"/>
      <c r="H145" s="162"/>
      <c r="I145" s="162"/>
      <c r="J145" s="191"/>
    </row>
    <row r="146" spans="1:10" s="155" customFormat="1" ht="26.4">
      <c r="A146" s="205">
        <v>1.17</v>
      </c>
      <c r="B146" s="206" t="s">
        <v>358</v>
      </c>
      <c r="C146" s="207" t="s">
        <v>86</v>
      </c>
      <c r="D146" s="189">
        <v>0</v>
      </c>
      <c r="E146" s="162"/>
      <c r="F146" s="162"/>
      <c r="G146" s="162"/>
      <c r="H146" s="162"/>
      <c r="I146" s="162"/>
      <c r="J146" s="191"/>
    </row>
    <row r="147" spans="1:10" s="155" customFormat="1" ht="9" customHeight="1">
      <c r="A147" s="201"/>
      <c r="B147" s="202"/>
      <c r="C147" s="203"/>
      <c r="D147" s="204"/>
      <c r="E147" s="162"/>
      <c r="F147" s="162"/>
      <c r="G147" s="162"/>
      <c r="H147" s="162"/>
      <c r="I147" s="162"/>
      <c r="J147" s="191"/>
    </row>
    <row r="148" spans="1:10" s="155" customFormat="1" ht="15.6">
      <c r="A148" s="197" t="s">
        <v>359</v>
      </c>
      <c r="B148" s="198" t="s">
        <v>360</v>
      </c>
      <c r="C148" s="199"/>
      <c r="D148" s="200"/>
      <c r="E148" s="162"/>
      <c r="F148" s="162"/>
      <c r="G148" s="162"/>
      <c r="H148" s="162"/>
      <c r="I148" s="162"/>
      <c r="J148" s="191"/>
    </row>
    <row r="149" spans="1:10" s="155" customFormat="1" ht="14.4">
      <c r="A149" s="201"/>
      <c r="B149" s="202" t="s">
        <v>361</v>
      </c>
      <c r="C149" s="203"/>
      <c r="D149" s="204"/>
      <c r="E149" s="162"/>
      <c r="F149" s="162"/>
      <c r="G149" s="162"/>
      <c r="H149" s="162"/>
      <c r="I149" s="162"/>
      <c r="J149" s="191"/>
    </row>
    <row r="150" spans="1:10" s="155" customFormat="1" ht="79.2">
      <c r="A150" s="211">
        <v>1</v>
      </c>
      <c r="B150" s="212" t="s">
        <v>362</v>
      </c>
      <c r="C150" s="213" t="s">
        <v>44</v>
      </c>
      <c r="D150" s="186">
        <v>0</v>
      </c>
      <c r="E150" s="162"/>
      <c r="F150" s="162"/>
      <c r="G150" s="162"/>
      <c r="H150" s="162"/>
      <c r="I150" s="162"/>
      <c r="J150" s="191"/>
    </row>
    <row r="151" spans="1:10" s="155" customFormat="1" ht="6" customHeight="1">
      <c r="A151" s="211"/>
      <c r="B151" s="212"/>
      <c r="C151" s="213"/>
      <c r="D151" s="161"/>
      <c r="E151" s="162"/>
      <c r="F151" s="162"/>
      <c r="G151" s="162"/>
      <c r="H151" s="162"/>
      <c r="I151" s="162"/>
      <c r="J151" s="191"/>
    </row>
    <row r="152" spans="1:10" s="155" customFormat="1" ht="79.2">
      <c r="A152" s="211">
        <v>2</v>
      </c>
      <c r="B152" s="212" t="s">
        <v>363</v>
      </c>
      <c r="C152" s="213" t="s">
        <v>44</v>
      </c>
      <c r="D152" s="186">
        <v>1</v>
      </c>
      <c r="E152" s="162"/>
      <c r="F152" s="162"/>
      <c r="G152" s="162"/>
      <c r="H152" s="162"/>
      <c r="I152" s="162"/>
      <c r="J152" s="191"/>
    </row>
    <row r="153" spans="1:10" s="155" customFormat="1">
      <c r="A153" s="211"/>
      <c r="B153" s="212"/>
      <c r="C153" s="213"/>
      <c r="D153" s="186"/>
      <c r="E153" s="162"/>
      <c r="F153" s="162"/>
      <c r="G153" s="162"/>
      <c r="H153" s="162"/>
      <c r="I153" s="162"/>
      <c r="J153" s="191"/>
    </row>
    <row r="154" spans="1:10" s="155" customFormat="1" ht="13.8" thickBot="1">
      <c r="A154" s="163"/>
      <c r="B154" s="319" t="s">
        <v>649</v>
      </c>
      <c r="C154" s="160" t="s">
        <v>86</v>
      </c>
      <c r="D154" s="169"/>
      <c r="E154" s="160">
        <v>1</v>
      </c>
      <c r="F154" s="160"/>
      <c r="G154" s="160"/>
      <c r="H154" s="160"/>
      <c r="I154" s="160">
        <f t="shared" ref="I154" si="11">PRODUCT(E154:H154)</f>
        <v>1</v>
      </c>
      <c r="J154" s="191"/>
    </row>
    <row r="155" spans="1:10" s="155" customFormat="1">
      <c r="A155" s="170"/>
      <c r="B155" s="171" t="s">
        <v>629</v>
      </c>
      <c r="C155" s="172"/>
      <c r="D155" s="173"/>
      <c r="E155" s="174"/>
      <c r="F155" s="174"/>
      <c r="G155" s="174"/>
      <c r="H155" s="174"/>
      <c r="I155" s="192">
        <f>SUM(I153:I154)</f>
        <v>1</v>
      </c>
      <c r="J155" s="193"/>
    </row>
    <row r="156" spans="1:10" s="155" customFormat="1">
      <c r="A156" s="163"/>
      <c r="B156" s="175" t="s">
        <v>630</v>
      </c>
      <c r="C156" s="160"/>
      <c r="D156" s="169"/>
      <c r="E156" s="162"/>
      <c r="F156" s="162"/>
      <c r="G156" s="162"/>
      <c r="H156" s="162"/>
      <c r="I156" s="86">
        <v>1</v>
      </c>
      <c r="J156" s="191"/>
    </row>
    <row r="157" spans="1:10" s="155" customFormat="1" ht="13.8" thickBot="1">
      <c r="A157" s="176"/>
      <c r="B157" s="177" t="s">
        <v>6</v>
      </c>
      <c r="C157" s="178"/>
      <c r="D157" s="179"/>
      <c r="E157" s="180"/>
      <c r="F157" s="180"/>
      <c r="G157" s="180"/>
      <c r="H157" s="180"/>
      <c r="I157" s="194">
        <f>I155-I156</f>
        <v>0</v>
      </c>
      <c r="J157" s="195"/>
    </row>
    <row r="158" spans="1:10" s="155" customFormat="1">
      <c r="A158" s="211"/>
      <c r="B158" s="212"/>
      <c r="C158" s="213"/>
      <c r="D158" s="186"/>
      <c r="E158" s="162"/>
      <c r="F158" s="162"/>
      <c r="G158" s="162"/>
      <c r="H158" s="162"/>
      <c r="I158" s="162"/>
      <c r="J158" s="191"/>
    </row>
    <row r="159" spans="1:10" s="155" customFormat="1" ht="6" customHeight="1">
      <c r="A159" s="211"/>
      <c r="B159" s="212"/>
      <c r="C159" s="213"/>
      <c r="D159" s="161"/>
      <c r="E159" s="162"/>
      <c r="F159" s="162"/>
      <c r="G159" s="162"/>
      <c r="H159" s="162"/>
      <c r="I159" s="162"/>
      <c r="J159" s="191"/>
    </row>
    <row r="160" spans="1:10" s="155" customFormat="1" ht="79.2">
      <c r="A160" s="211">
        <v>4</v>
      </c>
      <c r="B160" s="212" t="s">
        <v>364</v>
      </c>
      <c r="C160" s="213" t="s">
        <v>44</v>
      </c>
      <c r="D160" s="186">
        <v>3</v>
      </c>
      <c r="E160" s="162"/>
      <c r="F160" s="162"/>
      <c r="G160" s="162"/>
      <c r="H160" s="162"/>
      <c r="I160" s="162"/>
      <c r="J160" s="191"/>
    </row>
    <row r="162" spans="1:10">
      <c r="A162" s="163"/>
      <c r="B162" s="319" t="s">
        <v>647</v>
      </c>
      <c r="C162" s="160" t="s">
        <v>86</v>
      </c>
      <c r="D162" s="169"/>
      <c r="E162" s="160">
        <v>2</v>
      </c>
      <c r="F162" s="160"/>
      <c r="G162" s="160"/>
      <c r="H162" s="160"/>
      <c r="I162" s="160">
        <f t="shared" ref="I162:I163" si="12">PRODUCT(E162:H162)</f>
        <v>2</v>
      </c>
      <c r="J162" s="191"/>
    </row>
    <row r="163" spans="1:10" ht="13.8" thickBot="1">
      <c r="A163" s="181"/>
      <c r="B163" s="319" t="s">
        <v>648</v>
      </c>
      <c r="C163" s="160" t="s">
        <v>86</v>
      </c>
      <c r="D163" s="169"/>
      <c r="E163" s="160">
        <v>1</v>
      </c>
      <c r="F163" s="160"/>
      <c r="G163" s="160"/>
      <c r="H163" s="160"/>
      <c r="I163" s="160">
        <f t="shared" si="12"/>
        <v>1</v>
      </c>
      <c r="J163" s="196"/>
    </row>
    <row r="164" spans="1:10">
      <c r="A164" s="170"/>
      <c r="B164" s="171" t="s">
        <v>629</v>
      </c>
      <c r="C164" s="172"/>
      <c r="D164" s="173"/>
      <c r="E164" s="174"/>
      <c r="F164" s="174"/>
      <c r="G164" s="174"/>
      <c r="H164" s="174"/>
      <c r="I164" s="192">
        <f>SUM(I161:I163)</f>
        <v>3</v>
      </c>
      <c r="J164" s="193"/>
    </row>
    <row r="165" spans="1:10">
      <c r="A165" s="163"/>
      <c r="B165" s="175" t="s">
        <v>630</v>
      </c>
      <c r="C165" s="160"/>
      <c r="D165" s="169"/>
      <c r="E165" s="162"/>
      <c r="F165" s="162"/>
      <c r="G165" s="162"/>
      <c r="H165" s="162"/>
      <c r="I165" s="86">
        <v>3</v>
      </c>
      <c r="J165" s="191"/>
    </row>
    <row r="166" spans="1:10" ht="13.8" thickBot="1">
      <c r="A166" s="176"/>
      <c r="B166" s="177" t="s">
        <v>6</v>
      </c>
      <c r="C166" s="178"/>
      <c r="D166" s="179"/>
      <c r="E166" s="180"/>
      <c r="F166" s="180"/>
      <c r="G166" s="180"/>
      <c r="H166" s="180"/>
      <c r="I166" s="194">
        <f>I164-I165</f>
        <v>0</v>
      </c>
      <c r="J166" s="195"/>
    </row>
  </sheetData>
  <mergeCells count="11">
    <mergeCell ref="A1:J1"/>
    <mergeCell ref="A2:A3"/>
    <mergeCell ref="B2:B3"/>
    <mergeCell ref="C2:C3"/>
    <mergeCell ref="D2:D3"/>
    <mergeCell ref="E2:E3"/>
    <mergeCell ref="F2:F3"/>
    <mergeCell ref="G2:G3"/>
    <mergeCell ref="H2:H3"/>
    <mergeCell ref="I2:I3"/>
    <mergeCell ref="J2:J3"/>
  </mergeCells>
  <pageMargins left="0.25138888888888899" right="0.25138888888888899" top="0.30486111100000002" bottom="0.30486111100000002" header="0.29861111111111099" footer="0.29861111111111099"/>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B293"/>
  <sheetViews>
    <sheetView zoomScaleNormal="100" workbookViewId="0">
      <pane ySplit="3" topLeftCell="A4" activePane="bottomLeft" state="frozen"/>
      <selection pane="bottomLeft" activeCell="H13" sqref="H13"/>
    </sheetView>
  </sheetViews>
  <sheetFormatPr defaultColWidth="9" defaultRowHeight="14.4"/>
  <cols>
    <col min="1" max="1" width="9.44140625" style="104" customWidth="1"/>
    <col min="2" max="2" width="56.33203125" style="100" customWidth="1"/>
    <col min="3" max="3" width="7.6640625" style="100" customWidth="1"/>
    <col min="4" max="5" width="7.44140625" style="100" customWidth="1"/>
    <col min="6" max="10" width="13.44140625" style="100" customWidth="1"/>
    <col min="11" max="16377" width="9.33203125" style="100"/>
    <col min="16378" max="16382" width="9" style="100"/>
  </cols>
  <sheetData>
    <row r="1" spans="1:10" s="100" customFormat="1" ht="16.95" customHeight="1">
      <c r="A1" s="827" t="s">
        <v>844</v>
      </c>
      <c r="B1" s="788"/>
      <c r="C1" s="788"/>
      <c r="D1" s="788"/>
      <c r="E1" s="788"/>
      <c r="F1" s="788"/>
      <c r="G1" s="788"/>
      <c r="H1" s="788"/>
      <c r="I1" s="788"/>
      <c r="J1" s="828"/>
    </row>
    <row r="2" spans="1:10" s="100" customFormat="1" ht="13.5" customHeight="1">
      <c r="A2" s="791" t="s">
        <v>296</v>
      </c>
      <c r="B2" s="783" t="s">
        <v>297</v>
      </c>
      <c r="C2" s="783" t="s">
        <v>298</v>
      </c>
      <c r="D2" s="819" t="s">
        <v>615</v>
      </c>
      <c r="E2" s="823" t="s">
        <v>500</v>
      </c>
      <c r="F2" s="824" t="s">
        <v>611</v>
      </c>
      <c r="G2" s="824" t="s">
        <v>612</v>
      </c>
      <c r="H2" s="824" t="s">
        <v>613</v>
      </c>
      <c r="I2" s="824" t="s">
        <v>614</v>
      </c>
      <c r="J2" s="826" t="s">
        <v>4</v>
      </c>
    </row>
    <row r="3" spans="1:10" s="100" customFormat="1">
      <c r="A3" s="791"/>
      <c r="B3" s="783"/>
      <c r="C3" s="783"/>
      <c r="D3" s="819"/>
      <c r="E3" s="823"/>
      <c r="F3" s="824"/>
      <c r="G3" s="824"/>
      <c r="H3" s="824"/>
      <c r="I3" s="824"/>
      <c r="J3" s="826"/>
    </row>
    <row r="4" spans="1:10" s="100" customFormat="1" ht="28.8">
      <c r="A4" s="105">
        <v>1</v>
      </c>
      <c r="B4" s="106" t="s">
        <v>368</v>
      </c>
      <c r="C4" s="107"/>
      <c r="D4" s="108"/>
      <c r="E4" s="109"/>
      <c r="F4" s="108"/>
      <c r="G4" s="108"/>
      <c r="H4" s="108"/>
      <c r="I4" s="108"/>
      <c r="J4" s="290"/>
    </row>
    <row r="5" spans="1:10" s="100" customFormat="1">
      <c r="A5" s="105"/>
      <c r="B5" s="106"/>
      <c r="C5" s="107"/>
      <c r="D5" s="108"/>
      <c r="E5" s="109"/>
      <c r="F5" s="108"/>
      <c r="G5" s="108"/>
      <c r="H5" s="108"/>
      <c r="I5" s="108"/>
      <c r="J5" s="290"/>
    </row>
    <row r="6" spans="1:10" s="100" customFormat="1">
      <c r="A6" s="105">
        <v>1.1000000000000001</v>
      </c>
      <c r="B6" s="106" t="s">
        <v>369</v>
      </c>
      <c r="C6" s="107"/>
      <c r="D6" s="108"/>
      <c r="E6" s="109"/>
      <c r="F6" s="108"/>
      <c r="G6" s="108"/>
      <c r="H6" s="108"/>
      <c r="I6" s="108"/>
      <c r="J6" s="290"/>
    </row>
    <row r="7" spans="1:10" s="100" customFormat="1" ht="43.2">
      <c r="A7" s="105"/>
      <c r="B7" s="110" t="s">
        <v>370</v>
      </c>
      <c r="C7" s="107"/>
      <c r="D7" s="108"/>
      <c r="E7" s="109"/>
      <c r="F7" s="108"/>
      <c r="G7" s="108"/>
      <c r="H7" s="108"/>
      <c r="I7" s="108"/>
      <c r="J7" s="290"/>
    </row>
    <row r="8" spans="1:10" s="100" customFormat="1" ht="28.8">
      <c r="A8" s="105"/>
      <c r="B8" s="110" t="s">
        <v>371</v>
      </c>
      <c r="C8" s="111"/>
      <c r="D8" s="108"/>
      <c r="E8" s="112"/>
      <c r="F8" s="108"/>
      <c r="G8" s="108"/>
      <c r="H8" s="108"/>
      <c r="I8" s="108"/>
      <c r="J8" s="290"/>
    </row>
    <row r="9" spans="1:10" s="100" customFormat="1" ht="72">
      <c r="A9" s="105"/>
      <c r="B9" s="110" t="s">
        <v>372</v>
      </c>
      <c r="C9" s="111"/>
      <c r="D9" s="108"/>
      <c r="E9" s="112"/>
      <c r="F9" s="108"/>
      <c r="G9" s="108"/>
      <c r="H9" s="108"/>
      <c r="I9" s="108"/>
      <c r="J9" s="290"/>
    </row>
    <row r="10" spans="1:10" s="100" customFormat="1" ht="43.2">
      <c r="A10" s="105"/>
      <c r="B10" s="110" t="s">
        <v>373</v>
      </c>
      <c r="C10" s="111"/>
      <c r="D10" s="108"/>
      <c r="E10" s="112"/>
      <c r="F10" s="108"/>
      <c r="G10" s="108"/>
      <c r="H10" s="108"/>
      <c r="I10" s="108"/>
      <c r="J10" s="290"/>
    </row>
    <row r="11" spans="1:10" s="100" customFormat="1" ht="72">
      <c r="A11" s="105"/>
      <c r="B11" s="110" t="s">
        <v>374</v>
      </c>
      <c r="C11" s="111"/>
      <c r="D11" s="108"/>
      <c r="E11" s="112"/>
      <c r="F11" s="108"/>
      <c r="G11" s="108"/>
      <c r="H11" s="108"/>
      <c r="I11" s="108"/>
      <c r="J11" s="290"/>
    </row>
    <row r="12" spans="1:10" s="100" customFormat="1" ht="43.2">
      <c r="A12" s="105"/>
      <c r="B12" s="110" t="s">
        <v>375</v>
      </c>
      <c r="C12" s="111"/>
      <c r="D12" s="108"/>
      <c r="E12" s="112"/>
      <c r="F12" s="108"/>
      <c r="G12" s="108"/>
      <c r="H12" s="108"/>
      <c r="I12" s="108"/>
      <c r="J12" s="290"/>
    </row>
    <row r="13" spans="1:10" s="100" customFormat="1" ht="115.2">
      <c r="A13" s="105"/>
      <c r="B13" s="110" t="s">
        <v>376</v>
      </c>
      <c r="C13" s="111"/>
      <c r="D13" s="108"/>
      <c r="E13" s="112"/>
      <c r="F13" s="108"/>
      <c r="G13" s="108"/>
      <c r="H13" s="108"/>
      <c r="I13" s="108"/>
      <c r="J13" s="290"/>
    </row>
    <row r="14" spans="1:10" s="100" customFormat="1" ht="144">
      <c r="A14" s="105"/>
      <c r="B14" s="110" t="s">
        <v>377</v>
      </c>
      <c r="C14" s="111"/>
      <c r="D14" s="108"/>
      <c r="E14" s="112"/>
      <c r="F14" s="108"/>
      <c r="G14" s="108"/>
      <c r="H14" s="108"/>
      <c r="I14" s="108"/>
      <c r="J14" s="290"/>
    </row>
    <row r="15" spans="1:10" s="100" customFormat="1" ht="28.8">
      <c r="A15" s="105"/>
      <c r="B15" s="110" t="s">
        <v>378</v>
      </c>
      <c r="C15" s="111"/>
      <c r="D15" s="108"/>
      <c r="E15" s="112"/>
      <c r="F15" s="108"/>
      <c r="G15" s="108"/>
      <c r="H15" s="108"/>
      <c r="I15" s="108"/>
      <c r="J15" s="290"/>
    </row>
    <row r="16" spans="1:10" s="100" customFormat="1">
      <c r="A16" s="105"/>
      <c r="B16" s="110" t="s">
        <v>379</v>
      </c>
      <c r="C16" s="111"/>
      <c r="D16" s="108"/>
      <c r="E16" s="112"/>
      <c r="F16" s="108"/>
      <c r="G16" s="108"/>
      <c r="H16" s="108"/>
      <c r="I16" s="108"/>
      <c r="J16" s="290"/>
    </row>
    <row r="17" spans="1:10" s="100" customFormat="1">
      <c r="A17" s="105"/>
      <c r="B17" s="110" t="s">
        <v>380</v>
      </c>
      <c r="C17" s="111"/>
      <c r="D17" s="108"/>
      <c r="E17" s="112"/>
      <c r="F17" s="108"/>
      <c r="G17" s="108"/>
      <c r="H17" s="108"/>
      <c r="I17" s="108"/>
      <c r="J17" s="290"/>
    </row>
    <row r="18" spans="1:10" s="100" customFormat="1">
      <c r="A18" s="105"/>
      <c r="B18" s="110" t="s">
        <v>381</v>
      </c>
      <c r="C18" s="111"/>
      <c r="D18" s="108"/>
      <c r="E18" s="112"/>
      <c r="F18" s="108"/>
      <c r="G18" s="108"/>
      <c r="H18" s="108"/>
      <c r="I18" s="108"/>
      <c r="J18" s="290"/>
    </row>
    <row r="19" spans="1:10" s="100" customFormat="1">
      <c r="A19" s="105"/>
      <c r="B19" s="110" t="s">
        <v>382</v>
      </c>
      <c r="C19" s="111"/>
      <c r="D19" s="108"/>
      <c r="E19" s="112"/>
      <c r="F19" s="108"/>
      <c r="G19" s="108"/>
      <c r="H19" s="108"/>
      <c r="I19" s="108"/>
      <c r="J19" s="290"/>
    </row>
    <row r="20" spans="1:10" s="100" customFormat="1">
      <c r="A20" s="113"/>
      <c r="B20" s="114" t="s">
        <v>383</v>
      </c>
      <c r="C20" s="111"/>
      <c r="D20" s="108"/>
      <c r="E20" s="112"/>
      <c r="F20" s="108"/>
      <c r="G20" s="108"/>
      <c r="H20" s="108"/>
      <c r="I20" s="108"/>
      <c r="J20" s="290"/>
    </row>
    <row r="21" spans="1:10" s="100" customFormat="1">
      <c r="A21" s="115"/>
      <c r="B21" s="114" t="s">
        <v>384</v>
      </c>
      <c r="C21" s="111"/>
      <c r="D21" s="108"/>
      <c r="E21" s="112"/>
      <c r="F21" s="108"/>
      <c r="G21" s="108"/>
      <c r="H21" s="108"/>
      <c r="I21" s="108"/>
      <c r="J21" s="290"/>
    </row>
    <row r="22" spans="1:10" s="100" customFormat="1">
      <c r="A22" s="115"/>
      <c r="B22" s="114" t="s">
        <v>385</v>
      </c>
      <c r="C22" s="111"/>
      <c r="D22" s="108"/>
      <c r="E22" s="112"/>
      <c r="F22" s="108"/>
      <c r="G22" s="108"/>
      <c r="H22" s="108"/>
      <c r="I22" s="108"/>
      <c r="J22" s="290"/>
    </row>
    <row r="23" spans="1:10" s="100" customFormat="1">
      <c r="A23" s="115" t="s">
        <v>28</v>
      </c>
      <c r="B23" s="116" t="s">
        <v>386</v>
      </c>
      <c r="C23" s="111"/>
      <c r="D23" s="108"/>
      <c r="E23" s="112"/>
      <c r="F23" s="108"/>
      <c r="G23" s="108"/>
      <c r="H23" s="108"/>
      <c r="I23" s="108"/>
      <c r="J23" s="290"/>
    </row>
    <row r="24" spans="1:10" s="100" customFormat="1">
      <c r="A24" s="115"/>
      <c r="B24" s="116"/>
      <c r="C24" s="111"/>
      <c r="D24" s="108"/>
      <c r="E24" s="112"/>
      <c r="F24" s="108"/>
      <c r="G24" s="108"/>
      <c r="H24" s="108"/>
      <c r="I24" s="108"/>
      <c r="J24" s="290"/>
    </row>
    <row r="25" spans="1:10" s="100" customFormat="1">
      <c r="A25" s="117"/>
      <c r="B25" s="118" t="s">
        <v>387</v>
      </c>
      <c r="C25" s="111"/>
      <c r="D25" s="108"/>
      <c r="E25" s="111"/>
      <c r="F25" s="108"/>
      <c r="G25" s="108"/>
      <c r="H25" s="108"/>
      <c r="I25" s="108"/>
      <c r="J25" s="290"/>
    </row>
    <row r="26" spans="1:10" s="100" customFormat="1">
      <c r="A26" s="119" t="s">
        <v>388</v>
      </c>
      <c r="B26" s="118" t="s">
        <v>389</v>
      </c>
      <c r="C26" s="120"/>
      <c r="D26" s="108"/>
      <c r="E26" s="120"/>
      <c r="F26" s="108"/>
      <c r="G26" s="108"/>
      <c r="H26" s="108"/>
      <c r="I26" s="108"/>
      <c r="J26" s="290"/>
    </row>
    <row r="27" spans="1:10" s="100" customFormat="1">
      <c r="A27" s="119" t="s">
        <v>390</v>
      </c>
      <c r="B27" s="118" t="s">
        <v>391</v>
      </c>
      <c r="C27" s="120"/>
      <c r="D27" s="108"/>
      <c r="E27" s="120"/>
      <c r="F27" s="108"/>
      <c r="G27" s="108"/>
      <c r="H27" s="108"/>
      <c r="I27" s="108"/>
      <c r="J27" s="290"/>
    </row>
    <row r="28" spans="1:10" s="100" customFormat="1" ht="28.8">
      <c r="A28" s="119" t="s">
        <v>392</v>
      </c>
      <c r="B28" s="118" t="s">
        <v>393</v>
      </c>
      <c r="C28" s="120"/>
      <c r="D28" s="108"/>
      <c r="E28" s="120"/>
      <c r="F28" s="108"/>
      <c r="G28" s="108"/>
      <c r="H28" s="108"/>
      <c r="I28" s="108"/>
      <c r="J28" s="290"/>
    </row>
    <row r="29" spans="1:10" s="100" customFormat="1">
      <c r="A29" s="119" t="s">
        <v>287</v>
      </c>
      <c r="B29" s="118" t="s">
        <v>394</v>
      </c>
      <c r="C29" s="120"/>
      <c r="D29" s="108"/>
      <c r="E29" s="120"/>
      <c r="F29" s="108"/>
      <c r="G29" s="108"/>
      <c r="H29" s="108"/>
      <c r="I29" s="108"/>
      <c r="J29" s="290"/>
    </row>
    <row r="30" spans="1:10" s="100" customFormat="1">
      <c r="A30" s="119" t="s">
        <v>395</v>
      </c>
      <c r="B30" s="118" t="s">
        <v>396</v>
      </c>
      <c r="C30" s="120"/>
      <c r="D30" s="108"/>
      <c r="E30" s="120"/>
      <c r="F30" s="108"/>
      <c r="G30" s="108"/>
      <c r="H30" s="108"/>
      <c r="I30" s="108"/>
      <c r="J30" s="290"/>
    </row>
    <row r="31" spans="1:10" s="100" customFormat="1" ht="57.6">
      <c r="A31" s="119" t="s">
        <v>397</v>
      </c>
      <c r="B31" s="118" t="s">
        <v>398</v>
      </c>
      <c r="C31" s="120"/>
      <c r="D31" s="108"/>
      <c r="E31" s="120"/>
      <c r="F31" s="108"/>
      <c r="G31" s="108"/>
      <c r="H31" s="108"/>
      <c r="I31" s="108"/>
      <c r="J31" s="290"/>
    </row>
    <row r="32" spans="1:10" s="100" customFormat="1">
      <c r="A32" s="115"/>
      <c r="B32" s="114" t="s">
        <v>315</v>
      </c>
      <c r="C32" s="111"/>
      <c r="D32" s="108"/>
      <c r="E32" s="112"/>
      <c r="F32" s="108"/>
      <c r="G32" s="108"/>
      <c r="H32" s="108"/>
      <c r="I32" s="108"/>
      <c r="J32" s="290"/>
    </row>
    <row r="33" spans="1:10" s="100" customFormat="1">
      <c r="A33" s="113">
        <v>2</v>
      </c>
      <c r="B33" s="114" t="s">
        <v>400</v>
      </c>
      <c r="C33" s="120"/>
      <c r="D33" s="108"/>
      <c r="E33" s="120"/>
      <c r="F33" s="108"/>
      <c r="G33" s="108"/>
      <c r="H33" s="108"/>
      <c r="I33" s="108"/>
      <c r="J33" s="290"/>
    </row>
    <row r="34" spans="1:10" s="100" customFormat="1">
      <c r="A34" s="113">
        <v>2.1</v>
      </c>
      <c r="B34" s="114" t="s">
        <v>401</v>
      </c>
      <c r="C34" s="120"/>
      <c r="D34" s="108"/>
      <c r="E34" s="120"/>
      <c r="F34" s="108"/>
      <c r="G34" s="108"/>
      <c r="H34" s="108"/>
      <c r="I34" s="108"/>
      <c r="J34" s="290"/>
    </row>
    <row r="35" spans="1:10" s="100" customFormat="1" ht="104.25" customHeight="1">
      <c r="A35" s="113"/>
      <c r="B35" s="116" t="s">
        <v>402</v>
      </c>
      <c r="C35" s="111"/>
      <c r="D35" s="108"/>
      <c r="E35" s="111"/>
      <c r="F35" s="108"/>
      <c r="G35" s="108"/>
      <c r="H35" s="108"/>
      <c r="I35" s="108"/>
      <c r="J35" s="290"/>
    </row>
    <row r="36" spans="1:10" s="100" customFormat="1">
      <c r="A36" s="113"/>
      <c r="B36" s="114" t="s">
        <v>403</v>
      </c>
      <c r="C36" s="111"/>
      <c r="D36" s="108"/>
      <c r="E36" s="111"/>
      <c r="F36" s="108"/>
      <c r="G36" s="108"/>
      <c r="H36" s="108"/>
      <c r="I36" s="108"/>
      <c r="J36" s="290"/>
    </row>
    <row r="37" spans="1:10" s="100" customFormat="1">
      <c r="A37" s="115" t="s">
        <v>28</v>
      </c>
      <c r="B37" s="121" t="s">
        <v>404</v>
      </c>
      <c r="C37" s="111" t="s">
        <v>405</v>
      </c>
      <c r="D37" s="111">
        <v>110</v>
      </c>
      <c r="E37" s="122"/>
      <c r="F37" s="108"/>
      <c r="G37" s="108"/>
      <c r="H37" s="108"/>
      <c r="I37" s="108"/>
      <c r="J37" s="290"/>
    </row>
    <row r="38" spans="1:10" s="100" customFormat="1">
      <c r="A38" s="115"/>
      <c r="B38" s="121" t="s">
        <v>406</v>
      </c>
      <c r="C38" s="111" t="s">
        <v>405</v>
      </c>
      <c r="D38" s="111">
        <v>30</v>
      </c>
      <c r="E38" s="122"/>
      <c r="F38" s="108"/>
      <c r="G38" s="108"/>
      <c r="H38" s="108"/>
      <c r="I38" s="108"/>
      <c r="J38" s="290"/>
    </row>
    <row r="39" spans="1:10" s="100" customFormat="1">
      <c r="A39" s="115"/>
      <c r="B39" s="121" t="s">
        <v>811</v>
      </c>
      <c r="C39" s="627" t="s">
        <v>405</v>
      </c>
      <c r="D39" s="111"/>
      <c r="E39" s="122">
        <v>1</v>
      </c>
      <c r="F39" s="108">
        <v>3.28</v>
      </c>
      <c r="G39" s="108"/>
      <c r="H39" s="108"/>
      <c r="I39" s="108">
        <f>PRODUCT(E39:H39)</f>
        <v>3.28</v>
      </c>
      <c r="J39" s="290"/>
    </row>
    <row r="40" spans="1:10" s="100" customFormat="1">
      <c r="A40" s="115"/>
      <c r="B40" s="121" t="s">
        <v>813</v>
      </c>
      <c r="C40" s="627" t="s">
        <v>405</v>
      </c>
      <c r="D40" s="111"/>
      <c r="E40" s="122">
        <v>1</v>
      </c>
      <c r="F40" s="108">
        <v>3.28</v>
      </c>
      <c r="G40" s="108"/>
      <c r="H40" s="108"/>
      <c r="I40" s="108">
        <f>PRODUCT(E40:H40)</f>
        <v>3.28</v>
      </c>
      <c r="J40" s="290"/>
    </row>
    <row r="41" spans="1:10" s="100" customFormat="1">
      <c r="A41" s="115"/>
      <c r="B41" s="121" t="s">
        <v>814</v>
      </c>
      <c r="C41" s="627" t="s">
        <v>405</v>
      </c>
      <c r="D41" s="111"/>
      <c r="E41" s="122">
        <v>1</v>
      </c>
      <c r="F41" s="108">
        <v>3.28</v>
      </c>
      <c r="G41" s="108"/>
      <c r="H41" s="108"/>
      <c r="I41" s="108">
        <f>PRODUCT(E41:H41)</f>
        <v>3.28</v>
      </c>
      <c r="J41" s="290"/>
    </row>
    <row r="42" spans="1:10" s="100" customFormat="1">
      <c r="A42" s="115"/>
      <c r="B42" s="121" t="s">
        <v>812</v>
      </c>
      <c r="C42" s="627" t="s">
        <v>405</v>
      </c>
      <c r="D42" s="111"/>
      <c r="E42" s="122">
        <v>1</v>
      </c>
      <c r="F42" s="108">
        <v>3.28</v>
      </c>
      <c r="G42" s="108"/>
      <c r="H42" s="108"/>
      <c r="I42" s="108">
        <f>PRODUCT(E42:H42)</f>
        <v>3.28</v>
      </c>
      <c r="J42" s="290"/>
    </row>
    <row r="43" spans="1:10" s="100" customFormat="1" ht="15" thickBot="1">
      <c r="A43" s="115"/>
      <c r="B43" s="121"/>
      <c r="C43" s="627"/>
      <c r="D43" s="111"/>
      <c r="E43" s="122"/>
      <c r="F43" s="108"/>
      <c r="G43" s="108"/>
      <c r="H43" s="108"/>
      <c r="I43" s="108"/>
      <c r="J43" s="290"/>
    </row>
    <row r="44" spans="1:10" s="100" customFormat="1">
      <c r="A44" s="566"/>
      <c r="B44" s="567" t="s">
        <v>684</v>
      </c>
      <c r="C44" s="628" t="s">
        <v>405</v>
      </c>
      <c r="D44" s="568"/>
      <c r="E44" s="569"/>
      <c r="F44" s="570"/>
      <c r="G44" s="570"/>
      <c r="H44" s="570"/>
      <c r="I44" s="570">
        <f>SUM(I39:I43)</f>
        <v>13.12</v>
      </c>
      <c r="J44" s="571"/>
    </row>
    <row r="45" spans="1:10" s="100" customFormat="1">
      <c r="A45" s="572"/>
      <c r="B45" s="548" t="s">
        <v>716</v>
      </c>
      <c r="C45" s="120" t="s">
        <v>405</v>
      </c>
      <c r="D45" s="573"/>
      <c r="E45" s="574"/>
      <c r="F45" s="575"/>
      <c r="G45" s="575"/>
      <c r="H45" s="575"/>
      <c r="I45" s="575">
        <v>0</v>
      </c>
      <c r="J45" s="576"/>
    </row>
    <row r="46" spans="1:10" s="100" customFormat="1" ht="15" thickBot="1">
      <c r="A46" s="577"/>
      <c r="B46" s="701" t="s">
        <v>6</v>
      </c>
      <c r="C46" s="702" t="s">
        <v>405</v>
      </c>
      <c r="D46" s="703"/>
      <c r="E46" s="704"/>
      <c r="F46" s="705"/>
      <c r="G46" s="705"/>
      <c r="H46" s="705"/>
      <c r="I46" s="705">
        <f>I44-I45</f>
        <v>13.12</v>
      </c>
      <c r="J46" s="706"/>
    </row>
    <row r="47" spans="1:10" s="100" customFormat="1">
      <c r="A47" s="115"/>
      <c r="B47" s="121"/>
      <c r="C47" s="111"/>
      <c r="D47" s="111"/>
      <c r="E47" s="122"/>
      <c r="F47" s="108"/>
      <c r="G47" s="108"/>
      <c r="H47" s="108"/>
      <c r="I47" s="108"/>
      <c r="J47" s="290"/>
    </row>
    <row r="48" spans="1:10" s="100" customFormat="1">
      <c r="A48" s="113">
        <v>2.2000000000000002</v>
      </c>
      <c r="B48" s="114" t="s">
        <v>407</v>
      </c>
      <c r="C48" s="120"/>
      <c r="D48" s="114"/>
      <c r="E48" s="120"/>
      <c r="F48" s="108"/>
      <c r="G48" s="108"/>
      <c r="H48" s="108"/>
      <c r="I48" s="108"/>
      <c r="J48" s="290"/>
    </row>
    <row r="49" spans="1:10" s="100" customFormat="1" ht="86.4">
      <c r="A49" s="115"/>
      <c r="B49" s="116" t="s">
        <v>408</v>
      </c>
      <c r="C49" s="111"/>
      <c r="D49" s="116"/>
      <c r="E49" s="111"/>
      <c r="F49" s="108"/>
      <c r="G49" s="108"/>
      <c r="H49" s="108"/>
      <c r="I49" s="108"/>
      <c r="J49" s="290"/>
    </row>
    <row r="50" spans="1:10" s="100" customFormat="1">
      <c r="A50" s="105"/>
      <c r="B50" s="106" t="s">
        <v>409</v>
      </c>
      <c r="C50" s="125"/>
      <c r="D50" s="125"/>
      <c r="E50" s="127"/>
      <c r="F50" s="108"/>
      <c r="G50" s="108"/>
      <c r="H50" s="108"/>
      <c r="I50" s="108"/>
      <c r="J50" s="290"/>
    </row>
    <row r="51" spans="1:10" s="100" customFormat="1">
      <c r="A51" s="115" t="s">
        <v>28</v>
      </c>
      <c r="B51" s="121" t="s">
        <v>404</v>
      </c>
      <c r="C51" s="111" t="s">
        <v>405</v>
      </c>
      <c r="D51" s="111">
        <v>110</v>
      </c>
      <c r="E51" s="122"/>
      <c r="F51" s="108"/>
      <c r="G51" s="108"/>
      <c r="H51" s="108"/>
      <c r="I51" s="108"/>
      <c r="J51" s="290"/>
    </row>
    <row r="52" spans="1:10" s="100" customFormat="1">
      <c r="A52" s="115"/>
      <c r="B52" s="121" t="s">
        <v>406</v>
      </c>
      <c r="C52" s="111" t="s">
        <v>405</v>
      </c>
      <c r="D52" s="111">
        <v>30</v>
      </c>
      <c r="E52" s="122"/>
      <c r="F52" s="108"/>
      <c r="G52" s="108"/>
      <c r="H52" s="108"/>
      <c r="I52" s="108"/>
      <c r="J52" s="290"/>
    </row>
    <row r="53" spans="1:10" s="100" customFormat="1">
      <c r="A53" s="115"/>
      <c r="B53" s="121" t="s">
        <v>811</v>
      </c>
      <c r="C53" s="627" t="s">
        <v>405</v>
      </c>
      <c r="D53" s="111"/>
      <c r="E53" s="122">
        <v>1</v>
      </c>
      <c r="F53" s="108">
        <v>3.28</v>
      </c>
      <c r="G53" s="108"/>
      <c r="H53" s="108"/>
      <c r="I53" s="108">
        <f>PRODUCT(E53:H53)</f>
        <v>3.28</v>
      </c>
      <c r="J53" s="290"/>
    </row>
    <row r="54" spans="1:10" s="100" customFormat="1">
      <c r="A54" s="115"/>
      <c r="B54" s="121" t="s">
        <v>813</v>
      </c>
      <c r="C54" s="627" t="s">
        <v>405</v>
      </c>
      <c r="D54" s="111"/>
      <c r="E54" s="122">
        <v>1</v>
      </c>
      <c r="F54" s="108">
        <v>3.28</v>
      </c>
      <c r="G54" s="108"/>
      <c r="H54" s="108"/>
      <c r="I54" s="108">
        <f>PRODUCT(E54:H54)</f>
        <v>3.28</v>
      </c>
      <c r="J54" s="290"/>
    </row>
    <row r="55" spans="1:10" s="100" customFormat="1">
      <c r="A55" s="115"/>
      <c r="B55" s="121" t="s">
        <v>814</v>
      </c>
      <c r="C55" s="627" t="s">
        <v>405</v>
      </c>
      <c r="D55" s="111"/>
      <c r="E55" s="122">
        <v>1</v>
      </c>
      <c r="F55" s="108">
        <v>3.28</v>
      </c>
      <c r="G55" s="108"/>
      <c r="H55" s="108"/>
      <c r="I55" s="108">
        <f>PRODUCT(E55:H55)</f>
        <v>3.28</v>
      </c>
      <c r="J55" s="290"/>
    </row>
    <row r="56" spans="1:10" s="100" customFormat="1">
      <c r="A56" s="115"/>
      <c r="B56" s="121" t="s">
        <v>812</v>
      </c>
      <c r="C56" s="627" t="s">
        <v>405</v>
      </c>
      <c r="D56" s="111"/>
      <c r="E56" s="122">
        <v>1</v>
      </c>
      <c r="F56" s="108">
        <v>3.28</v>
      </c>
      <c r="G56" s="108"/>
      <c r="H56" s="108"/>
      <c r="I56" s="108">
        <f>PRODUCT(E56:H56)</f>
        <v>3.28</v>
      </c>
      <c r="J56" s="290"/>
    </row>
    <row r="57" spans="1:10" s="100" customFormat="1" ht="15" thickBot="1">
      <c r="A57" s="115"/>
      <c r="B57" s="121"/>
      <c r="C57" s="627"/>
      <c r="D57" s="111"/>
      <c r="E57" s="122"/>
      <c r="F57" s="108"/>
      <c r="G57" s="108"/>
      <c r="H57" s="108"/>
      <c r="I57" s="108"/>
      <c r="J57" s="290"/>
    </row>
    <row r="58" spans="1:10" s="100" customFormat="1">
      <c r="A58" s="566"/>
      <c r="B58" s="567" t="s">
        <v>684</v>
      </c>
      <c r="C58" s="628" t="s">
        <v>405</v>
      </c>
      <c r="D58" s="568"/>
      <c r="E58" s="569"/>
      <c r="F58" s="570"/>
      <c r="G58" s="570"/>
      <c r="H58" s="570"/>
      <c r="I58" s="570">
        <f>SUM(I53:I57)</f>
        <v>13.12</v>
      </c>
      <c r="J58" s="571"/>
    </row>
    <row r="59" spans="1:10" s="100" customFormat="1">
      <c r="A59" s="572"/>
      <c r="B59" s="548" t="s">
        <v>716</v>
      </c>
      <c r="C59" s="120" t="s">
        <v>405</v>
      </c>
      <c r="D59" s="573"/>
      <c r="E59" s="574"/>
      <c r="F59" s="575"/>
      <c r="G59" s="575"/>
      <c r="H59" s="575"/>
      <c r="I59" s="575">
        <v>0</v>
      </c>
      <c r="J59" s="576"/>
    </row>
    <row r="60" spans="1:10" s="100" customFormat="1" ht="15" thickBot="1">
      <c r="A60" s="577"/>
      <c r="B60" s="701" t="s">
        <v>6</v>
      </c>
      <c r="C60" s="702" t="s">
        <v>405</v>
      </c>
      <c r="D60" s="703"/>
      <c r="E60" s="704"/>
      <c r="F60" s="705"/>
      <c r="G60" s="705"/>
      <c r="H60" s="705"/>
      <c r="I60" s="705">
        <f>I58-I59</f>
        <v>13.12</v>
      </c>
      <c r="J60" s="706"/>
    </row>
    <row r="61" spans="1:10" s="100" customFormat="1">
      <c r="A61" s="115"/>
      <c r="B61" s="121"/>
      <c r="C61" s="111"/>
      <c r="D61" s="111"/>
      <c r="E61" s="122"/>
      <c r="F61" s="108"/>
      <c r="G61" s="108"/>
      <c r="H61" s="108"/>
      <c r="I61" s="108"/>
      <c r="J61" s="290"/>
    </row>
    <row r="62" spans="1:10" s="100" customFormat="1">
      <c r="A62" s="113">
        <v>2.2999999999999998</v>
      </c>
      <c r="B62" s="114" t="s">
        <v>410</v>
      </c>
      <c r="C62" s="111"/>
      <c r="D62" s="111"/>
      <c r="E62" s="128"/>
      <c r="F62" s="108"/>
      <c r="G62" s="108"/>
      <c r="H62" s="108"/>
      <c r="I62" s="108"/>
      <c r="J62" s="290"/>
    </row>
    <row r="63" spans="1:10" s="100" customFormat="1" ht="100.8">
      <c r="A63" s="115"/>
      <c r="B63" s="116" t="s">
        <v>411</v>
      </c>
      <c r="C63" s="111"/>
      <c r="D63" s="111"/>
      <c r="E63" s="128"/>
      <c r="F63" s="108"/>
      <c r="G63" s="108"/>
      <c r="H63" s="108"/>
      <c r="I63" s="108"/>
      <c r="J63" s="290"/>
    </row>
    <row r="64" spans="1:10" s="100" customFormat="1">
      <c r="A64" s="105"/>
      <c r="B64" s="106" t="s">
        <v>412</v>
      </c>
      <c r="C64" s="111"/>
      <c r="D64" s="111"/>
      <c r="E64" s="128"/>
      <c r="F64" s="108"/>
      <c r="G64" s="108"/>
      <c r="H64" s="108"/>
      <c r="I64" s="108"/>
      <c r="J64" s="290"/>
    </row>
    <row r="65" spans="1:10" s="100" customFormat="1">
      <c r="A65" s="115" t="s">
        <v>28</v>
      </c>
      <c r="B65" s="116" t="s">
        <v>406</v>
      </c>
      <c r="C65" s="111" t="s">
        <v>44</v>
      </c>
      <c r="D65" s="111">
        <v>8</v>
      </c>
      <c r="E65" s="122"/>
      <c r="F65" s="108"/>
      <c r="G65" s="108"/>
      <c r="H65" s="108"/>
      <c r="I65" s="108"/>
      <c r="J65" s="290"/>
    </row>
    <row r="66" spans="1:10" s="100" customFormat="1" ht="15" thickBot="1">
      <c r="A66" s="551"/>
      <c r="B66" s="552" t="s">
        <v>782</v>
      </c>
      <c r="C66" s="553"/>
      <c r="D66" s="553"/>
      <c r="E66" s="554">
        <v>8</v>
      </c>
      <c r="F66" s="555"/>
      <c r="G66" s="555"/>
      <c r="H66" s="555"/>
      <c r="I66" s="626">
        <f>PRODUCT(E66:H66)</f>
        <v>8</v>
      </c>
      <c r="J66" s="707"/>
    </row>
    <row r="67" spans="1:10" s="100" customFormat="1">
      <c r="A67" s="566"/>
      <c r="B67" s="567" t="s">
        <v>684</v>
      </c>
      <c r="C67" s="568" t="s">
        <v>44</v>
      </c>
      <c r="D67" s="568"/>
      <c r="E67" s="569"/>
      <c r="F67" s="570"/>
      <c r="G67" s="570"/>
      <c r="H67" s="570"/>
      <c r="I67" s="570">
        <f>SUM(I66)</f>
        <v>8</v>
      </c>
      <c r="J67" s="571"/>
    </row>
    <row r="68" spans="1:10" s="100" customFormat="1">
      <c r="A68" s="572"/>
      <c r="B68" s="548" t="s">
        <v>716</v>
      </c>
      <c r="C68" s="573" t="s">
        <v>44</v>
      </c>
      <c r="D68" s="573"/>
      <c r="E68" s="574"/>
      <c r="F68" s="575"/>
      <c r="G68" s="575"/>
      <c r="H68" s="575"/>
      <c r="I68" s="575">
        <v>0</v>
      </c>
      <c r="J68" s="576"/>
    </row>
    <row r="69" spans="1:10" s="100" customFormat="1" ht="15" thickBot="1">
      <c r="A69" s="577"/>
      <c r="B69" s="701" t="s">
        <v>6</v>
      </c>
      <c r="C69" s="703" t="s">
        <v>44</v>
      </c>
      <c r="D69" s="703"/>
      <c r="E69" s="704"/>
      <c r="F69" s="705"/>
      <c r="G69" s="705"/>
      <c r="H69" s="705"/>
      <c r="I69" s="705">
        <f>I67-I68</f>
        <v>8</v>
      </c>
      <c r="J69" s="706"/>
    </row>
    <row r="70" spans="1:10" s="100" customFormat="1">
      <c r="A70" s="556"/>
      <c r="B70" s="557"/>
      <c r="C70" s="558"/>
      <c r="D70" s="558"/>
      <c r="E70" s="559"/>
      <c r="F70" s="560"/>
      <c r="G70" s="560"/>
      <c r="H70" s="560"/>
      <c r="I70" s="560"/>
      <c r="J70" s="698"/>
    </row>
    <row r="71" spans="1:10" s="100" customFormat="1">
      <c r="A71" s="113">
        <v>2.4</v>
      </c>
      <c r="B71" s="106" t="s">
        <v>413</v>
      </c>
      <c r="C71" s="120"/>
      <c r="D71" s="120"/>
      <c r="E71" s="128"/>
      <c r="F71" s="108"/>
      <c r="G71" s="108"/>
      <c r="H71" s="108"/>
      <c r="I71" s="108"/>
      <c r="J71" s="290"/>
    </row>
    <row r="72" spans="1:10" s="100" customFormat="1" ht="100.8">
      <c r="A72" s="115"/>
      <c r="B72" s="124" t="s">
        <v>414</v>
      </c>
      <c r="C72" s="111"/>
      <c r="D72" s="111"/>
      <c r="E72" s="128"/>
      <c r="F72" s="108"/>
      <c r="G72" s="108"/>
      <c r="H72" s="108"/>
      <c r="I72" s="108"/>
      <c r="J72" s="290"/>
    </row>
    <row r="73" spans="1:10" s="100" customFormat="1">
      <c r="A73" s="105"/>
      <c r="B73" s="106" t="s">
        <v>412</v>
      </c>
      <c r="C73" s="125"/>
      <c r="D73" s="125"/>
      <c r="E73" s="128"/>
      <c r="F73" s="108"/>
      <c r="G73" s="108"/>
      <c r="H73" s="108"/>
      <c r="I73" s="108"/>
      <c r="J73" s="290"/>
    </row>
    <row r="74" spans="1:10" s="100" customFormat="1">
      <c r="A74" s="115" t="s">
        <v>28</v>
      </c>
      <c r="B74" s="116" t="s">
        <v>406</v>
      </c>
      <c r="C74" s="111" t="s">
        <v>44</v>
      </c>
      <c r="D74" s="111">
        <v>2</v>
      </c>
      <c r="E74" s="122"/>
      <c r="F74" s="108"/>
      <c r="G74" s="108"/>
      <c r="H74" s="108"/>
      <c r="I74" s="108"/>
      <c r="J74" s="290"/>
    </row>
    <row r="75" spans="1:10" s="100" customFormat="1" ht="15" thickBot="1">
      <c r="A75" s="551"/>
      <c r="B75" s="552" t="s">
        <v>783</v>
      </c>
      <c r="C75" s="553"/>
      <c r="D75" s="553"/>
      <c r="E75" s="554">
        <v>2</v>
      </c>
      <c r="F75" s="555"/>
      <c r="G75" s="555"/>
      <c r="H75" s="555"/>
      <c r="I75" s="626">
        <f>PRODUCT(E75:H75)</f>
        <v>2</v>
      </c>
      <c r="J75" s="707"/>
    </row>
    <row r="76" spans="1:10" s="100" customFormat="1">
      <c r="A76" s="566"/>
      <c r="B76" s="567" t="s">
        <v>684</v>
      </c>
      <c r="C76" s="568" t="s">
        <v>44</v>
      </c>
      <c r="D76" s="568"/>
      <c r="E76" s="569"/>
      <c r="F76" s="570"/>
      <c r="G76" s="570"/>
      <c r="H76" s="570"/>
      <c r="I76" s="570">
        <f>SUM(I75)</f>
        <v>2</v>
      </c>
      <c r="J76" s="571"/>
    </row>
    <row r="77" spans="1:10" s="100" customFormat="1">
      <c r="A77" s="572"/>
      <c r="B77" s="548" t="s">
        <v>716</v>
      </c>
      <c r="C77" s="573" t="s">
        <v>44</v>
      </c>
      <c r="D77" s="573"/>
      <c r="E77" s="574"/>
      <c r="F77" s="575"/>
      <c r="G77" s="575"/>
      <c r="H77" s="575"/>
      <c r="I77" s="575">
        <v>0</v>
      </c>
      <c r="J77" s="576"/>
    </row>
    <row r="78" spans="1:10" s="100" customFormat="1" ht="15" thickBot="1">
      <c r="A78" s="577"/>
      <c r="B78" s="701" t="s">
        <v>6</v>
      </c>
      <c r="C78" s="703" t="s">
        <v>44</v>
      </c>
      <c r="D78" s="703"/>
      <c r="E78" s="704"/>
      <c r="F78" s="705"/>
      <c r="G78" s="705"/>
      <c r="H78" s="705"/>
      <c r="I78" s="705">
        <f>I76-I77</f>
        <v>2</v>
      </c>
      <c r="J78" s="706"/>
    </row>
    <row r="79" spans="1:10" s="100" customFormat="1">
      <c r="A79" s="115"/>
      <c r="B79" s="116"/>
      <c r="C79" s="111"/>
      <c r="D79" s="111"/>
      <c r="E79" s="128"/>
      <c r="F79" s="108"/>
      <c r="G79" s="108"/>
      <c r="H79" s="108"/>
      <c r="I79" s="108"/>
      <c r="J79" s="290"/>
    </row>
    <row r="80" spans="1:10" s="100" customFormat="1">
      <c r="A80" s="113">
        <v>2.5</v>
      </c>
      <c r="B80" s="114" t="s">
        <v>415</v>
      </c>
      <c r="C80" s="120"/>
      <c r="D80" s="120"/>
      <c r="E80" s="128"/>
      <c r="F80" s="108"/>
      <c r="G80" s="108"/>
      <c r="H80" s="108"/>
      <c r="I80" s="108"/>
      <c r="J80" s="290"/>
    </row>
    <row r="81" spans="1:10" s="100" customFormat="1" ht="158.4">
      <c r="A81" s="115"/>
      <c r="B81" s="116" t="s">
        <v>416</v>
      </c>
      <c r="C81" s="111"/>
      <c r="D81" s="111"/>
      <c r="E81" s="128"/>
      <c r="F81" s="108"/>
      <c r="G81" s="108"/>
      <c r="H81" s="108"/>
      <c r="I81" s="108"/>
      <c r="J81" s="290"/>
    </row>
    <row r="82" spans="1:10" s="100" customFormat="1">
      <c r="A82" s="105"/>
      <c r="B82" s="106" t="s">
        <v>417</v>
      </c>
      <c r="C82" s="125"/>
      <c r="D82" s="125"/>
      <c r="E82" s="128"/>
      <c r="F82" s="108"/>
      <c r="G82" s="108"/>
      <c r="H82" s="108"/>
      <c r="I82" s="108"/>
      <c r="J82" s="290"/>
    </row>
    <row r="83" spans="1:10" s="100" customFormat="1">
      <c r="A83" s="115" t="s">
        <v>28</v>
      </c>
      <c r="B83" s="116" t="s">
        <v>406</v>
      </c>
      <c r="C83" s="111" t="s">
        <v>44</v>
      </c>
      <c r="D83" s="111">
        <v>2</v>
      </c>
      <c r="E83" s="122"/>
      <c r="F83" s="108"/>
      <c r="G83" s="108"/>
      <c r="H83" s="108"/>
      <c r="I83" s="108"/>
      <c r="J83" s="290"/>
    </row>
    <row r="84" spans="1:10" s="100" customFormat="1" ht="15" thickBot="1">
      <c r="A84" s="551"/>
      <c r="B84" s="552" t="s">
        <v>415</v>
      </c>
      <c r="C84" s="553"/>
      <c r="D84" s="553"/>
      <c r="E84" s="554">
        <v>2</v>
      </c>
      <c r="F84" s="555"/>
      <c r="G84" s="555"/>
      <c r="H84" s="555"/>
      <c r="I84" s="626">
        <f>PRODUCT(E84:H84)</f>
        <v>2</v>
      </c>
      <c r="J84" s="707"/>
    </row>
    <row r="85" spans="1:10" s="100" customFormat="1">
      <c r="A85" s="566"/>
      <c r="B85" s="567" t="s">
        <v>684</v>
      </c>
      <c r="C85" s="568" t="s">
        <v>44</v>
      </c>
      <c r="D85" s="568"/>
      <c r="E85" s="569"/>
      <c r="F85" s="570"/>
      <c r="G85" s="570"/>
      <c r="H85" s="570"/>
      <c r="I85" s="570">
        <f>SUM(I84)</f>
        <v>2</v>
      </c>
      <c r="J85" s="571"/>
    </row>
    <row r="86" spans="1:10" s="100" customFormat="1">
      <c r="A86" s="572"/>
      <c r="B86" s="548" t="s">
        <v>716</v>
      </c>
      <c r="C86" s="573" t="s">
        <v>44</v>
      </c>
      <c r="D86" s="573"/>
      <c r="E86" s="574"/>
      <c r="F86" s="575"/>
      <c r="G86" s="575"/>
      <c r="H86" s="575"/>
      <c r="I86" s="575">
        <v>0</v>
      </c>
      <c r="J86" s="576"/>
    </row>
    <row r="87" spans="1:10" s="100" customFormat="1" ht="15" thickBot="1">
      <c r="A87" s="577"/>
      <c r="B87" s="701" t="s">
        <v>6</v>
      </c>
      <c r="C87" s="703" t="s">
        <v>44</v>
      </c>
      <c r="D87" s="703"/>
      <c r="E87" s="704"/>
      <c r="F87" s="705"/>
      <c r="G87" s="705"/>
      <c r="H87" s="705"/>
      <c r="I87" s="705">
        <f>I85-I86</f>
        <v>2</v>
      </c>
      <c r="J87" s="706"/>
    </row>
    <row r="88" spans="1:10" s="100" customFormat="1">
      <c r="A88" s="115"/>
      <c r="B88" s="116"/>
      <c r="C88" s="111"/>
      <c r="D88" s="111"/>
      <c r="E88" s="122"/>
      <c r="F88" s="108"/>
      <c r="G88" s="108"/>
      <c r="H88" s="108"/>
      <c r="I88" s="108"/>
      <c r="J88" s="290"/>
    </row>
    <row r="89" spans="1:10" s="100" customFormat="1">
      <c r="A89" s="113">
        <v>2.6</v>
      </c>
      <c r="B89" s="114" t="s">
        <v>418</v>
      </c>
      <c r="C89" s="120"/>
      <c r="D89" s="120"/>
      <c r="E89" s="128"/>
      <c r="F89" s="108"/>
      <c r="G89" s="108"/>
      <c r="H89" s="108"/>
      <c r="I89" s="108"/>
      <c r="J89" s="290"/>
    </row>
    <row r="90" spans="1:10" s="100" customFormat="1">
      <c r="A90" s="105"/>
      <c r="B90" s="106" t="s">
        <v>419</v>
      </c>
      <c r="C90" s="125"/>
      <c r="D90" s="125"/>
      <c r="E90" s="128"/>
      <c r="F90" s="108"/>
      <c r="G90" s="108"/>
      <c r="H90" s="108"/>
      <c r="I90" s="108"/>
      <c r="J90" s="290"/>
    </row>
    <row r="91" spans="1:10" s="100" customFormat="1">
      <c r="A91" s="113"/>
      <c r="B91" s="114" t="s">
        <v>420</v>
      </c>
      <c r="C91" s="120"/>
      <c r="D91" s="120"/>
      <c r="E91" s="128"/>
      <c r="F91" s="108"/>
      <c r="G91" s="108"/>
      <c r="H91" s="108"/>
      <c r="I91" s="108"/>
      <c r="J91" s="290"/>
    </row>
    <row r="92" spans="1:10" s="100" customFormat="1" ht="28.8">
      <c r="A92" s="115" t="s">
        <v>28</v>
      </c>
      <c r="B92" s="116" t="s">
        <v>421</v>
      </c>
      <c r="C92" s="111" t="s">
        <v>44</v>
      </c>
      <c r="D92" s="111">
        <v>4</v>
      </c>
      <c r="E92" s="122"/>
      <c r="F92" s="108"/>
      <c r="G92" s="108"/>
      <c r="H92" s="108"/>
      <c r="I92" s="108"/>
      <c r="J92" s="290"/>
    </row>
    <row r="93" spans="1:10" s="100" customFormat="1" ht="15" thickBot="1">
      <c r="A93" s="551"/>
      <c r="B93" s="552" t="s">
        <v>784</v>
      </c>
      <c r="C93" s="553"/>
      <c r="D93" s="553"/>
      <c r="E93" s="554">
        <v>4</v>
      </c>
      <c r="F93" s="555"/>
      <c r="G93" s="555"/>
      <c r="H93" s="555"/>
      <c r="I93" s="626">
        <f>PRODUCT(E93:H93)</f>
        <v>4</v>
      </c>
      <c r="J93" s="707"/>
    </row>
    <row r="94" spans="1:10" s="100" customFormat="1">
      <c r="A94" s="566"/>
      <c r="B94" s="567" t="s">
        <v>684</v>
      </c>
      <c r="C94" s="568" t="s">
        <v>44</v>
      </c>
      <c r="D94" s="568"/>
      <c r="E94" s="569"/>
      <c r="F94" s="570"/>
      <c r="G94" s="570"/>
      <c r="H94" s="570"/>
      <c r="I94" s="570">
        <f>SUM(I93)</f>
        <v>4</v>
      </c>
      <c r="J94" s="571"/>
    </row>
    <row r="95" spans="1:10" s="100" customFormat="1">
      <c r="A95" s="572"/>
      <c r="B95" s="548" t="s">
        <v>716</v>
      </c>
      <c r="C95" s="573" t="s">
        <v>44</v>
      </c>
      <c r="D95" s="573"/>
      <c r="E95" s="574"/>
      <c r="F95" s="575"/>
      <c r="G95" s="575"/>
      <c r="H95" s="575"/>
      <c r="I95" s="575">
        <v>0</v>
      </c>
      <c r="J95" s="576"/>
    </row>
    <row r="96" spans="1:10" s="100" customFormat="1" ht="15" thickBot="1">
      <c r="A96" s="577"/>
      <c r="B96" s="701" t="s">
        <v>6</v>
      </c>
      <c r="C96" s="703" t="s">
        <v>44</v>
      </c>
      <c r="D96" s="703"/>
      <c r="E96" s="704"/>
      <c r="F96" s="705"/>
      <c r="G96" s="705"/>
      <c r="H96" s="705"/>
      <c r="I96" s="705">
        <f>I94-I95</f>
        <v>4</v>
      </c>
      <c r="J96" s="706"/>
    </row>
    <row r="97" spans="1:10" s="100" customFormat="1">
      <c r="A97" s="115"/>
      <c r="B97" s="116"/>
      <c r="C97" s="111"/>
      <c r="D97" s="111"/>
      <c r="E97" s="122"/>
      <c r="F97" s="108"/>
      <c r="G97" s="108"/>
      <c r="H97" s="108"/>
      <c r="I97" s="108"/>
      <c r="J97" s="290"/>
    </row>
    <row r="98" spans="1:10" s="100" customFormat="1">
      <c r="A98" s="113">
        <v>2.7</v>
      </c>
      <c r="B98" s="114" t="s">
        <v>422</v>
      </c>
      <c r="C98" s="120"/>
      <c r="D98" s="120"/>
      <c r="E98" s="128"/>
      <c r="F98" s="108"/>
      <c r="G98" s="108"/>
      <c r="H98" s="108"/>
      <c r="I98" s="108"/>
      <c r="J98" s="290"/>
    </row>
    <row r="99" spans="1:10" s="100" customFormat="1">
      <c r="A99" s="105"/>
      <c r="B99" s="106" t="s">
        <v>423</v>
      </c>
      <c r="C99" s="125"/>
      <c r="D99" s="125"/>
      <c r="E99" s="128"/>
      <c r="F99" s="108"/>
      <c r="G99" s="108"/>
      <c r="H99" s="108"/>
      <c r="I99" s="108"/>
      <c r="J99" s="290"/>
    </row>
    <row r="100" spans="1:10" s="100" customFormat="1">
      <c r="A100" s="115"/>
      <c r="B100" s="116" t="s">
        <v>424</v>
      </c>
      <c r="C100" s="111"/>
      <c r="D100" s="111"/>
      <c r="E100" s="128"/>
      <c r="F100" s="108"/>
      <c r="G100" s="108"/>
      <c r="H100" s="108"/>
      <c r="I100" s="108"/>
      <c r="J100" s="290"/>
    </row>
    <row r="101" spans="1:10" s="100" customFormat="1" ht="43.2">
      <c r="A101" s="115" t="s">
        <v>28</v>
      </c>
      <c r="B101" s="116" t="s">
        <v>425</v>
      </c>
      <c r="C101" s="111" t="s">
        <v>44</v>
      </c>
      <c r="D101" s="111">
        <v>4</v>
      </c>
      <c r="E101" s="122"/>
      <c r="F101" s="108"/>
      <c r="G101" s="108"/>
      <c r="H101" s="108"/>
      <c r="I101" s="108"/>
      <c r="J101" s="290"/>
    </row>
    <row r="102" spans="1:10" s="100" customFormat="1" ht="15" thickBot="1">
      <c r="A102" s="551"/>
      <c r="B102" s="552" t="s">
        <v>785</v>
      </c>
      <c r="C102" s="553"/>
      <c r="D102" s="553"/>
      <c r="E102" s="554">
        <v>4</v>
      </c>
      <c r="F102" s="555"/>
      <c r="G102" s="555"/>
      <c r="H102" s="555"/>
      <c r="I102" s="626">
        <f>PRODUCT(E102:H102)</f>
        <v>4</v>
      </c>
      <c r="J102" s="707"/>
    </row>
    <row r="103" spans="1:10" s="100" customFormat="1">
      <c r="A103" s="566"/>
      <c r="B103" s="567" t="s">
        <v>684</v>
      </c>
      <c r="C103" s="568" t="s">
        <v>44</v>
      </c>
      <c r="D103" s="568"/>
      <c r="E103" s="569"/>
      <c r="F103" s="570"/>
      <c r="G103" s="570"/>
      <c r="H103" s="570"/>
      <c r="I103" s="570">
        <f>SUM(I102)</f>
        <v>4</v>
      </c>
      <c r="J103" s="571"/>
    </row>
    <row r="104" spans="1:10" s="100" customFormat="1">
      <c r="A104" s="572"/>
      <c r="B104" s="548" t="s">
        <v>716</v>
      </c>
      <c r="C104" s="573" t="s">
        <v>44</v>
      </c>
      <c r="D104" s="573"/>
      <c r="E104" s="574"/>
      <c r="F104" s="575"/>
      <c r="G104" s="575"/>
      <c r="H104" s="575"/>
      <c r="I104" s="575">
        <v>0</v>
      </c>
      <c r="J104" s="576"/>
    </row>
    <row r="105" spans="1:10" s="100" customFormat="1" ht="15" thickBot="1">
      <c r="A105" s="577"/>
      <c r="B105" s="701" t="s">
        <v>6</v>
      </c>
      <c r="C105" s="703" t="s">
        <v>44</v>
      </c>
      <c r="D105" s="703"/>
      <c r="E105" s="704"/>
      <c r="F105" s="705"/>
      <c r="G105" s="705"/>
      <c r="H105" s="705"/>
      <c r="I105" s="705">
        <f>I103-I104</f>
        <v>4</v>
      </c>
      <c r="J105" s="706"/>
    </row>
    <row r="106" spans="1:10" s="100" customFormat="1">
      <c r="A106" s="115"/>
      <c r="B106" s="116"/>
      <c r="C106" s="111"/>
      <c r="D106" s="111"/>
      <c r="E106" s="122"/>
      <c r="F106" s="108"/>
      <c r="G106" s="108"/>
      <c r="H106" s="108"/>
      <c r="I106" s="108"/>
      <c r="J106" s="290"/>
    </row>
    <row r="107" spans="1:10" s="100" customFormat="1" ht="57.6">
      <c r="A107" s="115" t="s">
        <v>46</v>
      </c>
      <c r="B107" s="116" t="s">
        <v>426</v>
      </c>
      <c r="C107" s="111" t="s">
        <v>44</v>
      </c>
      <c r="D107" s="111">
        <v>4</v>
      </c>
      <c r="E107" s="122"/>
      <c r="F107" s="108"/>
      <c r="G107" s="108"/>
      <c r="H107" s="108"/>
      <c r="I107" s="108"/>
      <c r="J107" s="290"/>
    </row>
    <row r="108" spans="1:10" s="100" customFormat="1" ht="15" thickBot="1">
      <c r="A108" s="551"/>
      <c r="B108" s="552" t="s">
        <v>786</v>
      </c>
      <c r="C108" s="553"/>
      <c r="D108" s="553"/>
      <c r="E108" s="554">
        <v>4</v>
      </c>
      <c r="F108" s="555"/>
      <c r="G108" s="555"/>
      <c r="H108" s="555"/>
      <c r="I108" s="626">
        <f>PRODUCT(E108:H108)</f>
        <v>4</v>
      </c>
      <c r="J108" s="707"/>
    </row>
    <row r="109" spans="1:10" s="100" customFormat="1">
      <c r="A109" s="566"/>
      <c r="B109" s="567" t="s">
        <v>684</v>
      </c>
      <c r="C109" s="568" t="s">
        <v>44</v>
      </c>
      <c r="D109" s="568"/>
      <c r="E109" s="569"/>
      <c r="F109" s="570"/>
      <c r="G109" s="570"/>
      <c r="H109" s="570"/>
      <c r="I109" s="570">
        <f>SUM(I108)</f>
        <v>4</v>
      </c>
      <c r="J109" s="571"/>
    </row>
    <row r="110" spans="1:10" s="100" customFormat="1">
      <c r="A110" s="572"/>
      <c r="B110" s="548" t="s">
        <v>716</v>
      </c>
      <c r="C110" s="573" t="s">
        <v>44</v>
      </c>
      <c r="D110" s="573"/>
      <c r="E110" s="574"/>
      <c r="F110" s="575"/>
      <c r="G110" s="575"/>
      <c r="H110" s="575"/>
      <c r="I110" s="575">
        <v>0</v>
      </c>
      <c r="J110" s="576"/>
    </row>
    <row r="111" spans="1:10" s="100" customFormat="1" ht="15" thickBot="1">
      <c r="A111" s="577"/>
      <c r="B111" s="701" t="s">
        <v>6</v>
      </c>
      <c r="C111" s="703" t="s">
        <v>44</v>
      </c>
      <c r="D111" s="703"/>
      <c r="E111" s="704"/>
      <c r="F111" s="705"/>
      <c r="G111" s="705"/>
      <c r="H111" s="705"/>
      <c r="I111" s="705">
        <f>I109-I110</f>
        <v>4</v>
      </c>
      <c r="J111" s="706"/>
    </row>
    <row r="112" spans="1:10" s="100" customFormat="1">
      <c r="A112" s="115"/>
      <c r="B112" s="116"/>
      <c r="C112" s="111"/>
      <c r="D112" s="111"/>
      <c r="E112" s="122"/>
      <c r="F112" s="108"/>
      <c r="G112" s="108"/>
      <c r="H112" s="108"/>
      <c r="I112" s="108"/>
      <c r="J112" s="290"/>
    </row>
    <row r="113" spans="1:10" s="100" customFormat="1">
      <c r="A113" s="115" t="s">
        <v>48</v>
      </c>
      <c r="B113" s="116" t="s">
        <v>427</v>
      </c>
      <c r="C113" s="111" t="s">
        <v>44</v>
      </c>
      <c r="D113" s="111">
        <v>8</v>
      </c>
      <c r="E113" s="122"/>
      <c r="F113" s="108"/>
      <c r="G113" s="108"/>
      <c r="H113" s="108"/>
      <c r="I113" s="108"/>
      <c r="J113" s="290"/>
    </row>
    <row r="114" spans="1:10" s="100" customFormat="1" ht="15" thickBot="1">
      <c r="A114" s="551"/>
      <c r="B114" s="629" t="s">
        <v>427</v>
      </c>
      <c r="C114" s="553"/>
      <c r="D114" s="553"/>
      <c r="E114" s="554">
        <v>8</v>
      </c>
      <c r="F114" s="555"/>
      <c r="G114" s="555"/>
      <c r="H114" s="555"/>
      <c r="I114" s="626">
        <f>PRODUCT(E114:H114)</f>
        <v>8</v>
      </c>
      <c r="J114" s="707"/>
    </row>
    <row r="115" spans="1:10" s="100" customFormat="1">
      <c r="A115" s="566"/>
      <c r="B115" s="567" t="s">
        <v>684</v>
      </c>
      <c r="C115" s="568" t="s">
        <v>44</v>
      </c>
      <c r="D115" s="568"/>
      <c r="E115" s="569"/>
      <c r="F115" s="570"/>
      <c r="G115" s="570"/>
      <c r="H115" s="570"/>
      <c r="I115" s="570">
        <f>SUM(I114)</f>
        <v>8</v>
      </c>
      <c r="J115" s="571"/>
    </row>
    <row r="116" spans="1:10" s="100" customFormat="1">
      <c r="A116" s="572"/>
      <c r="B116" s="548" t="s">
        <v>716</v>
      </c>
      <c r="C116" s="573" t="s">
        <v>44</v>
      </c>
      <c r="D116" s="573"/>
      <c r="E116" s="574"/>
      <c r="F116" s="575"/>
      <c r="G116" s="575"/>
      <c r="H116" s="575"/>
      <c r="I116" s="575">
        <v>0</v>
      </c>
      <c r="J116" s="576"/>
    </row>
    <row r="117" spans="1:10" s="100" customFormat="1" ht="15" thickBot="1">
      <c r="A117" s="577"/>
      <c r="B117" s="701" t="s">
        <v>6</v>
      </c>
      <c r="C117" s="703" t="s">
        <v>44</v>
      </c>
      <c r="D117" s="703"/>
      <c r="E117" s="704"/>
      <c r="F117" s="705"/>
      <c r="G117" s="705"/>
      <c r="H117" s="705"/>
      <c r="I117" s="705">
        <f>I115-I116</f>
        <v>8</v>
      </c>
      <c r="J117" s="706"/>
    </row>
    <row r="118" spans="1:10" s="100" customFormat="1">
      <c r="A118" s="115"/>
      <c r="B118" s="116"/>
      <c r="C118" s="111"/>
      <c r="D118" s="111"/>
      <c r="E118" s="122"/>
      <c r="F118" s="108"/>
      <c r="G118" s="108"/>
      <c r="H118" s="108"/>
      <c r="I118" s="108"/>
      <c r="J118" s="290"/>
    </row>
    <row r="119" spans="1:10" s="100" customFormat="1">
      <c r="A119" s="115" t="s">
        <v>50</v>
      </c>
      <c r="B119" s="116" t="s">
        <v>428</v>
      </c>
      <c r="C119" s="111" t="s">
        <v>44</v>
      </c>
      <c r="D119" s="111" t="s">
        <v>97</v>
      </c>
      <c r="E119" s="122"/>
      <c r="F119" s="108"/>
      <c r="G119" s="108"/>
      <c r="H119" s="108"/>
      <c r="I119" s="108"/>
      <c r="J119" s="290"/>
    </row>
    <row r="120" spans="1:10" s="100" customFormat="1">
      <c r="A120" s="123"/>
      <c r="B120" s="124"/>
      <c r="C120" s="125"/>
      <c r="D120" s="125"/>
      <c r="E120" s="126"/>
      <c r="F120" s="108"/>
      <c r="G120" s="108"/>
      <c r="H120" s="108"/>
      <c r="I120" s="108"/>
      <c r="J120" s="290"/>
    </row>
    <row r="121" spans="1:10" s="100" customFormat="1">
      <c r="A121" s="129">
        <v>2.8</v>
      </c>
      <c r="B121" s="114" t="s">
        <v>429</v>
      </c>
      <c r="C121" s="120"/>
      <c r="D121" s="120"/>
      <c r="E121" s="130"/>
      <c r="F121" s="108"/>
      <c r="G121" s="108"/>
      <c r="H121" s="108"/>
      <c r="I121" s="108"/>
      <c r="J121" s="290"/>
    </row>
    <row r="122" spans="1:10" s="100" customFormat="1" ht="86.4">
      <c r="A122" s="115"/>
      <c r="B122" s="116" t="s">
        <v>430</v>
      </c>
      <c r="C122" s="111"/>
      <c r="D122" s="111"/>
      <c r="E122" s="112"/>
      <c r="F122" s="108"/>
      <c r="G122" s="108"/>
      <c r="H122" s="108"/>
      <c r="I122" s="108"/>
      <c r="J122" s="290"/>
    </row>
    <row r="123" spans="1:10" s="100" customFormat="1">
      <c r="A123" s="115"/>
      <c r="B123" s="114" t="s">
        <v>431</v>
      </c>
      <c r="C123" s="111"/>
      <c r="D123" s="111"/>
      <c r="E123" s="112"/>
      <c r="F123" s="108"/>
      <c r="G123" s="108"/>
      <c r="H123" s="108"/>
      <c r="I123" s="108"/>
      <c r="J123" s="290"/>
    </row>
    <row r="124" spans="1:10" s="100" customFormat="1">
      <c r="A124" s="115" t="s">
        <v>28</v>
      </c>
      <c r="B124" s="116" t="s">
        <v>432</v>
      </c>
      <c r="C124" s="111" t="s">
        <v>405</v>
      </c>
      <c r="D124" s="111">
        <v>10</v>
      </c>
      <c r="E124" s="122"/>
      <c r="F124" s="108"/>
      <c r="G124" s="108"/>
      <c r="H124" s="108"/>
      <c r="I124" s="108"/>
      <c r="J124" s="290"/>
    </row>
    <row r="125" spans="1:10" s="100" customFormat="1">
      <c r="A125" s="115"/>
      <c r="B125" s="630" t="s">
        <v>815</v>
      </c>
      <c r="C125" s="111"/>
      <c r="D125" s="111"/>
      <c r="E125" s="122">
        <v>1</v>
      </c>
      <c r="F125" s="108">
        <v>6.61</v>
      </c>
      <c r="G125" s="108"/>
      <c r="H125" s="108"/>
      <c r="I125" s="626">
        <f>PRODUCT(E125:H125)</f>
        <v>6.61</v>
      </c>
      <c r="J125" s="290"/>
    </row>
    <row r="126" spans="1:10" s="100" customFormat="1" ht="15" thickBot="1">
      <c r="A126" s="115"/>
      <c r="B126" s="630" t="s">
        <v>816</v>
      </c>
      <c r="C126" s="111"/>
      <c r="D126" s="111"/>
      <c r="E126" s="122">
        <v>1</v>
      </c>
      <c r="F126" s="598">
        <v>7.9</v>
      </c>
      <c r="G126" s="108"/>
      <c r="H126" s="108"/>
      <c r="I126" s="626">
        <f>PRODUCT(E126:H126)</f>
        <v>7.9</v>
      </c>
      <c r="J126" s="290"/>
    </row>
    <row r="127" spans="1:10" s="100" customFormat="1">
      <c r="A127" s="566"/>
      <c r="B127" s="567" t="s">
        <v>684</v>
      </c>
      <c r="C127" s="628" t="s">
        <v>405</v>
      </c>
      <c r="D127" s="568"/>
      <c r="E127" s="569"/>
      <c r="F127" s="570"/>
      <c r="G127" s="570"/>
      <c r="H127" s="570"/>
      <c r="I127" s="570">
        <f>SUM(I125:I126)</f>
        <v>14.510000000000002</v>
      </c>
      <c r="J127" s="571"/>
    </row>
    <row r="128" spans="1:10" s="100" customFormat="1">
      <c r="A128" s="690"/>
      <c r="B128" s="603" t="s">
        <v>840</v>
      </c>
      <c r="C128" s="691" t="s">
        <v>405</v>
      </c>
      <c r="D128" s="692"/>
      <c r="E128" s="693"/>
      <c r="F128" s="694"/>
      <c r="G128" s="694"/>
      <c r="H128" s="694"/>
      <c r="I128" s="696">
        <v>10</v>
      </c>
      <c r="J128" s="695"/>
    </row>
    <row r="129" spans="1:10" s="100" customFormat="1">
      <c r="A129" s="572"/>
      <c r="B129" s="548" t="s">
        <v>716</v>
      </c>
      <c r="C129" s="120" t="s">
        <v>405</v>
      </c>
      <c r="D129" s="573"/>
      <c r="E129" s="574"/>
      <c r="F129" s="575"/>
      <c r="G129" s="575"/>
      <c r="H129" s="575"/>
      <c r="I129" s="575">
        <v>0</v>
      </c>
      <c r="J129" s="576"/>
    </row>
    <row r="130" spans="1:10" s="100" customFormat="1" ht="15" thickBot="1">
      <c r="A130" s="577"/>
      <c r="B130" s="701" t="s">
        <v>6</v>
      </c>
      <c r="C130" s="702" t="s">
        <v>405</v>
      </c>
      <c r="D130" s="703"/>
      <c r="E130" s="704"/>
      <c r="F130" s="705"/>
      <c r="G130" s="705"/>
      <c r="H130" s="705"/>
      <c r="I130" s="705">
        <f>I127-I129</f>
        <v>14.510000000000002</v>
      </c>
      <c r="J130" s="706"/>
    </row>
    <row r="131" spans="1:10" s="100" customFormat="1">
      <c r="A131" s="115"/>
      <c r="B131" s="116"/>
      <c r="C131" s="111"/>
      <c r="D131" s="111"/>
      <c r="E131" s="122"/>
      <c r="F131" s="108"/>
      <c r="G131" s="108"/>
      <c r="H131" s="108"/>
      <c r="I131" s="108"/>
      <c r="J131" s="290"/>
    </row>
    <row r="132" spans="1:10" s="100" customFormat="1">
      <c r="A132" s="115" t="s">
        <v>46</v>
      </c>
      <c r="B132" s="116" t="s">
        <v>433</v>
      </c>
      <c r="C132" s="111" t="s">
        <v>405</v>
      </c>
      <c r="D132" s="111">
        <v>20</v>
      </c>
      <c r="E132" s="122"/>
      <c r="F132" s="108"/>
      <c r="G132" s="108"/>
      <c r="H132" s="108"/>
      <c r="I132" s="108"/>
      <c r="J132" s="290"/>
    </row>
    <row r="133" spans="1:10" s="100" customFormat="1">
      <c r="A133" s="115"/>
      <c r="B133" s="116"/>
      <c r="C133" s="111"/>
      <c r="D133" s="111"/>
      <c r="E133" s="112"/>
      <c r="F133" s="108"/>
      <c r="G133" s="108"/>
      <c r="H133" s="108"/>
      <c r="I133" s="108"/>
      <c r="J133" s="290"/>
    </row>
    <row r="134" spans="1:10" s="100" customFormat="1">
      <c r="A134" s="115"/>
      <c r="B134" s="114" t="s">
        <v>434</v>
      </c>
      <c r="C134" s="111"/>
      <c r="D134" s="111"/>
      <c r="E134" s="111"/>
      <c r="F134" s="108"/>
      <c r="G134" s="108"/>
      <c r="H134" s="108"/>
      <c r="I134" s="108"/>
      <c r="J134" s="290"/>
    </row>
    <row r="135" spans="1:10" s="100" customFormat="1">
      <c r="A135" s="113" t="s">
        <v>28</v>
      </c>
      <c r="B135" s="114" t="s">
        <v>435</v>
      </c>
      <c r="C135" s="111"/>
      <c r="D135" s="111"/>
      <c r="E135" s="111"/>
      <c r="F135" s="108"/>
      <c r="G135" s="108"/>
      <c r="H135" s="108"/>
      <c r="I135" s="108"/>
      <c r="J135" s="290"/>
    </row>
    <row r="136" spans="1:10" s="100" customFormat="1" ht="28.8">
      <c r="A136" s="113" t="s">
        <v>46</v>
      </c>
      <c r="B136" s="114" t="s">
        <v>436</v>
      </c>
      <c r="C136" s="111"/>
      <c r="D136" s="111"/>
      <c r="E136" s="111"/>
      <c r="F136" s="108"/>
      <c r="G136" s="108"/>
      <c r="H136" s="108"/>
      <c r="I136" s="108"/>
      <c r="J136" s="290"/>
    </row>
    <row r="137" spans="1:10" s="100" customFormat="1" ht="28.8">
      <c r="A137" s="113" t="s">
        <v>48</v>
      </c>
      <c r="B137" s="114" t="s">
        <v>437</v>
      </c>
      <c r="C137" s="111"/>
      <c r="D137" s="111"/>
      <c r="E137" s="111"/>
      <c r="F137" s="108"/>
      <c r="G137" s="108"/>
      <c r="H137" s="108"/>
      <c r="I137" s="108"/>
      <c r="J137" s="290"/>
    </row>
    <row r="138" spans="1:10" s="100" customFormat="1" ht="28.8">
      <c r="A138" s="113" t="s">
        <v>50</v>
      </c>
      <c r="B138" s="114" t="s">
        <v>438</v>
      </c>
      <c r="C138" s="111"/>
      <c r="D138" s="111"/>
      <c r="E138" s="111"/>
      <c r="F138" s="108"/>
      <c r="G138" s="108"/>
      <c r="H138" s="108"/>
      <c r="I138" s="108"/>
      <c r="J138" s="290"/>
    </row>
    <row r="139" spans="1:10" s="100" customFormat="1" ht="43.2">
      <c r="A139" s="113" t="s">
        <v>52</v>
      </c>
      <c r="B139" s="114" t="s">
        <v>439</v>
      </c>
      <c r="C139" s="111"/>
      <c r="D139" s="111"/>
      <c r="E139" s="111"/>
      <c r="F139" s="108"/>
      <c r="G139" s="108"/>
      <c r="H139" s="108"/>
      <c r="I139" s="108"/>
      <c r="J139" s="290"/>
    </row>
    <row r="140" spans="1:10" s="100" customFormat="1" ht="43.2">
      <c r="A140" s="113" t="s">
        <v>54</v>
      </c>
      <c r="B140" s="114" t="s">
        <v>440</v>
      </c>
      <c r="C140" s="111"/>
      <c r="D140" s="111"/>
      <c r="E140" s="111"/>
      <c r="F140" s="108"/>
      <c r="G140" s="108"/>
      <c r="H140" s="108"/>
      <c r="I140" s="108"/>
      <c r="J140" s="290"/>
    </row>
    <row r="141" spans="1:10" s="100" customFormat="1">
      <c r="A141" s="123"/>
      <c r="B141" s="124"/>
      <c r="C141" s="125"/>
      <c r="D141" s="125"/>
      <c r="E141" s="126"/>
      <c r="F141" s="108"/>
      <c r="G141" s="108"/>
      <c r="H141" s="108"/>
      <c r="I141" s="108"/>
      <c r="J141" s="290"/>
    </row>
    <row r="142" spans="1:10" s="101" customFormat="1">
      <c r="A142" s="131"/>
      <c r="B142" s="132" t="s">
        <v>399</v>
      </c>
      <c r="C142" s="133"/>
      <c r="D142" s="133"/>
      <c r="E142" s="134"/>
      <c r="F142" s="135"/>
      <c r="G142" s="135"/>
      <c r="H142" s="135"/>
      <c r="I142" s="135"/>
      <c r="J142" s="291"/>
    </row>
    <row r="143" spans="1:10" s="100" customFormat="1">
      <c r="A143" s="123"/>
      <c r="B143" s="124"/>
      <c r="C143" s="125"/>
      <c r="D143" s="125"/>
      <c r="E143" s="126"/>
      <c r="F143" s="108"/>
      <c r="G143" s="108"/>
      <c r="H143" s="108"/>
      <c r="I143" s="108"/>
      <c r="J143" s="290"/>
    </row>
    <row r="144" spans="1:10" s="100" customFormat="1">
      <c r="A144" s="113">
        <v>3</v>
      </c>
      <c r="B144" s="114" t="s">
        <v>441</v>
      </c>
      <c r="C144" s="120"/>
      <c r="D144" s="120"/>
      <c r="E144" s="130"/>
      <c r="F144" s="108"/>
      <c r="G144" s="108"/>
      <c r="H144" s="108"/>
      <c r="I144" s="108"/>
      <c r="J144" s="290"/>
    </row>
    <row r="145" spans="1:10" s="100" customFormat="1">
      <c r="A145" s="115"/>
      <c r="B145" s="116"/>
      <c r="C145" s="111"/>
      <c r="D145" s="111"/>
      <c r="E145" s="112"/>
      <c r="F145" s="108"/>
      <c r="G145" s="108"/>
      <c r="H145" s="108"/>
      <c r="I145" s="108"/>
      <c r="J145" s="290"/>
    </row>
    <row r="146" spans="1:10" s="100" customFormat="1">
      <c r="A146" s="113">
        <v>3.1</v>
      </c>
      <c r="B146" s="114" t="s">
        <v>442</v>
      </c>
      <c r="C146" s="120"/>
      <c r="D146" s="120"/>
      <c r="E146" s="130"/>
      <c r="F146" s="108"/>
      <c r="G146" s="108"/>
      <c r="H146" s="108"/>
      <c r="I146" s="108"/>
      <c r="J146" s="290"/>
    </row>
    <row r="147" spans="1:10" s="100" customFormat="1" ht="115.2">
      <c r="A147" s="115"/>
      <c r="B147" s="136" t="s">
        <v>443</v>
      </c>
      <c r="C147" s="111"/>
      <c r="D147" s="111"/>
      <c r="E147" s="112"/>
      <c r="F147" s="108"/>
      <c r="G147" s="108"/>
      <c r="H147" s="108"/>
      <c r="I147" s="108"/>
      <c r="J147" s="290"/>
    </row>
    <row r="148" spans="1:10" s="100" customFormat="1">
      <c r="A148" s="113"/>
      <c r="B148" s="114" t="s">
        <v>444</v>
      </c>
      <c r="C148" s="120"/>
      <c r="D148" s="120"/>
      <c r="E148" s="130"/>
      <c r="F148" s="108"/>
      <c r="G148" s="108"/>
      <c r="H148" s="108"/>
      <c r="I148" s="108"/>
      <c r="J148" s="290"/>
    </row>
    <row r="149" spans="1:10" s="100" customFormat="1">
      <c r="A149" s="115"/>
      <c r="B149" s="114" t="s">
        <v>445</v>
      </c>
      <c r="C149" s="111"/>
      <c r="D149" s="111"/>
      <c r="E149" s="112"/>
      <c r="F149" s="108"/>
      <c r="G149" s="108"/>
      <c r="H149" s="108"/>
      <c r="I149" s="108"/>
      <c r="J149" s="290"/>
    </row>
    <row r="150" spans="1:10" s="100" customFormat="1">
      <c r="A150" s="115" t="s">
        <v>28</v>
      </c>
      <c r="B150" s="116" t="s">
        <v>446</v>
      </c>
      <c r="C150" s="111" t="s">
        <v>447</v>
      </c>
      <c r="D150" s="111" t="s">
        <v>97</v>
      </c>
      <c r="E150" s="122"/>
      <c r="F150" s="108"/>
      <c r="G150" s="108"/>
      <c r="H150" s="108"/>
      <c r="I150" s="108"/>
      <c r="J150" s="290"/>
    </row>
    <row r="151" spans="1:10" s="100" customFormat="1">
      <c r="A151" s="115" t="s">
        <v>46</v>
      </c>
      <c r="B151" s="116" t="s">
        <v>448</v>
      </c>
      <c r="C151" s="111" t="s">
        <v>447</v>
      </c>
      <c r="D151" s="111">
        <v>10</v>
      </c>
      <c r="E151" s="122"/>
      <c r="F151" s="108"/>
      <c r="G151" s="108"/>
      <c r="H151" s="108"/>
      <c r="I151" s="108"/>
      <c r="J151" s="290"/>
    </row>
    <row r="152" spans="1:10" s="100" customFormat="1">
      <c r="A152" s="115" t="s">
        <v>48</v>
      </c>
      <c r="B152" s="116"/>
      <c r="C152" s="111"/>
      <c r="D152" s="111"/>
      <c r="E152" s="122"/>
      <c r="F152" s="108"/>
      <c r="G152" s="108"/>
      <c r="H152" s="108"/>
      <c r="I152" s="108"/>
      <c r="J152" s="290"/>
    </row>
    <row r="153" spans="1:10" s="100" customFormat="1">
      <c r="A153" s="115" t="s">
        <v>50</v>
      </c>
      <c r="B153" s="116" t="s">
        <v>449</v>
      </c>
      <c r="C153" s="111"/>
      <c r="D153" s="111"/>
      <c r="E153" s="122"/>
      <c r="F153" s="108"/>
      <c r="G153" s="108"/>
      <c r="H153" s="108"/>
      <c r="I153" s="108"/>
      <c r="J153" s="290"/>
    </row>
    <row r="154" spans="1:10" s="100" customFormat="1" ht="129.6">
      <c r="A154" s="137"/>
      <c r="B154" s="697" t="s">
        <v>450</v>
      </c>
      <c r="C154" s="139"/>
      <c r="D154" s="139"/>
      <c r="E154" s="140"/>
      <c r="F154" s="108"/>
      <c r="G154" s="108"/>
      <c r="H154" s="108"/>
      <c r="I154" s="108"/>
      <c r="J154" s="290"/>
    </row>
    <row r="155" spans="1:10" s="100" customFormat="1">
      <c r="A155" s="113">
        <v>3.2</v>
      </c>
      <c r="B155" s="114" t="s">
        <v>444</v>
      </c>
      <c r="C155" s="111"/>
      <c r="D155" s="111"/>
      <c r="E155" s="112"/>
      <c r="F155" s="108"/>
      <c r="G155" s="108"/>
      <c r="H155" s="108"/>
      <c r="I155" s="108"/>
      <c r="J155" s="290"/>
    </row>
    <row r="156" spans="1:10" s="100" customFormat="1">
      <c r="A156" s="115"/>
      <c r="B156" s="116" t="s">
        <v>445</v>
      </c>
      <c r="C156" s="111"/>
      <c r="D156" s="111"/>
      <c r="E156" s="122"/>
      <c r="F156" s="108"/>
      <c r="G156" s="108"/>
      <c r="H156" s="108"/>
      <c r="I156" s="108"/>
      <c r="J156" s="290"/>
    </row>
    <row r="157" spans="1:10" s="100" customFormat="1">
      <c r="A157" s="115"/>
      <c r="B157" s="114" t="s">
        <v>446</v>
      </c>
      <c r="C157" s="111" t="s">
        <v>447</v>
      </c>
      <c r="D157" s="111" t="s">
        <v>97</v>
      </c>
      <c r="E157" s="112"/>
      <c r="F157" s="108"/>
      <c r="G157" s="108"/>
      <c r="H157" s="108"/>
      <c r="I157" s="108"/>
      <c r="J157" s="290"/>
    </row>
    <row r="158" spans="1:10" s="100" customFormat="1">
      <c r="A158" s="105"/>
      <c r="B158" s="124" t="s">
        <v>448</v>
      </c>
      <c r="C158" s="107" t="s">
        <v>447</v>
      </c>
      <c r="D158" s="107">
        <v>115</v>
      </c>
      <c r="E158" s="141"/>
      <c r="F158" s="108"/>
      <c r="G158" s="108"/>
      <c r="H158" s="108"/>
      <c r="I158" s="108"/>
      <c r="J158" s="290"/>
    </row>
    <row r="159" spans="1:10" s="100" customFormat="1">
      <c r="A159" s="105"/>
      <c r="B159" s="581" t="s">
        <v>787</v>
      </c>
      <c r="C159" s="582" t="s">
        <v>788</v>
      </c>
      <c r="D159" s="107"/>
      <c r="E159" s="141">
        <v>1</v>
      </c>
      <c r="F159" s="108">
        <v>14.2</v>
      </c>
      <c r="G159" s="108">
        <v>2.2999999999999998</v>
      </c>
      <c r="H159" s="108"/>
      <c r="I159" s="598">
        <f>PRODUCT(E159:H159)</f>
        <v>32.659999999999997</v>
      </c>
      <c r="J159" s="290"/>
    </row>
    <row r="160" spans="1:10" s="100" customFormat="1">
      <c r="A160" s="105"/>
      <c r="B160" s="581" t="s">
        <v>791</v>
      </c>
      <c r="C160" s="582" t="s">
        <v>788</v>
      </c>
      <c r="D160" s="107"/>
      <c r="E160" s="141">
        <v>1</v>
      </c>
      <c r="F160" s="108">
        <v>13.6</v>
      </c>
      <c r="G160" s="108">
        <v>2.2999999999999998</v>
      </c>
      <c r="H160" s="108"/>
      <c r="I160" s="598">
        <f>PRODUCT(E160:H160)</f>
        <v>31.279999999999998</v>
      </c>
      <c r="J160" s="290"/>
    </row>
    <row r="161" spans="1:10" s="100" customFormat="1">
      <c r="A161" s="105"/>
      <c r="B161" s="581" t="s">
        <v>789</v>
      </c>
      <c r="C161" s="582" t="s">
        <v>788</v>
      </c>
      <c r="D161" s="107"/>
      <c r="E161" s="141">
        <v>2</v>
      </c>
      <c r="F161" s="621">
        <v>6</v>
      </c>
      <c r="G161" s="108">
        <v>1.5</v>
      </c>
      <c r="H161" s="108"/>
      <c r="I161" s="598">
        <f>PRODUCT(E161:H161)</f>
        <v>18</v>
      </c>
      <c r="J161" s="290"/>
    </row>
    <row r="162" spans="1:10" s="100" customFormat="1">
      <c r="A162" s="105"/>
      <c r="B162" s="581" t="s">
        <v>790</v>
      </c>
      <c r="C162" s="582" t="s">
        <v>788</v>
      </c>
      <c r="D162" s="107"/>
      <c r="E162" s="141">
        <v>1</v>
      </c>
      <c r="F162" s="108">
        <v>2.56</v>
      </c>
      <c r="G162" s="108">
        <v>1.5</v>
      </c>
      <c r="H162" s="108"/>
      <c r="I162" s="598">
        <f>PRODUCT(E162:H162)</f>
        <v>3.84</v>
      </c>
      <c r="J162" s="290"/>
    </row>
    <row r="163" spans="1:10" s="100" customFormat="1">
      <c r="A163" s="105"/>
      <c r="B163" s="124" t="s">
        <v>819</v>
      </c>
      <c r="C163" s="582" t="s">
        <v>788</v>
      </c>
      <c r="D163" s="107"/>
      <c r="E163" s="141">
        <v>1</v>
      </c>
      <c r="F163" s="108">
        <v>1.8</v>
      </c>
      <c r="G163" s="108">
        <v>1.5</v>
      </c>
      <c r="H163" s="108"/>
      <c r="I163" s="598">
        <f>PRODUCT(E163:H163)</f>
        <v>2.7</v>
      </c>
      <c r="J163" s="290"/>
    </row>
    <row r="164" spans="1:10" s="100" customFormat="1" ht="15" thickBot="1">
      <c r="A164" s="708"/>
      <c r="B164" s="593"/>
      <c r="C164" s="594"/>
      <c r="D164" s="595"/>
      <c r="E164" s="596"/>
      <c r="F164" s="597"/>
      <c r="G164" s="597"/>
      <c r="H164" s="597"/>
      <c r="I164" s="600"/>
      <c r="J164" s="709"/>
    </row>
    <row r="165" spans="1:10" s="100" customFormat="1">
      <c r="A165" s="587"/>
      <c r="B165" s="591" t="s">
        <v>792</v>
      </c>
      <c r="C165" s="588"/>
      <c r="D165" s="588"/>
      <c r="E165" s="589"/>
      <c r="F165" s="563"/>
      <c r="G165" s="563"/>
      <c r="H165" s="563"/>
      <c r="I165" s="601">
        <f>SUM(I159:I164)</f>
        <v>88.48</v>
      </c>
      <c r="J165" s="564"/>
    </row>
    <row r="166" spans="1:10" s="100" customFormat="1">
      <c r="A166" s="105"/>
      <c r="B166" s="592" t="s">
        <v>716</v>
      </c>
      <c r="C166" s="107"/>
      <c r="D166" s="107"/>
      <c r="E166" s="141"/>
      <c r="F166" s="108"/>
      <c r="G166" s="108"/>
      <c r="H166" s="108"/>
      <c r="I166" s="598">
        <v>85.78</v>
      </c>
      <c r="J166" s="290"/>
    </row>
    <row r="167" spans="1:10" s="100" customFormat="1" ht="15" thickBot="1">
      <c r="A167" s="590"/>
      <c r="B167" s="710" t="s">
        <v>730</v>
      </c>
      <c r="C167" s="711"/>
      <c r="D167" s="711"/>
      <c r="E167" s="712"/>
      <c r="F167" s="713"/>
      <c r="G167" s="713"/>
      <c r="H167" s="713"/>
      <c r="I167" s="714">
        <f>I165-I166</f>
        <v>2.7000000000000028</v>
      </c>
      <c r="J167" s="709"/>
    </row>
    <row r="168" spans="1:10" s="100" customFormat="1">
      <c r="A168" s="715"/>
      <c r="B168" s="585"/>
      <c r="C168" s="584"/>
      <c r="D168" s="584"/>
      <c r="E168" s="586"/>
      <c r="F168" s="560"/>
      <c r="G168" s="560"/>
      <c r="H168" s="560"/>
      <c r="I168" s="560"/>
      <c r="J168" s="698"/>
    </row>
    <row r="169" spans="1:10" s="100" customFormat="1">
      <c r="A169" s="113">
        <v>3.3</v>
      </c>
      <c r="B169" s="116" t="s">
        <v>451</v>
      </c>
      <c r="C169" s="111"/>
      <c r="D169" s="111"/>
      <c r="E169" s="143"/>
      <c r="F169" s="108"/>
      <c r="G169" s="108"/>
      <c r="H169" s="108"/>
      <c r="I169" s="108"/>
      <c r="J169" s="290"/>
    </row>
    <row r="170" spans="1:10" s="100" customFormat="1" ht="86.4">
      <c r="A170" s="115"/>
      <c r="B170" s="116" t="s">
        <v>452</v>
      </c>
      <c r="C170" s="111"/>
      <c r="D170" s="111"/>
      <c r="E170" s="122"/>
      <c r="F170" s="108"/>
      <c r="G170" s="108"/>
      <c r="H170" s="108"/>
      <c r="I170" s="108"/>
      <c r="J170" s="290"/>
    </row>
    <row r="171" spans="1:10" s="100" customFormat="1">
      <c r="A171" s="115"/>
      <c r="B171" s="116" t="s">
        <v>453</v>
      </c>
      <c r="C171" s="111" t="s">
        <v>447</v>
      </c>
      <c r="D171" s="111">
        <v>1.5</v>
      </c>
      <c r="E171" s="112"/>
      <c r="F171" s="108"/>
      <c r="G171" s="108"/>
      <c r="H171" s="108"/>
      <c r="I171" s="108"/>
      <c r="J171" s="290"/>
    </row>
    <row r="172" spans="1:10" s="100" customFormat="1">
      <c r="A172" s="115"/>
      <c r="B172" s="114" t="s">
        <v>454</v>
      </c>
      <c r="C172" s="111"/>
      <c r="D172" s="111"/>
      <c r="E172" s="112"/>
      <c r="F172" s="108"/>
      <c r="G172" s="108"/>
      <c r="H172" s="108"/>
      <c r="I172" s="108"/>
      <c r="J172" s="290"/>
    </row>
    <row r="173" spans="1:10" s="100" customFormat="1">
      <c r="A173" s="115"/>
      <c r="B173" s="549" t="s">
        <v>793</v>
      </c>
      <c r="C173" s="550" t="s">
        <v>788</v>
      </c>
      <c r="D173" s="111"/>
      <c r="E173" s="112">
        <v>15</v>
      </c>
      <c r="F173" s="108">
        <v>0.4</v>
      </c>
      <c r="G173" s="108">
        <v>0.1</v>
      </c>
      <c r="H173" s="108"/>
      <c r="I173" s="108">
        <f>PRODUCT(E173:H173)</f>
        <v>0.60000000000000009</v>
      </c>
      <c r="J173" s="290"/>
    </row>
    <row r="174" spans="1:10" s="100" customFormat="1" ht="15" thickBot="1">
      <c r="A174" s="551"/>
      <c r="B174" s="552" t="s">
        <v>795</v>
      </c>
      <c r="C174" s="606" t="s">
        <v>794</v>
      </c>
      <c r="D174" s="553"/>
      <c r="E174" s="602">
        <v>12</v>
      </c>
      <c r="F174" s="555">
        <v>0.4</v>
      </c>
      <c r="G174" s="108">
        <v>0.1</v>
      </c>
      <c r="H174" s="555"/>
      <c r="I174" s="108">
        <f>PRODUCT(E174:H174)</f>
        <v>0.48000000000000009</v>
      </c>
      <c r="J174" s="707"/>
    </row>
    <row r="175" spans="1:10" s="100" customFormat="1">
      <c r="A175" s="561"/>
      <c r="B175" s="567" t="s">
        <v>684</v>
      </c>
      <c r="C175" s="562"/>
      <c r="D175" s="562"/>
      <c r="E175" s="605"/>
      <c r="F175" s="563"/>
      <c r="G175" s="563"/>
      <c r="H175" s="563"/>
      <c r="I175" s="570">
        <f>SUM(I173:I174)</f>
        <v>1.08</v>
      </c>
      <c r="J175" s="564"/>
    </row>
    <row r="176" spans="1:10" s="100" customFormat="1">
      <c r="A176" s="115"/>
      <c r="B176" s="548" t="s">
        <v>716</v>
      </c>
      <c r="C176" s="111"/>
      <c r="D176" s="111"/>
      <c r="E176" s="112"/>
      <c r="F176" s="108"/>
      <c r="G176" s="108"/>
      <c r="H176" s="108"/>
      <c r="I176" s="575">
        <v>1.08</v>
      </c>
      <c r="J176" s="290"/>
    </row>
    <row r="177" spans="1:10" s="100" customFormat="1" ht="15" thickBot="1">
      <c r="A177" s="565"/>
      <c r="B177" s="701" t="s">
        <v>730</v>
      </c>
      <c r="C177" s="716"/>
      <c r="D177" s="716"/>
      <c r="E177" s="717"/>
      <c r="F177" s="713"/>
      <c r="G177" s="713"/>
      <c r="H177" s="713"/>
      <c r="I177" s="705">
        <f>I175-I176</f>
        <v>0</v>
      </c>
      <c r="J177" s="709"/>
    </row>
    <row r="178" spans="1:10" s="100" customFormat="1">
      <c r="A178" s="556"/>
      <c r="B178" s="603"/>
      <c r="C178" s="558"/>
      <c r="D178" s="558"/>
      <c r="E178" s="604"/>
      <c r="F178" s="560"/>
      <c r="G178" s="560"/>
      <c r="H178" s="560"/>
      <c r="I178" s="560"/>
      <c r="J178" s="698"/>
    </row>
    <row r="179" spans="1:10" s="100" customFormat="1" ht="28.8" customHeight="1">
      <c r="A179" s="113">
        <v>3.4</v>
      </c>
      <c r="B179" s="116" t="s">
        <v>455</v>
      </c>
      <c r="C179" s="111"/>
      <c r="D179" s="111"/>
      <c r="E179" s="122"/>
      <c r="F179" s="108"/>
      <c r="G179" s="108"/>
      <c r="H179" s="108"/>
      <c r="I179" s="108"/>
      <c r="J179" s="290"/>
    </row>
    <row r="180" spans="1:10" s="100" customFormat="1" ht="57.6">
      <c r="A180" s="115"/>
      <c r="B180" s="116" t="s">
        <v>456</v>
      </c>
      <c r="C180" s="111" t="s">
        <v>447</v>
      </c>
      <c r="D180" s="111">
        <v>0.5</v>
      </c>
      <c r="E180" s="112"/>
      <c r="F180" s="108"/>
      <c r="G180" s="108"/>
      <c r="H180" s="108"/>
      <c r="I180" s="108"/>
      <c r="J180" s="290"/>
    </row>
    <row r="181" spans="1:10" s="100" customFormat="1">
      <c r="A181" s="115"/>
      <c r="B181" s="114" t="s">
        <v>454</v>
      </c>
      <c r="C181" s="111"/>
      <c r="D181" s="111"/>
      <c r="E181" s="112"/>
      <c r="F181" s="108"/>
      <c r="G181" s="108"/>
      <c r="H181" s="108"/>
      <c r="I181" s="108"/>
      <c r="J181" s="290"/>
    </row>
    <row r="182" spans="1:10" s="100" customFormat="1" ht="15" thickBot="1">
      <c r="A182" s="551"/>
      <c r="B182" s="652" t="s">
        <v>832</v>
      </c>
      <c r="C182" s="606" t="s">
        <v>794</v>
      </c>
      <c r="D182" s="553"/>
      <c r="E182" s="602">
        <v>1</v>
      </c>
      <c r="F182" s="555">
        <v>1</v>
      </c>
      <c r="G182" s="108"/>
      <c r="H182" s="555"/>
      <c r="I182" s="108">
        <f>PRODUCT(E182:H182)</f>
        <v>1</v>
      </c>
      <c r="J182" s="707"/>
    </row>
    <row r="183" spans="1:10" s="100" customFormat="1">
      <c r="A183" s="561"/>
      <c r="B183" s="567" t="s">
        <v>684</v>
      </c>
      <c r="C183" s="607" t="s">
        <v>794</v>
      </c>
      <c r="D183" s="562"/>
      <c r="E183" s="605"/>
      <c r="F183" s="563"/>
      <c r="G183" s="563"/>
      <c r="H183" s="563"/>
      <c r="I183" s="563">
        <f>SUM(I181:I182)</f>
        <v>1</v>
      </c>
      <c r="J183" s="564"/>
    </row>
    <row r="184" spans="1:10" s="100" customFormat="1">
      <c r="A184" s="556"/>
      <c r="B184" s="603" t="s">
        <v>841</v>
      </c>
      <c r="C184" s="699" t="s">
        <v>794</v>
      </c>
      <c r="D184" s="558"/>
      <c r="E184" s="604"/>
      <c r="F184" s="560"/>
      <c r="G184" s="560"/>
      <c r="H184" s="560"/>
      <c r="I184" s="700">
        <v>0.5</v>
      </c>
      <c r="J184" s="698"/>
    </row>
    <row r="185" spans="1:10" s="100" customFormat="1">
      <c r="A185" s="115"/>
      <c r="B185" s="548" t="s">
        <v>716</v>
      </c>
      <c r="C185" s="550" t="s">
        <v>794</v>
      </c>
      <c r="D185" s="111"/>
      <c r="E185" s="112"/>
      <c r="F185" s="108"/>
      <c r="G185" s="108"/>
      <c r="H185" s="108"/>
      <c r="I185" s="108"/>
      <c r="J185" s="290"/>
    </row>
    <row r="186" spans="1:10" s="100" customFormat="1" ht="15" thickBot="1">
      <c r="A186" s="565"/>
      <c r="B186" s="701" t="s">
        <v>730</v>
      </c>
      <c r="C186" s="718" t="s">
        <v>794</v>
      </c>
      <c r="D186" s="716"/>
      <c r="E186" s="717"/>
      <c r="F186" s="713"/>
      <c r="G186" s="713"/>
      <c r="H186" s="713"/>
      <c r="I186" s="713">
        <f>I183-I185</f>
        <v>1</v>
      </c>
      <c r="J186" s="709"/>
    </row>
    <row r="187" spans="1:10" s="100" customFormat="1">
      <c r="A187" s="719"/>
      <c r="B187" s="114"/>
      <c r="C187" s="111"/>
      <c r="D187" s="111"/>
      <c r="E187" s="112"/>
      <c r="F187" s="108"/>
      <c r="G187" s="108"/>
      <c r="H187" s="108"/>
      <c r="I187" s="108"/>
      <c r="J187" s="290"/>
    </row>
    <row r="188" spans="1:10" s="100" customFormat="1">
      <c r="A188" s="113">
        <v>3.5</v>
      </c>
      <c r="B188" s="116" t="s">
        <v>457</v>
      </c>
      <c r="C188" s="111"/>
      <c r="D188" s="111"/>
      <c r="E188" s="122"/>
      <c r="F188" s="108"/>
      <c r="G188" s="108"/>
      <c r="H188" s="108"/>
      <c r="I188" s="108"/>
      <c r="J188" s="290"/>
    </row>
    <row r="189" spans="1:10" s="100" customFormat="1" ht="43.2">
      <c r="A189" s="115"/>
      <c r="B189" s="116" t="s">
        <v>458</v>
      </c>
      <c r="C189" s="111" t="s">
        <v>447</v>
      </c>
      <c r="D189" s="111">
        <v>1.5</v>
      </c>
      <c r="E189" s="122"/>
      <c r="F189" s="108"/>
      <c r="G189" s="108"/>
      <c r="H189" s="108"/>
      <c r="I189" s="108"/>
      <c r="J189" s="290"/>
    </row>
    <row r="190" spans="1:10" s="100" customFormat="1">
      <c r="A190" s="115"/>
      <c r="B190" s="549" t="s">
        <v>796</v>
      </c>
      <c r="C190" s="550" t="s">
        <v>788</v>
      </c>
      <c r="D190" s="111"/>
      <c r="E190" s="112">
        <v>15</v>
      </c>
      <c r="F190" s="108">
        <v>0.4</v>
      </c>
      <c r="G190" s="108">
        <v>0.1</v>
      </c>
      <c r="H190" s="108"/>
      <c r="I190" s="108">
        <f>PRODUCT(E190:H190)</f>
        <v>0.60000000000000009</v>
      </c>
      <c r="J190" s="290"/>
    </row>
    <row r="191" spans="1:10" s="100" customFormat="1" ht="15" thickBot="1">
      <c r="A191" s="551"/>
      <c r="B191" s="552" t="s">
        <v>797</v>
      </c>
      <c r="C191" s="606" t="s">
        <v>794</v>
      </c>
      <c r="D191" s="553"/>
      <c r="E191" s="602">
        <v>12</v>
      </c>
      <c r="F191" s="555">
        <v>0.4</v>
      </c>
      <c r="G191" s="108">
        <v>0.1</v>
      </c>
      <c r="H191" s="555"/>
      <c r="I191" s="108">
        <f>PRODUCT(E191:H191)</f>
        <v>0.48000000000000009</v>
      </c>
      <c r="J191" s="707"/>
    </row>
    <row r="192" spans="1:10" s="100" customFormat="1">
      <c r="A192" s="561"/>
      <c r="B192" s="567" t="s">
        <v>684</v>
      </c>
      <c r="C192" s="607" t="s">
        <v>794</v>
      </c>
      <c r="D192" s="562"/>
      <c r="E192" s="605"/>
      <c r="F192" s="563"/>
      <c r="G192" s="563"/>
      <c r="H192" s="563"/>
      <c r="I192" s="563">
        <f>SUM(I190:I191)</f>
        <v>1.08</v>
      </c>
      <c r="J192" s="564"/>
    </row>
    <row r="193" spans="1:10" s="100" customFormat="1">
      <c r="A193" s="115"/>
      <c r="B193" s="548" t="s">
        <v>716</v>
      </c>
      <c r="C193" s="550" t="s">
        <v>794</v>
      </c>
      <c r="D193" s="111"/>
      <c r="E193" s="112"/>
      <c r="F193" s="108"/>
      <c r="G193" s="108"/>
      <c r="H193" s="108"/>
      <c r="I193" s="108">
        <v>1.08</v>
      </c>
      <c r="J193" s="290"/>
    </row>
    <row r="194" spans="1:10" s="100" customFormat="1" ht="15" thickBot="1">
      <c r="A194" s="565"/>
      <c r="B194" s="701" t="s">
        <v>730</v>
      </c>
      <c r="C194" s="718" t="s">
        <v>794</v>
      </c>
      <c r="D194" s="716"/>
      <c r="E194" s="717"/>
      <c r="F194" s="713"/>
      <c r="G194" s="713"/>
      <c r="H194" s="713"/>
      <c r="I194" s="713">
        <f>I192-I193</f>
        <v>0</v>
      </c>
      <c r="J194" s="709"/>
    </row>
    <row r="195" spans="1:10" s="100" customFormat="1">
      <c r="A195" s="719"/>
      <c r="B195" s="116"/>
      <c r="C195" s="111"/>
      <c r="D195" s="111"/>
      <c r="E195" s="122"/>
      <c r="F195" s="108"/>
      <c r="G195" s="108"/>
      <c r="H195" s="108"/>
      <c r="I195" s="108"/>
      <c r="J195" s="290"/>
    </row>
    <row r="196" spans="1:10" s="100" customFormat="1">
      <c r="A196" s="113">
        <v>3.6</v>
      </c>
      <c r="B196" s="124" t="s">
        <v>459</v>
      </c>
      <c r="C196" s="111"/>
      <c r="D196" s="111"/>
      <c r="E196" s="112"/>
      <c r="F196" s="108"/>
      <c r="G196" s="108"/>
      <c r="H196" s="108"/>
      <c r="I196" s="108"/>
      <c r="J196" s="290"/>
    </row>
    <row r="197" spans="1:10" s="100" customFormat="1" ht="57.6">
      <c r="A197" s="115" t="s">
        <v>28</v>
      </c>
      <c r="B197" s="116" t="s">
        <v>460</v>
      </c>
      <c r="C197" s="111"/>
      <c r="D197" s="111"/>
      <c r="E197" s="122"/>
      <c r="F197" s="108"/>
      <c r="G197" s="108"/>
      <c r="H197" s="108"/>
      <c r="I197" s="108"/>
      <c r="J197" s="290"/>
    </row>
    <row r="198" spans="1:10" s="100" customFormat="1">
      <c r="A198" s="115" t="s">
        <v>46</v>
      </c>
      <c r="B198" s="116" t="s">
        <v>461</v>
      </c>
      <c r="C198" s="111" t="s">
        <v>44</v>
      </c>
      <c r="D198" s="111">
        <v>2</v>
      </c>
      <c r="E198" s="122"/>
      <c r="F198" s="108"/>
      <c r="G198" s="108"/>
      <c r="H198" s="108"/>
      <c r="I198" s="108"/>
      <c r="J198" s="290"/>
    </row>
    <row r="199" spans="1:10" s="100" customFormat="1" ht="15" thickBot="1">
      <c r="A199" s="551"/>
      <c r="B199" s="552" t="s">
        <v>798</v>
      </c>
      <c r="C199" s="606" t="s">
        <v>44</v>
      </c>
      <c r="D199" s="553"/>
      <c r="E199" s="602">
        <v>2</v>
      </c>
      <c r="F199" s="555"/>
      <c r="G199" s="108"/>
      <c r="H199" s="555"/>
      <c r="I199" s="108">
        <f>PRODUCT(E199:H199)</f>
        <v>2</v>
      </c>
      <c r="J199" s="707"/>
    </row>
    <row r="200" spans="1:10" s="100" customFormat="1">
      <c r="A200" s="561"/>
      <c r="B200" s="567" t="s">
        <v>684</v>
      </c>
      <c r="C200" s="607" t="s">
        <v>44</v>
      </c>
      <c r="D200" s="562"/>
      <c r="E200" s="605"/>
      <c r="F200" s="563"/>
      <c r="G200" s="563"/>
      <c r="H200" s="563"/>
      <c r="I200" s="563">
        <f>SUM(I199:I199)</f>
        <v>2</v>
      </c>
      <c r="J200" s="564"/>
    </row>
    <row r="201" spans="1:10" s="100" customFormat="1">
      <c r="A201" s="115"/>
      <c r="B201" s="548" t="s">
        <v>716</v>
      </c>
      <c r="C201" s="550" t="s">
        <v>44</v>
      </c>
      <c r="D201" s="111"/>
      <c r="E201" s="112"/>
      <c r="F201" s="108"/>
      <c r="G201" s="108"/>
      <c r="H201" s="108"/>
      <c r="I201" s="108">
        <v>2</v>
      </c>
      <c r="J201" s="290"/>
    </row>
    <row r="202" spans="1:10" s="100" customFormat="1" ht="15" thickBot="1">
      <c r="A202" s="565"/>
      <c r="B202" s="701" t="s">
        <v>730</v>
      </c>
      <c r="C202" s="718" t="s">
        <v>44</v>
      </c>
      <c r="D202" s="716"/>
      <c r="E202" s="717"/>
      <c r="F202" s="713"/>
      <c r="G202" s="713"/>
      <c r="H202" s="713"/>
      <c r="I202" s="713">
        <f>I200-I201</f>
        <v>0</v>
      </c>
      <c r="J202" s="709"/>
    </row>
    <row r="203" spans="1:10" s="100" customFormat="1">
      <c r="A203" s="115"/>
      <c r="B203" s="116"/>
      <c r="C203" s="111"/>
      <c r="D203" s="111"/>
      <c r="E203" s="122"/>
      <c r="F203" s="108"/>
      <c r="G203" s="108"/>
      <c r="H203" s="108"/>
      <c r="I203" s="108"/>
      <c r="J203" s="290"/>
    </row>
    <row r="204" spans="1:10" s="100" customFormat="1">
      <c r="A204" s="105"/>
      <c r="B204" s="145"/>
      <c r="C204" s="125"/>
      <c r="D204" s="125"/>
      <c r="E204" s="126"/>
      <c r="F204" s="108"/>
      <c r="G204" s="108"/>
      <c r="H204" s="108"/>
      <c r="I204" s="108"/>
      <c r="J204" s="290"/>
    </row>
    <row r="205" spans="1:10" s="100" customFormat="1">
      <c r="A205" s="129">
        <v>3.7</v>
      </c>
      <c r="B205" s="114" t="s">
        <v>462</v>
      </c>
      <c r="C205" s="111"/>
      <c r="D205" s="111"/>
      <c r="E205" s="126"/>
      <c r="F205" s="108"/>
      <c r="G205" s="108"/>
      <c r="H205" s="108"/>
      <c r="I205" s="108"/>
      <c r="J205" s="290"/>
    </row>
    <row r="206" spans="1:10" s="100" customFormat="1" ht="57.6">
      <c r="A206" s="115"/>
      <c r="B206" s="116" t="s">
        <v>463</v>
      </c>
      <c r="C206" s="111"/>
      <c r="D206" s="111"/>
      <c r="E206" s="126"/>
      <c r="F206" s="108"/>
      <c r="G206" s="108"/>
      <c r="H206" s="108"/>
      <c r="I206" s="108"/>
      <c r="J206" s="290"/>
    </row>
    <row r="207" spans="1:10" s="100" customFormat="1">
      <c r="A207" s="115"/>
      <c r="B207" s="114" t="s">
        <v>464</v>
      </c>
      <c r="C207" s="111"/>
      <c r="D207" s="111"/>
      <c r="E207" s="126"/>
      <c r="F207" s="108"/>
      <c r="G207" s="108"/>
      <c r="H207" s="108"/>
      <c r="I207" s="108"/>
      <c r="J207" s="290"/>
    </row>
    <row r="208" spans="1:10" s="100" customFormat="1">
      <c r="A208" s="115" t="s">
        <v>28</v>
      </c>
      <c r="B208" s="116" t="s">
        <v>465</v>
      </c>
      <c r="C208" s="111" t="s">
        <v>447</v>
      </c>
      <c r="D208" s="111">
        <v>0.5</v>
      </c>
      <c r="E208" s="122"/>
      <c r="F208" s="108"/>
      <c r="G208" s="108"/>
      <c r="H208" s="108"/>
      <c r="I208" s="108"/>
      <c r="J208" s="290"/>
    </row>
    <row r="209" spans="1:10" s="100" customFormat="1">
      <c r="A209" s="115" t="s">
        <v>46</v>
      </c>
      <c r="B209" s="116" t="s">
        <v>466</v>
      </c>
      <c r="C209" s="111" t="s">
        <v>467</v>
      </c>
      <c r="D209" s="111">
        <v>1</v>
      </c>
      <c r="E209" s="122"/>
      <c r="F209" s="108"/>
      <c r="G209" s="108"/>
      <c r="H209" s="108"/>
      <c r="I209" s="108"/>
      <c r="J209" s="290"/>
    </row>
    <row r="210" spans="1:10" s="100" customFormat="1">
      <c r="A210" s="105"/>
      <c r="B210" s="145"/>
      <c r="C210" s="125"/>
      <c r="D210" s="125"/>
      <c r="E210" s="126"/>
      <c r="F210" s="108"/>
      <c r="G210" s="108"/>
      <c r="H210" s="108"/>
      <c r="I210" s="108"/>
      <c r="J210" s="290"/>
    </row>
    <row r="211" spans="1:10" s="100" customFormat="1">
      <c r="A211" s="113"/>
      <c r="B211" s="114" t="s">
        <v>468</v>
      </c>
      <c r="C211" s="120"/>
      <c r="D211" s="120"/>
      <c r="E211" s="130"/>
      <c r="F211" s="108"/>
      <c r="G211" s="108"/>
      <c r="H211" s="108"/>
      <c r="I211" s="108"/>
      <c r="J211" s="290"/>
    </row>
    <row r="212" spans="1:10" s="100" customFormat="1" ht="43.2">
      <c r="A212" s="113"/>
      <c r="B212" s="114" t="s">
        <v>469</v>
      </c>
      <c r="C212" s="120"/>
      <c r="D212" s="120"/>
      <c r="E212" s="130"/>
      <c r="F212" s="108"/>
      <c r="G212" s="108"/>
      <c r="H212" s="108"/>
      <c r="I212" s="108"/>
      <c r="J212" s="290"/>
    </row>
    <row r="213" spans="1:10" s="100" customFormat="1">
      <c r="A213" s="113"/>
      <c r="B213" s="114" t="s">
        <v>470</v>
      </c>
      <c r="C213" s="120"/>
      <c r="D213" s="120"/>
      <c r="E213" s="130"/>
      <c r="F213" s="108"/>
      <c r="G213" s="108"/>
      <c r="H213" s="108"/>
      <c r="I213" s="108"/>
      <c r="J213" s="290"/>
    </row>
    <row r="214" spans="1:10" s="100" customFormat="1" ht="28.8">
      <c r="A214" s="113"/>
      <c r="B214" s="114" t="s">
        <v>471</v>
      </c>
      <c r="C214" s="120"/>
      <c r="D214" s="120"/>
      <c r="E214" s="130"/>
      <c r="F214" s="108"/>
      <c r="G214" s="108"/>
      <c r="H214" s="108"/>
      <c r="I214" s="108"/>
      <c r="J214" s="290"/>
    </row>
    <row r="215" spans="1:10" s="100" customFormat="1" ht="28.8">
      <c r="A215" s="113"/>
      <c r="B215" s="114" t="s">
        <v>472</v>
      </c>
      <c r="C215" s="120"/>
      <c r="D215" s="120"/>
      <c r="E215" s="130"/>
      <c r="F215" s="108"/>
      <c r="G215" s="108"/>
      <c r="H215" s="108"/>
      <c r="I215" s="108"/>
      <c r="J215" s="290"/>
    </row>
    <row r="216" spans="1:10" s="100" customFormat="1" ht="28.8">
      <c r="A216" s="113"/>
      <c r="B216" s="114" t="s">
        <v>473</v>
      </c>
      <c r="C216" s="120"/>
      <c r="D216" s="120"/>
      <c r="E216" s="130"/>
      <c r="F216" s="108"/>
      <c r="G216" s="108"/>
      <c r="H216" s="108"/>
      <c r="I216" s="108"/>
      <c r="J216" s="290"/>
    </row>
    <row r="217" spans="1:10" s="100" customFormat="1">
      <c r="A217" s="115"/>
      <c r="B217" s="116"/>
      <c r="C217" s="111"/>
      <c r="D217" s="111"/>
      <c r="E217" s="112"/>
      <c r="F217" s="108"/>
      <c r="G217" s="108"/>
      <c r="H217" s="108"/>
      <c r="I217" s="108"/>
      <c r="J217" s="290"/>
    </row>
    <row r="218" spans="1:10" s="101" customFormat="1">
      <c r="A218" s="131"/>
      <c r="B218" s="132" t="s">
        <v>399</v>
      </c>
      <c r="C218" s="133"/>
      <c r="D218" s="133"/>
      <c r="E218" s="134"/>
      <c r="F218" s="135"/>
      <c r="G218" s="135"/>
      <c r="H218" s="135"/>
      <c r="I218" s="135"/>
      <c r="J218" s="291"/>
    </row>
    <row r="219" spans="1:10" s="100" customFormat="1">
      <c r="A219" s="137"/>
      <c r="B219" s="138"/>
      <c r="C219" s="139"/>
      <c r="D219" s="139"/>
      <c r="E219" s="140"/>
      <c r="F219" s="108"/>
      <c r="G219" s="108"/>
      <c r="H219" s="108"/>
      <c r="I219" s="108"/>
      <c r="J219" s="290"/>
    </row>
    <row r="220" spans="1:10" s="100" customFormat="1">
      <c r="A220" s="113">
        <v>4</v>
      </c>
      <c r="B220" s="114" t="s">
        <v>474</v>
      </c>
      <c r="C220" s="120"/>
      <c r="D220" s="120"/>
      <c r="E220" s="130"/>
      <c r="F220" s="108"/>
      <c r="G220" s="108"/>
      <c r="H220" s="108"/>
      <c r="I220" s="108"/>
      <c r="J220" s="290"/>
    </row>
    <row r="221" spans="1:10" s="100" customFormat="1">
      <c r="A221" s="113"/>
      <c r="B221" s="114"/>
      <c r="C221" s="120"/>
      <c r="D221" s="120"/>
      <c r="E221" s="130"/>
      <c r="F221" s="108"/>
      <c r="G221" s="108"/>
      <c r="H221" s="108"/>
      <c r="I221" s="108"/>
      <c r="J221" s="290"/>
    </row>
    <row r="222" spans="1:10" s="100" customFormat="1">
      <c r="A222" s="113">
        <v>4.0999999999999996</v>
      </c>
      <c r="B222" s="114" t="s">
        <v>475</v>
      </c>
      <c r="C222" s="120"/>
      <c r="D222" s="120"/>
      <c r="E222" s="130"/>
      <c r="F222" s="108"/>
      <c r="G222" s="108"/>
      <c r="H222" s="108"/>
      <c r="I222" s="108"/>
      <c r="J222" s="290"/>
    </row>
    <row r="223" spans="1:10" s="100" customFormat="1" ht="86.4">
      <c r="A223" s="115"/>
      <c r="B223" s="116" t="s">
        <v>476</v>
      </c>
      <c r="C223" s="111" t="s">
        <v>447</v>
      </c>
      <c r="D223" s="111">
        <v>100</v>
      </c>
      <c r="E223" s="122"/>
      <c r="F223" s="108"/>
      <c r="G223" s="108"/>
      <c r="H223" s="108"/>
      <c r="I223" s="108"/>
      <c r="J223" s="290"/>
    </row>
    <row r="224" spans="1:10" s="100" customFormat="1">
      <c r="A224" s="115"/>
      <c r="B224" s="114" t="s">
        <v>409</v>
      </c>
      <c r="C224" s="111"/>
      <c r="D224" s="111"/>
      <c r="E224" s="112"/>
      <c r="F224" s="108"/>
      <c r="G224" s="108"/>
      <c r="H224" s="108"/>
      <c r="I224" s="108"/>
      <c r="J224" s="290"/>
    </row>
    <row r="225" spans="1:10" s="100" customFormat="1">
      <c r="A225" s="105"/>
      <c r="B225" s="581" t="s">
        <v>787</v>
      </c>
      <c r="C225" s="582" t="s">
        <v>788</v>
      </c>
      <c r="D225" s="107"/>
      <c r="E225" s="141">
        <v>1</v>
      </c>
      <c r="F225" s="108">
        <v>14.2</v>
      </c>
      <c r="G225" s="108">
        <v>2.2999999999999998</v>
      </c>
      <c r="H225" s="108"/>
      <c r="I225" s="598">
        <f>PRODUCT(E225:H225)</f>
        <v>32.659999999999997</v>
      </c>
      <c r="J225" s="290"/>
    </row>
    <row r="226" spans="1:10" s="100" customFormat="1">
      <c r="A226" s="105"/>
      <c r="B226" s="581" t="s">
        <v>791</v>
      </c>
      <c r="C226" s="582" t="s">
        <v>788</v>
      </c>
      <c r="D226" s="107"/>
      <c r="E226" s="141">
        <v>1</v>
      </c>
      <c r="F226" s="108">
        <v>13.6</v>
      </c>
      <c r="G226" s="108">
        <v>2.2999999999999998</v>
      </c>
      <c r="H226" s="108"/>
      <c r="I226" s="598">
        <f>PRODUCT(E226:H226)</f>
        <v>31.279999999999998</v>
      </c>
      <c r="J226" s="290"/>
    </row>
    <row r="227" spans="1:10" s="100" customFormat="1">
      <c r="A227" s="105"/>
      <c r="B227" s="581" t="s">
        <v>789</v>
      </c>
      <c r="C227" s="582" t="s">
        <v>788</v>
      </c>
      <c r="D227" s="107"/>
      <c r="E227" s="141">
        <v>2</v>
      </c>
      <c r="F227" s="621">
        <v>6</v>
      </c>
      <c r="G227" s="108">
        <v>1.5</v>
      </c>
      <c r="H227" s="108"/>
      <c r="I227" s="598">
        <f>PRODUCT(E227:H227)</f>
        <v>18</v>
      </c>
      <c r="J227" s="290"/>
    </row>
    <row r="228" spans="1:10" s="100" customFormat="1">
      <c r="A228" s="105"/>
      <c r="B228" s="581" t="s">
        <v>790</v>
      </c>
      <c r="C228" s="582" t="s">
        <v>788</v>
      </c>
      <c r="D228" s="107"/>
      <c r="E228" s="583">
        <v>1</v>
      </c>
      <c r="F228" s="555">
        <v>2.56</v>
      </c>
      <c r="G228" s="555">
        <v>1.5</v>
      </c>
      <c r="H228" s="555"/>
      <c r="I228" s="599">
        <f>PRODUCT(E228:H228)</f>
        <v>3.84</v>
      </c>
      <c r="J228" s="290"/>
    </row>
    <row r="229" spans="1:10" s="100" customFormat="1" ht="15" thickBot="1">
      <c r="A229" s="708"/>
      <c r="B229" s="593"/>
      <c r="C229" s="594"/>
      <c r="D229" s="595"/>
      <c r="E229" s="596"/>
      <c r="F229" s="597"/>
      <c r="G229" s="597"/>
      <c r="H229" s="597"/>
      <c r="I229" s="600"/>
      <c r="J229" s="709"/>
    </row>
    <row r="230" spans="1:10" s="100" customFormat="1">
      <c r="A230" s="587"/>
      <c r="B230" s="591" t="s">
        <v>792</v>
      </c>
      <c r="C230" s="609" t="s">
        <v>794</v>
      </c>
      <c r="D230" s="588"/>
      <c r="E230" s="589"/>
      <c r="F230" s="563"/>
      <c r="G230" s="563"/>
      <c r="H230" s="563"/>
      <c r="I230" s="601">
        <f>SUM(I225:I229)</f>
        <v>85.78</v>
      </c>
      <c r="J230" s="564"/>
    </row>
    <row r="231" spans="1:10" s="100" customFormat="1">
      <c r="A231" s="105"/>
      <c r="B231" s="592" t="s">
        <v>716</v>
      </c>
      <c r="C231" s="582" t="s">
        <v>794</v>
      </c>
      <c r="D231" s="107"/>
      <c r="E231" s="141"/>
      <c r="F231" s="108"/>
      <c r="G231" s="108"/>
      <c r="H231" s="108"/>
      <c r="I231" s="598">
        <v>85.78</v>
      </c>
      <c r="J231" s="290"/>
    </row>
    <row r="232" spans="1:10" s="100" customFormat="1" ht="15" thickBot="1">
      <c r="A232" s="590"/>
      <c r="B232" s="710" t="s">
        <v>730</v>
      </c>
      <c r="C232" s="720" t="s">
        <v>788</v>
      </c>
      <c r="D232" s="711"/>
      <c r="E232" s="712"/>
      <c r="F232" s="713"/>
      <c r="G232" s="713"/>
      <c r="H232" s="713"/>
      <c r="I232" s="714">
        <f>I230-I231</f>
        <v>0</v>
      </c>
      <c r="J232" s="709"/>
    </row>
    <row r="233" spans="1:10" s="100" customFormat="1">
      <c r="A233" s="115"/>
      <c r="B233" s="114"/>
      <c r="C233" s="111"/>
      <c r="D233" s="111"/>
      <c r="E233" s="112"/>
      <c r="F233" s="108"/>
      <c r="G233" s="108"/>
      <c r="H233" s="108"/>
      <c r="I233" s="108"/>
      <c r="J233" s="290"/>
    </row>
    <row r="234" spans="1:10" s="100" customFormat="1" ht="15.75" customHeight="1">
      <c r="A234" s="113">
        <v>4.2</v>
      </c>
      <c r="B234" s="114" t="s">
        <v>477</v>
      </c>
      <c r="C234" s="120"/>
      <c r="D234" s="120"/>
      <c r="E234" s="130"/>
      <c r="F234" s="108"/>
      <c r="G234" s="108"/>
      <c r="H234" s="108"/>
      <c r="I234" s="108"/>
      <c r="J234" s="290"/>
    </row>
    <row r="235" spans="1:10" s="100" customFormat="1" ht="100.8">
      <c r="A235" s="115"/>
      <c r="B235" s="116" t="s">
        <v>478</v>
      </c>
      <c r="C235" s="111" t="s">
        <v>447</v>
      </c>
      <c r="D235" s="111">
        <v>25</v>
      </c>
      <c r="E235" s="122"/>
      <c r="F235" s="108"/>
      <c r="G235" s="108"/>
      <c r="H235" s="108"/>
      <c r="I235" s="108"/>
      <c r="J235" s="290"/>
    </row>
    <row r="236" spans="1:10" s="100" customFormat="1">
      <c r="A236" s="115"/>
      <c r="B236" s="114" t="s">
        <v>409</v>
      </c>
      <c r="C236" s="111"/>
      <c r="D236" s="111"/>
      <c r="E236" s="112"/>
      <c r="F236" s="108"/>
      <c r="G236" s="108"/>
      <c r="H236" s="108"/>
      <c r="I236" s="108"/>
      <c r="J236" s="290"/>
    </row>
    <row r="237" spans="1:10" s="100" customFormat="1">
      <c r="A237" s="105"/>
      <c r="B237" s="581" t="s">
        <v>799</v>
      </c>
      <c r="C237" s="582" t="s">
        <v>788</v>
      </c>
      <c r="D237" s="107"/>
      <c r="E237" s="141">
        <v>2</v>
      </c>
      <c r="F237" s="108">
        <v>0.3</v>
      </c>
      <c r="G237" s="108">
        <v>2.2999999999999998</v>
      </c>
      <c r="H237" s="108"/>
      <c r="I237" s="598">
        <f>PRODUCT(E237:H237)</f>
        <v>1.38</v>
      </c>
      <c r="J237" s="290"/>
    </row>
    <row r="238" spans="1:10" s="100" customFormat="1" ht="15" thickBot="1">
      <c r="A238" s="708"/>
      <c r="B238" s="593"/>
      <c r="C238" s="594"/>
      <c r="D238" s="595"/>
      <c r="E238" s="596"/>
      <c r="F238" s="597"/>
      <c r="G238" s="597"/>
      <c r="H238" s="597"/>
      <c r="I238" s="600"/>
      <c r="J238" s="709"/>
    </row>
    <row r="239" spans="1:10" s="100" customFormat="1">
      <c r="A239" s="587"/>
      <c r="B239" s="591" t="s">
        <v>792</v>
      </c>
      <c r="C239" s="609" t="s">
        <v>788</v>
      </c>
      <c r="D239" s="588"/>
      <c r="E239" s="589"/>
      <c r="F239" s="563"/>
      <c r="G239" s="563"/>
      <c r="H239" s="563"/>
      <c r="I239" s="601">
        <f>SUM(I236:I238)</f>
        <v>1.38</v>
      </c>
      <c r="J239" s="564"/>
    </row>
    <row r="240" spans="1:10" s="100" customFormat="1">
      <c r="A240" s="105"/>
      <c r="B240" s="592" t="s">
        <v>716</v>
      </c>
      <c r="C240" s="582" t="s">
        <v>788</v>
      </c>
      <c r="D240" s="107"/>
      <c r="E240" s="141"/>
      <c r="F240" s="108"/>
      <c r="G240" s="108"/>
      <c r="H240" s="108"/>
      <c r="I240" s="598">
        <v>1.38</v>
      </c>
      <c r="J240" s="290"/>
    </row>
    <row r="241" spans="1:10" s="100" customFormat="1" ht="15" thickBot="1">
      <c r="A241" s="590"/>
      <c r="B241" s="710" t="s">
        <v>730</v>
      </c>
      <c r="C241" s="720" t="s">
        <v>794</v>
      </c>
      <c r="D241" s="711"/>
      <c r="E241" s="712"/>
      <c r="F241" s="713"/>
      <c r="G241" s="713"/>
      <c r="H241" s="713"/>
      <c r="I241" s="714">
        <f>I239-I240</f>
        <v>0</v>
      </c>
      <c r="J241" s="709"/>
    </row>
    <row r="242" spans="1:10" s="100" customFormat="1">
      <c r="A242" s="115"/>
      <c r="B242" s="114"/>
      <c r="C242" s="111"/>
      <c r="D242" s="111"/>
      <c r="E242" s="112"/>
      <c r="F242" s="108"/>
      <c r="G242" s="108"/>
      <c r="H242" s="108"/>
      <c r="I242" s="108"/>
      <c r="J242" s="290"/>
    </row>
    <row r="243" spans="1:10" s="100" customFormat="1">
      <c r="A243" s="146"/>
      <c r="B243" s="147" t="s">
        <v>366</v>
      </c>
      <c r="C243" s="111"/>
      <c r="D243" s="111"/>
      <c r="E243" s="112"/>
      <c r="F243" s="108"/>
      <c r="G243" s="108"/>
      <c r="H243" s="108"/>
      <c r="I243" s="108"/>
      <c r="J243" s="290"/>
    </row>
    <row r="244" spans="1:10" s="100" customFormat="1" ht="28.8">
      <c r="A244" s="148" t="s">
        <v>388</v>
      </c>
      <c r="B244" s="149" t="s">
        <v>479</v>
      </c>
      <c r="C244" s="111"/>
      <c r="D244" s="111"/>
      <c r="E244" s="112"/>
      <c r="F244" s="108"/>
      <c r="G244" s="108"/>
      <c r="H244" s="108"/>
      <c r="I244" s="108"/>
      <c r="J244" s="290"/>
    </row>
    <row r="245" spans="1:10" s="100" customFormat="1" ht="43.2">
      <c r="A245" s="148" t="s">
        <v>390</v>
      </c>
      <c r="B245" s="149" t="s">
        <v>480</v>
      </c>
      <c r="C245" s="111"/>
      <c r="D245" s="111"/>
      <c r="E245" s="112"/>
      <c r="F245" s="108"/>
      <c r="G245" s="108"/>
      <c r="H245" s="108"/>
      <c r="I245" s="108"/>
      <c r="J245" s="290"/>
    </row>
    <row r="246" spans="1:10" s="100" customFormat="1" ht="28.8">
      <c r="A246" s="146" t="s">
        <v>392</v>
      </c>
      <c r="B246" s="150" t="s">
        <v>481</v>
      </c>
      <c r="C246" s="111"/>
      <c r="D246" s="111"/>
      <c r="E246" s="112"/>
      <c r="F246" s="108"/>
      <c r="G246" s="108"/>
      <c r="H246" s="108"/>
      <c r="I246" s="108"/>
      <c r="J246" s="290"/>
    </row>
    <row r="247" spans="1:10" s="100" customFormat="1">
      <c r="A247" s="115"/>
      <c r="B247" s="116"/>
      <c r="C247" s="111"/>
      <c r="D247" s="111"/>
      <c r="E247" s="112"/>
      <c r="F247" s="108"/>
      <c r="G247" s="108"/>
      <c r="H247" s="108"/>
      <c r="I247" s="108"/>
      <c r="J247" s="290"/>
    </row>
    <row r="248" spans="1:10" s="101" customFormat="1">
      <c r="A248" s="131"/>
      <c r="B248" s="132" t="s">
        <v>399</v>
      </c>
      <c r="C248" s="133"/>
      <c r="D248" s="133"/>
      <c r="E248" s="134"/>
      <c r="F248" s="135"/>
      <c r="G248" s="135"/>
      <c r="H248" s="135"/>
      <c r="I248" s="135"/>
      <c r="J248" s="291"/>
    </row>
    <row r="249" spans="1:10" s="100" customFormat="1">
      <c r="A249" s="113"/>
      <c r="B249" s="114"/>
      <c r="C249" s="120"/>
      <c r="D249" s="120"/>
      <c r="E249" s="128"/>
      <c r="F249" s="108"/>
      <c r="G249" s="108"/>
      <c r="H249" s="108"/>
      <c r="I249" s="108"/>
      <c r="J249" s="290"/>
    </row>
    <row r="250" spans="1:10" s="100" customFormat="1">
      <c r="A250" s="113">
        <v>5</v>
      </c>
      <c r="B250" s="114" t="s">
        <v>482</v>
      </c>
      <c r="C250" s="120"/>
      <c r="D250" s="120"/>
      <c r="E250" s="128"/>
      <c r="F250" s="108"/>
      <c r="G250" s="108"/>
      <c r="H250" s="108"/>
      <c r="I250" s="108"/>
      <c r="J250" s="290"/>
    </row>
    <row r="251" spans="1:10" s="100" customFormat="1">
      <c r="A251" s="113"/>
      <c r="B251" s="114"/>
      <c r="C251" s="120"/>
      <c r="D251" s="120"/>
      <c r="E251" s="128"/>
      <c r="F251" s="108"/>
      <c r="G251" s="108"/>
      <c r="H251" s="108"/>
      <c r="I251" s="108"/>
      <c r="J251" s="290"/>
    </row>
    <row r="252" spans="1:10" s="100" customFormat="1">
      <c r="A252" s="113">
        <v>5.0999999999999996</v>
      </c>
      <c r="B252" s="114" t="s">
        <v>483</v>
      </c>
      <c r="C252" s="120"/>
      <c r="D252" s="120"/>
      <c r="E252" s="128"/>
      <c r="F252" s="108"/>
      <c r="G252" s="108"/>
      <c r="H252" s="108"/>
      <c r="I252" s="108"/>
      <c r="J252" s="290"/>
    </row>
    <row r="253" spans="1:10" s="100" customFormat="1" ht="158.4">
      <c r="A253" s="115"/>
      <c r="B253" s="116" t="s">
        <v>484</v>
      </c>
      <c r="C253" s="111"/>
      <c r="D253" s="111"/>
      <c r="E253" s="128"/>
      <c r="F253" s="108"/>
      <c r="G253" s="108"/>
      <c r="H253" s="108"/>
      <c r="I253" s="108"/>
      <c r="J253" s="290"/>
    </row>
    <row r="254" spans="1:10" s="100" customFormat="1">
      <c r="A254" s="115" t="s">
        <v>28</v>
      </c>
      <c r="B254" s="116" t="s">
        <v>485</v>
      </c>
      <c r="C254" s="111" t="s">
        <v>44</v>
      </c>
      <c r="D254" s="111">
        <v>2</v>
      </c>
      <c r="E254" s="122"/>
      <c r="F254" s="108"/>
      <c r="G254" s="108"/>
      <c r="H254" s="108"/>
      <c r="I254" s="108"/>
      <c r="J254" s="290"/>
    </row>
    <row r="255" spans="1:10" s="100" customFormat="1" ht="15" thickBot="1">
      <c r="A255" s="115"/>
      <c r="B255" s="549" t="s">
        <v>800</v>
      </c>
      <c r="C255" s="550" t="s">
        <v>44</v>
      </c>
      <c r="D255" s="111"/>
      <c r="E255" s="122">
        <v>2</v>
      </c>
      <c r="F255" s="108"/>
      <c r="G255" s="108"/>
      <c r="H255" s="108"/>
      <c r="I255" s="598">
        <f>PRODUCT(E255:H255)</f>
        <v>2</v>
      </c>
      <c r="J255" s="290"/>
    </row>
    <row r="256" spans="1:10" s="100" customFormat="1">
      <c r="A256" s="587"/>
      <c r="B256" s="591" t="s">
        <v>801</v>
      </c>
      <c r="C256" s="609" t="s">
        <v>44</v>
      </c>
      <c r="D256" s="588"/>
      <c r="E256" s="589"/>
      <c r="F256" s="563"/>
      <c r="G256" s="563"/>
      <c r="H256" s="563"/>
      <c r="I256" s="601">
        <f>SUM(I253:I255)</f>
        <v>2</v>
      </c>
      <c r="J256" s="564"/>
    </row>
    <row r="257" spans="1:10" s="100" customFormat="1">
      <c r="A257" s="105"/>
      <c r="B257" s="592" t="s">
        <v>716</v>
      </c>
      <c r="C257" s="582" t="s">
        <v>44</v>
      </c>
      <c r="D257" s="107"/>
      <c r="E257" s="141"/>
      <c r="F257" s="108"/>
      <c r="G257" s="108"/>
      <c r="H257" s="108"/>
      <c r="I257" s="598">
        <v>0</v>
      </c>
      <c r="J257" s="290"/>
    </row>
    <row r="258" spans="1:10" s="100" customFormat="1" ht="15" thickBot="1">
      <c r="A258" s="590"/>
      <c r="B258" s="710" t="s">
        <v>730</v>
      </c>
      <c r="C258" s="720" t="s">
        <v>44</v>
      </c>
      <c r="D258" s="711"/>
      <c r="E258" s="712"/>
      <c r="F258" s="713"/>
      <c r="G258" s="713"/>
      <c r="H258" s="713"/>
      <c r="I258" s="714">
        <f>I256-I257</f>
        <v>2</v>
      </c>
      <c r="J258" s="709"/>
    </row>
    <row r="259" spans="1:10" s="100" customFormat="1">
      <c r="A259" s="115"/>
      <c r="B259" s="116"/>
      <c r="C259" s="111"/>
      <c r="D259" s="111"/>
      <c r="E259" s="112"/>
      <c r="F259" s="108"/>
      <c r="G259" s="108"/>
      <c r="H259" s="108"/>
      <c r="I259" s="108"/>
      <c r="J259" s="290"/>
    </row>
    <row r="260" spans="1:10" s="100" customFormat="1">
      <c r="A260" s="113">
        <v>6.2</v>
      </c>
      <c r="B260" s="114" t="s">
        <v>486</v>
      </c>
      <c r="C260" s="120"/>
      <c r="D260" s="120"/>
      <c r="E260" s="128"/>
      <c r="F260" s="108"/>
      <c r="G260" s="108"/>
      <c r="H260" s="108"/>
      <c r="I260" s="108"/>
      <c r="J260" s="290"/>
    </row>
    <row r="261" spans="1:10" s="100" customFormat="1" ht="158.4">
      <c r="A261" s="115"/>
      <c r="B261" s="116" t="s">
        <v>487</v>
      </c>
      <c r="C261" s="111"/>
      <c r="D261" s="111"/>
      <c r="E261" s="128"/>
      <c r="F261" s="108"/>
      <c r="G261" s="108"/>
      <c r="H261" s="108"/>
      <c r="I261" s="108"/>
      <c r="J261" s="290"/>
    </row>
    <row r="262" spans="1:10" s="100" customFormat="1">
      <c r="A262" s="113" t="s">
        <v>28</v>
      </c>
      <c r="B262" s="114" t="s">
        <v>488</v>
      </c>
      <c r="C262" s="120"/>
      <c r="D262" s="120"/>
      <c r="E262" s="128"/>
      <c r="F262" s="108"/>
      <c r="G262" s="108"/>
      <c r="H262" s="108"/>
      <c r="I262" s="108"/>
      <c r="J262" s="290"/>
    </row>
    <row r="263" spans="1:10" s="100" customFormat="1">
      <c r="A263" s="115"/>
      <c r="B263" s="116" t="s">
        <v>485</v>
      </c>
      <c r="C263" s="111" t="s">
        <v>405</v>
      </c>
      <c r="D263" s="111">
        <v>10</v>
      </c>
      <c r="E263" s="122"/>
      <c r="F263" s="108"/>
      <c r="G263" s="108"/>
      <c r="H263" s="108"/>
      <c r="I263" s="108"/>
      <c r="J263" s="290"/>
    </row>
    <row r="264" spans="1:10" s="100" customFormat="1" ht="15" thickBot="1">
      <c r="A264" s="115"/>
      <c r="B264" s="549" t="s">
        <v>800</v>
      </c>
      <c r="C264" s="550" t="s">
        <v>802</v>
      </c>
      <c r="D264" s="111"/>
      <c r="E264" s="122">
        <v>2</v>
      </c>
      <c r="F264" s="108">
        <v>20.5</v>
      </c>
      <c r="G264" s="108"/>
      <c r="H264" s="108"/>
      <c r="I264" s="108">
        <f>PRODUCT(E264:H264)</f>
        <v>41</v>
      </c>
      <c r="J264" s="290"/>
    </row>
    <row r="265" spans="1:10" s="100" customFormat="1">
      <c r="A265" s="587"/>
      <c r="B265" s="591" t="s">
        <v>801</v>
      </c>
      <c r="C265" s="609" t="s">
        <v>44</v>
      </c>
      <c r="D265" s="588"/>
      <c r="E265" s="589"/>
      <c r="F265" s="563"/>
      <c r="G265" s="563"/>
      <c r="H265" s="563"/>
      <c r="I265" s="601">
        <f>SUM(I262:I264)</f>
        <v>41</v>
      </c>
      <c r="J265" s="564"/>
    </row>
    <row r="266" spans="1:10" s="100" customFormat="1">
      <c r="A266" s="105"/>
      <c r="B266" s="592" t="s">
        <v>716</v>
      </c>
      <c r="C266" s="582" t="s">
        <v>44</v>
      </c>
      <c r="D266" s="107"/>
      <c r="E266" s="141"/>
      <c r="F266" s="108"/>
      <c r="G266" s="108"/>
      <c r="H266" s="108"/>
      <c r="I266" s="598">
        <v>41</v>
      </c>
      <c r="J266" s="290"/>
    </row>
    <row r="267" spans="1:10" s="100" customFormat="1" ht="15" thickBot="1">
      <c r="A267" s="590"/>
      <c r="B267" s="710" t="s">
        <v>730</v>
      </c>
      <c r="C267" s="720" t="s">
        <v>44</v>
      </c>
      <c r="D267" s="711"/>
      <c r="E267" s="712"/>
      <c r="F267" s="713"/>
      <c r="G267" s="713"/>
      <c r="H267" s="713"/>
      <c r="I267" s="714">
        <f>I265-I266</f>
        <v>0</v>
      </c>
      <c r="J267" s="709"/>
    </row>
    <row r="268" spans="1:10" s="100" customFormat="1">
      <c r="A268" s="115"/>
      <c r="B268" s="116"/>
      <c r="C268" s="111"/>
      <c r="D268" s="111"/>
      <c r="E268" s="122"/>
      <c r="F268" s="108"/>
      <c r="G268" s="108"/>
      <c r="H268" s="108"/>
      <c r="I268" s="108"/>
      <c r="J268" s="290"/>
    </row>
    <row r="269" spans="1:10" s="100" customFormat="1">
      <c r="A269" s="113" t="s">
        <v>46</v>
      </c>
      <c r="B269" s="114" t="s">
        <v>489</v>
      </c>
      <c r="C269" s="120"/>
      <c r="D269" s="120"/>
      <c r="E269" s="128"/>
      <c r="F269" s="108"/>
      <c r="G269" s="108"/>
      <c r="H269" s="108"/>
      <c r="I269" s="108"/>
      <c r="J269" s="290"/>
    </row>
    <row r="270" spans="1:10" s="100" customFormat="1">
      <c r="A270" s="115"/>
      <c r="B270" s="116" t="s">
        <v>490</v>
      </c>
      <c r="C270" s="111" t="s">
        <v>405</v>
      </c>
      <c r="D270" s="111">
        <v>20</v>
      </c>
      <c r="E270" s="122"/>
      <c r="F270" s="108"/>
      <c r="G270" s="108"/>
      <c r="H270" s="108"/>
      <c r="I270" s="108"/>
      <c r="J270" s="290"/>
    </row>
    <row r="271" spans="1:10" s="100" customFormat="1">
      <c r="A271" s="115"/>
      <c r="B271" s="116"/>
      <c r="C271" s="111"/>
      <c r="D271" s="111"/>
      <c r="E271" s="112"/>
      <c r="F271" s="108"/>
      <c r="G271" s="108"/>
      <c r="H271" s="108"/>
      <c r="I271" s="108"/>
      <c r="J271" s="290"/>
    </row>
    <row r="272" spans="1:10" s="100" customFormat="1">
      <c r="A272" s="105">
        <v>6.3</v>
      </c>
      <c r="B272" s="106" t="s">
        <v>491</v>
      </c>
      <c r="C272" s="107"/>
      <c r="D272" s="107"/>
      <c r="E272" s="112"/>
      <c r="F272" s="108"/>
      <c r="G272" s="108"/>
      <c r="H272" s="108"/>
      <c r="I272" s="108"/>
      <c r="J272" s="290"/>
    </row>
    <row r="273" spans="1:10" s="100" customFormat="1" ht="28.8">
      <c r="A273" s="123"/>
      <c r="B273" s="124" t="s">
        <v>492</v>
      </c>
      <c r="C273" s="125"/>
      <c r="D273" s="125"/>
      <c r="E273" s="112"/>
      <c r="F273" s="108"/>
      <c r="G273" s="108"/>
      <c r="H273" s="108"/>
      <c r="I273" s="108"/>
      <c r="J273" s="290"/>
    </row>
    <row r="274" spans="1:10" s="100" customFormat="1">
      <c r="A274" s="123"/>
      <c r="B274" s="124" t="s">
        <v>493</v>
      </c>
      <c r="C274" s="125"/>
      <c r="D274" s="125"/>
      <c r="E274" s="112"/>
      <c r="F274" s="108"/>
      <c r="G274" s="108"/>
      <c r="H274" s="108"/>
      <c r="I274" s="108"/>
      <c r="J274" s="290"/>
    </row>
    <row r="275" spans="1:10" s="100" customFormat="1">
      <c r="A275" s="123"/>
      <c r="B275" s="124" t="s">
        <v>494</v>
      </c>
      <c r="C275" s="125"/>
      <c r="D275" s="125"/>
      <c r="E275" s="112"/>
      <c r="F275" s="108"/>
      <c r="G275" s="108"/>
      <c r="H275" s="108"/>
      <c r="I275" s="108"/>
      <c r="J275" s="290"/>
    </row>
    <row r="276" spans="1:10" s="100" customFormat="1">
      <c r="A276" s="123"/>
      <c r="B276" s="124" t="s">
        <v>495</v>
      </c>
      <c r="C276" s="125"/>
      <c r="D276" s="125"/>
      <c r="E276" s="112"/>
      <c r="F276" s="108"/>
      <c r="G276" s="108"/>
      <c r="H276" s="108"/>
      <c r="I276" s="108"/>
      <c r="J276" s="290"/>
    </row>
    <row r="277" spans="1:10" s="100" customFormat="1">
      <c r="A277" s="123"/>
      <c r="B277" s="124" t="s">
        <v>496</v>
      </c>
      <c r="C277" s="125"/>
      <c r="D277" s="125"/>
      <c r="E277" s="112"/>
      <c r="F277" s="108"/>
      <c r="G277" s="108"/>
      <c r="H277" s="108"/>
      <c r="I277" s="108"/>
      <c r="J277" s="290"/>
    </row>
    <row r="278" spans="1:10" s="100" customFormat="1" ht="100.8">
      <c r="A278" s="123"/>
      <c r="B278" s="124" t="s">
        <v>497</v>
      </c>
      <c r="C278" s="125"/>
      <c r="D278" s="125"/>
      <c r="E278" s="112"/>
      <c r="F278" s="108"/>
      <c r="G278" s="108"/>
      <c r="H278" s="108"/>
      <c r="I278" s="108"/>
      <c r="J278" s="290"/>
    </row>
    <row r="279" spans="1:10" s="100" customFormat="1">
      <c r="A279" s="115"/>
      <c r="B279" s="114" t="s">
        <v>498</v>
      </c>
      <c r="C279" s="111"/>
      <c r="D279" s="111"/>
      <c r="E279" s="112"/>
      <c r="F279" s="108"/>
      <c r="G279" s="108"/>
      <c r="H279" s="108"/>
      <c r="I279" s="108"/>
      <c r="J279" s="290"/>
    </row>
    <row r="280" spans="1:10" s="100" customFormat="1">
      <c r="A280" s="123" t="s">
        <v>28</v>
      </c>
      <c r="B280" s="124" t="s">
        <v>499</v>
      </c>
      <c r="C280" s="125" t="s">
        <v>500</v>
      </c>
      <c r="D280" s="125">
        <v>1</v>
      </c>
      <c r="E280" s="122"/>
      <c r="F280" s="108"/>
      <c r="G280" s="108"/>
      <c r="H280" s="108"/>
      <c r="I280" s="108"/>
      <c r="J280" s="290"/>
    </row>
    <row r="281" spans="1:10" s="100" customFormat="1">
      <c r="A281" s="115"/>
      <c r="B281" s="116"/>
      <c r="C281" s="111"/>
      <c r="D281" s="111"/>
      <c r="E281" s="112"/>
      <c r="F281" s="108"/>
      <c r="G281" s="108"/>
      <c r="H281" s="108"/>
      <c r="I281" s="108"/>
      <c r="J281" s="290"/>
    </row>
    <row r="282" spans="1:10" s="100" customFormat="1">
      <c r="A282" s="113">
        <v>6.4</v>
      </c>
      <c r="B282" s="114" t="s">
        <v>501</v>
      </c>
      <c r="C282" s="120"/>
      <c r="D282" s="120"/>
      <c r="E282" s="128"/>
      <c r="F282" s="108"/>
      <c r="G282" s="108"/>
      <c r="H282" s="108"/>
      <c r="I282" s="108"/>
      <c r="J282" s="290"/>
    </row>
    <row r="283" spans="1:10" s="100" customFormat="1" ht="115.2">
      <c r="A283" s="115"/>
      <c r="B283" s="116" t="s">
        <v>502</v>
      </c>
      <c r="C283" s="111"/>
      <c r="D283" s="111"/>
      <c r="E283" s="128"/>
      <c r="F283" s="108"/>
      <c r="G283" s="108"/>
      <c r="H283" s="108"/>
      <c r="I283" s="108"/>
      <c r="J283" s="290"/>
    </row>
    <row r="284" spans="1:10" s="102" customFormat="1">
      <c r="A284" s="115" t="s">
        <v>28</v>
      </c>
      <c r="B284" s="116" t="s">
        <v>503</v>
      </c>
      <c r="C284" s="111" t="s">
        <v>44</v>
      </c>
      <c r="D284" s="111">
        <v>4</v>
      </c>
      <c r="E284" s="122"/>
      <c r="F284" s="108"/>
      <c r="G284" s="108"/>
      <c r="H284" s="108"/>
      <c r="I284" s="108"/>
      <c r="J284" s="290"/>
    </row>
    <row r="285" spans="1:10" s="631" customFormat="1" ht="15" thickBot="1">
      <c r="A285" s="115"/>
      <c r="B285" s="630" t="s">
        <v>501</v>
      </c>
      <c r="C285" s="550" t="s">
        <v>802</v>
      </c>
      <c r="D285" s="111"/>
      <c r="E285" s="122">
        <v>4</v>
      </c>
      <c r="F285" s="108"/>
      <c r="G285" s="108"/>
      <c r="H285" s="108"/>
      <c r="I285" s="108">
        <f>PRODUCT(E285:H285)</f>
        <v>4</v>
      </c>
      <c r="J285" s="290"/>
    </row>
    <row r="286" spans="1:10" s="631" customFormat="1">
      <c r="A286" s="587"/>
      <c r="B286" s="591" t="s">
        <v>801</v>
      </c>
      <c r="C286" s="609" t="s">
        <v>44</v>
      </c>
      <c r="D286" s="588"/>
      <c r="E286" s="589"/>
      <c r="F286" s="563"/>
      <c r="G286" s="563"/>
      <c r="H286" s="563"/>
      <c r="I286" s="601">
        <f>SUM(I283:I285)</f>
        <v>4</v>
      </c>
      <c r="J286" s="564"/>
    </row>
    <row r="287" spans="1:10" s="631" customFormat="1">
      <c r="A287" s="105"/>
      <c r="B287" s="592" t="s">
        <v>716</v>
      </c>
      <c r="C287" s="582" t="s">
        <v>44</v>
      </c>
      <c r="D287" s="107"/>
      <c r="E287" s="141"/>
      <c r="F287" s="108"/>
      <c r="G287" s="108"/>
      <c r="H287" s="108"/>
      <c r="I287" s="598"/>
      <c r="J287" s="290"/>
    </row>
    <row r="288" spans="1:10" s="631" customFormat="1" ht="15" thickBot="1">
      <c r="A288" s="590"/>
      <c r="B288" s="710" t="s">
        <v>730</v>
      </c>
      <c r="C288" s="720" t="s">
        <v>44</v>
      </c>
      <c r="D288" s="711"/>
      <c r="E288" s="712"/>
      <c r="F288" s="713"/>
      <c r="G288" s="713"/>
      <c r="H288" s="713"/>
      <c r="I288" s="714">
        <f>I286-I287</f>
        <v>4</v>
      </c>
      <c r="J288" s="709"/>
    </row>
    <row r="289" spans="1:10" s="631" customFormat="1">
      <c r="A289" s="115"/>
      <c r="B289" s="116"/>
      <c r="C289" s="111"/>
      <c r="D289" s="111"/>
      <c r="E289" s="122"/>
      <c r="F289" s="108"/>
      <c r="G289" s="108"/>
      <c r="H289" s="108"/>
      <c r="I289" s="108"/>
      <c r="J289" s="290"/>
    </row>
    <row r="290" spans="1:10" s="100" customFormat="1">
      <c r="A290" s="113">
        <v>6.5</v>
      </c>
      <c r="B290" s="114" t="s">
        <v>504</v>
      </c>
      <c r="C290" s="120"/>
      <c r="D290" s="120"/>
      <c r="E290" s="128"/>
      <c r="F290" s="108"/>
      <c r="G290" s="108"/>
      <c r="H290" s="108"/>
      <c r="I290" s="108"/>
      <c r="J290" s="290"/>
    </row>
    <row r="291" spans="1:10" s="100" customFormat="1" ht="57.6">
      <c r="A291" s="115"/>
      <c r="B291" s="116" t="s">
        <v>505</v>
      </c>
      <c r="C291" s="111"/>
      <c r="D291" s="111"/>
      <c r="E291" s="128"/>
      <c r="F291" s="108"/>
      <c r="G291" s="108"/>
      <c r="H291" s="108"/>
      <c r="I291" s="108"/>
      <c r="J291" s="290"/>
    </row>
    <row r="292" spans="1:10" s="100" customFormat="1">
      <c r="A292" s="115" t="s">
        <v>28</v>
      </c>
      <c r="B292" s="116" t="s">
        <v>506</v>
      </c>
      <c r="C292" s="111" t="s">
        <v>405</v>
      </c>
      <c r="D292" s="111">
        <v>10</v>
      </c>
      <c r="E292" s="122"/>
      <c r="F292" s="108"/>
      <c r="G292" s="108"/>
      <c r="H292" s="108"/>
      <c r="I292" s="108"/>
      <c r="J292" s="290"/>
    </row>
    <row r="293" spans="1:10" s="100" customFormat="1" ht="15" thickBot="1">
      <c r="A293" s="721"/>
      <c r="B293" s="722"/>
      <c r="C293" s="723"/>
      <c r="D293" s="713"/>
      <c r="E293" s="724"/>
      <c r="F293" s="713"/>
      <c r="G293" s="713"/>
      <c r="H293" s="713"/>
      <c r="I293" s="713"/>
      <c r="J293" s="709"/>
    </row>
  </sheetData>
  <mergeCells count="11">
    <mergeCell ref="A1:J1"/>
    <mergeCell ref="A2:A3"/>
    <mergeCell ref="B2:B3"/>
    <mergeCell ref="C2:C3"/>
    <mergeCell ref="D2:D3"/>
    <mergeCell ref="E2:E3"/>
    <mergeCell ref="F2:F3"/>
    <mergeCell ref="G2:G3"/>
    <mergeCell ref="H2:H3"/>
    <mergeCell ref="I2:I3"/>
    <mergeCell ref="J2:J3"/>
  </mergeCells>
  <pageMargins left="0.25" right="0.25" top="0.35" bottom="0.25" header="0.3" footer="0.3"/>
  <pageSetup scale="66"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109"/>
  <sheetViews>
    <sheetView view="pageBreakPreview" topLeftCell="A24" zoomScale="60" zoomScaleNormal="100" workbookViewId="0">
      <selection activeCell="G24" sqref="G24"/>
    </sheetView>
  </sheetViews>
  <sheetFormatPr defaultColWidth="61" defaultRowHeight="13.2"/>
  <cols>
    <col min="1" max="1" width="8.44140625" customWidth="1"/>
    <col min="2" max="2" width="73.6640625" customWidth="1"/>
    <col min="3" max="5" width="6.5546875" customWidth="1"/>
    <col min="6" max="10" width="9.5546875" customWidth="1"/>
    <col min="11" max="16382" width="61" customWidth="1"/>
  </cols>
  <sheetData>
    <row r="1" spans="1:10" ht="19.2" customHeight="1">
      <c r="A1" s="829" t="s">
        <v>845</v>
      </c>
      <c r="B1" s="830"/>
      <c r="C1" s="830"/>
      <c r="D1" s="830"/>
      <c r="E1" s="830"/>
      <c r="F1" s="830"/>
      <c r="G1" s="830"/>
      <c r="H1" s="830"/>
      <c r="I1" s="830"/>
      <c r="J1" s="831"/>
    </row>
    <row r="2" spans="1:10" ht="15" customHeight="1">
      <c r="A2" s="832" t="s">
        <v>296</v>
      </c>
      <c r="B2" s="833" t="s">
        <v>297</v>
      </c>
      <c r="C2" s="833" t="s">
        <v>631</v>
      </c>
      <c r="D2" s="834" t="s">
        <v>632</v>
      </c>
      <c r="E2" s="823" t="s">
        <v>500</v>
      </c>
      <c r="F2" s="824" t="s">
        <v>611</v>
      </c>
      <c r="G2" s="824" t="s">
        <v>612</v>
      </c>
      <c r="H2" s="824" t="s">
        <v>613</v>
      </c>
      <c r="I2" s="824" t="s">
        <v>614</v>
      </c>
      <c r="J2" s="826" t="s">
        <v>4</v>
      </c>
    </row>
    <row r="3" spans="1:10" ht="15" customHeight="1">
      <c r="A3" s="832"/>
      <c r="B3" s="833"/>
      <c r="C3" s="833"/>
      <c r="D3" s="834"/>
      <c r="E3" s="823"/>
      <c r="F3" s="824"/>
      <c r="G3" s="824"/>
      <c r="H3" s="824"/>
      <c r="I3" s="824"/>
      <c r="J3" s="826"/>
    </row>
    <row r="4" spans="1:10" ht="14.4">
      <c r="A4" s="48"/>
      <c r="B4" s="49"/>
      <c r="C4" s="50"/>
      <c r="D4" s="50"/>
      <c r="E4" s="8"/>
      <c r="F4" s="8"/>
      <c r="G4" s="8"/>
      <c r="H4" s="8"/>
      <c r="I4" s="8"/>
      <c r="J4" s="82"/>
    </row>
    <row r="5" spans="1:10" ht="115.2">
      <c r="A5" s="48">
        <v>1</v>
      </c>
      <c r="B5" s="49" t="s">
        <v>508</v>
      </c>
      <c r="C5" s="50"/>
      <c r="D5" s="50"/>
      <c r="E5" s="8"/>
      <c r="F5" s="8"/>
      <c r="G5" s="8"/>
      <c r="H5" s="8"/>
      <c r="I5" s="8"/>
      <c r="J5" s="82"/>
    </row>
    <row r="6" spans="1:10" ht="14.4">
      <c r="A6" s="51" t="s">
        <v>509</v>
      </c>
      <c r="B6" s="52" t="s">
        <v>510</v>
      </c>
      <c r="C6" s="53" t="s">
        <v>511</v>
      </c>
      <c r="D6" s="53">
        <v>18</v>
      </c>
      <c r="E6" s="8"/>
      <c r="F6" s="8"/>
      <c r="G6" s="8"/>
      <c r="H6" s="8"/>
      <c r="I6" s="8"/>
      <c r="J6" s="82"/>
    </row>
    <row r="7" spans="1:10" ht="14.4">
      <c r="A7" s="48"/>
      <c r="B7" s="54" t="s">
        <v>633</v>
      </c>
      <c r="C7" s="53" t="s">
        <v>511</v>
      </c>
      <c r="D7" s="53"/>
      <c r="E7" s="55">
        <v>1</v>
      </c>
      <c r="F7" s="56">
        <v>4</v>
      </c>
      <c r="G7" s="56"/>
      <c r="H7" s="56"/>
      <c r="I7" s="56">
        <f t="shared" ref="I7:I16" si="0">PRODUCT(E7:H7)</f>
        <v>4</v>
      </c>
      <c r="J7" s="82"/>
    </row>
    <row r="8" spans="1:10" ht="14.4">
      <c r="A8" s="48"/>
      <c r="B8" s="54" t="s">
        <v>634</v>
      </c>
      <c r="C8" s="53" t="s">
        <v>511</v>
      </c>
      <c r="D8" s="53"/>
      <c r="E8" s="55">
        <v>2</v>
      </c>
      <c r="F8" s="56">
        <v>0.89500000000000002</v>
      </c>
      <c r="G8" s="56"/>
      <c r="H8" s="56"/>
      <c r="I8" s="56">
        <f t="shared" si="0"/>
        <v>1.79</v>
      </c>
      <c r="J8" s="82"/>
    </row>
    <row r="9" spans="1:10" ht="14.4">
      <c r="A9" s="48"/>
      <c r="B9" s="54" t="s">
        <v>635</v>
      </c>
      <c r="C9" s="53" t="s">
        <v>511</v>
      </c>
      <c r="D9" s="53"/>
      <c r="E9" s="55">
        <v>1</v>
      </c>
      <c r="F9" s="56">
        <v>1.1100000000000001</v>
      </c>
      <c r="G9" s="56"/>
      <c r="H9" s="56"/>
      <c r="I9" s="56">
        <f t="shared" si="0"/>
        <v>1.1100000000000001</v>
      </c>
      <c r="J9" s="82"/>
    </row>
    <row r="10" spans="1:10" ht="14.4">
      <c r="A10" s="48"/>
      <c r="B10" s="54" t="s">
        <v>636</v>
      </c>
      <c r="C10" s="53" t="s">
        <v>511</v>
      </c>
      <c r="D10" s="53"/>
      <c r="E10" s="55">
        <v>1</v>
      </c>
      <c r="F10" s="56">
        <v>2.6850000000000001</v>
      </c>
      <c r="G10" s="56"/>
      <c r="H10" s="56"/>
      <c r="I10" s="56">
        <f t="shared" si="0"/>
        <v>2.6850000000000001</v>
      </c>
      <c r="J10" s="82"/>
    </row>
    <row r="11" spans="1:10" ht="14.4">
      <c r="A11" s="48"/>
      <c r="B11" s="54" t="s">
        <v>636</v>
      </c>
      <c r="C11" s="53" t="s">
        <v>511</v>
      </c>
      <c r="D11" s="53"/>
      <c r="E11" s="55">
        <v>1</v>
      </c>
      <c r="F11" s="56">
        <f>0.89+0.205</f>
        <v>1.095</v>
      </c>
      <c r="G11" s="56"/>
      <c r="H11" s="56"/>
      <c r="I11" s="56">
        <f t="shared" si="0"/>
        <v>1.095</v>
      </c>
      <c r="J11" s="82"/>
    </row>
    <row r="12" spans="1:10" ht="14.4">
      <c r="A12" s="48"/>
      <c r="B12" s="54"/>
      <c r="C12" s="53" t="s">
        <v>511</v>
      </c>
      <c r="D12" s="53"/>
      <c r="E12" s="55">
        <v>1</v>
      </c>
      <c r="F12" s="56">
        <f>0.89+0.41</f>
        <v>1.3</v>
      </c>
      <c r="G12" s="56"/>
      <c r="H12" s="56"/>
      <c r="I12" s="56">
        <f t="shared" si="0"/>
        <v>1.3</v>
      </c>
      <c r="J12" s="82"/>
    </row>
    <row r="13" spans="1:10" ht="14.4">
      <c r="A13" s="48"/>
      <c r="B13" s="54"/>
      <c r="C13" s="53" t="s">
        <v>511</v>
      </c>
      <c r="D13" s="53"/>
      <c r="E13" s="55">
        <v>1</v>
      </c>
      <c r="F13" s="56">
        <v>0.89500000000000002</v>
      </c>
      <c r="G13" s="56"/>
      <c r="H13" s="56"/>
      <c r="I13" s="56">
        <f t="shared" si="0"/>
        <v>0.89500000000000002</v>
      </c>
      <c r="J13" s="82"/>
    </row>
    <row r="14" spans="1:10" ht="14.4">
      <c r="A14" s="48"/>
      <c r="B14" s="54" t="s">
        <v>637</v>
      </c>
      <c r="C14" s="53" t="s">
        <v>511</v>
      </c>
      <c r="D14" s="53"/>
      <c r="E14" s="55">
        <v>2</v>
      </c>
      <c r="F14" s="56">
        <v>4.1349999999999998</v>
      </c>
      <c r="G14" s="56"/>
      <c r="H14" s="56"/>
      <c r="I14" s="56">
        <f t="shared" si="0"/>
        <v>8.27</v>
      </c>
      <c r="J14" s="82"/>
    </row>
    <row r="15" spans="1:10" ht="14.4">
      <c r="A15" s="48"/>
      <c r="B15" s="54" t="s">
        <v>638</v>
      </c>
      <c r="C15" s="53" t="s">
        <v>511</v>
      </c>
      <c r="D15" s="53"/>
      <c r="E15" s="55">
        <v>1</v>
      </c>
      <c r="F15" s="56">
        <v>6</v>
      </c>
      <c r="G15" s="56"/>
      <c r="H15" s="56"/>
      <c r="I15" s="56">
        <f t="shared" si="0"/>
        <v>6</v>
      </c>
      <c r="J15" s="82"/>
    </row>
    <row r="16" spans="1:10" ht="14.4">
      <c r="A16" s="48"/>
      <c r="B16" s="54"/>
      <c r="C16" s="53" t="s">
        <v>511</v>
      </c>
      <c r="D16" s="53"/>
      <c r="E16" s="55">
        <v>1</v>
      </c>
      <c r="F16" s="56">
        <v>3</v>
      </c>
      <c r="G16" s="56"/>
      <c r="H16" s="56"/>
      <c r="I16" s="56">
        <f t="shared" si="0"/>
        <v>3</v>
      </c>
      <c r="J16" s="82"/>
    </row>
    <row r="17" spans="1:10" ht="14.4">
      <c r="A17" s="57"/>
      <c r="B17" s="58"/>
      <c r="C17" s="59"/>
      <c r="D17" s="59"/>
      <c r="E17" s="60"/>
      <c r="F17" s="60"/>
      <c r="G17" s="60"/>
      <c r="H17" s="60"/>
      <c r="I17" s="60"/>
      <c r="J17" s="83"/>
    </row>
    <row r="18" spans="1:10" ht="14.4">
      <c r="A18" s="61"/>
      <c r="B18" s="62" t="s">
        <v>639</v>
      </c>
      <c r="C18" s="63"/>
      <c r="D18" s="63"/>
      <c r="E18" s="64"/>
      <c r="F18" s="64"/>
      <c r="G18" s="64"/>
      <c r="H18" s="64"/>
      <c r="I18" s="84">
        <f>SUM(I7:I17)</f>
        <v>30.145000000000003</v>
      </c>
      <c r="J18" s="85"/>
    </row>
    <row r="19" spans="1:10" ht="14.4">
      <c r="A19" s="65"/>
      <c r="B19" s="66" t="s">
        <v>640</v>
      </c>
      <c r="C19" s="67"/>
      <c r="D19" s="67"/>
      <c r="E19" s="68"/>
      <c r="F19" s="68"/>
      <c r="G19" s="68">
        <v>30.145000000000003</v>
      </c>
      <c r="H19" s="68"/>
      <c r="I19" s="496">
        <v>30.145000000000003</v>
      </c>
      <c r="J19" s="87"/>
    </row>
    <row r="20" spans="1:10" ht="14.4">
      <c r="A20" s="69"/>
      <c r="B20" s="70" t="s">
        <v>641</v>
      </c>
      <c r="C20" s="71"/>
      <c r="D20" s="71"/>
      <c r="E20" s="72"/>
      <c r="F20" s="72"/>
      <c r="G20" s="72"/>
      <c r="H20" s="72"/>
      <c r="I20" s="88">
        <f>I18-I19</f>
        <v>0</v>
      </c>
      <c r="J20" s="89"/>
    </row>
    <row r="21" spans="1:10" ht="14.4">
      <c r="A21" s="73"/>
      <c r="B21" s="74"/>
      <c r="C21" s="75"/>
      <c r="D21" s="75"/>
      <c r="E21" s="76"/>
      <c r="F21" s="76"/>
      <c r="G21" s="76"/>
      <c r="H21" s="76"/>
      <c r="I21" s="76"/>
      <c r="J21" s="90"/>
    </row>
    <row r="22" spans="1:10" ht="14.4">
      <c r="A22" s="48" t="s">
        <v>512</v>
      </c>
      <c r="B22" s="54" t="s">
        <v>513</v>
      </c>
      <c r="C22" s="53" t="s">
        <v>511</v>
      </c>
      <c r="D22" s="53">
        <v>0</v>
      </c>
      <c r="E22" s="8"/>
      <c r="F22" s="8"/>
      <c r="G22" s="8"/>
      <c r="H22" s="8"/>
      <c r="I22" s="8"/>
      <c r="J22" s="82"/>
    </row>
    <row r="23" spans="1:10" ht="14.4">
      <c r="A23" s="48"/>
      <c r="B23" s="54"/>
      <c r="C23" s="53"/>
      <c r="D23" s="53"/>
      <c r="E23" s="8"/>
      <c r="F23" s="8"/>
      <c r="G23" s="8"/>
      <c r="H23" s="8"/>
      <c r="I23" s="8"/>
      <c r="J23" s="82"/>
    </row>
    <row r="24" spans="1:10" ht="14.4">
      <c r="A24" s="51" t="s">
        <v>514</v>
      </c>
      <c r="B24" s="52" t="s">
        <v>515</v>
      </c>
      <c r="C24" s="53" t="s">
        <v>511</v>
      </c>
      <c r="D24" s="53">
        <v>3</v>
      </c>
      <c r="E24" s="8"/>
      <c r="F24" s="8"/>
      <c r="G24" s="8"/>
      <c r="H24" s="8"/>
      <c r="I24" s="8"/>
      <c r="J24" s="82"/>
    </row>
    <row r="25" spans="1:10" ht="14.4">
      <c r="A25" s="48"/>
      <c r="B25" s="54" t="s">
        <v>633</v>
      </c>
      <c r="C25" s="53" t="s">
        <v>511</v>
      </c>
      <c r="D25" s="53"/>
      <c r="E25" s="55">
        <v>1</v>
      </c>
      <c r="F25" s="56">
        <v>2.02</v>
      </c>
      <c r="G25" s="56"/>
      <c r="H25" s="56"/>
      <c r="I25" s="56">
        <f t="shared" ref="I25:I31" si="1">PRODUCT(E25:H25)</f>
        <v>2.02</v>
      </c>
      <c r="J25" s="82"/>
    </row>
    <row r="26" spans="1:10" ht="14.4">
      <c r="A26" s="48"/>
      <c r="B26" s="54"/>
      <c r="C26" s="53" t="s">
        <v>511</v>
      </c>
      <c r="D26" s="53"/>
      <c r="E26" s="55">
        <v>1</v>
      </c>
      <c r="F26" s="56">
        <v>0.79</v>
      </c>
      <c r="G26" s="56"/>
      <c r="H26" s="56"/>
      <c r="I26" s="56">
        <f t="shared" si="1"/>
        <v>0.79</v>
      </c>
      <c r="J26" s="82"/>
    </row>
    <row r="27" spans="1:10" ht="14.4">
      <c r="A27" s="48"/>
      <c r="B27" s="54" t="s">
        <v>635</v>
      </c>
      <c r="C27" s="53" t="s">
        <v>511</v>
      </c>
      <c r="D27" s="53"/>
      <c r="E27" s="55">
        <v>1</v>
      </c>
      <c r="F27" s="56">
        <v>0.81499999999999995</v>
      </c>
      <c r="G27" s="56"/>
      <c r="H27" s="56"/>
      <c r="I27" s="56">
        <f t="shared" si="1"/>
        <v>0.81499999999999995</v>
      </c>
      <c r="J27" s="82"/>
    </row>
    <row r="28" spans="1:10" ht="14.4">
      <c r="A28" s="48"/>
      <c r="B28" s="54" t="s">
        <v>637</v>
      </c>
      <c r="C28" s="53" t="s">
        <v>511</v>
      </c>
      <c r="D28" s="53"/>
      <c r="E28" s="55">
        <v>2</v>
      </c>
      <c r="F28" s="56">
        <v>1.32</v>
      </c>
      <c r="G28" s="56"/>
      <c r="H28" s="56"/>
      <c r="I28" s="56">
        <f t="shared" si="1"/>
        <v>2.64</v>
      </c>
      <c r="J28" s="82"/>
    </row>
    <row r="29" spans="1:10" ht="14.4">
      <c r="A29" s="48"/>
      <c r="B29" s="54"/>
      <c r="C29" s="53" t="s">
        <v>511</v>
      </c>
      <c r="D29" s="53"/>
      <c r="E29" s="55">
        <v>2</v>
      </c>
      <c r="F29" s="56">
        <v>2.08</v>
      </c>
      <c r="G29" s="56"/>
      <c r="H29" s="56"/>
      <c r="I29" s="56">
        <f t="shared" si="1"/>
        <v>4.16</v>
      </c>
      <c r="J29" s="82"/>
    </row>
    <row r="30" spans="1:10" ht="14.4">
      <c r="A30" s="48"/>
      <c r="B30" s="54" t="s">
        <v>638</v>
      </c>
      <c r="C30" s="53" t="s">
        <v>511</v>
      </c>
      <c r="D30" s="53"/>
      <c r="E30" s="55">
        <v>1</v>
      </c>
      <c r="F30" s="56">
        <v>2.0550000000000002</v>
      </c>
      <c r="G30" s="56"/>
      <c r="H30" s="56"/>
      <c r="I30" s="56">
        <f t="shared" si="1"/>
        <v>2.0550000000000002</v>
      </c>
      <c r="J30" s="82"/>
    </row>
    <row r="31" spans="1:10" ht="14.4">
      <c r="A31" s="57"/>
      <c r="B31" s="58"/>
      <c r="C31" s="53" t="s">
        <v>511</v>
      </c>
      <c r="D31" s="53"/>
      <c r="E31" s="55">
        <v>1</v>
      </c>
      <c r="F31" s="56">
        <v>0.83</v>
      </c>
      <c r="G31" s="56"/>
      <c r="H31" s="56"/>
      <c r="I31" s="56">
        <f t="shared" si="1"/>
        <v>0.83</v>
      </c>
      <c r="J31" s="83"/>
    </row>
    <row r="32" spans="1:10" ht="14.4">
      <c r="A32" s="57"/>
      <c r="B32" s="58"/>
      <c r="C32" s="59"/>
      <c r="D32" s="59"/>
      <c r="E32" s="60"/>
      <c r="F32" s="60"/>
      <c r="G32" s="60"/>
      <c r="H32" s="60"/>
      <c r="I32" s="60"/>
      <c r="J32" s="83"/>
    </row>
    <row r="33" spans="1:10" ht="14.4">
      <c r="A33" s="77"/>
      <c r="B33" s="62" t="s">
        <v>639</v>
      </c>
      <c r="C33" s="63"/>
      <c r="D33" s="63"/>
      <c r="E33" s="64"/>
      <c r="F33" s="64"/>
      <c r="G33" s="64"/>
      <c r="H33" s="64"/>
      <c r="I33" s="84">
        <f>SUM(I25:I32)</f>
        <v>13.31</v>
      </c>
      <c r="J33" s="85"/>
    </row>
    <row r="34" spans="1:10" ht="14.4">
      <c r="A34" s="48"/>
      <c r="B34" s="66" t="s">
        <v>640</v>
      </c>
      <c r="C34" s="67"/>
      <c r="D34" s="67"/>
      <c r="E34" s="68"/>
      <c r="F34" s="68"/>
      <c r="G34" s="68"/>
      <c r="H34" s="68"/>
      <c r="I34" s="86">
        <v>13.31</v>
      </c>
      <c r="J34" s="87"/>
    </row>
    <row r="35" spans="1:10" ht="14.4">
      <c r="A35" s="78"/>
      <c r="B35" s="70" t="s">
        <v>641</v>
      </c>
      <c r="C35" s="71"/>
      <c r="D35" s="71"/>
      <c r="E35" s="72"/>
      <c r="F35" s="72"/>
      <c r="G35" s="72"/>
      <c r="H35" s="72"/>
      <c r="I35" s="88">
        <f>I33-I34</f>
        <v>0</v>
      </c>
      <c r="J35" s="89"/>
    </row>
    <row r="36" spans="1:10" ht="14.4">
      <c r="A36" s="73"/>
      <c r="B36" s="74"/>
      <c r="C36" s="75"/>
      <c r="D36" s="75"/>
      <c r="E36" s="76"/>
      <c r="F36" s="76"/>
      <c r="G36" s="76"/>
      <c r="H36" s="76"/>
      <c r="I36" s="76"/>
      <c r="J36" s="90"/>
    </row>
    <row r="37" spans="1:10" ht="14.4">
      <c r="A37" s="79" t="s">
        <v>516</v>
      </c>
      <c r="B37" s="80" t="s">
        <v>517</v>
      </c>
      <c r="C37" s="53" t="s">
        <v>511</v>
      </c>
      <c r="D37" s="53">
        <v>10</v>
      </c>
      <c r="E37" s="8"/>
      <c r="F37" s="8"/>
      <c r="G37" s="8"/>
      <c r="H37" s="8"/>
      <c r="I37" s="8"/>
      <c r="J37" s="82"/>
    </row>
    <row r="38" spans="1:10" ht="14.4">
      <c r="A38" s="48"/>
      <c r="B38" s="54" t="s">
        <v>635</v>
      </c>
      <c r="C38" s="53" t="s">
        <v>511</v>
      </c>
      <c r="D38" s="53"/>
      <c r="E38" s="55">
        <v>1</v>
      </c>
      <c r="F38" s="56">
        <v>5.2249999999999996</v>
      </c>
      <c r="G38" s="56"/>
      <c r="H38" s="56"/>
      <c r="I38" s="56">
        <f>PRODUCT(E38:H38)</f>
        <v>5.2249999999999996</v>
      </c>
      <c r="J38" s="82"/>
    </row>
    <row r="39" spans="1:10" ht="14.4">
      <c r="A39" s="48"/>
      <c r="B39" s="54" t="s">
        <v>638</v>
      </c>
      <c r="C39" s="53" t="s">
        <v>511</v>
      </c>
      <c r="D39" s="53"/>
      <c r="E39" s="55">
        <v>1</v>
      </c>
      <c r="F39" s="56">
        <v>4.82</v>
      </c>
      <c r="G39" s="56"/>
      <c r="H39" s="56"/>
      <c r="I39" s="56">
        <f>PRODUCT(E39:H39)</f>
        <v>4.82</v>
      </c>
      <c r="J39" s="82"/>
    </row>
    <row r="40" spans="1:10" ht="14.4">
      <c r="A40" s="57"/>
      <c r="B40" s="58"/>
      <c r="C40" s="59"/>
      <c r="D40" s="59"/>
      <c r="E40" s="60"/>
      <c r="F40" s="60"/>
      <c r="G40" s="60"/>
      <c r="H40" s="60"/>
      <c r="I40" s="60"/>
      <c r="J40" s="83"/>
    </row>
    <row r="41" spans="1:10" ht="14.4">
      <c r="A41" s="77"/>
      <c r="B41" s="62" t="s">
        <v>639</v>
      </c>
      <c r="C41" s="63"/>
      <c r="D41" s="63"/>
      <c r="E41" s="64"/>
      <c r="F41" s="64"/>
      <c r="G41" s="64"/>
      <c r="H41" s="64"/>
      <c r="I41" s="84">
        <f>SUM(I38:I40)</f>
        <v>10.045</v>
      </c>
      <c r="J41" s="85"/>
    </row>
    <row r="42" spans="1:10" ht="14.4">
      <c r="A42" s="48"/>
      <c r="B42" s="66" t="s">
        <v>640</v>
      </c>
      <c r="C42" s="67"/>
      <c r="D42" s="67"/>
      <c r="E42" s="68"/>
      <c r="F42" s="68"/>
      <c r="G42" s="68"/>
      <c r="H42" s="68"/>
      <c r="I42" s="496">
        <v>10.045</v>
      </c>
      <c r="J42" s="87"/>
    </row>
    <row r="43" spans="1:10" ht="14.4">
      <c r="A43" s="78"/>
      <c r="B43" s="70" t="s">
        <v>641</v>
      </c>
      <c r="C43" s="71"/>
      <c r="D43" s="71"/>
      <c r="E43" s="72"/>
      <c r="F43" s="72"/>
      <c r="G43" s="72"/>
      <c r="H43" s="72"/>
      <c r="I43" s="88">
        <f>I41-I42</f>
        <v>0</v>
      </c>
      <c r="J43" s="89"/>
    </row>
    <row r="44" spans="1:10" ht="14.4">
      <c r="A44" s="48"/>
      <c r="B44" s="54"/>
      <c r="C44" s="53"/>
      <c r="D44" s="53"/>
      <c r="E44" s="8"/>
      <c r="F44" s="8"/>
      <c r="G44" s="8"/>
      <c r="H44" s="8"/>
      <c r="I44" s="8"/>
      <c r="J44" s="82"/>
    </row>
    <row r="45" spans="1:10" ht="14.4">
      <c r="A45" s="79" t="s">
        <v>518</v>
      </c>
      <c r="B45" s="80" t="s">
        <v>519</v>
      </c>
      <c r="C45" s="53" t="s">
        <v>511</v>
      </c>
      <c r="D45" s="53">
        <v>5</v>
      </c>
      <c r="E45" s="8"/>
      <c r="F45" s="8"/>
      <c r="G45" s="8"/>
      <c r="H45" s="8"/>
      <c r="I45" s="8"/>
      <c r="J45" s="82"/>
    </row>
    <row r="46" spans="1:10" ht="14.4">
      <c r="A46" s="48"/>
      <c r="B46" s="54" t="s">
        <v>642</v>
      </c>
      <c r="C46" s="53" t="s">
        <v>511</v>
      </c>
      <c r="D46" s="53"/>
      <c r="E46" s="55">
        <v>1</v>
      </c>
      <c r="F46" s="56">
        <v>5.5</v>
      </c>
      <c r="G46" s="56"/>
      <c r="H46" s="56"/>
      <c r="I46" s="56">
        <f>PRODUCT(E46:H46)</f>
        <v>5.5</v>
      </c>
      <c r="J46" s="82"/>
    </row>
    <row r="47" spans="1:10" ht="14.4">
      <c r="A47" s="48"/>
      <c r="B47" s="54" t="s">
        <v>643</v>
      </c>
      <c r="C47" s="53" t="s">
        <v>511</v>
      </c>
      <c r="D47" s="53"/>
      <c r="E47" s="55">
        <v>1</v>
      </c>
      <c r="F47" s="56">
        <v>0.6</v>
      </c>
      <c r="G47" s="56"/>
      <c r="H47" s="56"/>
      <c r="I47" s="56">
        <f>PRODUCT(E47:H47)</f>
        <v>0.6</v>
      </c>
      <c r="J47" s="82"/>
    </row>
    <row r="48" spans="1:10" ht="14.4">
      <c r="A48" s="57"/>
      <c r="B48" s="58" t="s">
        <v>644</v>
      </c>
      <c r="C48" s="53" t="s">
        <v>511</v>
      </c>
      <c r="D48" s="53"/>
      <c r="E48" s="55">
        <v>1</v>
      </c>
      <c r="F48" s="56">
        <v>5.25</v>
      </c>
      <c r="G48" s="56"/>
      <c r="H48" s="56"/>
      <c r="I48" s="56">
        <f>PRODUCT(E48:H48)</f>
        <v>5.25</v>
      </c>
      <c r="J48" s="83"/>
    </row>
    <row r="49" spans="1:10" ht="14.4">
      <c r="A49" s="57"/>
      <c r="B49" s="58"/>
      <c r="C49" s="59"/>
      <c r="D49" s="59"/>
      <c r="E49" s="60"/>
      <c r="F49" s="60"/>
      <c r="G49" s="60"/>
      <c r="H49" s="60"/>
      <c r="I49" s="60"/>
      <c r="J49" s="83"/>
    </row>
    <row r="50" spans="1:10" ht="14.4">
      <c r="A50" s="77"/>
      <c r="B50" s="62" t="s">
        <v>639</v>
      </c>
      <c r="C50" s="63"/>
      <c r="D50" s="63"/>
      <c r="E50" s="64"/>
      <c r="F50" s="64"/>
      <c r="G50" s="64"/>
      <c r="H50" s="64"/>
      <c r="I50" s="84">
        <f>SUM(I46:I49)</f>
        <v>11.35</v>
      </c>
      <c r="J50" s="85"/>
    </row>
    <row r="51" spans="1:10" ht="14.4">
      <c r="A51" s="48"/>
      <c r="B51" s="66" t="s">
        <v>640</v>
      </c>
      <c r="C51" s="67"/>
      <c r="D51" s="67"/>
      <c r="E51" s="68"/>
      <c r="F51" s="68"/>
      <c r="G51" s="68"/>
      <c r="H51" s="68"/>
      <c r="I51" s="86">
        <v>11.35</v>
      </c>
      <c r="J51" s="87"/>
    </row>
    <row r="52" spans="1:10" ht="14.4">
      <c r="A52" s="78"/>
      <c r="B52" s="70" t="s">
        <v>641</v>
      </c>
      <c r="C52" s="71"/>
      <c r="D52" s="71"/>
      <c r="E52" s="72"/>
      <c r="F52" s="72"/>
      <c r="G52" s="72"/>
      <c r="H52" s="72"/>
      <c r="I52" s="88">
        <f>I50-I51</f>
        <v>0</v>
      </c>
      <c r="J52" s="89"/>
    </row>
    <row r="53" spans="1:10" ht="14.4">
      <c r="A53" s="48"/>
      <c r="B53" s="54"/>
      <c r="C53" s="53"/>
      <c r="D53" s="53"/>
      <c r="E53" s="8"/>
      <c r="F53" s="8"/>
      <c r="G53" s="8"/>
      <c r="H53" s="8"/>
      <c r="I53" s="8"/>
      <c r="J53" s="82"/>
    </row>
    <row r="54" spans="1:10" ht="14.4">
      <c r="A54" s="48" t="s">
        <v>520</v>
      </c>
      <c r="B54" s="54" t="s">
        <v>521</v>
      </c>
      <c r="C54" s="53" t="s">
        <v>511</v>
      </c>
      <c r="D54" s="53">
        <v>0</v>
      </c>
      <c r="E54" s="8"/>
      <c r="F54" s="8"/>
      <c r="G54" s="8"/>
      <c r="H54" s="8"/>
      <c r="I54" s="8"/>
      <c r="J54" s="82"/>
    </row>
    <row r="55" spans="1:10" ht="14.4">
      <c r="A55" s="48" t="s">
        <v>522</v>
      </c>
      <c r="B55" s="54" t="s">
        <v>523</v>
      </c>
      <c r="C55" s="53" t="s">
        <v>511</v>
      </c>
      <c r="D55" s="53">
        <v>0</v>
      </c>
      <c r="E55" s="8"/>
      <c r="F55" s="8"/>
      <c r="G55" s="8"/>
      <c r="H55" s="8"/>
      <c r="I55" s="8"/>
      <c r="J55" s="82"/>
    </row>
    <row r="56" spans="1:10" ht="14.4">
      <c r="A56" s="48"/>
      <c r="B56" s="81"/>
      <c r="C56" s="50"/>
      <c r="D56" s="50"/>
      <c r="E56" s="8"/>
      <c r="F56" s="8"/>
      <c r="G56" s="8"/>
      <c r="H56" s="8"/>
      <c r="I56" s="8"/>
      <c r="J56" s="82"/>
    </row>
    <row r="57" spans="1:10" ht="28.8">
      <c r="A57" s="48">
        <v>2</v>
      </c>
      <c r="B57" s="49" t="s">
        <v>524</v>
      </c>
      <c r="C57" s="50" t="s">
        <v>500</v>
      </c>
      <c r="D57" s="50">
        <v>0</v>
      </c>
      <c r="E57" s="8"/>
      <c r="F57" s="8"/>
      <c r="G57" s="8"/>
      <c r="H57" s="8"/>
      <c r="I57" s="8"/>
      <c r="J57" s="82"/>
    </row>
    <row r="58" spans="1:10" ht="14.4">
      <c r="A58" s="48"/>
      <c r="B58" s="81"/>
      <c r="C58" s="50"/>
      <c r="D58" s="50"/>
      <c r="E58" s="8"/>
      <c r="F58" s="8"/>
      <c r="G58" s="8"/>
      <c r="H58" s="8"/>
      <c r="I58" s="8"/>
      <c r="J58" s="82"/>
    </row>
    <row r="59" spans="1:10" ht="28.8">
      <c r="A59" s="48">
        <v>3</v>
      </c>
      <c r="B59" s="49" t="s">
        <v>525</v>
      </c>
      <c r="C59" s="50" t="s">
        <v>500</v>
      </c>
      <c r="D59" s="50">
        <v>0</v>
      </c>
      <c r="E59" s="8"/>
      <c r="F59" s="8"/>
      <c r="G59" s="8"/>
      <c r="H59" s="8"/>
      <c r="I59" s="8"/>
      <c r="J59" s="82"/>
    </row>
    <row r="60" spans="1:10" ht="14.4">
      <c r="A60" s="48"/>
      <c r="B60" s="49"/>
      <c r="C60" s="50"/>
      <c r="D60" s="50"/>
      <c r="E60" s="8"/>
      <c r="F60" s="8"/>
      <c r="G60" s="8"/>
      <c r="H60" s="8"/>
      <c r="I60" s="8"/>
      <c r="J60" s="82"/>
    </row>
    <row r="61" spans="1:10" ht="28.8">
      <c r="A61" s="48">
        <v>4</v>
      </c>
      <c r="B61" s="49" t="s">
        <v>526</v>
      </c>
      <c r="C61" s="50" t="s">
        <v>500</v>
      </c>
      <c r="D61" s="50">
        <v>0</v>
      </c>
      <c r="E61" s="8"/>
      <c r="F61" s="8"/>
      <c r="G61" s="8"/>
      <c r="H61" s="8"/>
      <c r="I61" s="8"/>
      <c r="J61" s="82"/>
    </row>
    <row r="62" spans="1:10" ht="14.4">
      <c r="A62" s="48"/>
      <c r="B62" s="49"/>
      <c r="C62" s="50"/>
      <c r="D62" s="50"/>
      <c r="E62" s="8"/>
      <c r="F62" s="8"/>
      <c r="G62" s="8"/>
      <c r="H62" s="8"/>
      <c r="I62" s="8"/>
      <c r="J62" s="82"/>
    </row>
    <row r="63" spans="1:10" ht="28.8">
      <c r="A63" s="48">
        <v>5</v>
      </c>
      <c r="B63" s="49" t="s">
        <v>527</v>
      </c>
      <c r="C63" s="50" t="s">
        <v>500</v>
      </c>
      <c r="D63" s="50">
        <v>12</v>
      </c>
      <c r="E63" s="8"/>
      <c r="F63" s="8"/>
      <c r="G63" s="8"/>
      <c r="H63" s="8"/>
      <c r="I63" s="8"/>
      <c r="J63" s="82"/>
    </row>
    <row r="64" spans="1:10" ht="14.4">
      <c r="A64" s="57"/>
      <c r="B64" s="615" t="s">
        <v>803</v>
      </c>
      <c r="C64" s="616" t="s">
        <v>500</v>
      </c>
      <c r="D64" s="53"/>
      <c r="E64" s="55">
        <v>26</v>
      </c>
      <c r="F64" s="56"/>
      <c r="G64" s="56"/>
      <c r="H64" s="56"/>
      <c r="I64" s="56">
        <f>PRODUCT(E64:H64)</f>
        <v>26</v>
      </c>
      <c r="J64" s="83"/>
    </row>
    <row r="65" spans="1:10" ht="15" thickBot="1">
      <c r="A65" s="57"/>
      <c r="B65" s="58"/>
      <c r="C65" s="59"/>
      <c r="D65" s="59"/>
      <c r="E65" s="60"/>
      <c r="F65" s="60"/>
      <c r="G65" s="60"/>
      <c r="H65" s="60"/>
      <c r="I65" s="60"/>
      <c r="J65" s="83"/>
    </row>
    <row r="66" spans="1:10" ht="14.4">
      <c r="A66" s="77"/>
      <c r="B66" s="62" t="s">
        <v>639</v>
      </c>
      <c r="C66" s="617" t="s">
        <v>804</v>
      </c>
      <c r="D66" s="63"/>
      <c r="E66" s="64"/>
      <c r="F66" s="64"/>
      <c r="G66" s="64"/>
      <c r="H66" s="64"/>
      <c r="I66" s="84">
        <f>SUM(I64:I65)</f>
        <v>26</v>
      </c>
      <c r="J66" s="85"/>
    </row>
    <row r="67" spans="1:10" ht="14.4">
      <c r="A67" s="48"/>
      <c r="B67" s="66" t="s">
        <v>640</v>
      </c>
      <c r="C67" s="618" t="s">
        <v>804</v>
      </c>
      <c r="D67" s="67"/>
      <c r="E67" s="68"/>
      <c r="F67" s="68"/>
      <c r="G67" s="68"/>
      <c r="H67" s="68"/>
      <c r="I67" s="496">
        <v>26</v>
      </c>
      <c r="J67" s="87"/>
    </row>
    <row r="68" spans="1:10" ht="15" thickBot="1">
      <c r="A68" s="78"/>
      <c r="B68" s="70" t="s">
        <v>641</v>
      </c>
      <c r="C68" s="619" t="s">
        <v>804</v>
      </c>
      <c r="D68" s="71"/>
      <c r="E68" s="72"/>
      <c r="F68" s="72"/>
      <c r="G68" s="72"/>
      <c r="H68" s="72"/>
      <c r="I68" s="88">
        <f>I66-I67</f>
        <v>0</v>
      </c>
      <c r="J68" s="89"/>
    </row>
    <row r="69" spans="1:10" ht="14.4">
      <c r="A69" s="57"/>
      <c r="B69" s="610"/>
      <c r="C69" s="611"/>
      <c r="D69" s="611"/>
      <c r="E69" s="612"/>
      <c r="F69" s="612"/>
      <c r="G69" s="612"/>
      <c r="H69" s="612"/>
      <c r="I69" s="613"/>
      <c r="J69" s="614"/>
    </row>
    <row r="70" spans="1:10" ht="14.4">
      <c r="A70" s="48">
        <v>6</v>
      </c>
      <c r="B70" s="49" t="s">
        <v>528</v>
      </c>
      <c r="C70" s="50"/>
      <c r="D70" s="50"/>
      <c r="E70" s="8"/>
      <c r="F70" s="8"/>
      <c r="G70" s="8"/>
      <c r="H70" s="8"/>
      <c r="I70" s="8"/>
      <c r="J70" s="82"/>
    </row>
    <row r="71" spans="1:10" ht="14.4">
      <c r="A71" s="48" t="s">
        <v>509</v>
      </c>
      <c r="B71" s="54" t="s">
        <v>529</v>
      </c>
      <c r="C71" s="50" t="s">
        <v>500</v>
      </c>
      <c r="D71" s="53">
        <v>0</v>
      </c>
      <c r="E71" s="8"/>
      <c r="F71" s="8"/>
      <c r="G71" s="8"/>
      <c r="H71" s="8"/>
      <c r="I71" s="8"/>
      <c r="J71" s="82"/>
    </row>
    <row r="72" spans="1:10" ht="14.4">
      <c r="A72" s="48" t="s">
        <v>512</v>
      </c>
      <c r="B72" s="54" t="s">
        <v>530</v>
      </c>
      <c r="C72" s="50" t="s">
        <v>500</v>
      </c>
      <c r="D72" s="50">
        <v>12</v>
      </c>
      <c r="E72" s="8"/>
      <c r="F72" s="8"/>
      <c r="G72" s="8"/>
      <c r="H72" s="8"/>
      <c r="I72" s="8"/>
      <c r="J72" s="82"/>
    </row>
    <row r="73" spans="1:10" ht="14.4">
      <c r="A73" s="48"/>
      <c r="B73" s="49"/>
      <c r="C73" s="50"/>
      <c r="D73" s="50"/>
      <c r="E73" s="8"/>
      <c r="F73" s="8"/>
      <c r="G73" s="8"/>
      <c r="H73" s="8"/>
      <c r="I73" s="8"/>
      <c r="J73" s="82"/>
    </row>
    <row r="74" spans="1:10" ht="14.4">
      <c r="A74" s="48">
        <v>7</v>
      </c>
      <c r="B74" s="54" t="s">
        <v>531</v>
      </c>
      <c r="C74" s="53"/>
      <c r="D74" s="50"/>
      <c r="E74" s="8"/>
      <c r="F74" s="8"/>
      <c r="G74" s="8"/>
      <c r="H74" s="8"/>
      <c r="I74" s="8"/>
      <c r="J74" s="82"/>
    </row>
    <row r="75" spans="1:10" ht="14.4">
      <c r="A75" s="48" t="s">
        <v>532</v>
      </c>
      <c r="B75" s="54" t="s">
        <v>533</v>
      </c>
      <c r="C75" s="53" t="s">
        <v>500</v>
      </c>
      <c r="D75" s="50" t="s">
        <v>347</v>
      </c>
      <c r="E75" s="8"/>
      <c r="F75" s="8"/>
      <c r="G75" s="8"/>
      <c r="H75" s="8"/>
      <c r="I75" s="8"/>
      <c r="J75" s="82"/>
    </row>
    <row r="76" spans="1:10" ht="14.4">
      <c r="A76" s="48" t="s">
        <v>532</v>
      </c>
      <c r="B76" s="54" t="s">
        <v>534</v>
      </c>
      <c r="C76" s="53" t="s">
        <v>44</v>
      </c>
      <c r="D76" s="50">
        <v>1</v>
      </c>
      <c r="E76" s="8"/>
      <c r="F76" s="8"/>
      <c r="G76" s="8"/>
      <c r="H76" s="8"/>
      <c r="I76" s="8"/>
      <c r="J76" s="82"/>
    </row>
    <row r="77" spans="1:10" ht="14.4">
      <c r="A77" s="48"/>
      <c r="B77" s="49"/>
      <c r="C77" s="50"/>
      <c r="D77" s="50"/>
      <c r="E77" s="8"/>
      <c r="F77" s="8"/>
      <c r="G77" s="8"/>
      <c r="H77" s="8"/>
      <c r="I77" s="8"/>
      <c r="J77" s="82"/>
    </row>
    <row r="78" spans="1:10" ht="43.2">
      <c r="A78" s="48">
        <v>8</v>
      </c>
      <c r="B78" s="91" t="s">
        <v>535</v>
      </c>
      <c r="C78" s="92"/>
      <c r="D78" s="50"/>
      <c r="E78" s="8"/>
      <c r="F78" s="8"/>
      <c r="G78" s="8"/>
      <c r="H78" s="8"/>
      <c r="I78" s="8"/>
      <c r="J78" s="82"/>
    </row>
    <row r="79" spans="1:10" ht="14.4">
      <c r="A79" s="48" t="s">
        <v>532</v>
      </c>
      <c r="B79" s="54" t="s">
        <v>536</v>
      </c>
      <c r="C79" s="53" t="s">
        <v>500</v>
      </c>
      <c r="D79" s="50" t="s">
        <v>347</v>
      </c>
      <c r="E79" s="8"/>
      <c r="F79" s="8"/>
      <c r="G79" s="8"/>
      <c r="H79" s="8"/>
      <c r="I79" s="8"/>
      <c r="J79" s="82"/>
    </row>
    <row r="80" spans="1:10" ht="14.4">
      <c r="A80" s="48" t="s">
        <v>532</v>
      </c>
      <c r="B80" s="54" t="s">
        <v>537</v>
      </c>
      <c r="C80" s="53" t="s">
        <v>500</v>
      </c>
      <c r="D80" s="50" t="s">
        <v>347</v>
      </c>
      <c r="E80" s="8"/>
      <c r="F80" s="8"/>
      <c r="G80" s="8"/>
      <c r="H80" s="8"/>
      <c r="I80" s="8"/>
      <c r="J80" s="82"/>
    </row>
    <row r="81" spans="1:10" ht="14.4">
      <c r="A81" s="48" t="s">
        <v>532</v>
      </c>
      <c r="B81" s="54" t="s">
        <v>538</v>
      </c>
      <c r="C81" s="53" t="s">
        <v>500</v>
      </c>
      <c r="D81" s="50">
        <v>2</v>
      </c>
      <c r="E81" s="8"/>
      <c r="F81" s="8"/>
      <c r="G81" s="8"/>
      <c r="H81" s="8"/>
      <c r="I81" s="8"/>
      <c r="J81" s="82"/>
    </row>
    <row r="82" spans="1:10" ht="14.4">
      <c r="A82" s="57"/>
      <c r="B82" s="58" t="s">
        <v>656</v>
      </c>
      <c r="C82" s="53" t="s">
        <v>44</v>
      </c>
      <c r="D82" s="53"/>
      <c r="E82" s="55">
        <v>1</v>
      </c>
      <c r="F82" s="56">
        <v>2</v>
      </c>
      <c r="G82" s="56"/>
      <c r="H82" s="56"/>
      <c r="I82" s="56">
        <f>PRODUCT(E82:H82)</f>
        <v>2</v>
      </c>
      <c r="J82" s="83"/>
    </row>
    <row r="83" spans="1:10" ht="15" thickBot="1">
      <c r="A83" s="57"/>
      <c r="B83" s="58"/>
      <c r="C83" s="59"/>
      <c r="D83" s="59"/>
      <c r="E83" s="60"/>
      <c r="F83" s="60"/>
      <c r="G83" s="60"/>
      <c r="H83" s="60"/>
      <c r="I83" s="60"/>
      <c r="J83" s="83"/>
    </row>
    <row r="84" spans="1:10" ht="14.4">
      <c r="A84" s="77"/>
      <c r="B84" s="62" t="s">
        <v>639</v>
      </c>
      <c r="C84" s="63"/>
      <c r="D84" s="63"/>
      <c r="E84" s="64"/>
      <c r="F84" s="64"/>
      <c r="G84" s="64"/>
      <c r="H84" s="64"/>
      <c r="I84" s="84">
        <f>SUM(I81:I83)</f>
        <v>2</v>
      </c>
      <c r="J84" s="85"/>
    </row>
    <row r="85" spans="1:10" ht="14.4">
      <c r="A85" s="48"/>
      <c r="B85" s="66" t="s">
        <v>640</v>
      </c>
      <c r="C85" s="67"/>
      <c r="D85" s="67"/>
      <c r="E85" s="68"/>
      <c r="F85" s="68"/>
      <c r="G85" s="68"/>
      <c r="H85" s="68"/>
      <c r="I85" s="496">
        <v>2</v>
      </c>
      <c r="J85" s="87"/>
    </row>
    <row r="86" spans="1:10" ht="15" thickBot="1">
      <c r="A86" s="78"/>
      <c r="B86" s="70" t="s">
        <v>641</v>
      </c>
      <c r="C86" s="71"/>
      <c r="D86" s="71"/>
      <c r="E86" s="72"/>
      <c r="F86" s="72"/>
      <c r="G86" s="72"/>
      <c r="H86" s="72"/>
      <c r="I86" s="88">
        <f>I84-I85</f>
        <v>0</v>
      </c>
      <c r="J86" s="89"/>
    </row>
    <row r="87" spans="1:10" ht="14.4">
      <c r="A87" s="48"/>
      <c r="B87" s="54"/>
      <c r="C87" s="53"/>
      <c r="D87" s="50"/>
      <c r="E87" s="8"/>
      <c r="F87" s="8"/>
      <c r="G87" s="8"/>
      <c r="H87" s="8"/>
      <c r="I87" s="8"/>
      <c r="J87" s="82"/>
    </row>
    <row r="88" spans="1:10" ht="28.8">
      <c r="A88" s="93">
        <v>9</v>
      </c>
      <c r="B88" s="49" t="s">
        <v>539</v>
      </c>
      <c r="C88" s="53" t="s">
        <v>44</v>
      </c>
      <c r="D88" s="94">
        <v>4</v>
      </c>
      <c r="E88" s="8"/>
      <c r="F88" s="8"/>
      <c r="G88" s="8"/>
      <c r="H88" s="8"/>
      <c r="I88" s="8"/>
      <c r="J88" s="82"/>
    </row>
    <row r="89" spans="1:10" ht="14.4">
      <c r="A89" s="57"/>
      <c r="B89" s="58" t="s">
        <v>817</v>
      </c>
      <c r="C89" s="616" t="s">
        <v>500</v>
      </c>
      <c r="D89" s="53"/>
      <c r="E89" s="55">
        <v>4</v>
      </c>
      <c r="F89" s="56"/>
      <c r="G89" s="56"/>
      <c r="H89" s="56"/>
      <c r="I89" s="56">
        <f>PRODUCT(E89:H89)</f>
        <v>4</v>
      </c>
      <c r="J89" s="83"/>
    </row>
    <row r="90" spans="1:10" ht="15" thickBot="1">
      <c r="A90" s="57"/>
      <c r="B90" s="58"/>
      <c r="C90" s="59"/>
      <c r="D90" s="59"/>
      <c r="E90" s="60"/>
      <c r="F90" s="60"/>
      <c r="G90" s="60"/>
      <c r="H90" s="60"/>
      <c r="I90" s="60"/>
      <c r="J90" s="83"/>
    </row>
    <row r="91" spans="1:10" ht="14.4">
      <c r="A91" s="77"/>
      <c r="B91" s="62" t="s">
        <v>639</v>
      </c>
      <c r="C91" s="617" t="s">
        <v>804</v>
      </c>
      <c r="D91" s="63"/>
      <c r="E91" s="64"/>
      <c r="F91" s="64"/>
      <c r="G91" s="64"/>
      <c r="H91" s="64"/>
      <c r="I91" s="84">
        <f>SUM(I89:I90)</f>
        <v>4</v>
      </c>
      <c r="J91" s="85"/>
    </row>
    <row r="92" spans="1:10" ht="14.4">
      <c r="A92" s="48"/>
      <c r="B92" s="66" t="s">
        <v>640</v>
      </c>
      <c r="C92" s="618" t="s">
        <v>804</v>
      </c>
      <c r="D92" s="67"/>
      <c r="E92" s="68"/>
      <c r="F92" s="68"/>
      <c r="G92" s="68"/>
      <c r="H92" s="68"/>
      <c r="I92" s="496"/>
      <c r="J92" s="87"/>
    </row>
    <row r="93" spans="1:10" ht="15" thickBot="1">
      <c r="A93" s="78"/>
      <c r="B93" s="70" t="s">
        <v>641</v>
      </c>
      <c r="C93" s="619" t="s">
        <v>804</v>
      </c>
      <c r="D93" s="71"/>
      <c r="E93" s="72"/>
      <c r="F93" s="72"/>
      <c r="G93" s="72"/>
      <c r="H93" s="72"/>
      <c r="I93" s="88">
        <f>I91-I92</f>
        <v>4</v>
      </c>
      <c r="J93" s="89"/>
    </row>
    <row r="94" spans="1:10" ht="14.4">
      <c r="A94" s="93"/>
      <c r="B94" s="49"/>
      <c r="C94" s="53"/>
      <c r="D94" s="94"/>
      <c r="E94" s="8"/>
      <c r="F94" s="8"/>
      <c r="G94" s="8"/>
      <c r="H94" s="8"/>
      <c r="I94" s="8"/>
      <c r="J94" s="82"/>
    </row>
    <row r="95" spans="1:10" ht="14.4">
      <c r="A95" s="93">
        <v>10</v>
      </c>
      <c r="B95" s="49" t="s">
        <v>540</v>
      </c>
      <c r="C95" s="53" t="s">
        <v>500</v>
      </c>
      <c r="D95" s="50">
        <v>0</v>
      </c>
      <c r="E95" s="8"/>
      <c r="F95" s="8"/>
      <c r="G95" s="8"/>
      <c r="H95" s="8"/>
      <c r="I95" s="8"/>
      <c r="J95" s="82"/>
    </row>
    <row r="96" spans="1:10" ht="14.4">
      <c r="A96" s="93">
        <v>11</v>
      </c>
      <c r="B96" s="49" t="s">
        <v>541</v>
      </c>
      <c r="C96" s="53" t="s">
        <v>500</v>
      </c>
      <c r="D96" s="50">
        <v>2</v>
      </c>
      <c r="E96" s="8"/>
      <c r="F96" s="8"/>
      <c r="G96" s="8"/>
      <c r="H96" s="8"/>
      <c r="I96" s="8"/>
      <c r="J96" s="82"/>
    </row>
    <row r="97" spans="1:10" ht="14.4">
      <c r="A97" s="57"/>
      <c r="B97" s="58" t="s">
        <v>818</v>
      </c>
      <c r="C97" s="616" t="s">
        <v>500</v>
      </c>
      <c r="D97" s="53"/>
      <c r="E97" s="55">
        <v>2</v>
      </c>
      <c r="F97" s="56"/>
      <c r="G97" s="56"/>
      <c r="H97" s="56"/>
      <c r="I97" s="56">
        <f>PRODUCT(E97:H97)</f>
        <v>2</v>
      </c>
      <c r="J97" s="83"/>
    </row>
    <row r="98" spans="1:10" ht="15" thickBot="1">
      <c r="A98" s="57"/>
      <c r="B98" s="58"/>
      <c r="C98" s="59"/>
      <c r="D98" s="59"/>
      <c r="E98" s="60"/>
      <c r="F98" s="60"/>
      <c r="G98" s="60"/>
      <c r="H98" s="60"/>
      <c r="I98" s="60"/>
      <c r="J98" s="83"/>
    </row>
    <row r="99" spans="1:10" ht="14.4">
      <c r="A99" s="77"/>
      <c r="B99" s="62" t="s">
        <v>639</v>
      </c>
      <c r="C99" s="617" t="s">
        <v>804</v>
      </c>
      <c r="D99" s="63"/>
      <c r="E99" s="64"/>
      <c r="F99" s="64"/>
      <c r="G99" s="64"/>
      <c r="H99" s="64"/>
      <c r="I99" s="84">
        <f>SUM(I97:I98)</f>
        <v>2</v>
      </c>
      <c r="J99" s="85"/>
    </row>
    <row r="100" spans="1:10" ht="14.4">
      <c r="A100" s="48"/>
      <c r="B100" s="66" t="s">
        <v>640</v>
      </c>
      <c r="C100" s="618" t="s">
        <v>804</v>
      </c>
      <c r="D100" s="67"/>
      <c r="E100" s="68"/>
      <c r="F100" s="68"/>
      <c r="G100" s="68"/>
      <c r="H100" s="68"/>
      <c r="I100" s="496"/>
      <c r="J100" s="87"/>
    </row>
    <row r="101" spans="1:10" ht="15" thickBot="1">
      <c r="A101" s="78"/>
      <c r="B101" s="70" t="s">
        <v>641</v>
      </c>
      <c r="C101" s="619" t="s">
        <v>804</v>
      </c>
      <c r="D101" s="71"/>
      <c r="E101" s="72"/>
      <c r="F101" s="72"/>
      <c r="G101" s="72"/>
      <c r="H101" s="72"/>
      <c r="I101" s="88">
        <f>I99-I100</f>
        <v>2</v>
      </c>
      <c r="J101" s="89"/>
    </row>
    <row r="102" spans="1:10" ht="14.4">
      <c r="A102" s="93"/>
      <c r="B102" s="49"/>
      <c r="C102" s="53"/>
      <c r="D102" s="50"/>
      <c r="E102" s="8"/>
      <c r="F102" s="8"/>
      <c r="G102" s="8"/>
      <c r="H102" s="8"/>
      <c r="I102" s="8"/>
      <c r="J102" s="82"/>
    </row>
    <row r="103" spans="1:10" ht="14.4">
      <c r="A103" s="93">
        <v>12</v>
      </c>
      <c r="B103" s="49" t="s">
        <v>542</v>
      </c>
      <c r="C103" s="53" t="s">
        <v>44</v>
      </c>
      <c r="D103" s="50" t="s">
        <v>347</v>
      </c>
      <c r="E103" s="8"/>
      <c r="F103" s="8"/>
      <c r="G103" s="8"/>
      <c r="H103" s="8"/>
      <c r="I103" s="8"/>
      <c r="J103" s="82"/>
    </row>
    <row r="104" spans="1:10" ht="14.4">
      <c r="A104" s="93"/>
      <c r="B104" s="49"/>
      <c r="C104" s="53"/>
      <c r="D104" s="50"/>
      <c r="E104" s="8"/>
      <c r="F104" s="8"/>
      <c r="G104" s="8"/>
      <c r="H104" s="8"/>
      <c r="I104" s="8"/>
      <c r="J104" s="82"/>
    </row>
    <row r="105" spans="1:10" ht="43.2">
      <c r="A105" s="93">
        <v>13</v>
      </c>
      <c r="B105" s="49" t="s">
        <v>543</v>
      </c>
      <c r="C105" s="53"/>
      <c r="D105" s="94"/>
      <c r="E105" s="8"/>
      <c r="F105" s="8"/>
      <c r="G105" s="8"/>
      <c r="H105" s="8"/>
      <c r="I105" s="8"/>
      <c r="J105" s="82"/>
    </row>
    <row r="106" spans="1:10" ht="14.4">
      <c r="A106" s="48" t="s">
        <v>509</v>
      </c>
      <c r="B106" s="54" t="s">
        <v>523</v>
      </c>
      <c r="C106" s="53" t="s">
        <v>500</v>
      </c>
      <c r="D106" s="50">
        <v>0</v>
      </c>
      <c r="E106" s="8"/>
      <c r="F106" s="8"/>
      <c r="G106" s="8"/>
      <c r="H106" s="8"/>
      <c r="I106" s="8"/>
      <c r="J106" s="82"/>
    </row>
    <row r="107" spans="1:10" ht="14.4">
      <c r="A107" s="48"/>
      <c r="B107" s="54"/>
      <c r="C107" s="53"/>
      <c r="D107" s="50"/>
      <c r="E107" s="8"/>
      <c r="F107" s="8"/>
      <c r="G107" s="8"/>
      <c r="H107" s="8"/>
      <c r="I107" s="8"/>
      <c r="J107" s="82"/>
    </row>
    <row r="108" spans="1:10" ht="115.2">
      <c r="A108" s="48">
        <v>14</v>
      </c>
      <c r="B108" s="49" t="s">
        <v>544</v>
      </c>
      <c r="C108" s="53" t="s">
        <v>500</v>
      </c>
      <c r="D108" s="50">
        <v>0</v>
      </c>
      <c r="E108" s="8"/>
      <c r="F108" s="8"/>
      <c r="G108" s="8"/>
      <c r="H108" s="8"/>
      <c r="I108" s="8"/>
      <c r="J108" s="82"/>
    </row>
    <row r="109" spans="1:10" ht="14.4">
      <c r="A109" s="78"/>
      <c r="B109" s="95"/>
      <c r="C109" s="96"/>
      <c r="D109" s="97"/>
      <c r="E109" s="98"/>
      <c r="F109" s="98"/>
      <c r="G109" s="98"/>
      <c r="H109" s="98"/>
      <c r="I109" s="98"/>
      <c r="J109" s="99"/>
    </row>
  </sheetData>
  <mergeCells count="11">
    <mergeCell ref="A1:J1"/>
    <mergeCell ref="A2:A3"/>
    <mergeCell ref="B2:B3"/>
    <mergeCell ref="C2:C3"/>
    <mergeCell ref="D2:D3"/>
    <mergeCell ref="E2:E3"/>
    <mergeCell ref="F2:F3"/>
    <mergeCell ref="G2:G3"/>
    <mergeCell ref="H2:H3"/>
    <mergeCell ref="I2:I3"/>
    <mergeCell ref="J2:J3"/>
  </mergeCells>
  <pageMargins left="0.25" right="0.25" top="0.5" bottom="0.5" header="0.3" footer="0.3"/>
  <pageSetup paperSize="9" scale="67" fitToHeight="0" orientation="portrait" r:id="rId1"/>
  <rowBreaks count="1" manualBreakCount="1">
    <brk id="6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FB123"/>
  <sheetViews>
    <sheetView zoomScaleNormal="100" workbookViewId="0">
      <selection activeCell="H6" sqref="H6"/>
    </sheetView>
  </sheetViews>
  <sheetFormatPr defaultColWidth="9" defaultRowHeight="14.4"/>
  <cols>
    <col min="1" max="1" width="7.5546875" style="2" customWidth="1"/>
    <col min="2" max="2" width="70" style="3" customWidth="1"/>
    <col min="3" max="3" width="6.6640625" style="2" customWidth="1"/>
    <col min="4" max="4" width="6.6640625" style="4" customWidth="1"/>
    <col min="5" max="5" width="6.6640625" style="2" customWidth="1"/>
    <col min="6" max="10" width="9.6640625" style="2" customWidth="1"/>
    <col min="11" max="176" width="9" style="2"/>
    <col min="177" max="16382" width="9" style="30"/>
  </cols>
  <sheetData>
    <row r="1" spans="1:231" s="30" customFormat="1">
      <c r="A1" s="835" t="s">
        <v>846</v>
      </c>
      <c r="B1" s="836"/>
      <c r="C1" s="836"/>
      <c r="D1" s="836"/>
      <c r="E1" s="836"/>
      <c r="F1" s="836"/>
      <c r="G1" s="836"/>
      <c r="H1" s="836"/>
      <c r="I1" s="836"/>
      <c r="J1" s="837"/>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row>
    <row r="2" spans="1:231" s="31" customFormat="1" ht="22.2" customHeight="1">
      <c r="A2" s="802" t="s">
        <v>546</v>
      </c>
      <c r="B2" s="803" t="s">
        <v>1</v>
      </c>
      <c r="C2" s="803" t="s">
        <v>547</v>
      </c>
      <c r="D2" s="803" t="s">
        <v>645</v>
      </c>
      <c r="E2" s="823" t="s">
        <v>500</v>
      </c>
      <c r="F2" s="824" t="s">
        <v>611</v>
      </c>
      <c r="G2" s="824" t="s">
        <v>612</v>
      </c>
      <c r="H2" s="824" t="s">
        <v>613</v>
      </c>
      <c r="I2" s="824" t="s">
        <v>614</v>
      </c>
      <c r="J2" s="826" t="s">
        <v>4</v>
      </c>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row>
    <row r="3" spans="1:231" s="30" customFormat="1">
      <c r="A3" s="802"/>
      <c r="B3" s="803"/>
      <c r="C3" s="803"/>
      <c r="D3" s="803"/>
      <c r="E3" s="823"/>
      <c r="F3" s="824"/>
      <c r="G3" s="824"/>
      <c r="H3" s="824"/>
      <c r="I3" s="824"/>
      <c r="J3" s="826"/>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row>
    <row r="4" spans="1:231" s="2" customFormat="1">
      <c r="A4" s="32" t="s">
        <v>276</v>
      </c>
      <c r="B4" s="33" t="s">
        <v>550</v>
      </c>
      <c r="C4" s="34"/>
      <c r="D4" s="34"/>
      <c r="E4" s="35"/>
      <c r="F4" s="35"/>
      <c r="G4" s="35"/>
      <c r="H4" s="35"/>
      <c r="I4" s="35"/>
      <c r="J4" s="274"/>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row>
    <row r="5" spans="1:231" s="2" customFormat="1">
      <c r="A5" s="36"/>
      <c r="B5" s="37"/>
      <c r="C5" s="34"/>
      <c r="D5" s="34"/>
      <c r="E5" s="35"/>
      <c r="F5" s="35"/>
      <c r="G5" s="35"/>
      <c r="H5" s="35"/>
      <c r="I5" s="35"/>
      <c r="J5" s="274"/>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row>
    <row r="6" spans="1:231" s="2" customFormat="1" ht="230.4">
      <c r="A6" s="38">
        <v>1</v>
      </c>
      <c r="B6" s="39" t="s">
        <v>551</v>
      </c>
      <c r="C6" s="40" t="s">
        <v>86</v>
      </c>
      <c r="D6" s="41" t="s">
        <v>97</v>
      </c>
      <c r="E6" s="35"/>
      <c r="F6" s="35"/>
      <c r="G6" s="35"/>
      <c r="H6" s="35"/>
      <c r="I6" s="35"/>
      <c r="J6" s="274"/>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row>
    <row r="7" spans="1:231" s="2" customFormat="1" ht="28.8">
      <c r="A7" s="38"/>
      <c r="B7" s="39" t="s">
        <v>552</v>
      </c>
      <c r="C7" s="40"/>
      <c r="D7" s="41"/>
      <c r="E7" s="35"/>
      <c r="F7" s="35"/>
      <c r="G7" s="35"/>
      <c r="H7" s="35"/>
      <c r="I7" s="35"/>
      <c r="J7" s="274"/>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row>
    <row r="8" spans="1:231" s="2" customFormat="1">
      <c r="A8" s="38"/>
      <c r="B8" s="39" t="s">
        <v>553</v>
      </c>
      <c r="C8" s="40"/>
      <c r="D8" s="41"/>
      <c r="E8" s="35"/>
      <c r="F8" s="35"/>
      <c r="G8" s="35"/>
      <c r="H8" s="35"/>
      <c r="I8" s="35"/>
      <c r="J8" s="274"/>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row>
    <row r="9" spans="1:231" s="2" customFormat="1" ht="28.8">
      <c r="A9" s="38"/>
      <c r="B9" s="39" t="s">
        <v>554</v>
      </c>
      <c r="C9" s="40"/>
      <c r="D9" s="41"/>
      <c r="E9" s="35"/>
      <c r="F9" s="35"/>
      <c r="G9" s="35"/>
      <c r="H9" s="35"/>
      <c r="I9" s="35"/>
      <c r="J9" s="274"/>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row>
    <row r="10" spans="1:231" s="2" customFormat="1">
      <c r="A10" s="38"/>
      <c r="B10" s="39" t="s">
        <v>555</v>
      </c>
      <c r="C10" s="40"/>
      <c r="D10" s="41"/>
      <c r="E10" s="35"/>
      <c r="F10" s="35"/>
      <c r="G10" s="35"/>
      <c r="H10" s="35"/>
      <c r="I10" s="35"/>
      <c r="J10" s="274"/>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row>
    <row r="11" spans="1:231" s="2" customFormat="1" ht="43.2">
      <c r="A11" s="38"/>
      <c r="B11" s="39" t="s">
        <v>556</v>
      </c>
      <c r="C11" s="40"/>
      <c r="D11" s="41"/>
      <c r="E11" s="35"/>
      <c r="F11" s="35"/>
      <c r="G11" s="35"/>
      <c r="H11" s="35"/>
      <c r="I11" s="35"/>
      <c r="J11" s="274"/>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row>
    <row r="12" spans="1:231" s="2" customFormat="1">
      <c r="A12" s="38"/>
      <c r="B12" s="39"/>
      <c r="C12" s="40"/>
      <c r="D12" s="41"/>
      <c r="E12" s="35"/>
      <c r="F12" s="35"/>
      <c r="G12" s="35"/>
      <c r="H12" s="35"/>
      <c r="I12" s="35"/>
      <c r="J12" s="274"/>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row>
    <row r="13" spans="1:231" s="2" customFormat="1" ht="72">
      <c r="A13" s="38">
        <v>2</v>
      </c>
      <c r="B13" s="39" t="s">
        <v>557</v>
      </c>
      <c r="C13" s="40" t="s">
        <v>86</v>
      </c>
      <c r="D13" s="41" t="s">
        <v>558</v>
      </c>
      <c r="E13" s="35"/>
      <c r="F13" s="35"/>
      <c r="G13" s="35"/>
      <c r="H13" s="35"/>
      <c r="I13" s="35"/>
      <c r="J13" s="274"/>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row>
    <row r="14" spans="1:231" s="2" customFormat="1" ht="28.8">
      <c r="A14" s="38">
        <v>2.1</v>
      </c>
      <c r="B14" s="39" t="s">
        <v>559</v>
      </c>
      <c r="C14" s="40" t="s">
        <v>44</v>
      </c>
      <c r="D14" s="41">
        <v>1</v>
      </c>
      <c r="E14" s="35"/>
      <c r="F14" s="35"/>
      <c r="G14" s="35"/>
      <c r="H14" s="35"/>
      <c r="I14" s="35"/>
      <c r="J14" s="274"/>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row>
    <row r="15" spans="1:231" s="2" customFormat="1">
      <c r="A15" s="638"/>
      <c r="B15" s="639"/>
      <c r="C15" s="640"/>
      <c r="D15" s="641"/>
      <c r="E15" s="642"/>
      <c r="F15" s="642"/>
      <c r="G15" s="642"/>
      <c r="H15" s="642"/>
      <c r="I15" s="642"/>
      <c r="J15" s="725"/>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row>
    <row r="16" spans="1:231" s="2" customFormat="1">
      <c r="A16" s="42">
        <v>3</v>
      </c>
      <c r="B16" s="43" t="s">
        <v>560</v>
      </c>
      <c r="C16" s="44"/>
      <c r="D16" s="45"/>
      <c r="E16" s="35"/>
      <c r="F16" s="35"/>
      <c r="G16" s="35"/>
      <c r="H16" s="35"/>
      <c r="I16" s="35"/>
      <c r="J16" s="274"/>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row>
    <row r="17" spans="1:231" s="2" customFormat="1">
      <c r="A17" s="38"/>
      <c r="B17" s="39"/>
      <c r="C17" s="40"/>
      <c r="D17" s="41"/>
      <c r="E17" s="35"/>
      <c r="F17" s="35"/>
      <c r="G17" s="35"/>
      <c r="H17" s="35"/>
      <c r="I17" s="35"/>
      <c r="J17" s="274"/>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row>
    <row r="18" spans="1:231" s="2" customFormat="1" ht="43.2">
      <c r="A18" s="38">
        <v>3.1</v>
      </c>
      <c r="B18" s="39" t="s">
        <v>561</v>
      </c>
      <c r="C18" s="40" t="s">
        <v>86</v>
      </c>
      <c r="D18" s="41">
        <v>2</v>
      </c>
      <c r="E18" s="35"/>
      <c r="F18" s="35"/>
      <c r="G18" s="35"/>
      <c r="H18" s="35"/>
      <c r="I18" s="35"/>
      <c r="J18" s="274"/>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row>
    <row r="19" spans="1:231" s="2" customFormat="1" ht="15" thickBot="1">
      <c r="A19" s="633"/>
      <c r="B19" s="634" t="s">
        <v>820</v>
      </c>
      <c r="C19" s="635"/>
      <c r="D19" s="636"/>
      <c r="E19" s="637">
        <v>2</v>
      </c>
      <c r="F19" s="637"/>
      <c r="G19" s="637"/>
      <c r="H19" s="637"/>
      <c r="I19" s="637">
        <f>PRODUCT(E19:H19)</f>
        <v>2</v>
      </c>
      <c r="J19" s="726"/>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row>
    <row r="20" spans="1:231" s="2" customFormat="1">
      <c r="A20" s="643"/>
      <c r="B20" s="644" t="s">
        <v>684</v>
      </c>
      <c r="C20" s="645" t="s">
        <v>86</v>
      </c>
      <c r="D20" s="646"/>
      <c r="E20" s="647"/>
      <c r="F20" s="647"/>
      <c r="G20" s="647"/>
      <c r="H20" s="647"/>
      <c r="I20" s="647">
        <f>SUM(I19)</f>
        <v>2</v>
      </c>
      <c r="J20" s="648"/>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row>
    <row r="21" spans="1:231" s="2" customFormat="1">
      <c r="A21" s="42"/>
      <c r="B21" s="43" t="s">
        <v>5</v>
      </c>
      <c r="C21" s="44" t="s">
        <v>86</v>
      </c>
      <c r="D21" s="45"/>
      <c r="E21" s="649"/>
      <c r="F21" s="649"/>
      <c r="G21" s="649"/>
      <c r="H21" s="649"/>
      <c r="I21" s="649">
        <v>0</v>
      </c>
      <c r="J21" s="65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row>
    <row r="22" spans="1:231" s="2" customFormat="1" ht="15" thickBot="1">
      <c r="A22" s="727"/>
      <c r="B22" s="728" t="s">
        <v>6</v>
      </c>
      <c r="C22" s="729" t="s">
        <v>86</v>
      </c>
      <c r="D22" s="730"/>
      <c r="E22" s="731"/>
      <c r="F22" s="731"/>
      <c r="G22" s="731"/>
      <c r="H22" s="731"/>
      <c r="I22" s="731">
        <f>I20-I21</f>
        <v>2</v>
      </c>
      <c r="J22" s="732"/>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row>
    <row r="23" spans="1:231" s="2" customFormat="1">
      <c r="A23" s="638"/>
      <c r="B23" s="639"/>
      <c r="C23" s="640"/>
      <c r="D23" s="641"/>
      <c r="E23" s="642"/>
      <c r="F23" s="642"/>
      <c r="G23" s="642"/>
      <c r="H23" s="642"/>
      <c r="I23" s="642"/>
      <c r="J23" s="725"/>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row>
    <row r="24" spans="1:231" s="2" customFormat="1" ht="43.2">
      <c r="A24" s="38">
        <v>3.2</v>
      </c>
      <c r="B24" s="39" t="s">
        <v>562</v>
      </c>
      <c r="C24" s="40" t="s">
        <v>86</v>
      </c>
      <c r="D24" s="41">
        <v>2</v>
      </c>
      <c r="E24" s="35"/>
      <c r="F24" s="35"/>
      <c r="G24" s="35"/>
      <c r="H24" s="35"/>
      <c r="I24" s="35"/>
      <c r="J24" s="274"/>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row>
    <row r="25" spans="1:231" s="2" customFormat="1" ht="15" thickBot="1">
      <c r="A25" s="633"/>
      <c r="B25" s="634" t="s">
        <v>821</v>
      </c>
      <c r="C25" s="635"/>
      <c r="D25" s="636"/>
      <c r="E25" s="637">
        <v>2</v>
      </c>
      <c r="F25" s="637"/>
      <c r="G25" s="637"/>
      <c r="H25" s="637"/>
      <c r="I25" s="637">
        <f>PRODUCT(E25:H25)</f>
        <v>2</v>
      </c>
      <c r="J25" s="726"/>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row>
    <row r="26" spans="1:231" s="2" customFormat="1">
      <c r="A26" s="643"/>
      <c r="B26" s="644" t="s">
        <v>684</v>
      </c>
      <c r="C26" s="645" t="s">
        <v>86</v>
      </c>
      <c r="D26" s="646"/>
      <c r="E26" s="647"/>
      <c r="F26" s="647"/>
      <c r="G26" s="647"/>
      <c r="H26" s="647"/>
      <c r="I26" s="647">
        <f>SUM(I25)</f>
        <v>2</v>
      </c>
      <c r="J26" s="648"/>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row>
    <row r="27" spans="1:231" s="2" customFormat="1">
      <c r="A27" s="42"/>
      <c r="B27" s="43" t="s">
        <v>5</v>
      </c>
      <c r="C27" s="44" t="s">
        <v>86</v>
      </c>
      <c r="D27" s="45"/>
      <c r="E27" s="649"/>
      <c r="F27" s="649"/>
      <c r="G27" s="649"/>
      <c r="H27" s="649"/>
      <c r="I27" s="649">
        <v>0</v>
      </c>
      <c r="J27" s="650"/>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row>
    <row r="28" spans="1:231" s="2" customFormat="1" ht="15" thickBot="1">
      <c r="A28" s="727"/>
      <c r="B28" s="728" t="s">
        <v>6</v>
      </c>
      <c r="C28" s="729" t="s">
        <v>86</v>
      </c>
      <c r="D28" s="730"/>
      <c r="E28" s="731"/>
      <c r="F28" s="731"/>
      <c r="G28" s="731"/>
      <c r="H28" s="731"/>
      <c r="I28" s="731">
        <f>I26-I27</f>
        <v>2</v>
      </c>
      <c r="J28" s="732"/>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row>
    <row r="29" spans="1:231" s="2" customFormat="1">
      <c r="A29" s="38"/>
      <c r="B29" s="39"/>
      <c r="C29" s="40"/>
      <c r="D29" s="41"/>
      <c r="E29" s="35"/>
      <c r="F29" s="35"/>
      <c r="G29" s="35"/>
      <c r="H29" s="35"/>
      <c r="I29" s="35"/>
      <c r="J29" s="274"/>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row>
    <row r="30" spans="1:231" s="2" customFormat="1" ht="43.2">
      <c r="A30" s="38">
        <v>3.3</v>
      </c>
      <c r="B30" s="39" t="s">
        <v>563</v>
      </c>
      <c r="C30" s="40" t="s">
        <v>86</v>
      </c>
      <c r="D30" s="41">
        <v>2</v>
      </c>
      <c r="E30" s="35"/>
      <c r="F30" s="35"/>
      <c r="G30" s="35"/>
      <c r="H30" s="35"/>
      <c r="I30" s="35"/>
      <c r="J30" s="274"/>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row>
    <row r="31" spans="1:231" s="2" customFormat="1" ht="15" thickBot="1">
      <c r="A31" s="633"/>
      <c r="B31" s="634" t="s">
        <v>822</v>
      </c>
      <c r="C31" s="635"/>
      <c r="D31" s="636"/>
      <c r="E31" s="637">
        <v>2</v>
      </c>
      <c r="F31" s="637"/>
      <c r="G31" s="637"/>
      <c r="H31" s="637"/>
      <c r="I31" s="637">
        <f>PRODUCT(E31:H31)</f>
        <v>2</v>
      </c>
      <c r="J31" s="726"/>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row>
    <row r="32" spans="1:231" s="2" customFormat="1">
      <c r="A32" s="643"/>
      <c r="B32" s="644" t="s">
        <v>684</v>
      </c>
      <c r="C32" s="645" t="s">
        <v>86</v>
      </c>
      <c r="D32" s="646"/>
      <c r="E32" s="647"/>
      <c r="F32" s="647"/>
      <c r="G32" s="647"/>
      <c r="H32" s="647"/>
      <c r="I32" s="647">
        <f>SUM(I31)</f>
        <v>2</v>
      </c>
      <c r="J32" s="648"/>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row>
    <row r="33" spans="1:231" s="2" customFormat="1">
      <c r="A33" s="42"/>
      <c r="B33" s="43" t="s">
        <v>5</v>
      </c>
      <c r="C33" s="44" t="s">
        <v>86</v>
      </c>
      <c r="D33" s="45"/>
      <c r="E33" s="649"/>
      <c r="F33" s="649"/>
      <c r="G33" s="649"/>
      <c r="H33" s="649"/>
      <c r="I33" s="649">
        <v>0</v>
      </c>
      <c r="J33" s="650"/>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row>
    <row r="34" spans="1:231" s="2" customFormat="1" ht="15" thickBot="1">
      <c r="A34" s="727"/>
      <c r="B34" s="728" t="s">
        <v>6</v>
      </c>
      <c r="C34" s="729" t="s">
        <v>86</v>
      </c>
      <c r="D34" s="730"/>
      <c r="E34" s="731"/>
      <c r="F34" s="731"/>
      <c r="G34" s="731"/>
      <c r="H34" s="731"/>
      <c r="I34" s="731">
        <f>I32-I33</f>
        <v>2</v>
      </c>
      <c r="J34" s="732"/>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row>
    <row r="35" spans="1:231" s="2" customFormat="1">
      <c r="A35" s="38"/>
      <c r="B35" s="39"/>
      <c r="C35" s="40"/>
      <c r="D35" s="41"/>
      <c r="E35" s="35"/>
      <c r="F35" s="35"/>
      <c r="G35" s="35"/>
      <c r="H35" s="35"/>
      <c r="I35" s="35"/>
      <c r="J35" s="274"/>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row>
    <row r="36" spans="1:231" s="2" customFormat="1" ht="86.4">
      <c r="A36" s="38">
        <v>3.5</v>
      </c>
      <c r="B36" s="39" t="s">
        <v>564</v>
      </c>
      <c r="C36" s="40" t="s">
        <v>86</v>
      </c>
      <c r="D36" s="41">
        <v>6</v>
      </c>
      <c r="E36" s="35"/>
      <c r="F36" s="35"/>
      <c r="G36" s="35"/>
      <c r="H36" s="35"/>
      <c r="I36" s="35"/>
      <c r="J36" s="274"/>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row>
    <row r="37" spans="1:231" s="2" customFormat="1" ht="15" thickBot="1">
      <c r="A37" s="633"/>
      <c r="B37" s="634" t="s">
        <v>823</v>
      </c>
      <c r="C37" s="635"/>
      <c r="D37" s="636"/>
      <c r="E37" s="637">
        <v>6</v>
      </c>
      <c r="F37" s="637"/>
      <c r="G37" s="637"/>
      <c r="H37" s="637"/>
      <c r="I37" s="637">
        <f>PRODUCT(E37:H37)</f>
        <v>6</v>
      </c>
      <c r="J37" s="726"/>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row>
    <row r="38" spans="1:231" s="2" customFormat="1">
      <c r="A38" s="643"/>
      <c r="B38" s="644" t="s">
        <v>684</v>
      </c>
      <c r="C38" s="645" t="s">
        <v>86</v>
      </c>
      <c r="D38" s="646"/>
      <c r="E38" s="647"/>
      <c r="F38" s="647"/>
      <c r="G38" s="647"/>
      <c r="H38" s="647"/>
      <c r="I38" s="647">
        <f>SUM(I37)</f>
        <v>6</v>
      </c>
      <c r="J38" s="648"/>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row>
    <row r="39" spans="1:231" s="2" customFormat="1">
      <c r="A39" s="42"/>
      <c r="B39" s="43" t="s">
        <v>5</v>
      </c>
      <c r="C39" s="44" t="s">
        <v>86</v>
      </c>
      <c r="D39" s="45"/>
      <c r="E39" s="649"/>
      <c r="F39" s="649"/>
      <c r="G39" s="649"/>
      <c r="H39" s="649"/>
      <c r="I39" s="649">
        <v>0</v>
      </c>
      <c r="J39" s="650"/>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row>
    <row r="40" spans="1:231" s="2" customFormat="1" ht="15" thickBot="1">
      <c r="A40" s="727"/>
      <c r="B40" s="728" t="s">
        <v>6</v>
      </c>
      <c r="C40" s="729" t="s">
        <v>86</v>
      </c>
      <c r="D40" s="730"/>
      <c r="E40" s="731"/>
      <c r="F40" s="731"/>
      <c r="G40" s="731"/>
      <c r="H40" s="731"/>
      <c r="I40" s="731">
        <f>I38-I39</f>
        <v>6</v>
      </c>
      <c r="J40" s="732"/>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row>
    <row r="41" spans="1:231" s="2" customFormat="1">
      <c r="A41" s="38"/>
      <c r="B41" s="39"/>
      <c r="C41" s="40"/>
      <c r="D41" s="41"/>
      <c r="E41" s="35"/>
      <c r="F41" s="35"/>
      <c r="G41" s="35"/>
      <c r="H41" s="35"/>
      <c r="I41" s="35"/>
      <c r="J41" s="274"/>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row>
    <row r="42" spans="1:231" s="2" customFormat="1" ht="86.4">
      <c r="A42" s="38">
        <v>3.6</v>
      </c>
      <c r="B42" s="39" t="s">
        <v>565</v>
      </c>
      <c r="C42" s="40" t="s">
        <v>86</v>
      </c>
      <c r="D42" s="41">
        <v>1</v>
      </c>
      <c r="E42" s="35"/>
      <c r="F42" s="35"/>
      <c r="G42" s="35"/>
      <c r="H42" s="35"/>
      <c r="I42" s="35"/>
      <c r="J42" s="274"/>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row>
    <row r="43" spans="1:231" s="2" customFormat="1" ht="15" thickBot="1">
      <c r="A43" s="633"/>
      <c r="B43" s="634" t="s">
        <v>824</v>
      </c>
      <c r="C43" s="635"/>
      <c r="D43" s="636"/>
      <c r="E43" s="637">
        <v>1</v>
      </c>
      <c r="F43" s="637"/>
      <c r="G43" s="637"/>
      <c r="H43" s="637"/>
      <c r="I43" s="637">
        <f>PRODUCT(E43:H43)</f>
        <v>1</v>
      </c>
      <c r="J43" s="726"/>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row>
    <row r="44" spans="1:231" s="2" customFormat="1">
      <c r="A44" s="643"/>
      <c r="B44" s="644" t="s">
        <v>684</v>
      </c>
      <c r="C44" s="645" t="s">
        <v>86</v>
      </c>
      <c r="D44" s="646"/>
      <c r="E44" s="647"/>
      <c r="F44" s="647"/>
      <c r="G44" s="647"/>
      <c r="H44" s="647"/>
      <c r="I44" s="647">
        <f>SUM(I43)</f>
        <v>1</v>
      </c>
      <c r="J44" s="648"/>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row>
    <row r="45" spans="1:231" s="2" customFormat="1">
      <c r="A45" s="42"/>
      <c r="B45" s="43" t="s">
        <v>5</v>
      </c>
      <c r="C45" s="44" t="s">
        <v>86</v>
      </c>
      <c r="D45" s="45"/>
      <c r="E45" s="649"/>
      <c r="F45" s="649"/>
      <c r="G45" s="649"/>
      <c r="H45" s="649"/>
      <c r="I45" s="649">
        <v>0</v>
      </c>
      <c r="J45" s="650"/>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row>
    <row r="46" spans="1:231" s="2" customFormat="1" ht="15" thickBot="1">
      <c r="A46" s="727"/>
      <c r="B46" s="728" t="s">
        <v>6</v>
      </c>
      <c r="C46" s="729" t="s">
        <v>86</v>
      </c>
      <c r="D46" s="730"/>
      <c r="E46" s="731"/>
      <c r="F46" s="731"/>
      <c r="G46" s="731"/>
      <c r="H46" s="731"/>
      <c r="I46" s="731">
        <f>I44-I45</f>
        <v>1</v>
      </c>
      <c r="J46" s="732"/>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row>
    <row r="47" spans="1:231" s="2" customFormat="1">
      <c r="A47" s="38"/>
      <c r="B47" s="39"/>
      <c r="C47" s="40"/>
      <c r="D47" s="41"/>
      <c r="E47" s="35"/>
      <c r="F47" s="35"/>
      <c r="G47" s="35"/>
      <c r="H47" s="35"/>
      <c r="I47" s="35"/>
      <c r="J47" s="274"/>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row>
    <row r="48" spans="1:231" s="2" customFormat="1" ht="43.2">
      <c r="A48" s="38">
        <v>3.7</v>
      </c>
      <c r="B48" s="39" t="s">
        <v>566</v>
      </c>
      <c r="C48" s="40" t="s">
        <v>86</v>
      </c>
      <c r="D48" s="41">
        <v>2</v>
      </c>
      <c r="E48" s="35"/>
      <c r="F48" s="35"/>
      <c r="G48" s="35"/>
      <c r="H48" s="35"/>
      <c r="I48" s="35"/>
      <c r="J48" s="274"/>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row>
    <row r="49" spans="1:231" s="2" customFormat="1" ht="15" thickBot="1">
      <c r="A49" s="633"/>
      <c r="B49" s="634" t="s">
        <v>825</v>
      </c>
      <c r="C49" s="635"/>
      <c r="D49" s="636"/>
      <c r="E49" s="637">
        <v>2</v>
      </c>
      <c r="F49" s="637"/>
      <c r="G49" s="637"/>
      <c r="H49" s="637"/>
      <c r="I49" s="637">
        <f>PRODUCT(E49:H49)</f>
        <v>2</v>
      </c>
      <c r="J49" s="726"/>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row>
    <row r="50" spans="1:231" s="2" customFormat="1">
      <c r="A50" s="643"/>
      <c r="B50" s="644" t="s">
        <v>684</v>
      </c>
      <c r="C50" s="645" t="s">
        <v>86</v>
      </c>
      <c r="D50" s="646"/>
      <c r="E50" s="647"/>
      <c r="F50" s="647"/>
      <c r="G50" s="647"/>
      <c r="H50" s="647"/>
      <c r="I50" s="647">
        <f>SUM(I49)</f>
        <v>2</v>
      </c>
      <c r="J50" s="648"/>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row>
    <row r="51" spans="1:231" s="2" customFormat="1">
      <c r="A51" s="42"/>
      <c r="B51" s="43" t="s">
        <v>5</v>
      </c>
      <c r="C51" s="44" t="s">
        <v>86</v>
      </c>
      <c r="D51" s="45"/>
      <c r="E51" s="649"/>
      <c r="F51" s="649"/>
      <c r="G51" s="649"/>
      <c r="H51" s="649"/>
      <c r="I51" s="649">
        <v>0</v>
      </c>
      <c r="J51" s="650"/>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row>
    <row r="52" spans="1:231" s="2" customFormat="1" ht="15" thickBot="1">
      <c r="A52" s="727"/>
      <c r="B52" s="728" t="s">
        <v>6</v>
      </c>
      <c r="C52" s="729" t="s">
        <v>86</v>
      </c>
      <c r="D52" s="730"/>
      <c r="E52" s="731"/>
      <c r="F52" s="731"/>
      <c r="G52" s="731"/>
      <c r="H52" s="731"/>
      <c r="I52" s="731">
        <f>I50-I51</f>
        <v>2</v>
      </c>
      <c r="J52" s="732"/>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row>
    <row r="53" spans="1:231" s="2" customFormat="1">
      <c r="A53" s="38"/>
      <c r="B53" s="39"/>
      <c r="C53" s="40"/>
      <c r="D53" s="41"/>
      <c r="E53" s="35"/>
      <c r="F53" s="35"/>
      <c r="G53" s="35"/>
      <c r="H53" s="35"/>
      <c r="I53" s="35"/>
      <c r="J53" s="274"/>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row>
    <row r="54" spans="1:231" s="2" customFormat="1">
      <c r="A54" s="38">
        <v>4</v>
      </c>
      <c r="B54" s="39" t="s">
        <v>567</v>
      </c>
      <c r="C54" s="40" t="s">
        <v>86</v>
      </c>
      <c r="D54" s="41" t="s">
        <v>97</v>
      </c>
      <c r="E54" s="35"/>
      <c r="F54" s="35"/>
      <c r="G54" s="35"/>
      <c r="H54" s="35"/>
      <c r="I54" s="35"/>
      <c r="J54" s="274"/>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row>
    <row r="55" spans="1:231" s="2" customFormat="1">
      <c r="A55" s="38"/>
      <c r="B55" s="39"/>
      <c r="C55" s="40"/>
      <c r="D55" s="41"/>
      <c r="E55" s="35"/>
      <c r="F55" s="35"/>
      <c r="G55" s="35"/>
      <c r="H55" s="35"/>
      <c r="I55" s="35"/>
      <c r="J55" s="274"/>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row>
    <row r="56" spans="1:231" s="2" customFormat="1" ht="28.8">
      <c r="A56" s="36"/>
      <c r="B56" s="37" t="s">
        <v>568</v>
      </c>
      <c r="C56" s="34"/>
      <c r="D56" s="34"/>
      <c r="E56" s="35"/>
      <c r="F56" s="35"/>
      <c r="G56" s="35"/>
      <c r="H56" s="35"/>
      <c r="I56" s="35"/>
      <c r="J56" s="274"/>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row>
    <row r="57" spans="1:231" s="2" customFormat="1">
      <c r="A57" s="36"/>
      <c r="B57" s="37"/>
      <c r="C57" s="34"/>
      <c r="D57" s="34"/>
      <c r="E57" s="35"/>
      <c r="F57" s="35"/>
      <c r="G57" s="35"/>
      <c r="H57" s="35"/>
      <c r="I57" s="35"/>
      <c r="J57" s="274"/>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row>
    <row r="58" spans="1:231" s="2" customFormat="1">
      <c r="A58" s="32">
        <v>5</v>
      </c>
      <c r="B58" s="33" t="s">
        <v>569</v>
      </c>
      <c r="C58" s="34"/>
      <c r="D58" s="34"/>
      <c r="E58" s="35"/>
      <c r="F58" s="35"/>
      <c r="G58" s="35"/>
      <c r="H58" s="35"/>
      <c r="I58" s="35"/>
      <c r="J58" s="274"/>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row>
    <row r="59" spans="1:231" s="2" customFormat="1">
      <c r="A59" s="36"/>
      <c r="B59" s="37"/>
      <c r="C59" s="34"/>
      <c r="D59" s="34"/>
      <c r="E59" s="35"/>
      <c r="F59" s="35"/>
      <c r="G59" s="35"/>
      <c r="H59" s="35"/>
      <c r="I59" s="35"/>
      <c r="J59" s="274"/>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row>
    <row r="60" spans="1:231" s="2" customFormat="1" ht="57.6">
      <c r="A60" s="36"/>
      <c r="B60" s="37" t="s">
        <v>570</v>
      </c>
      <c r="C60" s="34"/>
      <c r="D60" s="34"/>
      <c r="E60" s="35"/>
      <c r="F60" s="35"/>
      <c r="G60" s="35"/>
      <c r="H60" s="35"/>
      <c r="I60" s="35"/>
      <c r="J60" s="274"/>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row>
    <row r="61" spans="1:231" s="2" customFormat="1">
      <c r="A61" s="36" t="s">
        <v>28</v>
      </c>
      <c r="B61" s="37" t="s">
        <v>571</v>
      </c>
      <c r="C61" s="34" t="s">
        <v>572</v>
      </c>
      <c r="D61" s="34">
        <v>220</v>
      </c>
      <c r="E61" s="35"/>
      <c r="F61" s="35"/>
      <c r="G61" s="35"/>
      <c r="H61" s="35"/>
      <c r="I61" s="35"/>
      <c r="J61" s="274"/>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row>
    <row r="62" spans="1:231" s="2" customFormat="1">
      <c r="A62" s="36"/>
      <c r="B62" s="37" t="s">
        <v>826</v>
      </c>
      <c r="C62" s="34" t="s">
        <v>750</v>
      </c>
      <c r="D62" s="34"/>
      <c r="E62" s="35">
        <v>55</v>
      </c>
      <c r="F62" s="35"/>
      <c r="G62" s="35"/>
      <c r="H62" s="35"/>
      <c r="I62" s="637">
        <f>PRODUCT(E62:H62)</f>
        <v>55</v>
      </c>
      <c r="J62" s="274"/>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row>
    <row r="63" spans="1:231" s="2" customFormat="1" ht="15" thickBot="1">
      <c r="A63" s="36"/>
      <c r="B63" s="37"/>
      <c r="C63" s="34"/>
      <c r="D63" s="34"/>
      <c r="E63" s="35"/>
      <c r="F63" s="35"/>
      <c r="G63" s="35"/>
      <c r="H63" s="35"/>
      <c r="I63" s="35"/>
      <c r="J63" s="274"/>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row>
    <row r="64" spans="1:231" s="2" customFormat="1">
      <c r="A64" s="643"/>
      <c r="B64" s="644" t="s">
        <v>684</v>
      </c>
      <c r="C64" s="645" t="s">
        <v>572</v>
      </c>
      <c r="D64" s="646"/>
      <c r="E64" s="647"/>
      <c r="F64" s="647"/>
      <c r="G64" s="647"/>
      <c r="H64" s="647"/>
      <c r="I64" s="647">
        <f>SUM(I62:I63)</f>
        <v>55</v>
      </c>
      <c r="J64" s="648"/>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row>
    <row r="65" spans="1:231" s="2" customFormat="1">
      <c r="A65" s="42"/>
      <c r="B65" s="43" t="s">
        <v>5</v>
      </c>
      <c r="C65" s="44" t="s">
        <v>572</v>
      </c>
      <c r="D65" s="45"/>
      <c r="E65" s="649"/>
      <c r="F65" s="649"/>
      <c r="G65" s="649"/>
      <c r="H65" s="649"/>
      <c r="I65" s="649">
        <v>0</v>
      </c>
      <c r="J65" s="65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row>
    <row r="66" spans="1:231" s="2" customFormat="1" ht="15" thickBot="1">
      <c r="A66" s="727"/>
      <c r="B66" s="728" t="s">
        <v>6</v>
      </c>
      <c r="C66" s="729" t="s">
        <v>572</v>
      </c>
      <c r="D66" s="730"/>
      <c r="E66" s="731"/>
      <c r="F66" s="731"/>
      <c r="G66" s="731"/>
      <c r="H66" s="731"/>
      <c r="I66" s="731">
        <f>I64-I65</f>
        <v>55</v>
      </c>
      <c r="J66" s="732"/>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row>
    <row r="67" spans="1:231" s="2" customFormat="1">
      <c r="A67" s="36"/>
      <c r="B67" s="37"/>
      <c r="C67" s="34"/>
      <c r="D67" s="34"/>
      <c r="E67" s="35"/>
      <c r="F67" s="35"/>
      <c r="G67" s="35"/>
      <c r="H67" s="35"/>
      <c r="I67" s="35"/>
      <c r="J67" s="274"/>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row>
    <row r="68" spans="1:231" s="2" customFormat="1">
      <c r="A68" s="32">
        <v>6</v>
      </c>
      <c r="B68" s="33" t="s">
        <v>573</v>
      </c>
      <c r="C68" s="34"/>
      <c r="D68" s="34"/>
      <c r="E68" s="35"/>
      <c r="F68" s="35"/>
      <c r="G68" s="35"/>
      <c r="H68" s="35"/>
      <c r="I68" s="35"/>
      <c r="J68" s="274"/>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row>
    <row r="69" spans="1:231" s="2" customFormat="1">
      <c r="A69" s="36"/>
      <c r="B69" s="37"/>
      <c r="C69" s="34"/>
      <c r="D69" s="34"/>
      <c r="E69" s="35"/>
      <c r="F69" s="35"/>
      <c r="G69" s="35"/>
      <c r="H69" s="35"/>
      <c r="I69" s="35"/>
      <c r="J69" s="274"/>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row>
    <row r="70" spans="1:231" s="2" customFormat="1" ht="28.8">
      <c r="A70" s="36"/>
      <c r="B70" s="37" t="s">
        <v>574</v>
      </c>
      <c r="C70" s="34"/>
      <c r="D70" s="34"/>
      <c r="E70" s="35"/>
      <c r="F70" s="35"/>
      <c r="G70" s="35"/>
      <c r="H70" s="35"/>
      <c r="I70" s="35"/>
      <c r="J70" s="274"/>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row>
    <row r="71" spans="1:231" s="2" customFormat="1">
      <c r="A71" s="36" t="s">
        <v>28</v>
      </c>
      <c r="B71" s="37" t="s">
        <v>575</v>
      </c>
      <c r="C71" s="34" t="s">
        <v>44</v>
      </c>
      <c r="D71" s="34" t="s">
        <v>347</v>
      </c>
      <c r="E71" s="35"/>
      <c r="F71" s="35"/>
      <c r="G71" s="35"/>
      <c r="H71" s="35"/>
      <c r="I71" s="35"/>
      <c r="J71" s="274"/>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row>
    <row r="72" spans="1:231" s="2" customFormat="1">
      <c r="A72" s="36" t="s">
        <v>46</v>
      </c>
      <c r="B72" s="37" t="s">
        <v>576</v>
      </c>
      <c r="C72" s="34" t="s">
        <v>44</v>
      </c>
      <c r="D72" s="34" t="s">
        <v>347</v>
      </c>
      <c r="E72" s="35"/>
      <c r="F72" s="35"/>
      <c r="G72" s="35"/>
      <c r="H72" s="35"/>
      <c r="I72" s="35"/>
      <c r="J72" s="274"/>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row>
    <row r="73" spans="1:231" s="30" customFormat="1" ht="15" thickBot="1">
      <c r="A73" s="733"/>
      <c r="B73" s="734"/>
      <c r="C73" s="735"/>
      <c r="D73" s="735"/>
      <c r="E73" s="736"/>
      <c r="F73" s="736"/>
      <c r="G73" s="736"/>
      <c r="H73" s="736"/>
      <c r="I73" s="736"/>
      <c r="J73" s="737"/>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row>
    <row r="74" spans="1:231" s="30" customFormat="1">
      <c r="A74" s="15"/>
      <c r="B74" s="3"/>
      <c r="C74" s="4"/>
      <c r="D74" s="4"/>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row>
    <row r="75" spans="1:231" s="30" customFormat="1">
      <c r="A75" s="15"/>
      <c r="B75" s="3"/>
      <c r="C75" s="4"/>
      <c r="D75" s="4"/>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row>
    <row r="76" spans="1:231" s="30" customFormat="1">
      <c r="A76" s="15"/>
      <c r="B76" s="3"/>
      <c r="C76" s="4"/>
      <c r="D76" s="4"/>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row>
    <row r="77" spans="1:231" s="30" customFormat="1">
      <c r="A77" s="15"/>
      <c r="B77" s="3"/>
      <c r="C77" s="4"/>
      <c r="D77" s="4"/>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row>
    <row r="78" spans="1:231" s="30" customFormat="1">
      <c r="A78" s="15"/>
      <c r="B78" s="3"/>
      <c r="C78" s="4"/>
      <c r="D78" s="4"/>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row>
    <row r="79" spans="1:231" s="30" customFormat="1">
      <c r="A79" s="15"/>
      <c r="B79" s="3"/>
      <c r="C79" s="4"/>
      <c r="D79" s="4"/>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row>
    <row r="80" spans="1:231" s="30" customFormat="1">
      <c r="A80" s="15"/>
      <c r="B80" s="3"/>
      <c r="C80" s="4"/>
      <c r="D80" s="4"/>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row>
    <row r="81" spans="1:176" s="30" customFormat="1">
      <c r="A81" s="15"/>
      <c r="B81" s="3"/>
      <c r="C81" s="4"/>
      <c r="D81" s="4"/>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row>
    <row r="82" spans="1:176" s="30" customFormat="1">
      <c r="A82" s="15"/>
      <c r="B82" s="3"/>
      <c r="C82" s="4"/>
      <c r="D82" s="4"/>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row>
    <row r="83" spans="1:176" s="30" customFormat="1">
      <c r="A83" s="15"/>
      <c r="B83" s="3"/>
      <c r="C83" s="4"/>
      <c r="D83" s="4"/>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row>
    <row r="84" spans="1:176" s="30" customFormat="1">
      <c r="A84" s="15"/>
      <c r="B84" s="3"/>
      <c r="C84" s="4"/>
      <c r="D84" s="4"/>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row>
    <row r="85" spans="1:176" s="30" customFormat="1">
      <c r="A85" s="15"/>
      <c r="B85" s="3"/>
      <c r="C85" s="4"/>
      <c r="D85" s="4"/>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row>
    <row r="86" spans="1:176" s="30" customFormat="1">
      <c r="A86" s="15"/>
      <c r="B86" s="3"/>
      <c r="C86" s="4"/>
      <c r="D86" s="4"/>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row>
    <row r="87" spans="1:176" s="30" customFormat="1">
      <c r="A87" s="15"/>
      <c r="B87" s="3"/>
      <c r="C87" s="4"/>
      <c r="D87" s="4"/>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row>
    <row r="88" spans="1:176" s="30" customFormat="1">
      <c r="A88" s="15"/>
      <c r="B88" s="3"/>
      <c r="C88" s="4"/>
      <c r="D88" s="4"/>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row>
    <row r="89" spans="1:176" s="30" customFormat="1">
      <c r="A89" s="15"/>
      <c r="B89" s="3"/>
      <c r="C89" s="4"/>
      <c r="D89" s="4"/>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row>
    <row r="90" spans="1:176" s="30" customFormat="1">
      <c r="A90" s="15"/>
      <c r="B90" s="3"/>
      <c r="C90" s="4"/>
      <c r="D90" s="4"/>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row>
    <row r="91" spans="1:176" s="30" customFormat="1">
      <c r="A91" s="15"/>
      <c r="B91" s="3"/>
      <c r="C91" s="4"/>
      <c r="D91" s="4"/>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row>
    <row r="92" spans="1:176" s="30" customFormat="1">
      <c r="A92" s="15"/>
      <c r="B92" s="3"/>
      <c r="C92" s="4"/>
      <c r="D92" s="4"/>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row>
    <row r="93" spans="1:176" s="30" customFormat="1">
      <c r="A93" s="15"/>
      <c r="B93" s="3"/>
      <c r="C93" s="4"/>
      <c r="D93" s="4"/>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row>
    <row r="94" spans="1:176" s="30" customFormat="1">
      <c r="A94" s="15"/>
      <c r="B94" s="3"/>
      <c r="C94" s="4"/>
      <c r="D94" s="4"/>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row>
    <row r="95" spans="1:176" s="30" customFormat="1">
      <c r="A95" s="15"/>
      <c r="B95" s="3"/>
      <c r="C95" s="4"/>
      <c r="D95" s="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row>
    <row r="96" spans="1:176" s="30" customFormat="1">
      <c r="A96" s="15"/>
      <c r="B96" s="3"/>
      <c r="C96" s="4"/>
      <c r="D96" s="4"/>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row>
    <row r="97" spans="1:176" s="30" customFormat="1">
      <c r="A97" s="15"/>
      <c r="B97" s="3"/>
      <c r="C97" s="4"/>
      <c r="D97" s="4"/>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row>
    <row r="98" spans="1:176" s="30" customFormat="1">
      <c r="A98" s="15"/>
      <c r="B98" s="3"/>
      <c r="C98" s="4"/>
      <c r="D98" s="4"/>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row>
    <row r="99" spans="1:176" s="30" customFormat="1">
      <c r="A99" s="15"/>
      <c r="B99" s="3"/>
      <c r="C99" s="4"/>
      <c r="D99" s="4"/>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row>
    <row r="100" spans="1:176" s="30" customFormat="1">
      <c r="A100" s="15"/>
      <c r="B100" s="3"/>
      <c r="C100" s="4"/>
      <c r="D100" s="4"/>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row>
    <row r="101" spans="1:176" s="30" customFormat="1">
      <c r="A101" s="15"/>
      <c r="B101" s="3"/>
      <c r="C101" s="4"/>
      <c r="D101" s="4"/>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row>
    <row r="102" spans="1:176" s="30" customFormat="1">
      <c r="A102" s="15"/>
      <c r="B102" s="3"/>
      <c r="C102" s="4"/>
      <c r="D102" s="4"/>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row>
    <row r="103" spans="1:176" s="30" customFormat="1">
      <c r="A103" s="15"/>
      <c r="B103" s="3"/>
      <c r="C103" s="4"/>
      <c r="D103" s="4"/>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row>
    <row r="104" spans="1:176" s="30" customFormat="1">
      <c r="A104" s="15"/>
      <c r="B104" s="3"/>
      <c r="C104" s="4"/>
      <c r="D104" s="4"/>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row>
    <row r="105" spans="1:176" s="30" customFormat="1">
      <c r="A105" s="15"/>
      <c r="B105" s="3"/>
      <c r="C105" s="4"/>
      <c r="D105" s="4"/>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row>
    <row r="106" spans="1:176" s="30" customFormat="1">
      <c r="A106" s="15"/>
      <c r="B106" s="3"/>
      <c r="C106" s="4"/>
      <c r="D106" s="4"/>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row>
    <row r="107" spans="1:176" s="30" customFormat="1">
      <c r="A107" s="15"/>
      <c r="B107" s="3"/>
      <c r="C107" s="4"/>
      <c r="D107" s="4"/>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row>
    <row r="108" spans="1:176" s="30" customFormat="1">
      <c r="A108" s="15"/>
      <c r="B108" s="3"/>
      <c r="C108" s="4"/>
      <c r="D108" s="4"/>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row>
    <row r="109" spans="1:176" s="30" customFormat="1">
      <c r="A109" s="15"/>
      <c r="B109" s="3"/>
      <c r="C109" s="4"/>
      <c r="D109" s="4"/>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row>
    <row r="110" spans="1:176" s="30" customFormat="1">
      <c r="A110" s="15"/>
      <c r="B110" s="3"/>
      <c r="C110" s="4"/>
      <c r="D110" s="4"/>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row>
    <row r="111" spans="1:176" s="30" customFormat="1">
      <c r="A111" s="15"/>
      <c r="B111" s="3"/>
      <c r="C111" s="4"/>
      <c r="D111" s="4"/>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row>
    <row r="112" spans="1:176" s="30" customFormat="1">
      <c r="A112" s="15"/>
      <c r="B112" s="3"/>
      <c r="C112" s="4"/>
      <c r="D112" s="4"/>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row>
    <row r="113" spans="1:176" s="30" customFormat="1">
      <c r="A113" s="15"/>
      <c r="B113" s="3"/>
      <c r="C113" s="4"/>
      <c r="D113" s="4"/>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row>
    <row r="114" spans="1:176" s="30" customFormat="1">
      <c r="A114" s="15"/>
      <c r="B114" s="3"/>
      <c r="C114" s="4"/>
      <c r="D114" s="4"/>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row>
    <row r="115" spans="1:176" s="30" customFormat="1">
      <c r="A115" s="15"/>
      <c r="B115" s="3"/>
      <c r="C115" s="4"/>
      <c r="D115" s="4"/>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row>
    <row r="116" spans="1:176" s="30" customFormat="1">
      <c r="A116" s="15"/>
      <c r="B116" s="3"/>
      <c r="C116" s="4"/>
      <c r="D116" s="4"/>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row>
    <row r="117" spans="1:176" s="30" customFormat="1">
      <c r="A117" s="15"/>
      <c r="B117" s="3"/>
      <c r="C117" s="4"/>
      <c r="D117" s="4"/>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row>
    <row r="118" spans="1:176" s="30" customFormat="1">
      <c r="A118" s="15"/>
      <c r="B118" s="3"/>
      <c r="C118" s="4"/>
      <c r="D118" s="4"/>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row>
    <row r="119" spans="1:176" s="30" customFormat="1">
      <c r="A119" s="15"/>
      <c r="B119" s="3"/>
      <c r="C119" s="4"/>
      <c r="D119" s="4"/>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row>
    <row r="120" spans="1:176" s="30" customFormat="1">
      <c r="A120" s="15"/>
      <c r="B120" s="3"/>
      <c r="C120" s="4"/>
      <c r="D120" s="4"/>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row>
    <row r="121" spans="1:176" s="30" customFormat="1">
      <c r="A121" s="15"/>
      <c r="B121" s="3"/>
      <c r="C121" s="4"/>
      <c r="D121" s="4"/>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row>
    <row r="122" spans="1:176" s="30" customFormat="1">
      <c r="A122" s="15"/>
      <c r="B122" s="3"/>
      <c r="C122" s="4"/>
      <c r="D122" s="4"/>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row>
    <row r="123" spans="1:176" s="30" customFormat="1">
      <c r="A123" s="15"/>
      <c r="B123" s="3"/>
      <c r="C123" s="4"/>
      <c r="D123" s="4"/>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row>
  </sheetData>
  <mergeCells count="11">
    <mergeCell ref="A1:J1"/>
    <mergeCell ref="A2:A3"/>
    <mergeCell ref="B2:B3"/>
    <mergeCell ref="C2:C3"/>
    <mergeCell ref="D2:D3"/>
    <mergeCell ref="E2:E3"/>
    <mergeCell ref="F2:F3"/>
    <mergeCell ref="G2:G3"/>
    <mergeCell ref="H2:H3"/>
    <mergeCell ref="I2:I3"/>
    <mergeCell ref="J2:J3"/>
  </mergeCells>
  <pageMargins left="0.25" right="0.25" top="0.75" bottom="0.5" header="0.5" footer="0.5"/>
  <pageSetup scale="70"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FB126"/>
  <sheetViews>
    <sheetView topLeftCell="A47" zoomScale="80" zoomScaleNormal="80" workbookViewId="0">
      <selection activeCell="L74" sqref="L74"/>
    </sheetView>
  </sheetViews>
  <sheetFormatPr defaultColWidth="9" defaultRowHeight="14.4"/>
  <cols>
    <col min="1" max="1" width="7.5546875" style="17" customWidth="1"/>
    <col min="2" max="2" width="66.77734375" style="19" customWidth="1"/>
    <col min="3" max="3" width="8.5546875" style="17" customWidth="1"/>
    <col min="4" max="4" width="8.88671875" style="18" customWidth="1"/>
    <col min="5" max="5" width="8.88671875" style="17" customWidth="1"/>
    <col min="6" max="6" width="11.5546875" style="17" customWidth="1"/>
    <col min="7" max="7" width="11.88671875" style="17" customWidth="1"/>
    <col min="8" max="8" width="11.33203125" style="17" customWidth="1"/>
    <col min="9" max="9" width="11.5546875" style="17" customWidth="1"/>
    <col min="10" max="10" width="13.5546875" style="17" customWidth="1"/>
    <col min="11" max="176" width="9" style="17"/>
    <col min="177" max="16382" width="9" style="16"/>
  </cols>
  <sheetData>
    <row r="1" spans="1:229" s="16" customFormat="1">
      <c r="A1" s="764" t="s">
        <v>646</v>
      </c>
      <c r="B1" s="765"/>
      <c r="C1" s="765"/>
      <c r="D1" s="765"/>
      <c r="E1" s="765"/>
      <c r="F1" s="765"/>
      <c r="G1" s="765"/>
      <c r="H1" s="765"/>
      <c r="I1" s="765"/>
      <c r="J1" s="768"/>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row>
    <row r="2" spans="1:229" s="16" customFormat="1" ht="28.2" customHeight="1">
      <c r="A2" s="812" t="s">
        <v>546</v>
      </c>
      <c r="B2" s="813" t="s">
        <v>1</v>
      </c>
      <c r="C2" s="813" t="s">
        <v>547</v>
      </c>
      <c r="D2" s="813" t="s">
        <v>645</v>
      </c>
      <c r="E2" s="823" t="s">
        <v>500</v>
      </c>
      <c r="F2" s="824" t="s">
        <v>611</v>
      </c>
      <c r="G2" s="824" t="s">
        <v>612</v>
      </c>
      <c r="H2" s="824" t="s">
        <v>613</v>
      </c>
      <c r="I2" s="824" t="s">
        <v>614</v>
      </c>
      <c r="J2" s="826" t="s">
        <v>4</v>
      </c>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row>
    <row r="3" spans="1:229" s="16" customFormat="1">
      <c r="A3" s="812"/>
      <c r="B3" s="813"/>
      <c r="C3" s="813"/>
      <c r="D3" s="813"/>
      <c r="E3" s="823"/>
      <c r="F3" s="824"/>
      <c r="G3" s="824"/>
      <c r="H3" s="824"/>
      <c r="I3" s="824"/>
      <c r="J3" s="826"/>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row>
    <row r="4" spans="1:229" s="16" customFormat="1">
      <c r="A4" s="20" t="s">
        <v>580</v>
      </c>
      <c r="B4" s="21" t="s">
        <v>581</v>
      </c>
      <c r="C4" s="22"/>
      <c r="D4" s="22"/>
      <c r="E4" s="23"/>
      <c r="F4" s="23"/>
      <c r="G4" s="23"/>
      <c r="H4" s="23"/>
      <c r="I4" s="23"/>
      <c r="J4" s="264"/>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row>
    <row r="5" spans="1:229" s="16" customFormat="1">
      <c r="A5" s="24"/>
      <c r="B5" s="21"/>
      <c r="C5" s="22"/>
      <c r="D5" s="22"/>
      <c r="E5" s="23"/>
      <c r="F5" s="23"/>
      <c r="G5" s="23"/>
      <c r="H5" s="23"/>
      <c r="I5" s="23"/>
      <c r="J5" s="264"/>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row>
    <row r="6" spans="1:229" s="17" customFormat="1" ht="28.8">
      <c r="A6" s="25">
        <v>1</v>
      </c>
      <c r="B6" s="26" t="s">
        <v>582</v>
      </c>
      <c r="C6" s="22" t="s">
        <v>44</v>
      </c>
      <c r="D6" s="22">
        <v>7</v>
      </c>
      <c r="E6" s="23"/>
      <c r="F6" s="23"/>
      <c r="G6" s="23"/>
      <c r="H6" s="23"/>
      <c r="I6" s="23"/>
      <c r="J6" s="264"/>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row>
    <row r="7" spans="1:229" s="17" customFormat="1" ht="15" thickBot="1">
      <c r="A7" s="364"/>
      <c r="B7" s="546" t="s">
        <v>780</v>
      </c>
      <c r="C7" s="366"/>
      <c r="D7" s="366"/>
      <c r="E7" s="367">
        <v>8</v>
      </c>
      <c r="F7" s="367"/>
      <c r="G7" s="367"/>
      <c r="H7" s="367"/>
      <c r="I7" s="367">
        <f>PRODUCT(E7:H7)</f>
        <v>8</v>
      </c>
      <c r="J7" s="498"/>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row>
    <row r="8" spans="1:229" s="17" customFormat="1">
      <c r="A8" s="526"/>
      <c r="B8" s="527" t="s">
        <v>684</v>
      </c>
      <c r="C8" s="528" t="s">
        <v>86</v>
      </c>
      <c r="D8" s="528"/>
      <c r="E8" s="529"/>
      <c r="F8" s="529"/>
      <c r="G8" s="529"/>
      <c r="H8" s="529"/>
      <c r="I8" s="529">
        <f>SUM(I7)</f>
        <v>8</v>
      </c>
      <c r="J8" s="530"/>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row>
    <row r="9" spans="1:229" s="17" customFormat="1">
      <c r="A9" s="531"/>
      <c r="B9" s="532" t="s">
        <v>716</v>
      </c>
      <c r="C9" s="533" t="s">
        <v>86</v>
      </c>
      <c r="D9" s="533"/>
      <c r="E9" s="534"/>
      <c r="F9" s="534"/>
      <c r="G9" s="534"/>
      <c r="H9" s="534"/>
      <c r="I9" s="534">
        <v>8</v>
      </c>
      <c r="J9" s="535"/>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row>
    <row r="10" spans="1:229" s="17" customFormat="1" ht="15" thickBot="1">
      <c r="A10" s="536"/>
      <c r="B10" s="537" t="s">
        <v>717</v>
      </c>
      <c r="C10" s="538" t="s">
        <v>86</v>
      </c>
      <c r="D10" s="538"/>
      <c r="E10" s="539"/>
      <c r="F10" s="539"/>
      <c r="G10" s="539"/>
      <c r="H10" s="539"/>
      <c r="I10" s="539">
        <f>I8-I9</f>
        <v>0</v>
      </c>
      <c r="J10" s="540"/>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row>
    <row r="11" spans="1:229" s="17" customFormat="1">
      <c r="A11" s="368"/>
      <c r="B11" s="369"/>
      <c r="C11" s="370"/>
      <c r="D11" s="370"/>
      <c r="E11" s="371"/>
      <c r="F11" s="371"/>
      <c r="G11" s="371"/>
      <c r="H11" s="371"/>
      <c r="I11" s="371"/>
      <c r="J11" s="497"/>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row>
    <row r="12" spans="1:229" s="17" customFormat="1" ht="28.8">
      <c r="A12" s="25">
        <v>2</v>
      </c>
      <c r="B12" s="26" t="s">
        <v>583</v>
      </c>
      <c r="C12" s="22" t="s">
        <v>30</v>
      </c>
      <c r="D12" s="22">
        <v>1</v>
      </c>
      <c r="E12" s="23"/>
      <c r="F12" s="23"/>
      <c r="G12" s="23"/>
      <c r="H12" s="23"/>
      <c r="I12" s="23"/>
      <c r="J12" s="264"/>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row>
    <row r="13" spans="1:229" s="17" customFormat="1" ht="15" thickBot="1">
      <c r="A13" s="364"/>
      <c r="B13" s="546" t="s">
        <v>780</v>
      </c>
      <c r="C13" s="366"/>
      <c r="D13" s="366"/>
      <c r="E13" s="367">
        <v>1</v>
      </c>
      <c r="F13" s="367"/>
      <c r="G13" s="367"/>
      <c r="H13" s="367"/>
      <c r="I13" s="367">
        <f>PRODUCT(E13:H13)</f>
        <v>1</v>
      </c>
      <c r="J13" s="498"/>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row>
    <row r="14" spans="1:229" s="17" customFormat="1">
      <c r="A14" s="526"/>
      <c r="B14" s="527" t="s">
        <v>684</v>
      </c>
      <c r="C14" s="528" t="s">
        <v>86</v>
      </c>
      <c r="D14" s="528"/>
      <c r="E14" s="529"/>
      <c r="F14" s="529"/>
      <c r="G14" s="529"/>
      <c r="H14" s="529"/>
      <c r="I14" s="529">
        <f>SUM(I13)</f>
        <v>1</v>
      </c>
      <c r="J14" s="530"/>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row>
    <row r="15" spans="1:229" s="17" customFormat="1">
      <c r="A15" s="531"/>
      <c r="B15" s="532" t="s">
        <v>716</v>
      </c>
      <c r="C15" s="533" t="s">
        <v>86</v>
      </c>
      <c r="D15" s="533"/>
      <c r="E15" s="534"/>
      <c r="F15" s="534"/>
      <c r="G15" s="534"/>
      <c r="H15" s="534"/>
      <c r="I15" s="534">
        <v>1</v>
      </c>
      <c r="J15" s="535"/>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row>
    <row r="16" spans="1:229" s="17" customFormat="1" ht="15" thickBot="1">
      <c r="A16" s="536"/>
      <c r="B16" s="537" t="s">
        <v>717</v>
      </c>
      <c r="C16" s="538" t="s">
        <v>86</v>
      </c>
      <c r="D16" s="538"/>
      <c r="E16" s="539"/>
      <c r="F16" s="539"/>
      <c r="G16" s="539"/>
      <c r="H16" s="539"/>
      <c r="I16" s="539">
        <f>I14-I15</f>
        <v>0</v>
      </c>
      <c r="J16" s="540"/>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row>
    <row r="17" spans="1:229" s="17" customFormat="1">
      <c r="A17" s="25"/>
      <c r="B17" s="26"/>
      <c r="C17" s="22"/>
      <c r="D17" s="22"/>
      <c r="E17" s="23"/>
      <c r="F17" s="23"/>
      <c r="G17" s="23"/>
      <c r="H17" s="23"/>
      <c r="I17" s="23"/>
      <c r="J17" s="264"/>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row>
    <row r="18" spans="1:229" s="17" customFormat="1" ht="57.6">
      <c r="A18" s="25">
        <v>3</v>
      </c>
      <c r="B18" s="27" t="s">
        <v>584</v>
      </c>
      <c r="C18" s="22" t="s">
        <v>86</v>
      </c>
      <c r="D18" s="22"/>
      <c r="E18" s="23"/>
      <c r="F18" s="23"/>
      <c r="G18" s="23"/>
      <c r="H18" s="23"/>
      <c r="I18" s="23"/>
      <c r="J18" s="264"/>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row>
    <row r="19" spans="1:229" s="17" customFormat="1">
      <c r="A19" s="25"/>
      <c r="B19" s="27"/>
      <c r="C19" s="22"/>
      <c r="D19" s="22"/>
      <c r="E19" s="23"/>
      <c r="F19" s="23"/>
      <c r="G19" s="23"/>
      <c r="H19" s="23"/>
      <c r="I19" s="23"/>
      <c r="J19" s="264"/>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row>
    <row r="20" spans="1:229" s="17" customFormat="1" ht="57.6">
      <c r="A20" s="25">
        <v>4</v>
      </c>
      <c r="B20" s="27" t="s">
        <v>585</v>
      </c>
      <c r="C20" s="22" t="s">
        <v>86</v>
      </c>
      <c r="D20" s="22">
        <v>1</v>
      </c>
      <c r="E20" s="23"/>
      <c r="F20" s="23"/>
      <c r="G20" s="23"/>
      <c r="H20" s="23"/>
      <c r="I20" s="23"/>
      <c r="J20" s="264"/>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row>
    <row r="21" spans="1:229" s="17" customFormat="1" ht="15" thickBot="1">
      <c r="A21" s="364"/>
      <c r="B21" s="546" t="s">
        <v>781</v>
      </c>
      <c r="C21" s="366"/>
      <c r="D21" s="366"/>
      <c r="E21" s="367">
        <v>1</v>
      </c>
      <c r="F21" s="367"/>
      <c r="G21" s="367"/>
      <c r="H21" s="367"/>
      <c r="I21" s="367">
        <f>PRODUCT(E21:H21)</f>
        <v>1</v>
      </c>
      <c r="J21" s="498"/>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row>
    <row r="22" spans="1:229" s="17" customFormat="1">
      <c r="A22" s="526"/>
      <c r="B22" s="527" t="s">
        <v>684</v>
      </c>
      <c r="C22" s="528" t="s">
        <v>86</v>
      </c>
      <c r="D22" s="528"/>
      <c r="E22" s="529"/>
      <c r="F22" s="529"/>
      <c r="G22" s="529"/>
      <c r="H22" s="529"/>
      <c r="I22" s="529">
        <f>SUM(I21)</f>
        <v>1</v>
      </c>
      <c r="J22" s="530"/>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row>
    <row r="23" spans="1:229" s="17" customFormat="1">
      <c r="A23" s="531"/>
      <c r="B23" s="532" t="s">
        <v>716</v>
      </c>
      <c r="C23" s="533" t="s">
        <v>86</v>
      </c>
      <c r="D23" s="533"/>
      <c r="E23" s="534"/>
      <c r="F23" s="534"/>
      <c r="G23" s="534"/>
      <c r="H23" s="534"/>
      <c r="I23" s="534">
        <v>1</v>
      </c>
      <c r="J23" s="535"/>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row>
    <row r="24" spans="1:229" s="17" customFormat="1" ht="15" thickBot="1">
      <c r="A24" s="536"/>
      <c r="B24" s="537" t="s">
        <v>717</v>
      </c>
      <c r="C24" s="538" t="s">
        <v>86</v>
      </c>
      <c r="D24" s="538"/>
      <c r="E24" s="539"/>
      <c r="F24" s="539"/>
      <c r="G24" s="539"/>
      <c r="H24" s="539"/>
      <c r="I24" s="539">
        <f>I22-I23</f>
        <v>0</v>
      </c>
      <c r="J24" s="540"/>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row>
    <row r="25" spans="1:229" s="17" customFormat="1">
      <c r="A25" s="25"/>
      <c r="B25" s="27"/>
      <c r="C25" s="22"/>
      <c r="D25" s="22"/>
      <c r="E25" s="23"/>
      <c r="F25" s="23"/>
      <c r="G25" s="23"/>
      <c r="H25" s="23"/>
      <c r="I25" s="23"/>
      <c r="J25" s="264"/>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row>
    <row r="26" spans="1:229" s="17" customFormat="1">
      <c r="A26" s="25">
        <v>5</v>
      </c>
      <c r="B26" s="26" t="s">
        <v>586</v>
      </c>
      <c r="C26" s="22" t="s">
        <v>500</v>
      </c>
      <c r="D26" s="22" t="s">
        <v>97</v>
      </c>
      <c r="E26" s="23"/>
      <c r="F26" s="23"/>
      <c r="G26" s="23"/>
      <c r="H26" s="23"/>
      <c r="I26" s="23"/>
      <c r="J26" s="264"/>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row>
    <row r="27" spans="1:229" s="17" customFormat="1">
      <c r="A27" s="25"/>
      <c r="B27" s="26"/>
      <c r="C27" s="22"/>
      <c r="D27" s="22"/>
      <c r="E27" s="23"/>
      <c r="F27" s="23"/>
      <c r="G27" s="23"/>
      <c r="H27" s="23"/>
      <c r="I27" s="23"/>
      <c r="J27" s="264"/>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row>
    <row r="28" spans="1:229" s="17" customFormat="1">
      <c r="A28" s="25">
        <v>6</v>
      </c>
      <c r="B28" s="26" t="s">
        <v>587</v>
      </c>
      <c r="C28" s="22" t="s">
        <v>500</v>
      </c>
      <c r="D28" s="22">
        <v>1</v>
      </c>
      <c r="E28" s="23"/>
      <c r="F28" s="23"/>
      <c r="G28" s="23"/>
      <c r="H28" s="23"/>
      <c r="I28" s="23"/>
      <c r="J28" s="264"/>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row>
    <row r="29" spans="1:229" s="17" customFormat="1" ht="15" thickBot="1">
      <c r="A29" s="364"/>
      <c r="B29" s="546" t="s">
        <v>781</v>
      </c>
      <c r="C29" s="366"/>
      <c r="D29" s="366"/>
      <c r="E29" s="367">
        <v>1</v>
      </c>
      <c r="F29" s="367"/>
      <c r="G29" s="367"/>
      <c r="H29" s="367"/>
      <c r="I29" s="367">
        <f>PRODUCT(E29:H29)</f>
        <v>1</v>
      </c>
      <c r="J29" s="498"/>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row>
    <row r="30" spans="1:229" s="17" customFormat="1">
      <c r="A30" s="526"/>
      <c r="B30" s="527" t="s">
        <v>684</v>
      </c>
      <c r="C30" s="528" t="s">
        <v>86</v>
      </c>
      <c r="D30" s="528"/>
      <c r="E30" s="529"/>
      <c r="F30" s="529"/>
      <c r="G30" s="529"/>
      <c r="H30" s="529"/>
      <c r="I30" s="529">
        <f>SUM(I29)</f>
        <v>1</v>
      </c>
      <c r="J30" s="530"/>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row>
    <row r="31" spans="1:229" s="17" customFormat="1">
      <c r="A31" s="531"/>
      <c r="B31" s="532" t="s">
        <v>716</v>
      </c>
      <c r="C31" s="533" t="s">
        <v>86</v>
      </c>
      <c r="D31" s="533"/>
      <c r="E31" s="534"/>
      <c r="F31" s="534"/>
      <c r="G31" s="534"/>
      <c r="H31" s="534"/>
      <c r="I31" s="534">
        <v>1</v>
      </c>
      <c r="J31" s="535"/>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row>
    <row r="32" spans="1:229" s="17" customFormat="1" ht="15" thickBot="1">
      <c r="A32" s="536"/>
      <c r="B32" s="537" t="s">
        <v>717</v>
      </c>
      <c r="C32" s="538" t="s">
        <v>86</v>
      </c>
      <c r="D32" s="538"/>
      <c r="E32" s="539"/>
      <c r="F32" s="539"/>
      <c r="G32" s="539"/>
      <c r="H32" s="539"/>
      <c r="I32" s="539">
        <f>I30-I31</f>
        <v>0</v>
      </c>
      <c r="J32" s="540"/>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row>
    <row r="33" spans="1:229" s="17" customFormat="1">
      <c r="A33" s="25"/>
      <c r="B33" s="26"/>
      <c r="C33" s="22"/>
      <c r="D33" s="22"/>
      <c r="E33" s="23"/>
      <c r="F33" s="23"/>
      <c r="G33" s="23"/>
      <c r="H33" s="23"/>
      <c r="I33" s="23"/>
      <c r="J33" s="264"/>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row>
    <row r="34" spans="1:229" s="17" customFormat="1">
      <c r="A34" s="25"/>
      <c r="B34" s="26" t="s">
        <v>588</v>
      </c>
      <c r="C34" s="22" t="s">
        <v>500</v>
      </c>
      <c r="D34" s="22">
        <v>7</v>
      </c>
      <c r="E34" s="23"/>
      <c r="F34" s="23"/>
      <c r="G34" s="23"/>
      <c r="H34" s="23"/>
      <c r="I34" s="23"/>
      <c r="J34" s="264"/>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row>
    <row r="35" spans="1:229" s="17" customFormat="1" ht="15" thickBot="1">
      <c r="A35" s="364"/>
      <c r="B35" s="546" t="s">
        <v>781</v>
      </c>
      <c r="C35" s="366"/>
      <c r="D35" s="366"/>
      <c r="E35" s="622">
        <v>8</v>
      </c>
      <c r="F35" s="367"/>
      <c r="G35" s="367"/>
      <c r="H35" s="367"/>
      <c r="I35" s="367">
        <f>PRODUCT(E35:H35)</f>
        <v>8</v>
      </c>
      <c r="J35" s="498"/>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row>
    <row r="36" spans="1:229" s="17" customFormat="1">
      <c r="A36" s="526"/>
      <c r="B36" s="527" t="s">
        <v>684</v>
      </c>
      <c r="C36" s="528" t="s">
        <v>86</v>
      </c>
      <c r="D36" s="528"/>
      <c r="E36" s="529"/>
      <c r="F36" s="529"/>
      <c r="G36" s="529"/>
      <c r="H36" s="529"/>
      <c r="I36" s="529">
        <f>SUM(I35)</f>
        <v>8</v>
      </c>
      <c r="J36" s="530"/>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row>
    <row r="37" spans="1:229" s="17" customFormat="1">
      <c r="A37" s="531"/>
      <c r="B37" s="532" t="s">
        <v>716</v>
      </c>
      <c r="C37" s="533" t="s">
        <v>86</v>
      </c>
      <c r="D37" s="533"/>
      <c r="E37" s="534"/>
      <c r="F37" s="534"/>
      <c r="G37" s="534"/>
      <c r="H37" s="534"/>
      <c r="I37" s="534">
        <v>8</v>
      </c>
      <c r="J37" s="535"/>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row>
    <row r="38" spans="1:229" s="17" customFormat="1" ht="15" thickBot="1">
      <c r="A38" s="536"/>
      <c r="B38" s="537" t="s">
        <v>717</v>
      </c>
      <c r="C38" s="538" t="s">
        <v>86</v>
      </c>
      <c r="D38" s="538"/>
      <c r="E38" s="539"/>
      <c r="F38" s="539"/>
      <c r="G38" s="539"/>
      <c r="H38" s="539"/>
      <c r="I38" s="539">
        <f>I36-I37</f>
        <v>0</v>
      </c>
      <c r="J38" s="540"/>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row>
    <row r="39" spans="1:229" s="17" customFormat="1">
      <c r="A39" s="25"/>
      <c r="B39" s="26"/>
      <c r="C39" s="22"/>
      <c r="D39" s="22"/>
      <c r="E39" s="23"/>
      <c r="F39" s="23"/>
      <c r="G39" s="23"/>
      <c r="H39" s="23"/>
      <c r="I39" s="23"/>
      <c r="J39" s="264"/>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row>
    <row r="40" spans="1:229" s="17" customFormat="1">
      <c r="A40" s="25"/>
      <c r="B40" s="26" t="s">
        <v>589</v>
      </c>
      <c r="C40" s="22" t="s">
        <v>500</v>
      </c>
      <c r="D40" s="22">
        <v>14</v>
      </c>
      <c r="E40" s="23"/>
      <c r="F40" s="23"/>
      <c r="G40" s="23"/>
      <c r="H40" s="23"/>
      <c r="I40" s="23"/>
      <c r="J40" s="264"/>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row>
    <row r="41" spans="1:229" s="17" customFormat="1" ht="15" thickBot="1">
      <c r="A41" s="364"/>
      <c r="B41" s="546" t="s">
        <v>781</v>
      </c>
      <c r="C41" s="366"/>
      <c r="D41" s="366"/>
      <c r="E41" s="622">
        <v>16</v>
      </c>
      <c r="F41" s="367"/>
      <c r="G41" s="367"/>
      <c r="H41" s="367"/>
      <c r="I41" s="367">
        <f>PRODUCT(E41:H41)</f>
        <v>16</v>
      </c>
      <c r="J41" s="498"/>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row>
    <row r="42" spans="1:229" s="17" customFormat="1">
      <c r="A42" s="526"/>
      <c r="B42" s="527" t="s">
        <v>684</v>
      </c>
      <c r="C42" s="528" t="s">
        <v>86</v>
      </c>
      <c r="D42" s="528"/>
      <c r="E42" s="529"/>
      <c r="F42" s="529"/>
      <c r="G42" s="529"/>
      <c r="H42" s="529"/>
      <c r="I42" s="529">
        <f>SUM(I41)</f>
        <v>16</v>
      </c>
      <c r="J42" s="530"/>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row>
    <row r="43" spans="1:229" s="17" customFormat="1">
      <c r="A43" s="531"/>
      <c r="B43" s="532" t="s">
        <v>716</v>
      </c>
      <c r="C43" s="533" t="s">
        <v>86</v>
      </c>
      <c r="D43" s="533"/>
      <c r="E43" s="534"/>
      <c r="F43" s="534"/>
      <c r="G43" s="534"/>
      <c r="H43" s="534"/>
      <c r="I43" s="534">
        <v>16</v>
      </c>
      <c r="J43" s="535"/>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row>
    <row r="44" spans="1:229" s="17" customFormat="1" ht="15" thickBot="1">
      <c r="A44" s="536"/>
      <c r="B44" s="537" t="s">
        <v>717</v>
      </c>
      <c r="C44" s="538" t="s">
        <v>86</v>
      </c>
      <c r="D44" s="538"/>
      <c r="E44" s="539"/>
      <c r="F44" s="539"/>
      <c r="G44" s="539"/>
      <c r="H44" s="539"/>
      <c r="I44" s="539">
        <f>I42-I43</f>
        <v>0</v>
      </c>
      <c r="J44" s="540"/>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row>
    <row r="45" spans="1:229" s="17" customFormat="1">
      <c r="A45" s="25"/>
      <c r="B45" s="26"/>
      <c r="C45" s="22"/>
      <c r="D45" s="22"/>
      <c r="E45" s="23"/>
      <c r="F45" s="23"/>
      <c r="G45" s="23"/>
      <c r="H45" s="23"/>
      <c r="I45" s="23"/>
      <c r="J45" s="264"/>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row>
    <row r="46" spans="1:229" s="17" customFormat="1" ht="28.8">
      <c r="A46" s="25">
        <v>7</v>
      </c>
      <c r="B46" s="26" t="s">
        <v>590</v>
      </c>
      <c r="C46" s="22" t="s">
        <v>572</v>
      </c>
      <c r="D46" s="22">
        <v>245</v>
      </c>
      <c r="E46" s="23"/>
      <c r="F46" s="23"/>
      <c r="G46" s="23"/>
      <c r="H46" s="23"/>
      <c r="I46" s="23"/>
      <c r="J46" s="264"/>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row>
    <row r="47" spans="1:229" s="17" customFormat="1">
      <c r="A47" s="368"/>
      <c r="B47" s="369"/>
      <c r="C47" s="370"/>
      <c r="D47" s="370"/>
      <c r="E47" s="371"/>
      <c r="F47" s="371"/>
      <c r="G47" s="371"/>
      <c r="H47" s="371"/>
      <c r="I47" s="371"/>
      <c r="J47" s="497"/>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row>
    <row r="48" spans="1:229" s="17" customFormat="1">
      <c r="A48" s="25">
        <v>8</v>
      </c>
      <c r="B48" s="26" t="s">
        <v>591</v>
      </c>
      <c r="C48" s="22" t="s">
        <v>572</v>
      </c>
      <c r="D48" s="22">
        <v>245</v>
      </c>
      <c r="E48" s="23"/>
      <c r="F48" s="23"/>
      <c r="G48" s="23"/>
      <c r="H48" s="23"/>
      <c r="I48" s="23"/>
      <c r="J48" s="264"/>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row>
    <row r="49" spans="1:229" s="17" customFormat="1">
      <c r="A49" s="25"/>
      <c r="B49" s="26" t="s">
        <v>672</v>
      </c>
      <c r="C49" s="22" t="s">
        <v>405</v>
      </c>
      <c r="D49" s="22"/>
      <c r="E49" s="23">
        <v>1</v>
      </c>
      <c r="F49" s="23">
        <v>26</v>
      </c>
      <c r="G49" s="23"/>
      <c r="H49" s="23"/>
      <c r="I49" s="23">
        <f>PRODUCT(E49:H49)</f>
        <v>26</v>
      </c>
      <c r="J49" s="264"/>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row>
    <row r="50" spans="1:229" s="17" customFormat="1">
      <c r="A50" s="25"/>
      <c r="B50" s="26"/>
      <c r="C50" s="22" t="s">
        <v>405</v>
      </c>
      <c r="D50" s="22"/>
      <c r="E50" s="23">
        <v>1</v>
      </c>
      <c r="F50" s="23">
        <v>25</v>
      </c>
      <c r="G50" s="23"/>
      <c r="H50" s="23"/>
      <c r="I50" s="23">
        <f t="shared" ref="I50:I57" si="0">PRODUCT(E50:H50)</f>
        <v>25</v>
      </c>
      <c r="J50" s="264"/>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row>
    <row r="51" spans="1:229" s="17" customFormat="1">
      <c r="A51" s="25"/>
      <c r="B51" s="26"/>
      <c r="C51" s="22" t="s">
        <v>405</v>
      </c>
      <c r="D51" s="22"/>
      <c r="E51" s="23">
        <v>1</v>
      </c>
      <c r="F51" s="23">
        <v>21</v>
      </c>
      <c r="G51" s="23"/>
      <c r="H51" s="23"/>
      <c r="I51" s="23">
        <f t="shared" si="0"/>
        <v>21</v>
      </c>
      <c r="J51" s="264"/>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row>
    <row r="52" spans="1:229" s="17" customFormat="1">
      <c r="A52" s="25"/>
      <c r="B52" s="26"/>
      <c r="C52" s="22" t="s">
        <v>405</v>
      </c>
      <c r="D52" s="22"/>
      <c r="E52" s="23">
        <v>1</v>
      </c>
      <c r="F52" s="23">
        <v>14</v>
      </c>
      <c r="G52" s="23"/>
      <c r="H52" s="23"/>
      <c r="I52" s="23">
        <f t="shared" si="0"/>
        <v>14</v>
      </c>
      <c r="J52" s="264"/>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row>
    <row r="53" spans="1:229" s="17" customFormat="1">
      <c r="A53" s="25"/>
      <c r="B53" s="26"/>
      <c r="C53" s="22" t="s">
        <v>405</v>
      </c>
      <c r="D53" s="22"/>
      <c r="E53" s="23">
        <v>1</v>
      </c>
      <c r="F53" s="23">
        <v>10</v>
      </c>
      <c r="G53" s="23"/>
      <c r="H53" s="23"/>
      <c r="I53" s="23">
        <f t="shared" si="0"/>
        <v>10</v>
      </c>
      <c r="J53" s="264"/>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row>
    <row r="54" spans="1:229" s="17" customFormat="1">
      <c r="A54" s="25"/>
      <c r="B54" s="26"/>
      <c r="C54" s="22" t="s">
        <v>405</v>
      </c>
      <c r="D54" s="22"/>
      <c r="E54" s="23">
        <v>1</v>
      </c>
      <c r="F54" s="23">
        <v>33</v>
      </c>
      <c r="G54" s="23"/>
      <c r="H54" s="23"/>
      <c r="I54" s="23">
        <f t="shared" si="0"/>
        <v>33</v>
      </c>
      <c r="J54" s="264"/>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row>
    <row r="55" spans="1:229" s="17" customFormat="1">
      <c r="A55" s="25"/>
      <c r="B55" s="26"/>
      <c r="C55" s="22" t="s">
        <v>405</v>
      </c>
      <c r="D55" s="22"/>
      <c r="E55" s="23">
        <v>1</v>
      </c>
      <c r="F55" s="23">
        <v>30</v>
      </c>
      <c r="G55" s="23"/>
      <c r="H55" s="23"/>
      <c r="I55" s="23">
        <f t="shared" si="0"/>
        <v>30</v>
      </c>
      <c r="J55" s="264"/>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row>
    <row r="56" spans="1:229" s="17" customFormat="1">
      <c r="A56" s="25"/>
      <c r="B56" s="26"/>
      <c r="C56" s="22" t="s">
        <v>405</v>
      </c>
      <c r="D56" s="22"/>
      <c r="E56" s="23">
        <v>1</v>
      </c>
      <c r="F56" s="23">
        <v>23</v>
      </c>
      <c r="G56" s="23"/>
      <c r="H56" s="23"/>
      <c r="I56" s="23">
        <f t="shared" si="0"/>
        <v>23</v>
      </c>
      <c r="J56" s="264"/>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row>
    <row r="57" spans="1:229" s="17" customFormat="1">
      <c r="A57" s="25"/>
      <c r="B57" s="26"/>
      <c r="C57" s="22" t="s">
        <v>405</v>
      </c>
      <c r="D57" s="22"/>
      <c r="E57" s="23">
        <v>1</v>
      </c>
      <c r="F57" s="23">
        <v>20</v>
      </c>
      <c r="G57" s="23"/>
      <c r="H57" s="23"/>
      <c r="I57" s="23">
        <f t="shared" si="0"/>
        <v>20</v>
      </c>
      <c r="J57" s="264"/>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row>
    <row r="58" spans="1:229" s="17" customFormat="1" ht="15" thickBot="1">
      <c r="A58" s="364"/>
      <c r="B58" s="365"/>
      <c r="C58" s="366"/>
      <c r="D58" s="366"/>
      <c r="E58" s="367"/>
      <c r="F58" s="367"/>
      <c r="G58" s="367"/>
      <c r="H58" s="367"/>
      <c r="I58" s="367"/>
      <c r="J58" s="498"/>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row>
    <row r="59" spans="1:229" s="17" customFormat="1">
      <c r="A59" s="526"/>
      <c r="B59" s="527" t="s">
        <v>684</v>
      </c>
      <c r="C59" s="528"/>
      <c r="D59" s="528"/>
      <c r="E59" s="529"/>
      <c r="F59" s="529"/>
      <c r="G59" s="529"/>
      <c r="H59" s="529"/>
      <c r="I59" s="529">
        <f>SUM(I49:I58)</f>
        <v>202</v>
      </c>
      <c r="J59" s="530"/>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row>
    <row r="60" spans="1:229" s="17" customFormat="1">
      <c r="A60" s="531"/>
      <c r="B60" s="532" t="s">
        <v>716</v>
      </c>
      <c r="C60" s="533"/>
      <c r="D60" s="533"/>
      <c r="E60" s="534"/>
      <c r="F60" s="534"/>
      <c r="G60" s="534"/>
      <c r="H60" s="534"/>
      <c r="I60" s="534">
        <v>202</v>
      </c>
      <c r="J60" s="535"/>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row>
    <row r="61" spans="1:229" s="17" customFormat="1" ht="15" thickBot="1">
      <c r="A61" s="536"/>
      <c r="B61" s="537" t="s">
        <v>778</v>
      </c>
      <c r="C61" s="538"/>
      <c r="D61" s="538"/>
      <c r="E61" s="539"/>
      <c r="F61" s="539"/>
      <c r="G61" s="539"/>
      <c r="H61" s="539"/>
      <c r="I61" s="539">
        <f>I59-I60</f>
        <v>0</v>
      </c>
      <c r="J61" s="540"/>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row>
    <row r="62" spans="1:229" s="17" customFormat="1">
      <c r="A62" s="25"/>
      <c r="B62" s="26"/>
      <c r="C62" s="22"/>
      <c r="D62" s="22"/>
      <c r="E62" s="23"/>
      <c r="F62" s="23"/>
      <c r="G62" s="23"/>
      <c r="H62" s="23"/>
      <c r="I62" s="23"/>
      <c r="J62" s="264"/>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row>
    <row r="63" spans="1:229" s="17" customFormat="1">
      <c r="A63" s="25">
        <v>9</v>
      </c>
      <c r="B63" s="26" t="s">
        <v>592</v>
      </c>
      <c r="C63" s="22" t="s">
        <v>572</v>
      </c>
      <c r="D63" s="22">
        <v>90</v>
      </c>
      <c r="E63" s="23"/>
      <c r="F63" s="23"/>
      <c r="G63" s="23"/>
      <c r="H63" s="23"/>
      <c r="I63" s="23"/>
      <c r="J63" s="264"/>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row>
    <row r="64" spans="1:229" s="17" customFormat="1">
      <c r="A64" s="25"/>
      <c r="B64" s="26" t="s">
        <v>673</v>
      </c>
      <c r="C64" s="22" t="s">
        <v>405</v>
      </c>
      <c r="D64" s="22"/>
      <c r="E64" s="23">
        <v>1</v>
      </c>
      <c r="F64" s="23">
        <v>19</v>
      </c>
      <c r="G64" s="23"/>
      <c r="H64" s="23"/>
      <c r="I64" s="23">
        <f t="shared" ref="I64:I65" si="1">PRODUCT(E64:H64)</f>
        <v>19</v>
      </c>
      <c r="J64" s="264"/>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row>
    <row r="65" spans="1:229" s="17" customFormat="1">
      <c r="A65" s="25"/>
      <c r="B65" s="26"/>
      <c r="C65" s="22" t="s">
        <v>405</v>
      </c>
      <c r="D65" s="22"/>
      <c r="E65" s="23">
        <v>1</v>
      </c>
      <c r="F65" s="23">
        <v>26</v>
      </c>
      <c r="G65" s="23"/>
      <c r="H65" s="23"/>
      <c r="I65" s="23">
        <f t="shared" si="1"/>
        <v>26</v>
      </c>
      <c r="J65" s="264"/>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row>
    <row r="66" spans="1:229" s="17" customFormat="1" ht="15" thickBot="1">
      <c r="A66" s="364"/>
      <c r="B66" s="365"/>
      <c r="C66" s="366"/>
      <c r="D66" s="366"/>
      <c r="E66" s="367"/>
      <c r="F66" s="367"/>
      <c r="G66" s="367"/>
      <c r="H66" s="367"/>
      <c r="I66" s="367"/>
      <c r="J66" s="498"/>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row>
    <row r="67" spans="1:229" s="17" customFormat="1">
      <c r="A67" s="526"/>
      <c r="B67" s="527" t="s">
        <v>684</v>
      </c>
      <c r="C67" s="528"/>
      <c r="D67" s="528"/>
      <c r="E67" s="529"/>
      <c r="F67" s="529"/>
      <c r="G67" s="529"/>
      <c r="H67" s="529"/>
      <c r="I67" s="529">
        <f>SUM(I64:I66)</f>
        <v>45</v>
      </c>
      <c r="J67" s="530"/>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row>
    <row r="68" spans="1:229" s="17" customFormat="1">
      <c r="A68" s="531"/>
      <c r="B68" s="532" t="s">
        <v>716</v>
      </c>
      <c r="C68" s="533"/>
      <c r="D68" s="533"/>
      <c r="E68" s="534"/>
      <c r="F68" s="534"/>
      <c r="G68" s="534"/>
      <c r="H68" s="534"/>
      <c r="I68" s="534">
        <v>45</v>
      </c>
      <c r="J68" s="535"/>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row>
    <row r="69" spans="1:229" s="17" customFormat="1" ht="15" thickBot="1">
      <c r="A69" s="536"/>
      <c r="B69" s="537" t="s">
        <v>778</v>
      </c>
      <c r="C69" s="538"/>
      <c r="D69" s="538"/>
      <c r="E69" s="539"/>
      <c r="F69" s="539"/>
      <c r="G69" s="539"/>
      <c r="H69" s="539"/>
      <c r="I69" s="539">
        <f>I67-I68</f>
        <v>0</v>
      </c>
      <c r="J69" s="540"/>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row>
    <row r="70" spans="1:229" s="17" customFormat="1">
      <c r="A70" s="25"/>
      <c r="B70" s="26"/>
      <c r="C70" s="22"/>
      <c r="D70" s="22"/>
      <c r="E70" s="23"/>
      <c r="F70" s="23"/>
      <c r="G70" s="23"/>
      <c r="H70" s="23"/>
      <c r="I70" s="23"/>
      <c r="J70" s="264"/>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row>
    <row r="71" spans="1:229" s="17" customFormat="1" ht="28.8">
      <c r="A71" s="25">
        <v>10</v>
      </c>
      <c r="B71" s="26" t="s">
        <v>593</v>
      </c>
      <c r="C71" s="22" t="s">
        <v>572</v>
      </c>
      <c r="D71" s="22" t="s">
        <v>97</v>
      </c>
      <c r="E71" s="23"/>
      <c r="F71" s="23"/>
      <c r="G71" s="23"/>
      <c r="H71" s="23"/>
      <c r="I71" s="23"/>
      <c r="J71" s="264"/>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row>
    <row r="72" spans="1:229" s="16" customFormat="1" ht="15" thickBot="1">
      <c r="A72" s="372"/>
      <c r="B72" s="373"/>
      <c r="C72" s="374"/>
      <c r="D72" s="374"/>
      <c r="E72" s="375"/>
      <c r="F72" s="375"/>
      <c r="G72" s="375"/>
      <c r="H72" s="375"/>
      <c r="I72" s="375"/>
      <c r="J72" s="376"/>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row>
    <row r="73" spans="1:229" s="16" customFormat="1">
      <c r="A73" s="28"/>
      <c r="B73" s="19"/>
      <c r="C73" s="18"/>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row>
    <row r="74" spans="1:229" s="16" customFormat="1">
      <c r="A74" s="28"/>
      <c r="B74" s="19"/>
      <c r="C74" s="18"/>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row>
    <row r="75" spans="1:229" s="16" customFormat="1">
      <c r="A75" s="28"/>
      <c r="B75" s="19"/>
      <c r="C75" s="18"/>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row>
    <row r="76" spans="1:229" s="16" customFormat="1">
      <c r="A76" s="28"/>
      <c r="B76" s="19"/>
      <c r="C76" s="18"/>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row>
    <row r="77" spans="1:229" s="16" customFormat="1">
      <c r="A77" s="28"/>
      <c r="B77" s="19"/>
      <c r="C77" s="18"/>
      <c r="D77" s="18"/>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row>
    <row r="78" spans="1:229" s="16" customFormat="1">
      <c r="A78" s="28"/>
      <c r="B78" s="19"/>
      <c r="C78" s="18"/>
      <c r="D78" s="18"/>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row>
    <row r="79" spans="1:229" s="18" customFormat="1">
      <c r="A79" s="28"/>
      <c r="B79" s="19"/>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row>
    <row r="80" spans="1:229" s="18" customFormat="1">
      <c r="A80" s="28"/>
      <c r="B80" s="19"/>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row>
    <row r="81" spans="1:229" s="18" customFormat="1">
      <c r="A81" s="28"/>
      <c r="B81" s="19"/>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row>
    <row r="82" spans="1:229" s="18" customFormat="1">
      <c r="A82" s="28"/>
      <c r="B82" s="19"/>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row>
    <row r="83" spans="1:229" s="18" customFormat="1">
      <c r="A83" s="28"/>
      <c r="B83" s="19"/>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row>
    <row r="84" spans="1:229" s="18" customFormat="1">
      <c r="A84" s="28"/>
      <c r="B84" s="19"/>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row>
    <row r="85" spans="1:229" s="18" customFormat="1">
      <c r="A85" s="28"/>
      <c r="B85" s="19"/>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row>
    <row r="86" spans="1:229" s="18" customFormat="1">
      <c r="A86" s="28"/>
      <c r="B86" s="19"/>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row>
    <row r="87" spans="1:229" s="18" customFormat="1">
      <c r="A87" s="28"/>
      <c r="B87" s="19"/>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row>
    <row r="88" spans="1:229" s="18" customFormat="1">
      <c r="A88" s="28"/>
      <c r="B88" s="19"/>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row>
    <row r="89" spans="1:229" s="18" customFormat="1">
      <c r="A89" s="28"/>
      <c r="B89" s="19"/>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row>
    <row r="90" spans="1:229" s="18" customFormat="1">
      <c r="A90" s="28"/>
      <c r="B90" s="19"/>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row>
    <row r="91" spans="1:229" s="18" customFormat="1">
      <c r="A91" s="28"/>
      <c r="B91" s="19"/>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row>
    <row r="92" spans="1:229" s="18" customFormat="1">
      <c r="A92" s="28"/>
      <c r="B92" s="19"/>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row>
    <row r="93" spans="1:229" s="18" customFormat="1">
      <c r="A93" s="28"/>
      <c r="B93" s="19"/>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row>
    <row r="94" spans="1:229" s="18" customFormat="1">
      <c r="A94" s="28"/>
      <c r="B94" s="19"/>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row>
    <row r="95" spans="1:229" s="18" customFormat="1">
      <c r="A95" s="28"/>
      <c r="B95" s="19"/>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row>
    <row r="96" spans="1:229" s="18" customFormat="1">
      <c r="A96" s="28"/>
      <c r="B96" s="19"/>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row>
    <row r="97" spans="1:229" s="18" customFormat="1">
      <c r="A97" s="28"/>
      <c r="B97" s="19"/>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row>
    <row r="98" spans="1:229" s="18" customFormat="1">
      <c r="A98" s="28"/>
      <c r="B98" s="19"/>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row>
    <row r="99" spans="1:229" s="18" customFormat="1">
      <c r="A99" s="28"/>
      <c r="B99" s="19"/>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row>
    <row r="100" spans="1:229" s="18" customFormat="1">
      <c r="A100" s="28"/>
      <c r="B100" s="19"/>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row>
    <row r="101" spans="1:229" s="18" customFormat="1">
      <c r="A101" s="28"/>
      <c r="B101" s="19"/>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row>
    <row r="102" spans="1:229" s="18" customFormat="1">
      <c r="A102" s="28"/>
      <c r="B102" s="19"/>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row>
    <row r="103" spans="1:229" s="18" customFormat="1">
      <c r="A103" s="28"/>
      <c r="B103" s="19"/>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row>
    <row r="104" spans="1:229" s="18" customFormat="1">
      <c r="A104" s="28"/>
      <c r="B104" s="19"/>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row>
    <row r="105" spans="1:229" s="18" customFormat="1">
      <c r="A105" s="28"/>
      <c r="B105" s="19"/>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row>
    <row r="106" spans="1:229" s="18" customFormat="1">
      <c r="A106" s="28"/>
      <c r="B106" s="19"/>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row>
    <row r="107" spans="1:229" s="18" customFormat="1">
      <c r="A107" s="28"/>
      <c r="B107" s="19"/>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row>
    <row r="108" spans="1:229" s="18" customFormat="1">
      <c r="A108" s="28"/>
      <c r="B108" s="19"/>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row>
    <row r="109" spans="1:229" s="18" customFormat="1">
      <c r="A109" s="28"/>
      <c r="B109" s="19"/>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row>
    <row r="110" spans="1:229" s="18" customFormat="1">
      <c r="A110" s="28"/>
      <c r="B110" s="19"/>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row>
    <row r="111" spans="1:229" s="18" customFormat="1">
      <c r="A111" s="28"/>
      <c r="B111" s="19"/>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row>
    <row r="112" spans="1:229" s="18" customFormat="1">
      <c r="A112" s="28"/>
      <c r="B112" s="19"/>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row>
    <row r="113" spans="1:229" s="18" customFormat="1">
      <c r="A113" s="28"/>
      <c r="B113" s="19"/>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row>
    <row r="114" spans="1:229" s="18" customFormat="1">
      <c r="A114" s="28"/>
      <c r="B114" s="19"/>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row>
    <row r="115" spans="1:229" s="18" customFormat="1">
      <c r="A115" s="28"/>
      <c r="B115" s="19"/>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row>
    <row r="116" spans="1:229" s="18" customFormat="1">
      <c r="A116" s="28"/>
      <c r="B116" s="19"/>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row>
    <row r="117" spans="1:229" s="18" customFormat="1">
      <c r="A117" s="28"/>
      <c r="B117" s="19"/>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row>
    <row r="118" spans="1:229" s="18" customFormat="1">
      <c r="A118" s="28"/>
      <c r="B118" s="19"/>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row>
    <row r="119" spans="1:229" s="18" customFormat="1">
      <c r="A119" s="28"/>
      <c r="B119" s="19"/>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row>
    <row r="120" spans="1:229" s="18" customFormat="1">
      <c r="A120" s="28"/>
      <c r="B120" s="19"/>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row>
    <row r="121" spans="1:229" s="18" customFormat="1">
      <c r="A121" s="28"/>
      <c r="B121" s="19"/>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row>
    <row r="122" spans="1:229" s="18" customFormat="1">
      <c r="A122" s="28"/>
      <c r="B122" s="19"/>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row>
    <row r="123" spans="1:229" s="18" customFormat="1">
      <c r="A123" s="28"/>
      <c r="B123" s="19"/>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row>
    <row r="124" spans="1:229" s="18" customFormat="1">
      <c r="A124" s="28"/>
      <c r="B124" s="19"/>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row>
    <row r="125" spans="1:229" s="18" customFormat="1">
      <c r="A125" s="28"/>
      <c r="B125" s="19"/>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row>
    <row r="126" spans="1:229" s="18" customFormat="1">
      <c r="A126" s="28"/>
      <c r="B126" s="19"/>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row>
  </sheetData>
  <mergeCells count="11">
    <mergeCell ref="A1:J1"/>
    <mergeCell ref="A2:A3"/>
    <mergeCell ref="B2:B3"/>
    <mergeCell ref="C2:C3"/>
    <mergeCell ref="D2:D3"/>
    <mergeCell ref="E2:E3"/>
    <mergeCell ref="F2:F3"/>
    <mergeCell ref="G2:G3"/>
    <mergeCell ref="H2:H3"/>
    <mergeCell ref="I2:I3"/>
    <mergeCell ref="J2:J3"/>
  </mergeCells>
  <pageMargins left="0.5" right="0.25" top="0.75" bottom="0.75" header="0.3" footer="0.3"/>
  <pageSetup scale="6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46"/>
  <sheetViews>
    <sheetView topLeftCell="A43" zoomScaleNormal="100" workbookViewId="0">
      <selection activeCell="M57" sqref="M57"/>
    </sheetView>
  </sheetViews>
  <sheetFormatPr defaultColWidth="9" defaultRowHeight="14.4"/>
  <cols>
    <col min="1" max="1" width="6.33203125" style="2" customWidth="1"/>
    <col min="2" max="2" width="61.44140625" style="3" customWidth="1"/>
    <col min="3" max="3" width="6.33203125" style="4" customWidth="1"/>
    <col min="4" max="4" width="7.6640625" style="4" customWidth="1"/>
  </cols>
  <sheetData>
    <row r="1" spans="1:10">
      <c r="A1" s="796" t="s">
        <v>595</v>
      </c>
      <c r="B1" s="797"/>
      <c r="C1" s="797"/>
      <c r="D1" s="797"/>
      <c r="E1" s="797"/>
      <c r="F1" s="797"/>
      <c r="G1" s="797"/>
      <c r="H1" s="797"/>
      <c r="I1" s="797"/>
      <c r="J1" s="797"/>
    </row>
    <row r="2" spans="1:10">
      <c r="A2" s="814" t="s">
        <v>596</v>
      </c>
      <c r="B2" s="815"/>
      <c r="C2" s="815"/>
      <c r="D2" s="815"/>
      <c r="E2" s="815"/>
      <c r="F2" s="815"/>
      <c r="G2" s="815"/>
      <c r="H2" s="815"/>
      <c r="I2" s="815"/>
      <c r="J2" s="815"/>
    </row>
    <row r="3" spans="1:10" ht="21" customHeight="1">
      <c r="A3" s="802" t="s">
        <v>18</v>
      </c>
      <c r="B3" s="803" t="s">
        <v>1</v>
      </c>
      <c r="C3" s="803" t="s">
        <v>547</v>
      </c>
      <c r="D3" s="803" t="s">
        <v>645</v>
      </c>
      <c r="E3" s="823" t="s">
        <v>500</v>
      </c>
      <c r="F3" s="824" t="s">
        <v>611</v>
      </c>
      <c r="G3" s="824" t="s">
        <v>612</v>
      </c>
      <c r="H3" s="824" t="s">
        <v>613</v>
      </c>
      <c r="I3" s="824" t="s">
        <v>614</v>
      </c>
      <c r="J3" s="825" t="s">
        <v>4</v>
      </c>
    </row>
    <row r="4" spans="1:10" ht="13.2">
      <c r="A4" s="802"/>
      <c r="B4" s="803"/>
      <c r="C4" s="803"/>
      <c r="D4" s="803"/>
      <c r="E4" s="823"/>
      <c r="F4" s="824"/>
      <c r="G4" s="824"/>
      <c r="H4" s="824"/>
      <c r="I4" s="824"/>
      <c r="J4" s="825"/>
    </row>
    <row r="5" spans="1:10">
      <c r="A5" s="5" t="s">
        <v>276</v>
      </c>
      <c r="B5" s="6" t="s">
        <v>597</v>
      </c>
      <c r="C5" s="7"/>
      <c r="D5" s="7"/>
      <c r="E5" s="8"/>
      <c r="F5" s="8"/>
      <c r="G5" s="8"/>
      <c r="H5" s="8"/>
      <c r="I5" s="8"/>
      <c r="J5" s="8"/>
    </row>
    <row r="6" spans="1:10">
      <c r="A6" s="9"/>
      <c r="B6" s="10"/>
      <c r="C6" s="7"/>
      <c r="D6" s="7"/>
      <c r="E6" s="8"/>
      <c r="F6" s="8"/>
      <c r="G6" s="8"/>
      <c r="H6" s="8"/>
      <c r="I6" s="8"/>
      <c r="J6" s="8"/>
    </row>
    <row r="7" spans="1:10" ht="28.8">
      <c r="A7" s="9">
        <v>1</v>
      </c>
      <c r="B7" s="10" t="s">
        <v>598</v>
      </c>
      <c r="C7" s="7" t="s">
        <v>44</v>
      </c>
      <c r="D7" s="7">
        <v>8</v>
      </c>
      <c r="E7" s="8"/>
      <c r="F7" s="8"/>
      <c r="G7" s="8"/>
      <c r="H7" s="8"/>
      <c r="I7" s="8"/>
      <c r="J7" s="8"/>
    </row>
    <row r="8" spans="1:10">
      <c r="A8" s="9"/>
      <c r="B8" s="10"/>
      <c r="C8" s="7"/>
      <c r="D8" s="7"/>
      <c r="E8" s="8"/>
      <c r="F8" s="8"/>
      <c r="G8" s="8"/>
      <c r="H8" s="8"/>
      <c r="I8" s="8"/>
      <c r="J8" s="8"/>
    </row>
    <row r="9" spans="1:10">
      <c r="A9" s="9">
        <v>2</v>
      </c>
      <c r="B9" s="10" t="s">
        <v>599</v>
      </c>
      <c r="C9" s="7" t="s">
        <v>44</v>
      </c>
      <c r="D9" s="7"/>
      <c r="E9" s="8"/>
      <c r="F9" s="8"/>
      <c r="G9" s="8"/>
      <c r="H9" s="8"/>
      <c r="I9" s="8"/>
      <c r="J9" s="8"/>
    </row>
    <row r="10" spans="1:10">
      <c r="A10" s="9"/>
      <c r="B10" s="10"/>
      <c r="C10" s="7"/>
      <c r="D10" s="7"/>
      <c r="E10" s="8"/>
      <c r="F10" s="8"/>
      <c r="G10" s="8"/>
      <c r="H10" s="8"/>
      <c r="I10" s="8"/>
      <c r="J10" s="8"/>
    </row>
    <row r="11" spans="1:10" ht="28.8">
      <c r="A11" s="9">
        <v>3</v>
      </c>
      <c r="B11" s="10" t="s">
        <v>600</v>
      </c>
      <c r="C11" s="7" t="s">
        <v>44</v>
      </c>
      <c r="D11" s="7" t="s">
        <v>45</v>
      </c>
      <c r="E11" s="8"/>
      <c r="F11" s="8"/>
      <c r="G11" s="8"/>
      <c r="H11" s="8"/>
      <c r="I11" s="8"/>
      <c r="J11" s="8"/>
    </row>
    <row r="12" spans="1:10">
      <c r="A12" s="9"/>
      <c r="B12" s="10"/>
      <c r="C12" s="7"/>
      <c r="D12" s="7"/>
      <c r="E12" s="8"/>
      <c r="F12" s="8"/>
      <c r="G12" s="8"/>
      <c r="H12" s="8"/>
      <c r="I12" s="8"/>
      <c r="J12" s="8"/>
    </row>
    <row r="13" spans="1:10">
      <c r="A13" s="9">
        <v>4</v>
      </c>
      <c r="B13" s="10" t="s">
        <v>601</v>
      </c>
      <c r="C13" s="7" t="s">
        <v>44</v>
      </c>
      <c r="D13" s="7" t="s">
        <v>45</v>
      </c>
      <c r="E13" s="8"/>
      <c r="F13" s="8"/>
      <c r="G13" s="8"/>
      <c r="H13" s="8"/>
      <c r="I13" s="8"/>
      <c r="J13" s="8"/>
    </row>
    <row r="14" spans="1:10">
      <c r="A14" s="9"/>
      <c r="B14" s="10"/>
      <c r="C14" s="7"/>
      <c r="D14" s="7"/>
      <c r="E14" s="8"/>
      <c r="F14" s="8"/>
      <c r="G14" s="8"/>
      <c r="H14" s="8"/>
      <c r="I14" s="8"/>
      <c r="J14" s="8"/>
    </row>
    <row r="15" spans="1:10">
      <c r="A15" s="9">
        <v>5</v>
      </c>
      <c r="B15" s="10" t="s">
        <v>602</v>
      </c>
      <c r="C15" s="7" t="s">
        <v>44</v>
      </c>
      <c r="D15" s="7" t="s">
        <v>45</v>
      </c>
      <c r="E15" s="8"/>
      <c r="F15" s="8"/>
      <c r="G15" s="8"/>
      <c r="H15" s="8"/>
      <c r="I15" s="8"/>
      <c r="J15" s="8"/>
    </row>
    <row r="16" spans="1:10">
      <c r="A16" s="9"/>
      <c r="B16" s="10"/>
      <c r="C16" s="7"/>
      <c r="D16" s="7"/>
      <c r="E16" s="8"/>
      <c r="F16" s="8"/>
      <c r="G16" s="8"/>
      <c r="H16" s="8"/>
      <c r="I16" s="8"/>
      <c r="J16" s="8"/>
    </row>
    <row r="17" spans="1:10">
      <c r="A17" s="9">
        <v>6</v>
      </c>
      <c r="B17" s="10" t="s">
        <v>603</v>
      </c>
      <c r="C17" s="7" t="s">
        <v>44</v>
      </c>
      <c r="D17" s="7" t="s">
        <v>45</v>
      </c>
      <c r="E17" s="8"/>
      <c r="F17" s="8"/>
      <c r="G17" s="8"/>
      <c r="H17" s="8"/>
      <c r="I17" s="8"/>
      <c r="J17" s="8"/>
    </row>
    <row r="18" spans="1:10">
      <c r="A18" s="9"/>
      <c r="B18" s="10"/>
      <c r="C18" s="7"/>
      <c r="D18" s="7"/>
      <c r="E18" s="8"/>
      <c r="F18" s="8"/>
      <c r="G18" s="8"/>
      <c r="H18" s="8"/>
      <c r="I18" s="8"/>
      <c r="J18" s="8"/>
    </row>
    <row r="19" spans="1:10">
      <c r="A19" s="9">
        <v>7</v>
      </c>
      <c r="B19" s="10" t="s">
        <v>604</v>
      </c>
      <c r="C19" s="7" t="s">
        <v>44</v>
      </c>
      <c r="D19" s="7" t="s">
        <v>45</v>
      </c>
      <c r="E19" s="8"/>
      <c r="F19" s="8"/>
      <c r="G19" s="8"/>
      <c r="H19" s="8"/>
      <c r="I19" s="8"/>
      <c r="J19" s="8"/>
    </row>
    <row r="20" spans="1:10">
      <c r="A20" s="9"/>
      <c r="B20" s="10"/>
      <c r="C20" s="7"/>
      <c r="D20" s="7"/>
      <c r="E20" s="8"/>
      <c r="F20" s="8"/>
      <c r="G20" s="8"/>
      <c r="H20" s="8"/>
      <c r="I20" s="8"/>
      <c r="J20" s="8"/>
    </row>
    <row r="21" spans="1:10">
      <c r="A21" s="9">
        <v>8</v>
      </c>
      <c r="B21" s="10" t="s">
        <v>605</v>
      </c>
      <c r="C21" s="7" t="s">
        <v>44</v>
      </c>
      <c r="D21" s="7" t="s">
        <v>45</v>
      </c>
      <c r="E21" s="8"/>
      <c r="F21" s="8"/>
      <c r="G21" s="8"/>
      <c r="H21" s="8"/>
      <c r="I21" s="8"/>
      <c r="J21" s="8"/>
    </row>
    <row r="22" spans="1:10">
      <c r="A22" s="9"/>
      <c r="B22" s="10"/>
      <c r="C22" s="7"/>
      <c r="D22" s="7"/>
      <c r="E22" s="8"/>
      <c r="F22" s="8"/>
      <c r="G22" s="8"/>
      <c r="H22" s="8"/>
      <c r="I22" s="8"/>
      <c r="J22" s="8"/>
    </row>
    <row r="23" spans="1:10" ht="28.8">
      <c r="A23" s="9">
        <v>9</v>
      </c>
      <c r="B23" s="10" t="s">
        <v>606</v>
      </c>
      <c r="C23" s="7" t="s">
        <v>114</v>
      </c>
      <c r="D23" s="7">
        <v>72</v>
      </c>
      <c r="E23" s="8"/>
      <c r="F23" s="8"/>
      <c r="G23" s="8"/>
      <c r="H23" s="8"/>
      <c r="I23" s="8"/>
      <c r="J23" s="8"/>
    </row>
    <row r="24" spans="1:10">
      <c r="A24" s="9"/>
      <c r="B24" s="10" t="s">
        <v>657</v>
      </c>
      <c r="C24" s="363" t="s">
        <v>671</v>
      </c>
      <c r="D24" s="7"/>
      <c r="E24" s="8">
        <v>1</v>
      </c>
      <c r="F24" s="8">
        <v>1.5</v>
      </c>
      <c r="G24" s="8"/>
      <c r="H24" s="8"/>
      <c r="I24" s="8">
        <f>PRODUCT(E24:H24)</f>
        <v>1.5</v>
      </c>
      <c r="J24" s="8"/>
    </row>
    <row r="25" spans="1:10">
      <c r="A25" s="9"/>
      <c r="B25" s="10" t="s">
        <v>658</v>
      </c>
      <c r="C25" s="363" t="s">
        <v>671</v>
      </c>
      <c r="D25" s="7"/>
      <c r="E25" s="8">
        <v>1</v>
      </c>
      <c r="F25" s="8">
        <v>3</v>
      </c>
      <c r="G25" s="8"/>
      <c r="H25" s="8"/>
      <c r="I25" s="8">
        <f t="shared" ref="I25:I34" si="0">PRODUCT(E25:H25)</f>
        <v>3</v>
      </c>
      <c r="J25" s="8"/>
    </row>
    <row r="26" spans="1:10">
      <c r="A26" s="9"/>
      <c r="B26" s="10" t="s">
        <v>659</v>
      </c>
      <c r="C26" s="363" t="s">
        <v>671</v>
      </c>
      <c r="D26" s="7"/>
      <c r="E26" s="8">
        <v>1</v>
      </c>
      <c r="F26" s="8">
        <v>4.2</v>
      </c>
      <c r="G26" s="8"/>
      <c r="H26" s="8"/>
      <c r="I26" s="8">
        <f t="shared" si="0"/>
        <v>4.2</v>
      </c>
      <c r="J26" s="8"/>
    </row>
    <row r="27" spans="1:10">
      <c r="A27" s="9"/>
      <c r="B27" s="10" t="s">
        <v>660</v>
      </c>
      <c r="C27" s="363" t="s">
        <v>671</v>
      </c>
      <c r="D27" s="7"/>
      <c r="E27" s="8">
        <v>1</v>
      </c>
      <c r="F27" s="8">
        <v>1.6</v>
      </c>
      <c r="G27" s="8"/>
      <c r="H27" s="8"/>
      <c r="I27" s="8">
        <f t="shared" si="0"/>
        <v>1.6</v>
      </c>
      <c r="J27" s="8"/>
    </row>
    <row r="28" spans="1:10">
      <c r="A28" s="9"/>
      <c r="B28" s="10" t="s">
        <v>661</v>
      </c>
      <c r="C28" s="363" t="s">
        <v>671</v>
      </c>
      <c r="D28" s="7"/>
      <c r="E28" s="8">
        <v>1</v>
      </c>
      <c r="F28" s="8">
        <v>9.1999999999999993</v>
      </c>
      <c r="G28" s="8"/>
      <c r="H28" s="8"/>
      <c r="I28" s="8">
        <f t="shared" si="0"/>
        <v>9.1999999999999993</v>
      </c>
      <c r="J28" s="8"/>
    </row>
    <row r="29" spans="1:10">
      <c r="A29" s="9"/>
      <c r="B29" s="10" t="s">
        <v>662</v>
      </c>
      <c r="C29" s="363" t="s">
        <v>671</v>
      </c>
      <c r="D29" s="7"/>
      <c r="E29" s="8">
        <v>1</v>
      </c>
      <c r="F29" s="8">
        <v>3</v>
      </c>
      <c r="G29" s="8"/>
      <c r="H29" s="8"/>
      <c r="I29" s="8">
        <f t="shared" si="0"/>
        <v>3</v>
      </c>
      <c r="J29" s="8"/>
    </row>
    <row r="30" spans="1:10">
      <c r="A30" s="9"/>
      <c r="B30" s="10" t="s">
        <v>663</v>
      </c>
      <c r="C30" s="363" t="s">
        <v>671</v>
      </c>
      <c r="D30" s="7"/>
      <c r="E30" s="8">
        <v>1</v>
      </c>
      <c r="F30" s="8">
        <v>7.2</v>
      </c>
      <c r="G30" s="8"/>
      <c r="H30" s="8"/>
      <c r="I30" s="8">
        <f t="shared" si="0"/>
        <v>7.2</v>
      </c>
      <c r="J30" s="8"/>
    </row>
    <row r="31" spans="1:10">
      <c r="A31" s="9"/>
      <c r="B31" s="10" t="s">
        <v>664</v>
      </c>
      <c r="C31" s="363" t="s">
        <v>671</v>
      </c>
      <c r="D31" s="7"/>
      <c r="E31" s="8">
        <v>1</v>
      </c>
      <c r="F31" s="8">
        <v>7.2</v>
      </c>
      <c r="G31" s="8"/>
      <c r="H31" s="8"/>
      <c r="I31" s="8">
        <f t="shared" si="0"/>
        <v>7.2</v>
      </c>
      <c r="J31" s="8"/>
    </row>
    <row r="32" spans="1:10">
      <c r="A32" s="9"/>
      <c r="B32" s="10" t="s">
        <v>665</v>
      </c>
      <c r="C32" s="363" t="s">
        <v>671</v>
      </c>
      <c r="D32" s="7"/>
      <c r="E32" s="8">
        <v>1</v>
      </c>
      <c r="F32" s="8">
        <v>3</v>
      </c>
      <c r="G32" s="8"/>
      <c r="H32" s="8"/>
      <c r="I32" s="8">
        <f t="shared" si="0"/>
        <v>3</v>
      </c>
      <c r="J32" s="8"/>
    </row>
    <row r="33" spans="1:10">
      <c r="A33" s="9"/>
      <c r="B33" s="10" t="s">
        <v>666</v>
      </c>
      <c r="C33" s="363" t="s">
        <v>671</v>
      </c>
      <c r="D33" s="7"/>
      <c r="E33" s="8">
        <v>1</v>
      </c>
      <c r="F33" s="8">
        <v>9.1999999999999993</v>
      </c>
      <c r="G33" s="8"/>
      <c r="H33" s="8"/>
      <c r="I33" s="8">
        <f t="shared" si="0"/>
        <v>9.1999999999999993</v>
      </c>
      <c r="J33" s="8"/>
    </row>
    <row r="34" spans="1:10">
      <c r="A34" s="9"/>
      <c r="B34" s="10" t="s">
        <v>667</v>
      </c>
      <c r="C34" s="363" t="s">
        <v>671</v>
      </c>
      <c r="D34" s="7"/>
      <c r="E34" s="8">
        <v>1</v>
      </c>
      <c r="F34" s="8">
        <v>15</v>
      </c>
      <c r="G34" s="8"/>
      <c r="H34" s="8"/>
      <c r="I34" s="8">
        <f t="shared" si="0"/>
        <v>15</v>
      </c>
      <c r="J34" s="8"/>
    </row>
    <row r="35" spans="1:10" ht="15" thickBot="1">
      <c r="A35" s="345"/>
      <c r="B35" s="346"/>
      <c r="C35" s="347"/>
      <c r="D35" s="347"/>
      <c r="E35" s="60"/>
      <c r="F35" s="60"/>
      <c r="G35" s="60"/>
      <c r="H35" s="60"/>
      <c r="I35" s="60"/>
      <c r="J35" s="60"/>
    </row>
    <row r="36" spans="1:10" ht="18" customHeight="1">
      <c r="A36" s="351"/>
      <c r="B36" s="352" t="s">
        <v>668</v>
      </c>
      <c r="C36" s="353"/>
      <c r="D36" s="353"/>
      <c r="E36" s="354"/>
      <c r="F36" s="354"/>
      <c r="G36" s="354"/>
      <c r="H36" s="354"/>
      <c r="I36" s="354">
        <f>SUM(I24:I35)</f>
        <v>64.099999999999994</v>
      </c>
      <c r="J36" s="355"/>
    </row>
    <row r="37" spans="1:10" ht="18" customHeight="1">
      <c r="A37" s="341"/>
      <c r="B37" s="342" t="s">
        <v>669</v>
      </c>
      <c r="C37" s="343"/>
      <c r="D37" s="343"/>
      <c r="E37" s="344"/>
      <c r="F37" s="344"/>
      <c r="G37" s="344"/>
      <c r="H37" s="344"/>
      <c r="I37" s="344">
        <v>64.099999999999994</v>
      </c>
      <c r="J37" s="356"/>
    </row>
    <row r="38" spans="1:10" ht="18" customHeight="1" thickBot="1">
      <c r="A38" s="357"/>
      <c r="B38" s="358" t="s">
        <v>670</v>
      </c>
      <c r="C38" s="359"/>
      <c r="D38" s="359"/>
      <c r="E38" s="360"/>
      <c r="F38" s="360"/>
      <c r="G38" s="360"/>
      <c r="H38" s="360"/>
      <c r="I38" s="360">
        <f>I36-I37</f>
        <v>0</v>
      </c>
      <c r="J38" s="361"/>
    </row>
    <row r="39" spans="1:10">
      <c r="A39" s="348"/>
      <c r="B39" s="349"/>
      <c r="C39" s="350"/>
      <c r="D39" s="350"/>
      <c r="E39" s="76"/>
      <c r="F39" s="76"/>
      <c r="G39" s="76"/>
      <c r="H39" s="76"/>
      <c r="I39" s="76"/>
      <c r="J39" s="76"/>
    </row>
    <row r="40" spans="1:10" ht="28.8">
      <c r="A40" s="9">
        <v>10</v>
      </c>
      <c r="B40" s="10" t="s">
        <v>607</v>
      </c>
      <c r="C40" s="7" t="s">
        <v>114</v>
      </c>
      <c r="D40" s="7" t="s">
        <v>45</v>
      </c>
      <c r="E40" s="8"/>
      <c r="F40" s="8"/>
      <c r="G40" s="8"/>
      <c r="H40" s="8"/>
      <c r="I40" s="8"/>
      <c r="J40" s="8"/>
    </row>
    <row r="41" spans="1:10">
      <c r="A41" s="9"/>
      <c r="B41" s="10"/>
      <c r="C41" s="7"/>
      <c r="D41" s="7"/>
      <c r="E41" s="8"/>
      <c r="F41" s="8"/>
      <c r="G41" s="8"/>
      <c r="H41" s="8"/>
      <c r="I41" s="8"/>
      <c r="J41" s="8"/>
    </row>
    <row r="42" spans="1:10">
      <c r="A42" s="9">
        <v>11</v>
      </c>
      <c r="B42" s="10" t="s">
        <v>608</v>
      </c>
      <c r="C42" s="7" t="s">
        <v>44</v>
      </c>
      <c r="D42" s="7">
        <v>1</v>
      </c>
      <c r="E42" s="8"/>
      <c r="F42" s="8"/>
      <c r="G42" s="8"/>
      <c r="H42" s="8"/>
      <c r="I42" s="8"/>
      <c r="J42" s="8"/>
    </row>
    <row r="43" spans="1:10">
      <c r="A43" s="9"/>
      <c r="B43" s="10"/>
      <c r="C43" s="7"/>
      <c r="D43" s="7"/>
      <c r="E43" s="8"/>
      <c r="F43" s="8"/>
      <c r="G43" s="8"/>
      <c r="H43" s="8"/>
      <c r="I43" s="8"/>
      <c r="J43" s="8"/>
    </row>
    <row r="44" spans="1:10">
      <c r="A44" s="9">
        <v>12</v>
      </c>
      <c r="B44" s="10" t="s">
        <v>592</v>
      </c>
      <c r="C44" s="7" t="s">
        <v>114</v>
      </c>
      <c r="D44" s="7">
        <v>50</v>
      </c>
      <c r="E44" s="8"/>
      <c r="F44" s="8"/>
      <c r="G44" s="8"/>
      <c r="H44" s="8"/>
      <c r="I44" s="8"/>
      <c r="J44" s="8"/>
    </row>
    <row r="45" spans="1:10">
      <c r="A45" s="9"/>
      <c r="B45" s="10" t="s">
        <v>658</v>
      </c>
      <c r="C45" s="363" t="s">
        <v>671</v>
      </c>
      <c r="D45" s="7"/>
      <c r="E45" s="8">
        <v>1</v>
      </c>
      <c r="F45" s="8">
        <v>3</v>
      </c>
      <c r="G45" s="8"/>
      <c r="H45" s="8"/>
      <c r="I45" s="8">
        <f t="shared" ref="I45:I53" si="1">PRODUCT(E45:H45)</f>
        <v>3</v>
      </c>
      <c r="J45" s="8"/>
    </row>
    <row r="46" spans="1:10">
      <c r="A46" s="9"/>
      <c r="B46" s="10" t="s">
        <v>659</v>
      </c>
      <c r="C46" s="363" t="s">
        <v>671</v>
      </c>
      <c r="D46" s="7"/>
      <c r="E46" s="8">
        <v>1</v>
      </c>
      <c r="F46" s="8">
        <v>4.2</v>
      </c>
      <c r="G46" s="8"/>
      <c r="H46" s="8"/>
      <c r="I46" s="8">
        <f t="shared" si="1"/>
        <v>4.2</v>
      </c>
      <c r="J46" s="8"/>
    </row>
    <row r="47" spans="1:10">
      <c r="A47" s="9"/>
      <c r="B47" s="10" t="s">
        <v>660</v>
      </c>
      <c r="C47" s="363" t="s">
        <v>671</v>
      </c>
      <c r="D47" s="7"/>
      <c r="E47" s="8">
        <v>1</v>
      </c>
      <c r="F47" s="8">
        <v>1.6</v>
      </c>
      <c r="G47" s="8"/>
      <c r="H47" s="8"/>
      <c r="I47" s="8">
        <f t="shared" si="1"/>
        <v>1.6</v>
      </c>
      <c r="J47" s="8"/>
    </row>
    <row r="48" spans="1:10">
      <c r="A48" s="9"/>
      <c r="B48" s="10" t="s">
        <v>661</v>
      </c>
      <c r="C48" s="363" t="s">
        <v>671</v>
      </c>
      <c r="D48" s="7"/>
      <c r="E48" s="8">
        <v>1</v>
      </c>
      <c r="F48" s="8">
        <v>9.1999999999999993</v>
      </c>
      <c r="G48" s="8"/>
      <c r="H48" s="8"/>
      <c r="I48" s="8">
        <f t="shared" si="1"/>
        <v>9.1999999999999993</v>
      </c>
      <c r="J48" s="8"/>
    </row>
    <row r="49" spans="1:10">
      <c r="A49" s="9"/>
      <c r="B49" s="10" t="s">
        <v>662</v>
      </c>
      <c r="C49" s="363" t="s">
        <v>671</v>
      </c>
      <c r="D49" s="7"/>
      <c r="E49" s="8">
        <v>1</v>
      </c>
      <c r="F49" s="8">
        <v>3</v>
      </c>
      <c r="G49" s="8"/>
      <c r="H49" s="8"/>
      <c r="I49" s="8">
        <f t="shared" si="1"/>
        <v>3</v>
      </c>
      <c r="J49" s="8"/>
    </row>
    <row r="50" spans="1:10">
      <c r="A50" s="9"/>
      <c r="B50" s="10" t="s">
        <v>663</v>
      </c>
      <c r="C50" s="363" t="s">
        <v>671</v>
      </c>
      <c r="D50" s="7"/>
      <c r="E50" s="8">
        <v>1</v>
      </c>
      <c r="F50" s="8">
        <v>7.2</v>
      </c>
      <c r="G50" s="8"/>
      <c r="H50" s="8"/>
      <c r="I50" s="8">
        <f t="shared" si="1"/>
        <v>7.2</v>
      </c>
      <c r="J50" s="8"/>
    </row>
    <row r="51" spans="1:10">
      <c r="A51" s="9"/>
      <c r="B51" s="10" t="s">
        <v>664</v>
      </c>
      <c r="C51" s="363" t="s">
        <v>671</v>
      </c>
      <c r="D51" s="7"/>
      <c r="E51" s="8">
        <v>1</v>
      </c>
      <c r="F51" s="8">
        <v>7.2</v>
      </c>
      <c r="G51" s="8"/>
      <c r="H51" s="8"/>
      <c r="I51" s="8">
        <f t="shared" si="1"/>
        <v>7.2</v>
      </c>
      <c r="J51" s="8"/>
    </row>
    <row r="52" spans="1:10">
      <c r="A52" s="9"/>
      <c r="B52" s="10" t="s">
        <v>665</v>
      </c>
      <c r="C52" s="363" t="s">
        <v>671</v>
      </c>
      <c r="D52" s="7"/>
      <c r="E52" s="8">
        <v>1</v>
      </c>
      <c r="F52" s="8">
        <v>3</v>
      </c>
      <c r="G52" s="8"/>
      <c r="H52" s="8"/>
      <c r="I52" s="8">
        <f t="shared" si="1"/>
        <v>3</v>
      </c>
      <c r="J52" s="8"/>
    </row>
    <row r="53" spans="1:10">
      <c r="A53" s="9"/>
      <c r="B53" s="10" t="s">
        <v>666</v>
      </c>
      <c r="C53" s="363" t="s">
        <v>671</v>
      </c>
      <c r="D53" s="7"/>
      <c r="E53" s="8">
        <v>1</v>
      </c>
      <c r="F53" s="8">
        <v>9.1999999999999993</v>
      </c>
      <c r="G53" s="8"/>
      <c r="H53" s="8"/>
      <c r="I53" s="8">
        <f t="shared" si="1"/>
        <v>9.1999999999999993</v>
      </c>
      <c r="J53" s="8"/>
    </row>
    <row r="54" spans="1:10" ht="15" thickBot="1">
      <c r="A54" s="345"/>
      <c r="B54" s="346"/>
      <c r="C54" s="347"/>
      <c r="D54" s="347"/>
      <c r="E54" s="60"/>
      <c r="F54" s="60"/>
      <c r="G54" s="60"/>
      <c r="H54" s="60"/>
      <c r="I54" s="60"/>
      <c r="J54" s="60"/>
    </row>
    <row r="55" spans="1:10">
      <c r="A55" s="351"/>
      <c r="B55" s="352" t="s">
        <v>668</v>
      </c>
      <c r="C55" s="353"/>
      <c r="D55" s="353"/>
      <c r="E55" s="354"/>
      <c r="F55" s="354"/>
      <c r="G55" s="354"/>
      <c r="H55" s="354"/>
      <c r="I55" s="354">
        <f>SUM(I45:I54)</f>
        <v>47.599999999999994</v>
      </c>
      <c r="J55" s="355"/>
    </row>
    <row r="56" spans="1:10">
      <c r="A56" s="341"/>
      <c r="B56" s="342" t="s">
        <v>669</v>
      </c>
      <c r="C56" s="343"/>
      <c r="D56" s="343"/>
      <c r="E56" s="344"/>
      <c r="F56" s="344"/>
      <c r="G56" s="344"/>
      <c r="H56" s="344"/>
      <c r="I56" s="344">
        <v>47.599999999999994</v>
      </c>
      <c r="J56" s="356"/>
    </row>
    <row r="57" spans="1:10" ht="15" thickBot="1">
      <c r="A57" s="357"/>
      <c r="B57" s="358" t="s">
        <v>670</v>
      </c>
      <c r="C57" s="359"/>
      <c r="D57" s="359"/>
      <c r="E57" s="360"/>
      <c r="F57" s="360"/>
      <c r="G57" s="360"/>
      <c r="H57" s="360"/>
      <c r="I57" s="360">
        <f>I55-I56</f>
        <v>0</v>
      </c>
      <c r="J57" s="361"/>
    </row>
    <row r="58" spans="1:10">
      <c r="A58" s="9"/>
      <c r="B58" s="10"/>
      <c r="C58" s="7"/>
      <c r="D58" s="7"/>
      <c r="E58" s="8"/>
      <c r="F58" s="8"/>
      <c r="G58" s="8"/>
      <c r="H58" s="8"/>
      <c r="I58" s="8"/>
      <c r="J58" s="8"/>
    </row>
    <row r="59" spans="1:10" s="1" customFormat="1" ht="15" thickBot="1">
      <c r="A59" s="11"/>
      <c r="B59" s="12" t="s">
        <v>609</v>
      </c>
      <c r="C59" s="13"/>
      <c r="D59" s="13"/>
      <c r="E59" s="14"/>
      <c r="F59" s="14"/>
      <c r="G59" s="14"/>
      <c r="H59" s="14"/>
      <c r="I59" s="14"/>
      <c r="J59" s="14"/>
    </row>
    <row r="60" spans="1:10">
      <c r="A60" s="15"/>
    </row>
    <row r="61" spans="1:10">
      <c r="A61" s="15"/>
    </row>
    <row r="62" spans="1:10">
      <c r="A62" s="15"/>
    </row>
    <row r="63" spans="1:10">
      <c r="A63" s="15"/>
    </row>
    <row r="64" spans="1:10">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row r="119" spans="1:1">
      <c r="A119" s="15"/>
    </row>
    <row r="120" spans="1:1">
      <c r="A120" s="15"/>
    </row>
    <row r="121" spans="1:1">
      <c r="A121" s="15"/>
    </row>
    <row r="122" spans="1:1">
      <c r="A122" s="15"/>
    </row>
    <row r="123" spans="1:1">
      <c r="A123" s="15"/>
    </row>
    <row r="124" spans="1:1">
      <c r="A124" s="15"/>
    </row>
    <row r="125" spans="1:1">
      <c r="A125" s="15"/>
    </row>
    <row r="126" spans="1:1">
      <c r="A126" s="15"/>
    </row>
    <row r="127" spans="1:1">
      <c r="A127" s="15"/>
    </row>
    <row r="128" spans="1:1">
      <c r="A128" s="15"/>
    </row>
    <row r="129" spans="1:1">
      <c r="A129" s="15"/>
    </row>
    <row r="130" spans="1:1">
      <c r="A130" s="15"/>
    </row>
    <row r="131" spans="1:1">
      <c r="A131" s="15"/>
    </row>
    <row r="132" spans="1:1">
      <c r="A132" s="15"/>
    </row>
    <row r="133" spans="1:1">
      <c r="A133" s="15"/>
    </row>
    <row r="134" spans="1:1">
      <c r="A134" s="15"/>
    </row>
    <row r="135" spans="1:1">
      <c r="A135" s="15"/>
    </row>
    <row r="136" spans="1:1">
      <c r="A136" s="15"/>
    </row>
    <row r="137" spans="1:1">
      <c r="A137" s="15"/>
    </row>
    <row r="138" spans="1:1">
      <c r="A138" s="15"/>
    </row>
    <row r="139" spans="1:1">
      <c r="A139" s="15"/>
    </row>
    <row r="140" spans="1:1">
      <c r="A140" s="15"/>
    </row>
    <row r="141" spans="1:1">
      <c r="A141" s="15"/>
    </row>
    <row r="142" spans="1:1">
      <c r="A142" s="15"/>
    </row>
    <row r="143" spans="1:1">
      <c r="A143" s="15"/>
    </row>
    <row r="144" spans="1:1">
      <c r="A144" s="15"/>
    </row>
    <row r="145" spans="1:1">
      <c r="A145" s="15"/>
    </row>
    <row r="146" spans="1:1">
      <c r="A146" s="15"/>
    </row>
  </sheetData>
  <mergeCells count="12">
    <mergeCell ref="A1:J1"/>
    <mergeCell ref="A2:J2"/>
    <mergeCell ref="A3:A4"/>
    <mergeCell ref="B3:B4"/>
    <mergeCell ref="C3:C4"/>
    <mergeCell ref="D3:D4"/>
    <mergeCell ref="E3:E4"/>
    <mergeCell ref="F3:F4"/>
    <mergeCell ref="G3:G4"/>
    <mergeCell ref="H3:H4"/>
    <mergeCell ref="I3:I4"/>
    <mergeCell ref="J3:J4"/>
  </mergeCells>
  <pageMargins left="0.5" right="0.25" top="0.75" bottom="0.75" header="0.3" footer="0.3"/>
  <pageSetup scale="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16"/>
  <sheetViews>
    <sheetView zoomScale="90" zoomScaleNormal="90" workbookViewId="0">
      <selection activeCell="I10" sqref="I10"/>
    </sheetView>
  </sheetViews>
  <sheetFormatPr defaultColWidth="11.5546875" defaultRowHeight="13.2"/>
  <cols>
    <col min="1" max="1" width="10.5546875" style="305" customWidth="1"/>
    <col min="2" max="2" width="27.6640625" style="305" customWidth="1"/>
    <col min="3" max="3" width="12.6640625" style="250" customWidth="1"/>
    <col min="4" max="4" width="12.33203125" style="305" customWidth="1"/>
    <col min="5" max="221" width="11.5546875" style="305"/>
    <col min="222" max="16384" width="11.5546875" style="155"/>
  </cols>
  <sheetData>
    <row r="1" spans="1:221">
      <c r="A1" s="757" t="s">
        <v>828</v>
      </c>
      <c r="B1" s="758"/>
      <c r="C1" s="759"/>
      <c r="D1" s="758"/>
      <c r="E1" s="758"/>
      <c r="F1" s="758"/>
      <c r="G1" s="758"/>
      <c r="H1" s="758"/>
    </row>
    <row r="2" spans="1:221" s="156" customFormat="1">
      <c r="A2" s="761" t="s">
        <v>0</v>
      </c>
      <c r="B2" s="761" t="s">
        <v>1</v>
      </c>
      <c r="C2" s="762" t="s">
        <v>2</v>
      </c>
      <c r="D2" s="760" t="s">
        <v>3</v>
      </c>
      <c r="E2" s="760"/>
      <c r="F2" s="760"/>
      <c r="G2" s="653"/>
      <c r="H2" s="760" t="s">
        <v>4</v>
      </c>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6"/>
      <c r="CA2" s="306"/>
      <c r="CB2" s="306"/>
      <c r="CC2" s="306"/>
      <c r="CD2" s="306"/>
      <c r="CE2" s="306"/>
      <c r="CF2" s="306"/>
      <c r="CG2" s="306"/>
      <c r="CH2" s="306"/>
      <c r="CI2" s="306"/>
      <c r="CJ2" s="306"/>
      <c r="CK2" s="306"/>
      <c r="CL2" s="306"/>
      <c r="CM2" s="306"/>
      <c r="CN2" s="306"/>
      <c r="CO2" s="306"/>
      <c r="CP2" s="306"/>
      <c r="CQ2" s="306"/>
      <c r="CR2" s="306"/>
      <c r="CS2" s="306"/>
      <c r="CT2" s="306"/>
      <c r="CU2" s="306"/>
      <c r="CV2" s="306"/>
      <c r="CW2" s="306"/>
      <c r="CX2" s="306"/>
      <c r="CY2" s="306"/>
      <c r="CZ2" s="306"/>
      <c r="DA2" s="306"/>
      <c r="DB2" s="306"/>
      <c r="DC2" s="306"/>
      <c r="DD2" s="306"/>
      <c r="DE2" s="306"/>
      <c r="DF2" s="306"/>
      <c r="DG2" s="306"/>
      <c r="DH2" s="306"/>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row>
    <row r="3" spans="1:221">
      <c r="A3" s="761"/>
      <c r="B3" s="761"/>
      <c r="C3" s="763"/>
      <c r="D3" s="307" t="s">
        <v>5</v>
      </c>
      <c r="E3" s="307" t="s">
        <v>6</v>
      </c>
      <c r="F3" s="307" t="s">
        <v>7</v>
      </c>
      <c r="G3" s="307" t="s">
        <v>833</v>
      </c>
      <c r="H3" s="760"/>
    </row>
    <row r="4" spans="1:221" ht="28.95" customHeight="1">
      <c r="A4" s="308">
        <v>1</v>
      </c>
      <c r="B4" s="309" t="s">
        <v>8</v>
      </c>
      <c r="C4" s="252">
        <v>1148285</v>
      </c>
      <c r="D4" s="309">
        <v>764360</v>
      </c>
      <c r="E4" s="309">
        <f t="shared" ref="E4:E10" si="0">F4-D4</f>
        <v>87010</v>
      </c>
      <c r="F4" s="309">
        <f>Electrical!L342</f>
        <v>851370</v>
      </c>
      <c r="G4" s="547">
        <f t="shared" ref="G4:G10" si="1">C4-F4</f>
        <v>296915</v>
      </c>
      <c r="H4" s="547"/>
      <c r="I4" s="620"/>
    </row>
    <row r="5" spans="1:221" ht="28.95" customHeight="1">
      <c r="A5" s="308">
        <f t="shared" ref="A5:A10" si="2">A4+1</f>
        <v>2</v>
      </c>
      <c r="B5" s="309" t="s">
        <v>9</v>
      </c>
      <c r="C5" s="252">
        <v>153430</v>
      </c>
      <c r="D5" s="580">
        <v>99486.1</v>
      </c>
      <c r="E5" s="310">
        <f t="shared" si="0"/>
        <v>4110</v>
      </c>
      <c r="F5" s="310">
        <f>PHE!L87</f>
        <v>103596.1</v>
      </c>
      <c r="G5" s="310">
        <f t="shared" si="1"/>
        <v>49833.899999999994</v>
      </c>
      <c r="H5" s="547"/>
    </row>
    <row r="6" spans="1:221" ht="28.95" customHeight="1">
      <c r="A6" s="308">
        <f t="shared" si="2"/>
        <v>3</v>
      </c>
      <c r="B6" s="309" t="s">
        <v>10</v>
      </c>
      <c r="C6" s="252">
        <v>799245</v>
      </c>
      <c r="D6" s="309">
        <v>217452.2</v>
      </c>
      <c r="E6" s="310">
        <f t="shared" si="0"/>
        <v>198263</v>
      </c>
      <c r="F6" s="311">
        <f>HVAC!L193</f>
        <v>415715.2</v>
      </c>
      <c r="G6" s="310">
        <f t="shared" si="1"/>
        <v>383529.8</v>
      </c>
      <c r="H6" s="547"/>
      <c r="J6" s="516"/>
    </row>
    <row r="7" spans="1:221" ht="28.95" customHeight="1">
      <c r="A7" s="308">
        <f>A6+1</f>
        <v>4</v>
      </c>
      <c r="B7" s="312" t="s">
        <v>11</v>
      </c>
      <c r="C7" s="252">
        <v>155465</v>
      </c>
      <c r="D7" s="309">
        <v>108522.9</v>
      </c>
      <c r="E7" s="311">
        <f t="shared" si="0"/>
        <v>43000</v>
      </c>
      <c r="F7" s="311">
        <f>'Fire Fighting'!L45</f>
        <v>151522.9</v>
      </c>
      <c r="G7" s="310">
        <f t="shared" si="1"/>
        <v>3942.1000000000058</v>
      </c>
      <c r="H7" s="547"/>
    </row>
    <row r="8" spans="1:221" ht="28.95" customHeight="1">
      <c r="A8" s="308">
        <f t="shared" si="2"/>
        <v>5</v>
      </c>
      <c r="B8" s="312" t="s">
        <v>12</v>
      </c>
      <c r="C8" s="252">
        <v>92300</v>
      </c>
      <c r="D8" s="309"/>
      <c r="E8" s="311">
        <f t="shared" si="0"/>
        <v>72500</v>
      </c>
      <c r="F8" s="309">
        <f>'Fire Alarm'!L45</f>
        <v>72500</v>
      </c>
      <c r="G8" s="310">
        <f t="shared" si="1"/>
        <v>19800</v>
      </c>
      <c r="H8" s="547"/>
    </row>
    <row r="9" spans="1:221" ht="28.95" customHeight="1">
      <c r="A9" s="308">
        <f t="shared" si="2"/>
        <v>6</v>
      </c>
      <c r="B9" s="312" t="s">
        <v>13</v>
      </c>
      <c r="C9" s="313">
        <v>149675</v>
      </c>
      <c r="D9" s="309">
        <v>124695</v>
      </c>
      <c r="E9" s="311">
        <f t="shared" si="0"/>
        <v>0</v>
      </c>
      <c r="F9" s="309">
        <f>CCTV!L30</f>
        <v>124695</v>
      </c>
      <c r="G9" s="310">
        <f t="shared" si="1"/>
        <v>24980</v>
      </c>
      <c r="H9" s="547"/>
    </row>
    <row r="10" spans="1:221" ht="28.95" customHeight="1">
      <c r="A10" s="308">
        <f t="shared" si="2"/>
        <v>7</v>
      </c>
      <c r="B10" s="312" t="s">
        <v>14</v>
      </c>
      <c r="C10" s="252">
        <v>125550</v>
      </c>
      <c r="D10" s="309">
        <v>12058.499999999998</v>
      </c>
      <c r="E10" s="311">
        <f t="shared" si="0"/>
        <v>0</v>
      </c>
      <c r="F10" s="309">
        <f>'PA System'!L31</f>
        <v>12058.499999999998</v>
      </c>
      <c r="G10" s="310">
        <f t="shared" si="1"/>
        <v>113491.5</v>
      </c>
      <c r="H10" s="547"/>
    </row>
    <row r="11" spans="1:221" ht="28.95" customHeight="1">
      <c r="A11" s="314"/>
      <c r="B11" s="312"/>
      <c r="C11" s="252"/>
      <c r="D11" s="309"/>
      <c r="E11" s="309"/>
      <c r="F11" s="309"/>
      <c r="G11" s="309"/>
      <c r="H11" s="309"/>
    </row>
    <row r="12" spans="1:221" s="304" customFormat="1" ht="28.95" customHeight="1">
      <c r="A12" s="315"/>
      <c r="B12" s="315" t="s">
        <v>15</v>
      </c>
      <c r="C12" s="316">
        <f t="shared" ref="C12:G12" si="3">SUM(C4:C11)</f>
        <v>2623950</v>
      </c>
      <c r="D12" s="316">
        <f t="shared" si="3"/>
        <v>1326574.7</v>
      </c>
      <c r="E12" s="316">
        <f t="shared" si="3"/>
        <v>404883</v>
      </c>
      <c r="F12" s="316">
        <f t="shared" si="3"/>
        <v>1731457.7</v>
      </c>
      <c r="G12" s="316">
        <f t="shared" si="3"/>
        <v>892492.29999999993</v>
      </c>
      <c r="H12" s="316"/>
    </row>
    <row r="13" spans="1:221">
      <c r="B13" s="317"/>
      <c r="C13" s="318"/>
      <c r="D13" s="318"/>
      <c r="E13" s="318"/>
      <c r="F13" s="318"/>
      <c r="G13" s="318"/>
    </row>
    <row r="14" spans="1:221">
      <c r="C14" s="318"/>
      <c r="D14" s="318"/>
      <c r="E14" s="318"/>
      <c r="F14" s="318"/>
      <c r="G14" s="318"/>
    </row>
    <row r="16" spans="1:221">
      <c r="H16" s="620"/>
    </row>
  </sheetData>
  <sheetProtection selectLockedCells="1" selectUnlockedCells="1"/>
  <mergeCells count="6">
    <mergeCell ref="A1:H1"/>
    <mergeCell ref="D2:F2"/>
    <mergeCell ref="A2:A3"/>
    <mergeCell ref="B2:B3"/>
    <mergeCell ref="C2:C3"/>
    <mergeCell ref="H2:H3"/>
  </mergeCells>
  <printOptions horizontalCentered="1"/>
  <pageMargins left="0.78749999999999998" right="0.78749999999999998" top="0.78749999999999998" bottom="0.78749999999999998" header="0.51180555555555596" footer="0.51180555555555596"/>
  <pageSetup paperSize="9" scale="42" firstPageNumber="0" orientation="portrait" useFirstPageNumber="1"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452"/>
  <sheetViews>
    <sheetView topLeftCell="A327" zoomScale="85" zoomScaleNormal="85" workbookViewId="0">
      <selection activeCell="D355" sqref="D355"/>
    </sheetView>
  </sheetViews>
  <sheetFormatPr defaultColWidth="9" defaultRowHeight="14.4"/>
  <cols>
    <col min="1" max="1" width="7.6640625" style="17" customWidth="1"/>
    <col min="2" max="2" width="71.44140625" style="19" customWidth="1"/>
    <col min="3" max="3" width="6.33203125" style="18" customWidth="1"/>
    <col min="4" max="4" width="8.6640625" style="214" customWidth="1"/>
    <col min="5" max="6" width="10.5546875" style="298" customWidth="1"/>
    <col min="7" max="7" width="12.88671875" customWidth="1"/>
    <col min="8" max="9" width="11.88671875" customWidth="1"/>
    <col min="10" max="10" width="12.6640625" customWidth="1"/>
    <col min="11" max="13" width="11.88671875" customWidth="1"/>
    <col min="14" max="14" width="9.6640625" customWidth="1"/>
    <col min="15" max="15" width="9.6640625" bestFit="1" customWidth="1"/>
    <col min="16" max="243" width="9" customWidth="1"/>
  </cols>
  <sheetData>
    <row r="1" spans="1:15" s="1" customFormat="1">
      <c r="A1" s="764" t="s">
        <v>16</v>
      </c>
      <c r="B1" s="765"/>
      <c r="C1" s="765"/>
      <c r="D1" s="765"/>
      <c r="E1" s="766"/>
      <c r="F1" s="766"/>
      <c r="G1" s="765"/>
      <c r="H1" s="765"/>
      <c r="I1" s="765"/>
      <c r="J1" s="765"/>
      <c r="K1" s="765"/>
      <c r="L1" s="765"/>
      <c r="M1" s="767"/>
      <c r="N1" s="768"/>
    </row>
    <row r="2" spans="1:15" s="1" customFormat="1">
      <c r="A2" s="769" t="s">
        <v>17</v>
      </c>
      <c r="B2" s="770"/>
      <c r="C2" s="770"/>
      <c r="D2" s="770"/>
      <c r="E2" s="771"/>
      <c r="F2" s="771"/>
      <c r="G2" s="770"/>
      <c r="H2" s="770"/>
      <c r="I2" s="770"/>
      <c r="J2" s="770"/>
      <c r="K2" s="770"/>
      <c r="L2" s="770"/>
      <c r="M2" s="772"/>
      <c r="N2" s="773"/>
    </row>
    <row r="3" spans="1:15" s="1" customFormat="1" ht="24" customHeight="1">
      <c r="A3" s="775" t="s">
        <v>18</v>
      </c>
      <c r="B3" s="776" t="s">
        <v>1</v>
      </c>
      <c r="C3" s="777" t="s">
        <v>19</v>
      </c>
      <c r="D3" s="778" t="s">
        <v>20</v>
      </c>
      <c r="E3" s="779" t="s">
        <v>21</v>
      </c>
      <c r="F3" s="656"/>
      <c r="G3" s="774" t="s">
        <v>22</v>
      </c>
      <c r="H3" s="774"/>
      <c r="I3" s="774"/>
      <c r="J3" s="774" t="s">
        <v>23</v>
      </c>
      <c r="K3" s="774"/>
      <c r="L3" s="774"/>
      <c r="M3" s="658"/>
      <c r="N3" s="780" t="s">
        <v>4</v>
      </c>
    </row>
    <row r="4" spans="1:15" ht="13.2">
      <c r="A4" s="775"/>
      <c r="B4" s="776"/>
      <c r="C4" s="777"/>
      <c r="D4" s="778"/>
      <c r="E4" s="778"/>
      <c r="F4" s="655" t="s">
        <v>3</v>
      </c>
      <c r="G4" s="251" t="s">
        <v>5</v>
      </c>
      <c r="H4" s="251" t="s">
        <v>6</v>
      </c>
      <c r="I4" s="251" t="s">
        <v>24</v>
      </c>
      <c r="J4" s="251" t="s">
        <v>5</v>
      </c>
      <c r="K4" s="251" t="s">
        <v>6</v>
      </c>
      <c r="L4" s="251" t="s">
        <v>24</v>
      </c>
      <c r="M4" s="659" t="s">
        <v>833</v>
      </c>
      <c r="N4" s="780"/>
    </row>
    <row r="5" spans="1:15">
      <c r="A5" s="518" t="s">
        <v>25</v>
      </c>
      <c r="B5" s="216" t="s">
        <v>26</v>
      </c>
      <c r="C5" s="217"/>
      <c r="D5" s="218"/>
      <c r="E5" s="299"/>
      <c r="F5" s="299"/>
      <c r="G5" s="8"/>
      <c r="H5" s="8"/>
      <c r="I5" s="8"/>
      <c r="J5" s="8"/>
      <c r="K5" s="8"/>
      <c r="L5" s="8"/>
      <c r="M5" s="660"/>
      <c r="N5" s="82"/>
    </row>
    <row r="6" spans="1:15">
      <c r="A6" s="518"/>
      <c r="B6" s="216"/>
      <c r="C6" s="217"/>
      <c r="D6" s="218"/>
      <c r="E6" s="299"/>
      <c r="F6" s="299"/>
      <c r="G6" s="8"/>
      <c r="H6" s="8"/>
      <c r="I6" s="8"/>
      <c r="J6" s="8"/>
      <c r="K6" s="8"/>
      <c r="L6" s="8"/>
      <c r="M6" s="660"/>
      <c r="N6" s="82"/>
    </row>
    <row r="7" spans="1:15" ht="187.2">
      <c r="A7" s="219">
        <v>1</v>
      </c>
      <c r="B7" s="220" t="s">
        <v>27</v>
      </c>
      <c r="C7" s="217"/>
      <c r="D7" s="218"/>
      <c r="E7" s="299"/>
      <c r="F7" s="299"/>
      <c r="G7" s="8"/>
      <c r="H7" s="8"/>
      <c r="I7" s="8"/>
      <c r="J7" s="8"/>
      <c r="K7" s="8"/>
      <c r="L7" s="8"/>
      <c r="M7" s="660"/>
      <c r="N7" s="82"/>
    </row>
    <row r="8" spans="1:15">
      <c r="A8" s="219"/>
      <c r="B8" s="220"/>
      <c r="C8" s="217"/>
      <c r="D8" s="218"/>
      <c r="E8" s="299"/>
      <c r="F8" s="299"/>
      <c r="G8" s="8"/>
      <c r="H8" s="8"/>
      <c r="I8" s="8"/>
      <c r="J8" s="8"/>
      <c r="K8" s="8"/>
      <c r="L8" s="8"/>
      <c r="M8" s="660"/>
      <c r="N8" s="82"/>
    </row>
    <row r="9" spans="1:15">
      <c r="A9" s="219" t="s">
        <v>28</v>
      </c>
      <c r="B9" s="220" t="s">
        <v>29</v>
      </c>
      <c r="C9" s="217" t="s">
        <v>30</v>
      </c>
      <c r="D9" s="218">
        <v>1</v>
      </c>
      <c r="E9" s="299">
        <v>70000</v>
      </c>
      <c r="F9" s="299">
        <f>E9*D9</f>
        <v>70000</v>
      </c>
      <c r="G9" s="8">
        <v>1</v>
      </c>
      <c r="H9" s="8">
        <f>I9-G9</f>
        <v>0</v>
      </c>
      <c r="I9" s="8">
        <f>'MB Electrical'!I11</f>
        <v>1</v>
      </c>
      <c r="J9" s="8">
        <v>70000</v>
      </c>
      <c r="K9" s="394">
        <f>L9-J9</f>
        <v>0</v>
      </c>
      <c r="L9" s="394">
        <f>I9*E9</f>
        <v>70000</v>
      </c>
      <c r="M9" s="661">
        <f>F9-L9</f>
        <v>0</v>
      </c>
      <c r="N9" s="542"/>
      <c r="O9" s="541"/>
    </row>
    <row r="10" spans="1:15" ht="72">
      <c r="A10" s="219"/>
      <c r="B10" s="220" t="s">
        <v>31</v>
      </c>
      <c r="C10" s="217"/>
      <c r="D10" s="218"/>
      <c r="E10" s="299"/>
      <c r="F10" s="299"/>
      <c r="G10" s="8"/>
      <c r="H10" s="8"/>
      <c r="I10" s="8"/>
      <c r="J10" s="8"/>
      <c r="K10" s="8"/>
      <c r="L10" s="8"/>
      <c r="M10" s="660"/>
      <c r="N10" s="542"/>
      <c r="O10" s="541"/>
    </row>
    <row r="11" spans="1:15">
      <c r="A11" s="219"/>
      <c r="B11" s="220" t="s">
        <v>32</v>
      </c>
      <c r="C11" s="217"/>
      <c r="D11" s="218"/>
      <c r="E11" s="299"/>
      <c r="F11" s="299"/>
      <c r="G11" s="8"/>
      <c r="H11" s="8"/>
      <c r="I11" s="8"/>
      <c r="J11" s="8"/>
      <c r="K11" s="8"/>
      <c r="L11" s="8"/>
      <c r="M11" s="660"/>
      <c r="N11" s="542"/>
      <c r="O11" s="541"/>
    </row>
    <row r="12" spans="1:15">
      <c r="A12" s="219"/>
      <c r="B12" s="216" t="s">
        <v>33</v>
      </c>
      <c r="C12" s="217"/>
      <c r="D12" s="218"/>
      <c r="E12" s="299"/>
      <c r="F12" s="299"/>
      <c r="G12" s="8"/>
      <c r="H12" s="8"/>
      <c r="I12" s="8"/>
      <c r="J12" s="8"/>
      <c r="K12" s="8"/>
      <c r="L12" s="8"/>
      <c r="M12" s="660"/>
      <c r="N12" s="542"/>
      <c r="O12" s="541"/>
    </row>
    <row r="13" spans="1:15">
      <c r="A13" s="219"/>
      <c r="B13" s="216"/>
      <c r="C13" s="217"/>
      <c r="D13" s="218"/>
      <c r="E13" s="299"/>
      <c r="F13" s="299"/>
      <c r="G13" s="8"/>
      <c r="H13" s="8"/>
      <c r="I13" s="8"/>
      <c r="J13" s="8"/>
      <c r="K13" s="8"/>
      <c r="L13" s="8"/>
      <c r="M13" s="660"/>
      <c r="N13" s="542"/>
      <c r="O13" s="541"/>
    </row>
    <row r="14" spans="1:15">
      <c r="A14" s="219" t="s">
        <v>34</v>
      </c>
      <c r="B14" s="220" t="s">
        <v>35</v>
      </c>
      <c r="C14" s="217"/>
      <c r="D14" s="218"/>
      <c r="E14" s="299"/>
      <c r="F14" s="299"/>
      <c r="G14" s="8"/>
      <c r="H14" s="8"/>
      <c r="I14" s="8"/>
      <c r="J14" s="8"/>
      <c r="K14" s="8"/>
      <c r="L14" s="8"/>
      <c r="M14" s="660"/>
      <c r="N14" s="542"/>
      <c r="O14" s="541"/>
    </row>
    <row r="15" spans="1:15">
      <c r="A15" s="219" t="s">
        <v>36</v>
      </c>
      <c r="B15" s="220" t="s">
        <v>37</v>
      </c>
      <c r="C15" s="217"/>
      <c r="D15" s="218"/>
      <c r="E15" s="299"/>
      <c r="F15" s="299"/>
      <c r="G15" s="8"/>
      <c r="H15" s="8"/>
      <c r="I15" s="8"/>
      <c r="J15" s="8"/>
      <c r="K15" s="8"/>
      <c r="L15" s="8"/>
      <c r="M15" s="660"/>
      <c r="N15" s="542"/>
      <c r="O15" s="541"/>
    </row>
    <row r="16" spans="1:15">
      <c r="A16" s="219" t="s">
        <v>38</v>
      </c>
      <c r="B16" s="220" t="s">
        <v>39</v>
      </c>
      <c r="C16" s="217"/>
      <c r="D16" s="218"/>
      <c r="E16" s="299"/>
      <c r="F16" s="299"/>
      <c r="G16" s="8"/>
      <c r="H16" s="8"/>
      <c r="I16" s="8"/>
      <c r="J16" s="8"/>
      <c r="K16" s="8"/>
      <c r="L16" s="8"/>
      <c r="M16" s="660"/>
      <c r="N16" s="542"/>
      <c r="O16" s="541"/>
    </row>
    <row r="17" spans="1:15">
      <c r="A17" s="219" t="s">
        <v>40</v>
      </c>
      <c r="B17" s="220" t="s">
        <v>41</v>
      </c>
      <c r="C17" s="217"/>
      <c r="D17" s="218"/>
      <c r="E17" s="299"/>
      <c r="F17" s="299"/>
      <c r="G17" s="8"/>
      <c r="H17" s="8"/>
      <c r="I17" s="8"/>
      <c r="J17" s="8"/>
      <c r="K17" s="8"/>
      <c r="L17" s="8"/>
      <c r="M17" s="660"/>
      <c r="N17" s="542"/>
      <c r="O17" s="541"/>
    </row>
    <row r="18" spans="1:15">
      <c r="A18" s="219"/>
      <c r="B18" s="220"/>
      <c r="C18" s="217"/>
      <c r="D18" s="218"/>
      <c r="E18" s="299"/>
      <c r="F18" s="299"/>
      <c r="G18" s="8"/>
      <c r="H18" s="8"/>
      <c r="I18" s="8"/>
      <c r="J18" s="8"/>
      <c r="K18" s="8"/>
      <c r="L18" s="8"/>
      <c r="M18" s="660"/>
      <c r="N18" s="542"/>
      <c r="O18" s="541"/>
    </row>
    <row r="19" spans="1:15">
      <c r="A19" s="221">
        <v>2</v>
      </c>
      <c r="B19" s="220" t="s">
        <v>42</v>
      </c>
      <c r="C19" s="217"/>
      <c r="D19" s="218"/>
      <c r="E19" s="299"/>
      <c r="F19" s="299"/>
      <c r="G19" s="8"/>
      <c r="H19" s="8"/>
      <c r="I19" s="8"/>
      <c r="J19" s="8"/>
      <c r="K19" s="8"/>
      <c r="L19" s="8"/>
      <c r="M19" s="660"/>
      <c r="N19" s="542"/>
      <c r="O19" s="541"/>
    </row>
    <row r="20" spans="1:15">
      <c r="A20" s="221"/>
      <c r="B20" s="220"/>
      <c r="C20" s="217"/>
      <c r="D20" s="218"/>
      <c r="E20" s="299"/>
      <c r="F20" s="299"/>
      <c r="G20" s="8"/>
      <c r="H20" s="8"/>
      <c r="I20" s="8"/>
      <c r="J20" s="8"/>
      <c r="K20" s="8"/>
      <c r="L20" s="8"/>
      <c r="M20" s="660"/>
      <c r="N20" s="542"/>
      <c r="O20" s="541"/>
    </row>
    <row r="21" spans="1:15" ht="28.8">
      <c r="A21" s="221" t="s">
        <v>28</v>
      </c>
      <c r="B21" s="220" t="s">
        <v>43</v>
      </c>
      <c r="C21" s="217" t="s">
        <v>44</v>
      </c>
      <c r="D21" s="218" t="s">
        <v>45</v>
      </c>
      <c r="E21" s="299"/>
      <c r="F21" s="299"/>
      <c r="G21" s="8"/>
      <c r="H21" s="8"/>
      <c r="I21" s="8"/>
      <c r="J21" s="8"/>
      <c r="K21" s="8"/>
      <c r="L21" s="8"/>
      <c r="M21" s="660"/>
      <c r="N21" s="542"/>
      <c r="O21" s="541"/>
    </row>
    <row r="22" spans="1:15" ht="28.8">
      <c r="A22" s="221" t="s">
        <v>46</v>
      </c>
      <c r="B22" s="220" t="s">
        <v>47</v>
      </c>
      <c r="C22" s="217" t="s">
        <v>44</v>
      </c>
      <c r="D22" s="218">
        <v>2</v>
      </c>
      <c r="E22" s="299">
        <v>3250</v>
      </c>
      <c r="F22" s="299">
        <f t="shared" ref="F22:F23" si="0">E22*D22</f>
        <v>6500</v>
      </c>
      <c r="G22" s="8"/>
      <c r="H22" s="8"/>
      <c r="I22" s="8"/>
      <c r="J22" s="8"/>
      <c r="K22" s="8"/>
      <c r="L22" s="8"/>
      <c r="M22" s="661">
        <f>F22-L22</f>
        <v>6500</v>
      </c>
      <c r="N22" s="542"/>
      <c r="O22" s="541"/>
    </row>
    <row r="23" spans="1:15" ht="28.8">
      <c r="A23" s="221" t="s">
        <v>48</v>
      </c>
      <c r="B23" s="220" t="s">
        <v>49</v>
      </c>
      <c r="C23" s="217" t="s">
        <v>44</v>
      </c>
      <c r="D23" s="218">
        <v>2</v>
      </c>
      <c r="E23" s="299">
        <v>2000</v>
      </c>
      <c r="F23" s="299">
        <f t="shared" si="0"/>
        <v>4000</v>
      </c>
      <c r="G23" s="8">
        <v>2</v>
      </c>
      <c r="H23" s="8">
        <f>I23-G23</f>
        <v>0</v>
      </c>
      <c r="I23" s="8">
        <f>'MB Electrical'!I30</f>
        <v>2</v>
      </c>
      <c r="J23" s="8">
        <v>4000</v>
      </c>
      <c r="K23" s="394">
        <f>L23-J23</f>
        <v>0</v>
      </c>
      <c r="L23" s="394">
        <f>I23*E23</f>
        <v>4000</v>
      </c>
      <c r="M23" s="661">
        <f>F23-L23</f>
        <v>0</v>
      </c>
      <c r="N23" s="542"/>
      <c r="O23" s="541"/>
    </row>
    <row r="24" spans="1:15">
      <c r="A24" s="221" t="s">
        <v>50</v>
      </c>
      <c r="B24" s="222" t="s">
        <v>51</v>
      </c>
      <c r="C24" s="217" t="s">
        <v>44</v>
      </c>
      <c r="D24" s="218" t="s">
        <v>45</v>
      </c>
      <c r="E24" s="299"/>
      <c r="F24" s="299"/>
      <c r="G24" s="8"/>
      <c r="H24" s="8"/>
      <c r="I24" s="8"/>
      <c r="J24" s="8"/>
      <c r="K24" s="8"/>
      <c r="L24" s="8"/>
      <c r="M24" s="660"/>
      <c r="N24" s="542"/>
      <c r="O24" s="541"/>
    </row>
    <row r="25" spans="1:15">
      <c r="A25" s="221" t="s">
        <v>52</v>
      </c>
      <c r="B25" s="222" t="s">
        <v>53</v>
      </c>
      <c r="C25" s="217" t="s">
        <v>44</v>
      </c>
      <c r="D25" s="218" t="s">
        <v>45</v>
      </c>
      <c r="E25" s="299"/>
      <c r="F25" s="299"/>
      <c r="G25" s="8"/>
      <c r="H25" s="8"/>
      <c r="I25" s="8"/>
      <c r="J25" s="8"/>
      <c r="K25" s="8"/>
      <c r="L25" s="8"/>
      <c r="M25" s="660"/>
      <c r="N25" s="542"/>
      <c r="O25" s="541"/>
    </row>
    <row r="26" spans="1:15" ht="43.2">
      <c r="A26" s="221" t="s">
        <v>54</v>
      </c>
      <c r="B26" s="222" t="s">
        <v>55</v>
      </c>
      <c r="C26" s="217" t="s">
        <v>44</v>
      </c>
      <c r="D26" s="218" t="s">
        <v>45</v>
      </c>
      <c r="E26" s="299"/>
      <c r="F26" s="299"/>
      <c r="G26" s="8"/>
      <c r="H26" s="8"/>
      <c r="I26" s="8"/>
      <c r="J26" s="8"/>
      <c r="K26" s="8"/>
      <c r="L26" s="8"/>
      <c r="M26" s="660"/>
      <c r="N26" s="542"/>
      <c r="O26" s="541"/>
    </row>
    <row r="27" spans="1:15" ht="43.2">
      <c r="A27" s="221" t="s">
        <v>56</v>
      </c>
      <c r="B27" s="222" t="s">
        <v>57</v>
      </c>
      <c r="C27" s="217" t="s">
        <v>44</v>
      </c>
      <c r="D27" s="218" t="s">
        <v>45</v>
      </c>
      <c r="E27" s="299"/>
      <c r="F27" s="299"/>
      <c r="G27" s="8"/>
      <c r="H27" s="8"/>
      <c r="I27" s="8"/>
      <c r="J27" s="8"/>
      <c r="K27" s="8"/>
      <c r="L27" s="8"/>
      <c r="M27" s="660"/>
      <c r="N27" s="542"/>
      <c r="O27" s="541"/>
    </row>
    <row r="28" spans="1:15" ht="43.2">
      <c r="A28" s="221" t="s">
        <v>58</v>
      </c>
      <c r="B28" s="222" t="s">
        <v>59</v>
      </c>
      <c r="C28" s="217" t="s">
        <v>44</v>
      </c>
      <c r="D28" s="218" t="s">
        <v>45</v>
      </c>
      <c r="E28" s="299"/>
      <c r="F28" s="299"/>
      <c r="G28" s="8"/>
      <c r="H28" s="8"/>
      <c r="I28" s="8"/>
      <c r="J28" s="8"/>
      <c r="K28" s="8"/>
      <c r="L28" s="8"/>
      <c r="M28" s="660"/>
      <c r="N28" s="542"/>
      <c r="O28" s="541"/>
    </row>
    <row r="29" spans="1:15" ht="43.2">
      <c r="A29" s="221" t="s">
        <v>60</v>
      </c>
      <c r="B29" s="222" t="s">
        <v>61</v>
      </c>
      <c r="C29" s="217" t="s">
        <v>44</v>
      </c>
      <c r="D29" s="218" t="s">
        <v>45</v>
      </c>
      <c r="E29" s="299"/>
      <c r="F29" s="299"/>
      <c r="G29" s="8"/>
      <c r="H29" s="8"/>
      <c r="I29" s="8"/>
      <c r="J29" s="8"/>
      <c r="K29" s="8"/>
      <c r="L29" s="8"/>
      <c r="M29" s="660"/>
      <c r="N29" s="542"/>
      <c r="O29" s="541"/>
    </row>
    <row r="30" spans="1:15" ht="43.2">
      <c r="A30" s="221" t="s">
        <v>62</v>
      </c>
      <c r="B30" s="222" t="s">
        <v>63</v>
      </c>
      <c r="C30" s="217" t="s">
        <v>44</v>
      </c>
      <c r="D30" s="218" t="s">
        <v>45</v>
      </c>
      <c r="E30" s="299"/>
      <c r="F30" s="299"/>
      <c r="G30" s="8"/>
      <c r="H30" s="8"/>
      <c r="I30" s="8"/>
      <c r="J30" s="8"/>
      <c r="K30" s="8"/>
      <c r="L30" s="8"/>
      <c r="M30" s="660"/>
      <c r="N30" s="542"/>
      <c r="O30" s="541"/>
    </row>
    <row r="31" spans="1:15" ht="28.8">
      <c r="A31" s="221" t="s">
        <v>64</v>
      </c>
      <c r="B31" s="222" t="s">
        <v>65</v>
      </c>
      <c r="C31" s="217" t="s">
        <v>44</v>
      </c>
      <c r="D31" s="218" t="s">
        <v>45</v>
      </c>
      <c r="E31" s="299"/>
      <c r="F31" s="299"/>
      <c r="G31" s="8"/>
      <c r="H31" s="8"/>
      <c r="I31" s="8"/>
      <c r="J31" s="8"/>
      <c r="K31" s="8"/>
      <c r="L31" s="8"/>
      <c r="M31" s="660"/>
      <c r="N31" s="542"/>
      <c r="O31" s="541"/>
    </row>
    <row r="32" spans="1:15" ht="28.8">
      <c r="A32" s="221" t="s">
        <v>66</v>
      </c>
      <c r="B32" s="222" t="s">
        <v>67</v>
      </c>
      <c r="C32" s="217" t="s">
        <v>44</v>
      </c>
      <c r="D32" s="218" t="s">
        <v>45</v>
      </c>
      <c r="E32" s="299"/>
      <c r="F32" s="299"/>
      <c r="G32" s="8"/>
      <c r="H32" s="8"/>
      <c r="I32" s="8"/>
      <c r="J32" s="8"/>
      <c r="K32" s="8"/>
      <c r="L32" s="8"/>
      <c r="M32" s="660"/>
      <c r="N32" s="542"/>
      <c r="O32" s="541"/>
    </row>
    <row r="33" spans="1:15" ht="28.8">
      <c r="A33" s="221" t="s">
        <v>68</v>
      </c>
      <c r="B33" s="222" t="s">
        <v>69</v>
      </c>
      <c r="C33" s="217" t="s">
        <v>44</v>
      </c>
      <c r="D33" s="218" t="s">
        <v>45</v>
      </c>
      <c r="E33" s="299"/>
      <c r="F33" s="299"/>
      <c r="G33" s="8"/>
      <c r="H33" s="8"/>
      <c r="I33" s="8"/>
      <c r="J33" s="8"/>
      <c r="K33" s="8"/>
      <c r="L33" s="8"/>
      <c r="M33" s="660"/>
      <c r="N33" s="542"/>
      <c r="O33" s="541"/>
    </row>
    <row r="34" spans="1:15" ht="28.8">
      <c r="A34" s="221" t="s">
        <v>70</v>
      </c>
      <c r="B34" s="222" t="s">
        <v>71</v>
      </c>
      <c r="C34" s="217" t="s">
        <v>44</v>
      </c>
      <c r="D34" s="218" t="s">
        <v>45</v>
      </c>
      <c r="E34" s="299"/>
      <c r="F34" s="299"/>
      <c r="G34" s="8"/>
      <c r="H34" s="8"/>
      <c r="I34" s="8"/>
      <c r="J34" s="8"/>
      <c r="K34" s="8"/>
      <c r="L34" s="8"/>
      <c r="M34" s="660"/>
      <c r="N34" s="542"/>
      <c r="O34" s="541"/>
    </row>
    <row r="35" spans="1:15" ht="28.8">
      <c r="A35" s="221" t="s">
        <v>72</v>
      </c>
      <c r="B35" s="222" t="s">
        <v>73</v>
      </c>
      <c r="C35" s="217" t="s">
        <v>44</v>
      </c>
      <c r="D35" s="218" t="s">
        <v>45</v>
      </c>
      <c r="E35" s="299"/>
      <c r="F35" s="299"/>
      <c r="G35" s="8"/>
      <c r="H35" s="8"/>
      <c r="I35" s="8"/>
      <c r="J35" s="8"/>
      <c r="K35" s="8"/>
      <c r="L35" s="8"/>
      <c r="M35" s="660"/>
      <c r="N35" s="542"/>
      <c r="O35" s="541"/>
    </row>
    <row r="36" spans="1:15" ht="28.8">
      <c r="A36" s="221" t="s">
        <v>74</v>
      </c>
      <c r="B36" s="222" t="s">
        <v>75</v>
      </c>
      <c r="C36" s="217" t="s">
        <v>44</v>
      </c>
      <c r="D36" s="218">
        <v>1</v>
      </c>
      <c r="E36" s="299">
        <v>2300</v>
      </c>
      <c r="F36" s="299">
        <f t="shared" ref="F36:F39" si="1">E36*D36</f>
        <v>2300</v>
      </c>
      <c r="G36" s="8"/>
      <c r="H36" s="8"/>
      <c r="I36" s="8"/>
      <c r="J36" s="8"/>
      <c r="K36" s="8"/>
      <c r="L36" s="8"/>
      <c r="M36" s="661">
        <f>F36-L36</f>
        <v>2300</v>
      </c>
      <c r="N36" s="542"/>
      <c r="O36" s="541"/>
    </row>
    <row r="37" spans="1:15" ht="28.8">
      <c r="A37" s="221" t="s">
        <v>76</v>
      </c>
      <c r="B37" s="222" t="s">
        <v>77</v>
      </c>
      <c r="C37" s="217" t="s">
        <v>44</v>
      </c>
      <c r="D37" s="218">
        <v>7</v>
      </c>
      <c r="E37" s="299">
        <v>2000</v>
      </c>
      <c r="F37" s="299">
        <f t="shared" si="1"/>
        <v>14000</v>
      </c>
      <c r="G37" s="8"/>
      <c r="H37" s="8"/>
      <c r="I37" s="8"/>
      <c r="J37" s="8"/>
      <c r="K37" s="8"/>
      <c r="L37" s="8"/>
      <c r="M37" s="661">
        <f>F37-L37</f>
        <v>14000</v>
      </c>
      <c r="N37" s="542"/>
      <c r="O37" s="541"/>
    </row>
    <row r="38" spans="1:15" ht="28.8">
      <c r="A38" s="221" t="s">
        <v>78</v>
      </c>
      <c r="B38" s="222" t="s">
        <v>79</v>
      </c>
      <c r="C38" s="217" t="s">
        <v>44</v>
      </c>
      <c r="D38" s="218" t="s">
        <v>45</v>
      </c>
      <c r="E38" s="299"/>
      <c r="F38" s="299"/>
      <c r="G38" s="8"/>
      <c r="H38" s="8"/>
      <c r="I38" s="8"/>
      <c r="J38" s="8"/>
      <c r="K38" s="8"/>
      <c r="L38" s="8"/>
      <c r="M38" s="661">
        <f t="shared" ref="M38:M101" si="2">F38-L38</f>
        <v>0</v>
      </c>
      <c r="N38" s="542"/>
      <c r="O38" s="541"/>
    </row>
    <row r="39" spans="1:15">
      <c r="A39" s="221" t="s">
        <v>76</v>
      </c>
      <c r="B39" s="222" t="s">
        <v>80</v>
      </c>
      <c r="C39" s="217" t="s">
        <v>44</v>
      </c>
      <c r="D39" s="218">
        <v>20</v>
      </c>
      <c r="E39" s="299">
        <v>3200</v>
      </c>
      <c r="F39" s="299">
        <f t="shared" si="1"/>
        <v>64000</v>
      </c>
      <c r="G39" s="8">
        <v>10</v>
      </c>
      <c r="H39" s="8">
        <f>I39-G39</f>
        <v>0</v>
      </c>
      <c r="I39" s="8">
        <f>'MB Electrical'!I52</f>
        <v>10</v>
      </c>
      <c r="J39" s="8">
        <v>32000</v>
      </c>
      <c r="K39" s="394">
        <f>L39-J39</f>
        <v>0</v>
      </c>
      <c r="L39" s="394">
        <f>I39*E39</f>
        <v>32000</v>
      </c>
      <c r="M39" s="661">
        <f t="shared" si="2"/>
        <v>32000</v>
      </c>
      <c r="N39" s="542"/>
      <c r="O39" s="541"/>
    </row>
    <row r="40" spans="1:15">
      <c r="A40" s="221">
        <v>3</v>
      </c>
      <c r="B40" s="222" t="s">
        <v>81</v>
      </c>
      <c r="C40" s="217" t="s">
        <v>44</v>
      </c>
      <c r="D40" s="218" t="s">
        <v>45</v>
      </c>
      <c r="E40" s="299"/>
      <c r="F40" s="299"/>
      <c r="G40" s="8"/>
      <c r="H40" s="8"/>
      <c r="I40" s="8"/>
      <c r="J40" s="8"/>
      <c r="K40" s="8"/>
      <c r="L40" s="8"/>
      <c r="M40" s="661">
        <f t="shared" si="2"/>
        <v>0</v>
      </c>
      <c r="N40" s="542"/>
      <c r="O40" s="541"/>
    </row>
    <row r="41" spans="1:15">
      <c r="A41" s="223"/>
      <c r="B41" s="224"/>
      <c r="C41" s="225"/>
      <c r="D41" s="169"/>
      <c r="E41" s="299"/>
      <c r="F41" s="299"/>
      <c r="G41" s="8"/>
      <c r="H41" s="8"/>
      <c r="I41" s="8"/>
      <c r="J41" s="8"/>
      <c r="K41" s="8"/>
      <c r="L41" s="8"/>
      <c r="M41" s="661">
        <f t="shared" si="2"/>
        <v>0</v>
      </c>
      <c r="N41" s="542"/>
      <c r="O41" s="541"/>
    </row>
    <row r="42" spans="1:15">
      <c r="A42" s="226"/>
      <c r="B42" s="227" t="s">
        <v>82</v>
      </c>
      <c r="C42" s="228"/>
      <c r="D42" s="229"/>
      <c r="E42" s="300"/>
      <c r="F42" s="300"/>
      <c r="G42" s="230"/>
      <c r="H42" s="230"/>
      <c r="I42" s="230"/>
      <c r="J42" s="230"/>
      <c r="K42" s="230"/>
      <c r="L42" s="230"/>
      <c r="M42" s="661">
        <f t="shared" si="2"/>
        <v>0</v>
      </c>
      <c r="N42" s="543"/>
      <c r="O42" s="541"/>
    </row>
    <row r="43" spans="1:15">
      <c r="A43" s="221"/>
      <c r="B43" s="220"/>
      <c r="C43" s="217"/>
      <c r="D43" s="218"/>
      <c r="E43" s="299"/>
      <c r="F43" s="299"/>
      <c r="G43" s="8"/>
      <c r="H43" s="8"/>
      <c r="I43" s="8"/>
      <c r="J43" s="8"/>
      <c r="K43" s="8"/>
      <c r="L43" s="8"/>
      <c r="M43" s="661">
        <f t="shared" si="2"/>
        <v>0</v>
      </c>
      <c r="N43" s="542"/>
      <c r="O43" s="541"/>
    </row>
    <row r="44" spans="1:15">
      <c r="A44" s="518" t="s">
        <v>83</v>
      </c>
      <c r="B44" s="216" t="s">
        <v>84</v>
      </c>
      <c r="C44" s="217"/>
      <c r="D44" s="218"/>
      <c r="E44" s="299"/>
      <c r="F44" s="299"/>
      <c r="G44" s="8"/>
      <c r="H44" s="8"/>
      <c r="I44" s="8"/>
      <c r="J44" s="8"/>
      <c r="K44" s="8"/>
      <c r="L44" s="8"/>
      <c r="M44" s="661">
        <f t="shared" si="2"/>
        <v>0</v>
      </c>
      <c r="N44" s="542"/>
      <c r="O44" s="541"/>
    </row>
    <row r="45" spans="1:15">
      <c r="A45" s="221"/>
      <c r="B45" s="220"/>
      <c r="C45" s="217"/>
      <c r="D45" s="218"/>
      <c r="E45" s="299"/>
      <c r="F45" s="299"/>
      <c r="G45" s="8"/>
      <c r="H45" s="8"/>
      <c r="I45" s="8"/>
      <c r="J45" s="8"/>
      <c r="K45" s="8"/>
      <c r="L45" s="8"/>
      <c r="M45" s="661">
        <f t="shared" si="2"/>
        <v>0</v>
      </c>
      <c r="N45" s="542"/>
      <c r="O45" s="541"/>
    </row>
    <row r="46" spans="1:15" ht="43.2">
      <c r="A46" s="219">
        <v>1</v>
      </c>
      <c r="B46" s="220" t="s">
        <v>85</v>
      </c>
      <c r="C46" s="217" t="s">
        <v>86</v>
      </c>
      <c r="D46" s="218">
        <v>1</v>
      </c>
      <c r="E46" s="299">
        <v>52000</v>
      </c>
      <c r="F46" s="299">
        <f t="shared" ref="F46" si="3">E46*D46</f>
        <v>52000</v>
      </c>
      <c r="G46" s="8"/>
      <c r="H46" s="8">
        <f>I46-G46</f>
        <v>1</v>
      </c>
      <c r="I46" s="8">
        <f>'MB Electrical'!I65</f>
        <v>1</v>
      </c>
      <c r="J46" s="8"/>
      <c r="K46" s="394">
        <f>L46-J46</f>
        <v>52000</v>
      </c>
      <c r="L46" s="394">
        <f>I46*E46</f>
        <v>52000</v>
      </c>
      <c r="M46" s="661">
        <f t="shared" si="2"/>
        <v>0</v>
      </c>
      <c r="N46" s="542"/>
      <c r="O46" s="541"/>
    </row>
    <row r="47" spans="1:15">
      <c r="A47" s="221"/>
      <c r="B47" s="220"/>
      <c r="C47" s="217"/>
      <c r="D47" s="218"/>
      <c r="E47" s="299"/>
      <c r="F47" s="299"/>
      <c r="G47" s="8"/>
      <c r="H47" s="8"/>
      <c r="I47" s="8"/>
      <c r="J47" s="8"/>
      <c r="K47" s="8"/>
      <c r="L47" s="8"/>
      <c r="M47" s="661">
        <f t="shared" si="2"/>
        <v>0</v>
      </c>
      <c r="N47" s="542"/>
      <c r="O47" s="541"/>
    </row>
    <row r="48" spans="1:15">
      <c r="A48" s="226"/>
      <c r="B48" s="227" t="s">
        <v>87</v>
      </c>
      <c r="C48" s="228"/>
      <c r="D48" s="229"/>
      <c r="E48" s="300"/>
      <c r="F48" s="300"/>
      <c r="G48" s="230"/>
      <c r="H48" s="230"/>
      <c r="I48" s="230"/>
      <c r="J48" s="230"/>
      <c r="K48" s="230"/>
      <c r="L48" s="230"/>
      <c r="M48" s="661">
        <f t="shared" si="2"/>
        <v>0</v>
      </c>
      <c r="N48" s="543"/>
      <c r="O48" s="541"/>
    </row>
    <row r="49" spans="1:15">
      <c r="A49" s="221"/>
      <c r="B49" s="220"/>
      <c r="C49" s="217"/>
      <c r="D49" s="218"/>
      <c r="E49" s="299"/>
      <c r="F49" s="299"/>
      <c r="G49" s="8"/>
      <c r="H49" s="8"/>
      <c r="I49" s="8"/>
      <c r="J49" s="8"/>
      <c r="K49" s="8"/>
      <c r="L49" s="8"/>
      <c r="M49" s="661">
        <f t="shared" si="2"/>
        <v>0</v>
      </c>
      <c r="N49" s="542"/>
      <c r="O49" s="541"/>
    </row>
    <row r="50" spans="1:15">
      <c r="A50" s="20" t="s">
        <v>88</v>
      </c>
      <c r="B50" s="216" t="s">
        <v>89</v>
      </c>
      <c r="C50" s="217"/>
      <c r="D50" s="218"/>
      <c r="E50" s="299"/>
      <c r="F50" s="299"/>
      <c r="G50" s="8"/>
      <c r="H50" s="8"/>
      <c r="I50" s="8"/>
      <c r="J50" s="8"/>
      <c r="K50" s="8"/>
      <c r="L50" s="8"/>
      <c r="M50" s="661">
        <f t="shared" si="2"/>
        <v>0</v>
      </c>
      <c r="N50" s="542"/>
      <c r="O50" s="541"/>
    </row>
    <row r="51" spans="1:15" ht="144">
      <c r="A51" s="221"/>
      <c r="B51" s="220" t="s">
        <v>90</v>
      </c>
      <c r="C51" s="217"/>
      <c r="D51" s="218"/>
      <c r="E51" s="299"/>
      <c r="F51" s="299"/>
      <c r="G51" s="8"/>
      <c r="H51" s="8"/>
      <c r="I51" s="8"/>
      <c r="J51" s="8"/>
      <c r="K51" s="8"/>
      <c r="L51" s="8"/>
      <c r="M51" s="661">
        <f t="shared" si="2"/>
        <v>0</v>
      </c>
      <c r="N51" s="542"/>
      <c r="O51" s="541"/>
    </row>
    <row r="52" spans="1:15">
      <c r="A52" s="221"/>
      <c r="B52" s="220"/>
      <c r="C52" s="217"/>
      <c r="D52" s="218"/>
      <c r="E52" s="299"/>
      <c r="F52" s="299"/>
      <c r="G52" s="8"/>
      <c r="H52" s="8"/>
      <c r="I52" s="8"/>
      <c r="J52" s="8"/>
      <c r="K52" s="8"/>
      <c r="L52" s="8"/>
      <c r="M52" s="661">
        <f t="shared" si="2"/>
        <v>0</v>
      </c>
      <c r="N52" s="542"/>
      <c r="O52" s="541"/>
    </row>
    <row r="53" spans="1:15">
      <c r="A53" s="221">
        <v>1</v>
      </c>
      <c r="B53" s="220" t="s">
        <v>91</v>
      </c>
      <c r="C53" s="217" t="s">
        <v>44</v>
      </c>
      <c r="D53" s="218">
        <v>1</v>
      </c>
      <c r="E53" s="299">
        <v>29000</v>
      </c>
      <c r="F53" s="299">
        <f t="shared" ref="F53" si="4">E53*D53</f>
        <v>29000</v>
      </c>
      <c r="G53" s="8">
        <v>1</v>
      </c>
      <c r="H53" s="8">
        <f>I53-G53</f>
        <v>0</v>
      </c>
      <c r="I53" s="8">
        <f>'MB Electrical'!I82</f>
        <v>1</v>
      </c>
      <c r="J53" s="8">
        <v>29000</v>
      </c>
      <c r="K53" s="394">
        <f>L53-J53</f>
        <v>0</v>
      </c>
      <c r="L53" s="394">
        <f>I53*E53</f>
        <v>29000</v>
      </c>
      <c r="M53" s="661">
        <f t="shared" si="2"/>
        <v>0</v>
      </c>
      <c r="N53" s="542"/>
      <c r="O53" s="541"/>
    </row>
    <row r="54" spans="1:15">
      <c r="A54" s="221"/>
      <c r="B54" s="220" t="s">
        <v>92</v>
      </c>
      <c r="C54" s="217"/>
      <c r="D54" s="218"/>
      <c r="E54" s="299"/>
      <c r="F54" s="299"/>
      <c r="G54" s="8"/>
      <c r="H54" s="8"/>
      <c r="I54" s="8"/>
      <c r="J54" s="8"/>
      <c r="K54" s="8"/>
      <c r="L54" s="8"/>
      <c r="M54" s="661">
        <f t="shared" si="2"/>
        <v>0</v>
      </c>
      <c r="N54" s="542"/>
      <c r="O54" s="541"/>
    </row>
    <row r="55" spans="1:15">
      <c r="A55" s="221"/>
      <c r="B55" s="220" t="s">
        <v>93</v>
      </c>
      <c r="C55" s="217"/>
      <c r="D55" s="218"/>
      <c r="E55" s="299"/>
      <c r="F55" s="299"/>
      <c r="G55" s="8"/>
      <c r="H55" s="8"/>
      <c r="I55" s="8"/>
      <c r="J55" s="8"/>
      <c r="K55" s="8"/>
      <c r="L55" s="8"/>
      <c r="M55" s="661">
        <f t="shared" si="2"/>
        <v>0</v>
      </c>
      <c r="N55" s="542"/>
      <c r="O55" s="541"/>
    </row>
    <row r="56" spans="1:15">
      <c r="A56" s="221"/>
      <c r="B56" s="220" t="s">
        <v>94</v>
      </c>
      <c r="C56" s="217"/>
      <c r="D56" s="218"/>
      <c r="E56" s="299"/>
      <c r="F56" s="299"/>
      <c r="G56" s="8"/>
      <c r="H56" s="8"/>
      <c r="I56" s="8"/>
      <c r="J56" s="8"/>
      <c r="K56" s="8"/>
      <c r="L56" s="8"/>
      <c r="M56" s="661">
        <f t="shared" si="2"/>
        <v>0</v>
      </c>
      <c r="N56" s="542"/>
      <c r="O56" s="541"/>
    </row>
    <row r="57" spans="1:15">
      <c r="A57" s="221"/>
      <c r="B57" s="220" t="s">
        <v>95</v>
      </c>
      <c r="C57" s="217"/>
      <c r="D57" s="218"/>
      <c r="E57" s="299"/>
      <c r="F57" s="299"/>
      <c r="G57" s="8"/>
      <c r="H57" s="8"/>
      <c r="I57" s="8"/>
      <c r="J57" s="8"/>
      <c r="K57" s="8"/>
      <c r="L57" s="8"/>
      <c r="M57" s="661">
        <f t="shared" si="2"/>
        <v>0</v>
      </c>
      <c r="N57" s="542"/>
      <c r="O57" s="541"/>
    </row>
    <row r="58" spans="1:15">
      <c r="A58" s="221"/>
      <c r="B58" s="220"/>
      <c r="C58" s="217"/>
      <c r="D58" s="218"/>
      <c r="E58" s="299"/>
      <c r="F58" s="299"/>
      <c r="G58" s="8"/>
      <c r="H58" s="8"/>
      <c r="I58" s="8"/>
      <c r="J58" s="8"/>
      <c r="K58" s="8"/>
      <c r="L58" s="8"/>
      <c r="M58" s="661">
        <f t="shared" si="2"/>
        <v>0</v>
      </c>
      <c r="N58" s="542"/>
      <c r="O58" s="541"/>
    </row>
    <row r="59" spans="1:15">
      <c r="A59" s="221">
        <v>2</v>
      </c>
      <c r="B59" s="216" t="s">
        <v>96</v>
      </c>
      <c r="C59" s="217" t="s">
        <v>44</v>
      </c>
      <c r="D59" s="218" t="s">
        <v>97</v>
      </c>
      <c r="E59" s="299"/>
      <c r="F59" s="299"/>
      <c r="G59" s="8"/>
      <c r="H59" s="8"/>
      <c r="I59" s="8"/>
      <c r="J59" s="8"/>
      <c r="K59" s="8"/>
      <c r="L59" s="8"/>
      <c r="M59" s="661">
        <f t="shared" si="2"/>
        <v>0</v>
      </c>
      <c r="N59" s="542"/>
      <c r="O59" s="541"/>
    </row>
    <row r="60" spans="1:15">
      <c r="A60" s="221"/>
      <c r="B60" s="220" t="s">
        <v>98</v>
      </c>
      <c r="C60" s="217"/>
      <c r="D60" s="218"/>
      <c r="E60" s="299"/>
      <c r="F60" s="299"/>
      <c r="G60" s="8"/>
      <c r="H60" s="8"/>
      <c r="I60" s="8"/>
      <c r="J60" s="8"/>
      <c r="K60" s="8"/>
      <c r="L60" s="8"/>
      <c r="M60" s="661">
        <f t="shared" si="2"/>
        <v>0</v>
      </c>
      <c r="N60" s="542"/>
      <c r="O60" s="541"/>
    </row>
    <row r="61" spans="1:15">
      <c r="A61" s="221"/>
      <c r="B61" s="231" t="s">
        <v>99</v>
      </c>
      <c r="C61" s="217"/>
      <c r="D61" s="218"/>
      <c r="E61" s="299"/>
      <c r="F61" s="299"/>
      <c r="G61" s="8"/>
      <c r="H61" s="8"/>
      <c r="I61" s="8"/>
      <c r="J61" s="8"/>
      <c r="K61" s="8"/>
      <c r="L61" s="8"/>
      <c r="M61" s="661">
        <f t="shared" si="2"/>
        <v>0</v>
      </c>
      <c r="N61" s="542"/>
      <c r="O61" s="541"/>
    </row>
    <row r="62" spans="1:15">
      <c r="A62" s="221"/>
      <c r="B62" s="220" t="s">
        <v>100</v>
      </c>
      <c r="C62" s="217"/>
      <c r="D62" s="218"/>
      <c r="E62" s="299"/>
      <c r="F62" s="299"/>
      <c r="G62" s="8"/>
      <c r="H62" s="8"/>
      <c r="I62" s="8"/>
      <c r="J62" s="8"/>
      <c r="K62" s="8"/>
      <c r="L62" s="8"/>
      <c r="M62" s="661">
        <f t="shared" si="2"/>
        <v>0</v>
      </c>
      <c r="N62" s="542"/>
      <c r="O62" s="541"/>
    </row>
    <row r="63" spans="1:15">
      <c r="A63" s="221"/>
      <c r="B63" s="231" t="s">
        <v>101</v>
      </c>
      <c r="C63" s="217"/>
      <c r="D63" s="218"/>
      <c r="E63" s="299"/>
      <c r="F63" s="299"/>
      <c r="G63" s="8"/>
      <c r="H63" s="8"/>
      <c r="I63" s="8"/>
      <c r="J63" s="8"/>
      <c r="K63" s="8"/>
      <c r="L63" s="8"/>
      <c r="M63" s="661">
        <f t="shared" si="2"/>
        <v>0</v>
      </c>
      <c r="N63" s="542"/>
      <c r="O63" s="541"/>
    </row>
    <row r="64" spans="1:15">
      <c r="A64" s="221"/>
      <c r="B64" s="220"/>
      <c r="C64" s="217"/>
      <c r="D64" s="218"/>
      <c r="E64" s="299"/>
      <c r="F64" s="299"/>
      <c r="G64" s="8"/>
      <c r="H64" s="8"/>
      <c r="I64" s="8"/>
      <c r="J64" s="8"/>
      <c r="K64" s="8"/>
      <c r="L64" s="8"/>
      <c r="M64" s="661">
        <f t="shared" si="2"/>
        <v>0</v>
      </c>
      <c r="N64" s="542"/>
      <c r="O64" s="541"/>
    </row>
    <row r="65" spans="1:15">
      <c r="A65" s="221">
        <v>3</v>
      </c>
      <c r="B65" s="216" t="s">
        <v>102</v>
      </c>
      <c r="C65" s="217" t="s">
        <v>44</v>
      </c>
      <c r="D65" s="218">
        <v>2</v>
      </c>
      <c r="E65" s="299">
        <v>24500</v>
      </c>
      <c r="F65" s="299">
        <f t="shared" ref="F65" si="5">E65*D65</f>
        <v>49000</v>
      </c>
      <c r="G65" s="8">
        <v>1</v>
      </c>
      <c r="H65" s="8">
        <f>I65-G65</f>
        <v>0</v>
      </c>
      <c r="I65" s="8">
        <f>'MB Electrical'!I98</f>
        <v>1</v>
      </c>
      <c r="J65" s="8">
        <v>24500</v>
      </c>
      <c r="K65" s="394">
        <f>L65-J65</f>
        <v>0</v>
      </c>
      <c r="L65" s="394">
        <f>I65*E65</f>
        <v>24500</v>
      </c>
      <c r="M65" s="661">
        <f t="shared" si="2"/>
        <v>24500</v>
      </c>
      <c r="N65" s="542"/>
      <c r="O65" s="541"/>
    </row>
    <row r="66" spans="1:15">
      <c r="A66" s="221"/>
      <c r="B66" s="220" t="s">
        <v>103</v>
      </c>
      <c r="C66" s="217"/>
      <c r="D66" s="218"/>
      <c r="E66" s="299"/>
      <c r="F66" s="299"/>
      <c r="G66" s="8"/>
      <c r="H66" s="8"/>
      <c r="I66" s="8"/>
      <c r="J66" s="8"/>
      <c r="K66" s="8"/>
      <c r="L66" s="8"/>
      <c r="M66" s="661">
        <f t="shared" si="2"/>
        <v>0</v>
      </c>
      <c r="N66" s="542"/>
      <c r="O66" s="541"/>
    </row>
    <row r="67" spans="1:15">
      <c r="A67" s="221"/>
      <c r="B67" s="231" t="s">
        <v>99</v>
      </c>
      <c r="C67" s="217"/>
      <c r="D67" s="218"/>
      <c r="E67" s="299"/>
      <c r="F67" s="299"/>
      <c r="G67" s="8"/>
      <c r="H67" s="8"/>
      <c r="I67" s="8"/>
      <c r="J67" s="8"/>
      <c r="K67" s="8"/>
      <c r="L67" s="8"/>
      <c r="M67" s="661">
        <f t="shared" si="2"/>
        <v>0</v>
      </c>
      <c r="N67" s="542"/>
      <c r="O67" s="541"/>
    </row>
    <row r="68" spans="1:15">
      <c r="A68" s="221"/>
      <c r="B68" s="220" t="s">
        <v>104</v>
      </c>
      <c r="C68" s="217"/>
      <c r="D68" s="218"/>
      <c r="E68" s="299"/>
      <c r="F68" s="299"/>
      <c r="G68" s="8"/>
      <c r="H68" s="8"/>
      <c r="I68" s="8"/>
      <c r="J68" s="8"/>
      <c r="K68" s="8"/>
      <c r="L68" s="8"/>
      <c r="M68" s="661">
        <f t="shared" si="2"/>
        <v>0</v>
      </c>
      <c r="N68" s="542"/>
      <c r="O68" s="541"/>
    </row>
    <row r="69" spans="1:15">
      <c r="A69" s="221"/>
      <c r="B69" s="231" t="s">
        <v>101</v>
      </c>
      <c r="C69" s="217"/>
      <c r="D69" s="218"/>
      <c r="E69" s="299"/>
      <c r="F69" s="299"/>
      <c r="G69" s="8"/>
      <c r="H69" s="8"/>
      <c r="I69" s="8"/>
      <c r="J69" s="8"/>
      <c r="K69" s="8"/>
      <c r="L69" s="8"/>
      <c r="M69" s="661">
        <f t="shared" si="2"/>
        <v>0</v>
      </c>
      <c r="N69" s="542"/>
      <c r="O69" s="541"/>
    </row>
    <row r="70" spans="1:15">
      <c r="A70" s="221"/>
      <c r="B70" s="231"/>
      <c r="C70" s="217"/>
      <c r="D70" s="218"/>
      <c r="E70" s="299"/>
      <c r="F70" s="299"/>
      <c r="G70" s="8"/>
      <c r="H70" s="8"/>
      <c r="I70" s="8"/>
      <c r="J70" s="8"/>
      <c r="K70" s="8"/>
      <c r="L70" s="8"/>
      <c r="M70" s="661">
        <f t="shared" si="2"/>
        <v>0</v>
      </c>
      <c r="N70" s="542"/>
      <c r="O70" s="541"/>
    </row>
    <row r="71" spans="1:15">
      <c r="A71" s="221">
        <v>4</v>
      </c>
      <c r="B71" s="216" t="s">
        <v>105</v>
      </c>
      <c r="C71" s="217" t="s">
        <v>44</v>
      </c>
      <c r="D71" s="218">
        <v>1</v>
      </c>
      <c r="E71" s="299">
        <v>13000</v>
      </c>
      <c r="F71" s="299">
        <f t="shared" ref="F71" si="6">E71*D71</f>
        <v>13000</v>
      </c>
      <c r="G71" s="8">
        <v>1</v>
      </c>
      <c r="H71" s="8">
        <f>I71-G71</f>
        <v>0</v>
      </c>
      <c r="I71" s="8">
        <f>'MB Electrical'!I107</f>
        <v>1</v>
      </c>
      <c r="J71" s="8">
        <v>13000</v>
      </c>
      <c r="K71" s="394">
        <f>L71-J71</f>
        <v>0</v>
      </c>
      <c r="L71" s="394">
        <f>I71*E71</f>
        <v>13000</v>
      </c>
      <c r="M71" s="661">
        <f t="shared" si="2"/>
        <v>0</v>
      </c>
      <c r="N71" s="542"/>
      <c r="O71" s="541"/>
    </row>
    <row r="72" spans="1:15">
      <c r="A72" s="221"/>
      <c r="B72" s="220" t="s">
        <v>106</v>
      </c>
      <c r="C72" s="217"/>
      <c r="D72" s="218"/>
      <c r="E72" s="299"/>
      <c r="F72" s="299"/>
      <c r="G72" s="8"/>
      <c r="H72" s="8"/>
      <c r="I72" s="8"/>
      <c r="J72" s="8"/>
      <c r="K72" s="8"/>
      <c r="L72" s="8"/>
      <c r="M72" s="661">
        <f t="shared" si="2"/>
        <v>0</v>
      </c>
      <c r="N72" s="542"/>
      <c r="O72" s="541"/>
    </row>
    <row r="73" spans="1:15">
      <c r="A73" s="221"/>
      <c r="B73" s="220" t="s">
        <v>107</v>
      </c>
      <c r="C73" s="217"/>
      <c r="D73" s="218"/>
      <c r="E73" s="299"/>
      <c r="F73" s="299"/>
      <c r="G73" s="8"/>
      <c r="H73" s="8"/>
      <c r="I73" s="8"/>
      <c r="J73" s="8"/>
      <c r="K73" s="8"/>
      <c r="L73" s="8"/>
      <c r="M73" s="661">
        <f t="shared" si="2"/>
        <v>0</v>
      </c>
      <c r="N73" s="542"/>
      <c r="O73" s="541"/>
    </row>
    <row r="74" spans="1:15">
      <c r="A74" s="221"/>
      <c r="B74" s="220" t="s">
        <v>108</v>
      </c>
      <c r="C74" s="217"/>
      <c r="D74" s="218"/>
      <c r="E74" s="299"/>
      <c r="F74" s="299"/>
      <c r="G74" s="8"/>
      <c r="H74" s="8"/>
      <c r="I74" s="8"/>
      <c r="J74" s="8"/>
      <c r="K74" s="8"/>
      <c r="L74" s="8"/>
      <c r="M74" s="661">
        <f t="shared" si="2"/>
        <v>0</v>
      </c>
      <c r="N74" s="542"/>
      <c r="O74" s="541"/>
    </row>
    <row r="75" spans="1:15">
      <c r="A75" s="221"/>
      <c r="B75" s="220"/>
      <c r="C75" s="217"/>
      <c r="D75" s="218"/>
      <c r="E75" s="299"/>
      <c r="F75" s="299"/>
      <c r="G75" s="8"/>
      <c r="H75" s="8"/>
      <c r="I75" s="8"/>
      <c r="J75" s="8"/>
      <c r="K75" s="8"/>
      <c r="L75" s="8"/>
      <c r="M75" s="661">
        <f t="shared" si="2"/>
        <v>0</v>
      </c>
      <c r="N75" s="542"/>
      <c r="O75" s="541"/>
    </row>
    <row r="76" spans="1:15">
      <c r="A76" s="226"/>
      <c r="B76" s="227" t="s">
        <v>109</v>
      </c>
      <c r="C76" s="228"/>
      <c r="D76" s="229"/>
      <c r="E76" s="300"/>
      <c r="F76" s="300"/>
      <c r="G76" s="230"/>
      <c r="H76" s="230"/>
      <c r="I76" s="230"/>
      <c r="J76" s="230"/>
      <c r="K76" s="230"/>
      <c r="L76" s="230"/>
      <c r="M76" s="661">
        <f t="shared" si="2"/>
        <v>0</v>
      </c>
      <c r="N76" s="543"/>
      <c r="O76" s="541"/>
    </row>
    <row r="77" spans="1:15">
      <c r="A77" s="221"/>
      <c r="B77" s="220"/>
      <c r="C77" s="217"/>
      <c r="D77" s="218"/>
      <c r="E77" s="299"/>
      <c r="F77" s="299"/>
      <c r="G77" s="8"/>
      <c r="H77" s="8"/>
      <c r="I77" s="8"/>
      <c r="J77" s="8"/>
      <c r="K77" s="8"/>
      <c r="L77" s="8"/>
      <c r="M77" s="661">
        <f t="shared" si="2"/>
        <v>0</v>
      </c>
      <c r="N77" s="542"/>
      <c r="O77" s="541"/>
    </row>
    <row r="78" spans="1:15">
      <c r="A78" s="20" t="s">
        <v>110</v>
      </c>
      <c r="B78" s="216" t="s">
        <v>111</v>
      </c>
      <c r="C78" s="217"/>
      <c r="D78" s="218"/>
      <c r="E78" s="299"/>
      <c r="F78" s="299"/>
      <c r="G78" s="8"/>
      <c r="H78" s="8"/>
      <c r="I78" s="8"/>
      <c r="J78" s="8"/>
      <c r="K78" s="8"/>
      <c r="L78" s="8"/>
      <c r="M78" s="661">
        <f t="shared" si="2"/>
        <v>0</v>
      </c>
      <c r="N78" s="542"/>
      <c r="O78" s="541"/>
    </row>
    <row r="79" spans="1:15" ht="86.4">
      <c r="A79" s="221"/>
      <c r="B79" s="220" t="s">
        <v>112</v>
      </c>
      <c r="C79" s="217"/>
      <c r="D79" s="218"/>
      <c r="E79" s="299"/>
      <c r="F79" s="299"/>
      <c r="G79" s="8"/>
      <c r="H79" s="8"/>
      <c r="I79" s="8"/>
      <c r="J79" s="8"/>
      <c r="K79" s="8"/>
      <c r="L79" s="8"/>
      <c r="M79" s="661">
        <f t="shared" si="2"/>
        <v>0</v>
      </c>
      <c r="N79" s="542"/>
      <c r="O79" s="541"/>
    </row>
    <row r="80" spans="1:15">
      <c r="A80" s="221">
        <v>1</v>
      </c>
      <c r="B80" s="220" t="s">
        <v>113</v>
      </c>
      <c r="C80" s="217" t="s">
        <v>114</v>
      </c>
      <c r="D80" s="218" t="s">
        <v>97</v>
      </c>
      <c r="E80" s="299"/>
      <c r="F80" s="299"/>
      <c r="G80" s="8"/>
      <c r="H80" s="8"/>
      <c r="I80" s="8"/>
      <c r="J80" s="8"/>
      <c r="K80" s="8"/>
      <c r="L80" s="8"/>
      <c r="M80" s="661">
        <f t="shared" si="2"/>
        <v>0</v>
      </c>
      <c r="N80" s="542"/>
      <c r="O80" s="541"/>
    </row>
    <row r="81" spans="1:15">
      <c r="A81" s="221">
        <v>2</v>
      </c>
      <c r="B81" s="220" t="s">
        <v>115</v>
      </c>
      <c r="C81" s="217" t="s">
        <v>114</v>
      </c>
      <c r="D81" s="218" t="s">
        <v>97</v>
      </c>
      <c r="E81" s="299"/>
      <c r="F81" s="299"/>
      <c r="G81" s="8"/>
      <c r="H81" s="8"/>
      <c r="I81" s="8"/>
      <c r="J81" s="8"/>
      <c r="K81" s="8"/>
      <c r="L81" s="8"/>
      <c r="M81" s="661">
        <f t="shared" si="2"/>
        <v>0</v>
      </c>
      <c r="N81" s="542"/>
      <c r="O81" s="541"/>
    </row>
    <row r="82" spans="1:15">
      <c r="A82" s="221">
        <v>3</v>
      </c>
      <c r="B82" s="220" t="s">
        <v>116</v>
      </c>
      <c r="C82" s="217" t="s">
        <v>114</v>
      </c>
      <c r="D82" s="218" t="s">
        <v>97</v>
      </c>
      <c r="E82" s="299"/>
      <c r="F82" s="299"/>
      <c r="G82" s="8"/>
      <c r="H82" s="8"/>
      <c r="I82" s="8"/>
      <c r="J82" s="8"/>
      <c r="K82" s="8"/>
      <c r="L82" s="8"/>
      <c r="M82" s="661">
        <f t="shared" si="2"/>
        <v>0</v>
      </c>
      <c r="N82" s="542"/>
      <c r="O82" s="541"/>
    </row>
    <row r="83" spans="1:15">
      <c r="A83" s="221">
        <v>4</v>
      </c>
      <c r="B83" s="220" t="s">
        <v>117</v>
      </c>
      <c r="C83" s="217" t="s">
        <v>114</v>
      </c>
      <c r="D83" s="218" t="s">
        <v>97</v>
      </c>
      <c r="E83" s="299"/>
      <c r="F83" s="299"/>
      <c r="G83" s="8"/>
      <c r="H83" s="8"/>
      <c r="I83" s="8"/>
      <c r="J83" s="8"/>
      <c r="K83" s="8"/>
      <c r="L83" s="8"/>
      <c r="M83" s="661">
        <f t="shared" si="2"/>
        <v>0</v>
      </c>
      <c r="N83" s="542"/>
      <c r="O83" s="541"/>
    </row>
    <row r="84" spans="1:15">
      <c r="A84" s="221">
        <v>5</v>
      </c>
      <c r="B84" s="220" t="s">
        <v>118</v>
      </c>
      <c r="C84" s="217" t="s">
        <v>114</v>
      </c>
      <c r="D84" s="218" t="s">
        <v>97</v>
      </c>
      <c r="E84" s="299"/>
      <c r="F84" s="299"/>
      <c r="G84" s="8"/>
      <c r="H84" s="8"/>
      <c r="I84" s="8"/>
      <c r="J84" s="8"/>
      <c r="K84" s="8"/>
      <c r="L84" s="8"/>
      <c r="M84" s="661">
        <f t="shared" si="2"/>
        <v>0</v>
      </c>
      <c r="N84" s="542"/>
      <c r="O84" s="541"/>
    </row>
    <row r="85" spans="1:15">
      <c r="A85" s="221">
        <v>6</v>
      </c>
      <c r="B85" s="220" t="s">
        <v>119</v>
      </c>
      <c r="C85" s="217" t="s">
        <v>114</v>
      </c>
      <c r="D85" s="218" t="s">
        <v>97</v>
      </c>
      <c r="E85" s="299"/>
      <c r="F85" s="299"/>
      <c r="G85" s="8"/>
      <c r="H85" s="8"/>
      <c r="I85" s="8"/>
      <c r="J85" s="8"/>
      <c r="K85" s="8"/>
      <c r="L85" s="8"/>
      <c r="M85" s="661">
        <f t="shared" si="2"/>
        <v>0</v>
      </c>
      <c r="N85" s="542"/>
      <c r="O85" s="541"/>
    </row>
    <row r="86" spans="1:15">
      <c r="A86" s="221">
        <v>7</v>
      </c>
      <c r="B86" s="220" t="s">
        <v>120</v>
      </c>
      <c r="C86" s="217" t="s">
        <v>114</v>
      </c>
      <c r="D86" s="218" t="s">
        <v>97</v>
      </c>
      <c r="E86" s="299"/>
      <c r="F86" s="299"/>
      <c r="G86" s="8"/>
      <c r="H86" s="8"/>
      <c r="I86" s="8"/>
      <c r="J86" s="8"/>
      <c r="K86" s="8"/>
      <c r="L86" s="8"/>
      <c r="M86" s="661">
        <f t="shared" si="2"/>
        <v>0</v>
      </c>
      <c r="N86" s="542"/>
      <c r="O86" s="541"/>
    </row>
    <row r="87" spans="1:15">
      <c r="A87" s="221">
        <v>8</v>
      </c>
      <c r="B87" s="220" t="s">
        <v>121</v>
      </c>
      <c r="C87" s="217" t="s">
        <v>114</v>
      </c>
      <c r="D87" s="218" t="s">
        <v>97</v>
      </c>
      <c r="E87" s="299"/>
      <c r="F87" s="299"/>
      <c r="G87" s="8"/>
      <c r="H87" s="8"/>
      <c r="I87" s="8"/>
      <c r="J87" s="8"/>
      <c r="K87" s="8"/>
      <c r="L87" s="8"/>
      <c r="M87" s="661">
        <f t="shared" si="2"/>
        <v>0</v>
      </c>
      <c r="N87" s="542"/>
      <c r="O87" s="541"/>
    </row>
    <row r="88" spans="1:15">
      <c r="A88" s="221">
        <v>9</v>
      </c>
      <c r="B88" s="220" t="s">
        <v>122</v>
      </c>
      <c r="C88" s="217" t="s">
        <v>114</v>
      </c>
      <c r="D88" s="218" t="s">
        <v>97</v>
      </c>
      <c r="E88" s="299"/>
      <c r="F88" s="299"/>
      <c r="G88" s="8"/>
      <c r="H88" s="8"/>
      <c r="I88" s="8"/>
      <c r="J88" s="8"/>
      <c r="K88" s="8"/>
      <c r="L88" s="8"/>
      <c r="M88" s="661">
        <f t="shared" si="2"/>
        <v>0</v>
      </c>
      <c r="N88" s="542"/>
      <c r="O88" s="541"/>
    </row>
    <row r="89" spans="1:15">
      <c r="A89" s="221">
        <v>10</v>
      </c>
      <c r="B89" s="220" t="s">
        <v>123</v>
      </c>
      <c r="C89" s="217" t="s">
        <v>114</v>
      </c>
      <c r="D89" s="218">
        <v>100</v>
      </c>
      <c r="E89" s="299">
        <v>243</v>
      </c>
      <c r="F89" s="299">
        <f t="shared" ref="F89" si="7">E89*D89</f>
        <v>24300</v>
      </c>
      <c r="G89" s="8"/>
      <c r="H89" s="8"/>
      <c r="I89" s="8"/>
      <c r="J89" s="8"/>
      <c r="K89" s="394"/>
      <c r="L89" s="394"/>
      <c r="M89" s="661">
        <f t="shared" si="2"/>
        <v>24300</v>
      </c>
      <c r="N89" s="542"/>
      <c r="O89" s="541"/>
    </row>
    <row r="90" spans="1:15">
      <c r="A90" s="221">
        <v>11</v>
      </c>
      <c r="B90" s="220" t="s">
        <v>124</v>
      </c>
      <c r="C90" s="217" t="s">
        <v>114</v>
      </c>
      <c r="D90" s="218" t="s">
        <v>97</v>
      </c>
      <c r="E90" s="299"/>
      <c r="F90" s="299"/>
      <c r="G90" s="8"/>
      <c r="H90" s="8"/>
      <c r="I90" s="8"/>
      <c r="J90" s="8"/>
      <c r="K90" s="8"/>
      <c r="L90" s="8"/>
      <c r="M90" s="661">
        <f t="shared" si="2"/>
        <v>0</v>
      </c>
      <c r="N90" s="542"/>
      <c r="O90" s="541"/>
    </row>
    <row r="91" spans="1:15">
      <c r="A91" s="221">
        <v>12</v>
      </c>
      <c r="B91" s="220" t="s">
        <v>125</v>
      </c>
      <c r="C91" s="217" t="s">
        <v>114</v>
      </c>
      <c r="D91" s="218" t="s">
        <v>97</v>
      </c>
      <c r="E91" s="299"/>
      <c r="F91" s="299"/>
      <c r="G91" s="8"/>
      <c r="H91" s="8"/>
      <c r="I91" s="8"/>
      <c r="J91" s="8"/>
      <c r="K91" s="8"/>
      <c r="L91" s="8"/>
      <c r="M91" s="661">
        <f t="shared" si="2"/>
        <v>0</v>
      </c>
      <c r="N91" s="542"/>
      <c r="O91" s="541"/>
    </row>
    <row r="92" spans="1:15">
      <c r="A92" s="221">
        <v>13</v>
      </c>
      <c r="B92" s="220" t="s">
        <v>126</v>
      </c>
      <c r="C92" s="217" t="s">
        <v>114</v>
      </c>
      <c r="D92" s="218" t="s">
        <v>97</v>
      </c>
      <c r="E92" s="299"/>
      <c r="F92" s="299"/>
      <c r="G92" s="8"/>
      <c r="H92" s="8"/>
      <c r="I92" s="8"/>
      <c r="J92" s="8"/>
      <c r="K92" s="8"/>
      <c r="L92" s="8"/>
      <c r="M92" s="661">
        <f t="shared" si="2"/>
        <v>0</v>
      </c>
      <c r="N92" s="542"/>
      <c r="O92" s="541"/>
    </row>
    <row r="93" spans="1:15">
      <c r="A93" s="221">
        <v>14</v>
      </c>
      <c r="B93" s="220" t="s">
        <v>127</v>
      </c>
      <c r="C93" s="217" t="s">
        <v>114</v>
      </c>
      <c r="D93" s="218">
        <v>30</v>
      </c>
      <c r="E93" s="299">
        <v>400</v>
      </c>
      <c r="F93" s="299">
        <f t="shared" ref="F93:F94" si="8">E93*D93</f>
        <v>12000</v>
      </c>
      <c r="G93" s="8">
        <v>3</v>
      </c>
      <c r="H93" s="8">
        <f>I93-G93</f>
        <v>0</v>
      </c>
      <c r="I93" s="8">
        <f>'MB Electrical'!I130</f>
        <v>3</v>
      </c>
      <c r="J93" s="8">
        <v>1200</v>
      </c>
      <c r="K93" s="394">
        <f>L93-J93</f>
        <v>0</v>
      </c>
      <c r="L93" s="394">
        <f>I93*E93</f>
        <v>1200</v>
      </c>
      <c r="M93" s="661">
        <f t="shared" si="2"/>
        <v>10800</v>
      </c>
      <c r="N93" s="542"/>
      <c r="O93" s="541"/>
    </row>
    <row r="94" spans="1:15">
      <c r="A94" s="221">
        <v>15</v>
      </c>
      <c r="B94" s="220" t="s">
        <v>128</v>
      </c>
      <c r="C94" s="217" t="s">
        <v>114</v>
      </c>
      <c r="D94" s="218">
        <v>60</v>
      </c>
      <c r="E94" s="299">
        <v>400</v>
      </c>
      <c r="F94" s="299">
        <f t="shared" si="8"/>
        <v>24000</v>
      </c>
      <c r="G94" s="8"/>
      <c r="H94" s="8"/>
      <c r="I94" s="8"/>
      <c r="J94" s="8"/>
      <c r="K94" s="8"/>
      <c r="L94" s="8"/>
      <c r="M94" s="661">
        <f t="shared" si="2"/>
        <v>24000</v>
      </c>
      <c r="N94" s="542"/>
      <c r="O94" s="541"/>
    </row>
    <row r="95" spans="1:15">
      <c r="A95" s="221">
        <v>16</v>
      </c>
      <c r="B95" s="220" t="s">
        <v>129</v>
      </c>
      <c r="C95" s="217" t="s">
        <v>114</v>
      </c>
      <c r="D95" s="218" t="s">
        <v>97</v>
      </c>
      <c r="E95" s="299"/>
      <c r="F95" s="299"/>
      <c r="G95" s="8"/>
      <c r="H95" s="8"/>
      <c r="I95" s="8"/>
      <c r="J95" s="8"/>
      <c r="K95" s="8"/>
      <c r="L95" s="8"/>
      <c r="M95" s="661">
        <f t="shared" si="2"/>
        <v>0</v>
      </c>
      <c r="N95" s="542"/>
      <c r="O95" s="541"/>
    </row>
    <row r="96" spans="1:15">
      <c r="A96" s="221">
        <v>17</v>
      </c>
      <c r="B96" s="220" t="s">
        <v>130</v>
      </c>
      <c r="C96" s="217" t="s">
        <v>114</v>
      </c>
      <c r="D96" s="218">
        <v>20</v>
      </c>
      <c r="E96" s="299">
        <v>350</v>
      </c>
      <c r="F96" s="299">
        <f t="shared" ref="F96:F97" si="9">E96*D96</f>
        <v>7000</v>
      </c>
      <c r="G96" s="8"/>
      <c r="H96" s="8"/>
      <c r="I96" s="8"/>
      <c r="J96" s="8"/>
      <c r="K96" s="8"/>
      <c r="L96" s="8"/>
      <c r="M96" s="661">
        <f t="shared" si="2"/>
        <v>7000</v>
      </c>
      <c r="N96" s="542"/>
      <c r="O96" s="541"/>
    </row>
    <row r="97" spans="1:15">
      <c r="A97" s="221">
        <v>18</v>
      </c>
      <c r="B97" s="220" t="s">
        <v>131</v>
      </c>
      <c r="C97" s="217" t="s">
        <v>114</v>
      </c>
      <c r="D97" s="218">
        <v>40</v>
      </c>
      <c r="E97" s="299">
        <v>350</v>
      </c>
      <c r="F97" s="299">
        <f t="shared" si="9"/>
        <v>14000</v>
      </c>
      <c r="G97" s="8"/>
      <c r="H97" s="8"/>
      <c r="I97" s="8"/>
      <c r="J97" s="8"/>
      <c r="K97" s="8"/>
      <c r="L97" s="8"/>
      <c r="M97" s="661">
        <f t="shared" si="2"/>
        <v>14000</v>
      </c>
      <c r="N97" s="542"/>
      <c r="O97" s="541"/>
    </row>
    <row r="98" spans="1:15">
      <c r="A98" s="221">
        <v>19</v>
      </c>
      <c r="B98" s="220" t="s">
        <v>132</v>
      </c>
      <c r="C98" s="217" t="s">
        <v>114</v>
      </c>
      <c r="D98" s="218" t="s">
        <v>97</v>
      </c>
      <c r="E98" s="299"/>
      <c r="F98" s="299"/>
      <c r="G98" s="8"/>
      <c r="H98" s="8"/>
      <c r="I98" s="8"/>
      <c r="J98" s="8"/>
      <c r="K98" s="8"/>
      <c r="L98" s="8"/>
      <c r="M98" s="661">
        <f t="shared" si="2"/>
        <v>0</v>
      </c>
      <c r="N98" s="542"/>
      <c r="O98" s="541"/>
    </row>
    <row r="99" spans="1:15">
      <c r="A99" s="221">
        <v>20</v>
      </c>
      <c r="B99" s="220" t="s">
        <v>133</v>
      </c>
      <c r="C99" s="217" t="s">
        <v>114</v>
      </c>
      <c r="D99" s="218" t="s">
        <v>97</v>
      </c>
      <c r="E99" s="299"/>
      <c r="F99" s="299"/>
      <c r="G99" s="8"/>
      <c r="H99" s="8"/>
      <c r="I99" s="8"/>
      <c r="J99" s="8"/>
      <c r="K99" s="8"/>
      <c r="L99" s="8"/>
      <c r="M99" s="661">
        <f t="shared" si="2"/>
        <v>0</v>
      </c>
      <c r="N99" s="542"/>
      <c r="O99" s="541"/>
    </row>
    <row r="100" spans="1:15">
      <c r="A100" s="221">
        <v>21</v>
      </c>
      <c r="B100" s="220" t="s">
        <v>134</v>
      </c>
      <c r="C100" s="217" t="s">
        <v>114</v>
      </c>
      <c r="D100" s="218" t="s">
        <v>97</v>
      </c>
      <c r="E100" s="299"/>
      <c r="F100" s="299"/>
      <c r="G100" s="8"/>
      <c r="H100" s="8"/>
      <c r="I100" s="8"/>
      <c r="J100" s="8"/>
      <c r="K100" s="8"/>
      <c r="L100" s="8"/>
      <c r="M100" s="661">
        <f t="shared" si="2"/>
        <v>0</v>
      </c>
      <c r="N100" s="542"/>
      <c r="O100" s="541"/>
    </row>
    <row r="101" spans="1:15">
      <c r="A101" s="221">
        <v>22</v>
      </c>
      <c r="B101" s="220" t="s">
        <v>135</v>
      </c>
      <c r="C101" s="217" t="s">
        <v>114</v>
      </c>
      <c r="D101" s="218" t="s">
        <v>97</v>
      </c>
      <c r="E101" s="299"/>
      <c r="F101" s="299"/>
      <c r="G101" s="8"/>
      <c r="H101" s="8"/>
      <c r="I101" s="8"/>
      <c r="J101" s="8"/>
      <c r="K101" s="8"/>
      <c r="L101" s="8"/>
      <c r="M101" s="661">
        <f t="shared" si="2"/>
        <v>0</v>
      </c>
      <c r="N101" s="542"/>
      <c r="O101" s="541"/>
    </row>
    <row r="102" spans="1:15">
      <c r="A102" s="221">
        <v>23</v>
      </c>
      <c r="B102" s="232" t="s">
        <v>136</v>
      </c>
      <c r="C102" s="217" t="s">
        <v>114</v>
      </c>
      <c r="D102" s="218" t="s">
        <v>97</v>
      </c>
      <c r="E102" s="299"/>
      <c r="F102" s="299"/>
      <c r="G102" s="8"/>
      <c r="H102" s="8"/>
      <c r="I102" s="8"/>
      <c r="J102" s="8"/>
      <c r="K102" s="8"/>
      <c r="L102" s="8"/>
      <c r="M102" s="661">
        <f t="shared" ref="M102:M165" si="10">F102-L102</f>
        <v>0</v>
      </c>
      <c r="N102" s="542"/>
      <c r="O102" s="541"/>
    </row>
    <row r="103" spans="1:15">
      <c r="A103" s="221">
        <v>24</v>
      </c>
      <c r="B103" s="232" t="s">
        <v>137</v>
      </c>
      <c r="C103" s="217" t="s">
        <v>114</v>
      </c>
      <c r="D103" s="218" t="s">
        <v>97</v>
      </c>
      <c r="E103" s="299"/>
      <c r="F103" s="299"/>
      <c r="G103" s="8"/>
      <c r="H103" s="8"/>
      <c r="I103" s="8"/>
      <c r="J103" s="8"/>
      <c r="K103" s="8"/>
      <c r="L103" s="8"/>
      <c r="M103" s="661">
        <f t="shared" si="10"/>
        <v>0</v>
      </c>
      <c r="N103" s="542"/>
      <c r="O103" s="541"/>
    </row>
    <row r="104" spans="1:15">
      <c r="A104" s="221">
        <v>25</v>
      </c>
      <c r="B104" s="232" t="s">
        <v>138</v>
      </c>
      <c r="C104" s="217" t="s">
        <v>114</v>
      </c>
      <c r="D104" s="218" t="s">
        <v>97</v>
      </c>
      <c r="E104" s="299"/>
      <c r="F104" s="299"/>
      <c r="G104" s="8"/>
      <c r="H104" s="8"/>
      <c r="I104" s="8"/>
      <c r="J104" s="8"/>
      <c r="K104" s="8"/>
      <c r="L104" s="8"/>
      <c r="M104" s="661">
        <f t="shared" si="10"/>
        <v>0</v>
      </c>
      <c r="N104" s="542"/>
      <c r="O104" s="541"/>
    </row>
    <row r="105" spans="1:15">
      <c r="A105" s="221">
        <v>26</v>
      </c>
      <c r="B105" s="232" t="s">
        <v>139</v>
      </c>
      <c r="C105" s="217" t="s">
        <v>114</v>
      </c>
      <c r="D105" s="218" t="s">
        <v>97</v>
      </c>
      <c r="E105" s="299"/>
      <c r="F105" s="299"/>
      <c r="G105" s="8"/>
      <c r="H105" s="8"/>
      <c r="I105" s="8"/>
      <c r="J105" s="8"/>
      <c r="K105" s="8"/>
      <c r="L105" s="8"/>
      <c r="M105" s="661">
        <f t="shared" si="10"/>
        <v>0</v>
      </c>
      <c r="N105" s="542"/>
      <c r="O105" s="541"/>
    </row>
    <row r="106" spans="1:15">
      <c r="A106" s="221"/>
      <c r="B106" s="220"/>
      <c r="C106" s="217"/>
      <c r="D106" s="218"/>
      <c r="E106" s="299"/>
      <c r="F106" s="299"/>
      <c r="G106" s="8"/>
      <c r="H106" s="8"/>
      <c r="I106" s="8"/>
      <c r="J106" s="8"/>
      <c r="K106" s="8"/>
      <c r="L106" s="8"/>
      <c r="M106" s="661">
        <f t="shared" si="10"/>
        <v>0</v>
      </c>
      <c r="N106" s="542"/>
      <c r="O106" s="541"/>
    </row>
    <row r="107" spans="1:15" ht="28.8">
      <c r="A107" s="20" t="s">
        <v>140</v>
      </c>
      <c r="B107" s="216" t="s">
        <v>141</v>
      </c>
      <c r="C107" s="217"/>
      <c r="D107" s="218"/>
      <c r="E107" s="299"/>
      <c r="F107" s="299"/>
      <c r="G107" s="8"/>
      <c r="H107" s="8"/>
      <c r="I107" s="8"/>
      <c r="J107" s="8"/>
      <c r="K107" s="8"/>
      <c r="L107" s="8"/>
      <c r="M107" s="661">
        <f t="shared" si="10"/>
        <v>0</v>
      </c>
      <c r="N107" s="542"/>
      <c r="O107" s="541"/>
    </row>
    <row r="108" spans="1:15">
      <c r="A108" s="221"/>
      <c r="B108" s="220"/>
      <c r="C108" s="217"/>
      <c r="D108" s="218"/>
      <c r="E108" s="299"/>
      <c r="F108" s="299"/>
      <c r="G108" s="8"/>
      <c r="H108" s="8"/>
      <c r="I108" s="8"/>
      <c r="J108" s="8"/>
      <c r="K108" s="8"/>
      <c r="L108" s="8"/>
      <c r="M108" s="661">
        <f t="shared" si="10"/>
        <v>0</v>
      </c>
      <c r="N108" s="542"/>
      <c r="O108" s="541"/>
    </row>
    <row r="109" spans="1:15">
      <c r="A109" s="221">
        <v>1</v>
      </c>
      <c r="B109" s="220" t="s">
        <v>113</v>
      </c>
      <c r="C109" s="217" t="s">
        <v>44</v>
      </c>
      <c r="D109" s="218" t="s">
        <v>97</v>
      </c>
      <c r="E109" s="299"/>
      <c r="F109" s="299"/>
      <c r="G109" s="8"/>
      <c r="H109" s="8"/>
      <c r="I109" s="8"/>
      <c r="J109" s="8"/>
      <c r="K109" s="8"/>
      <c r="L109" s="8"/>
      <c r="M109" s="661">
        <f t="shared" si="10"/>
        <v>0</v>
      </c>
      <c r="N109" s="542"/>
      <c r="O109" s="541"/>
    </row>
    <row r="110" spans="1:15">
      <c r="A110" s="221">
        <v>2</v>
      </c>
      <c r="B110" s="220" t="s">
        <v>115</v>
      </c>
      <c r="C110" s="217" t="s">
        <v>44</v>
      </c>
      <c r="D110" s="218" t="s">
        <v>97</v>
      </c>
      <c r="E110" s="299"/>
      <c r="F110" s="299"/>
      <c r="G110" s="8"/>
      <c r="H110" s="8"/>
      <c r="I110" s="8"/>
      <c r="J110" s="8"/>
      <c r="K110" s="8"/>
      <c r="L110" s="8"/>
      <c r="M110" s="661">
        <f t="shared" si="10"/>
        <v>0</v>
      </c>
      <c r="N110" s="542"/>
      <c r="O110" s="541"/>
    </row>
    <row r="111" spans="1:15">
      <c r="A111" s="221">
        <v>3</v>
      </c>
      <c r="B111" s="220" t="s">
        <v>116</v>
      </c>
      <c r="C111" s="217" t="s">
        <v>44</v>
      </c>
      <c r="D111" s="218" t="s">
        <v>97</v>
      </c>
      <c r="E111" s="299"/>
      <c r="F111" s="299"/>
      <c r="G111" s="8"/>
      <c r="H111" s="8"/>
      <c r="I111" s="8"/>
      <c r="J111" s="8"/>
      <c r="K111" s="8"/>
      <c r="L111" s="8"/>
      <c r="M111" s="661">
        <f t="shared" si="10"/>
        <v>0</v>
      </c>
      <c r="N111" s="542"/>
      <c r="O111" s="541"/>
    </row>
    <row r="112" spans="1:15">
      <c r="A112" s="221">
        <v>4</v>
      </c>
      <c r="B112" s="220" t="s">
        <v>117</v>
      </c>
      <c r="C112" s="217" t="s">
        <v>44</v>
      </c>
      <c r="D112" s="218" t="s">
        <v>97</v>
      </c>
      <c r="E112" s="299"/>
      <c r="F112" s="299"/>
      <c r="G112" s="8"/>
      <c r="H112" s="8"/>
      <c r="I112" s="8"/>
      <c r="J112" s="8"/>
      <c r="K112" s="8"/>
      <c r="L112" s="8"/>
      <c r="M112" s="661">
        <f t="shared" si="10"/>
        <v>0</v>
      </c>
      <c r="N112" s="542"/>
      <c r="O112" s="541"/>
    </row>
    <row r="113" spans="1:15">
      <c r="A113" s="221">
        <v>5</v>
      </c>
      <c r="B113" s="220" t="s">
        <v>118</v>
      </c>
      <c r="C113" s="217" t="s">
        <v>44</v>
      </c>
      <c r="D113" s="218" t="s">
        <v>97</v>
      </c>
      <c r="E113" s="299"/>
      <c r="F113" s="299"/>
      <c r="G113" s="8"/>
      <c r="H113" s="8"/>
      <c r="I113" s="8"/>
      <c r="J113" s="8"/>
      <c r="K113" s="8"/>
      <c r="L113" s="8"/>
      <c r="M113" s="661">
        <f t="shared" si="10"/>
        <v>0</v>
      </c>
      <c r="N113" s="542"/>
      <c r="O113" s="541"/>
    </row>
    <row r="114" spans="1:15">
      <c r="A114" s="221">
        <v>6</v>
      </c>
      <c r="B114" s="220" t="s">
        <v>119</v>
      </c>
      <c r="C114" s="217" t="s">
        <v>44</v>
      </c>
      <c r="D114" s="218" t="s">
        <v>97</v>
      </c>
      <c r="E114" s="299"/>
      <c r="F114" s="299"/>
      <c r="G114" s="8"/>
      <c r="H114" s="8"/>
      <c r="I114" s="8"/>
      <c r="J114" s="8"/>
      <c r="K114" s="8"/>
      <c r="L114" s="8"/>
      <c r="M114" s="661">
        <f t="shared" si="10"/>
        <v>0</v>
      </c>
      <c r="N114" s="542"/>
      <c r="O114" s="541"/>
    </row>
    <row r="115" spans="1:15">
      <c r="A115" s="221">
        <v>7</v>
      </c>
      <c r="B115" s="220" t="s">
        <v>120</v>
      </c>
      <c r="C115" s="217" t="s">
        <v>44</v>
      </c>
      <c r="D115" s="218" t="s">
        <v>97</v>
      </c>
      <c r="E115" s="299"/>
      <c r="F115" s="299"/>
      <c r="G115" s="8"/>
      <c r="H115" s="8"/>
      <c r="I115" s="8"/>
      <c r="J115" s="8"/>
      <c r="K115" s="8"/>
      <c r="L115" s="8"/>
      <c r="M115" s="661">
        <f t="shared" si="10"/>
        <v>0</v>
      </c>
      <c r="N115" s="542"/>
      <c r="O115" s="541"/>
    </row>
    <row r="116" spans="1:15">
      <c r="A116" s="221">
        <v>8</v>
      </c>
      <c r="B116" s="220" t="s">
        <v>121</v>
      </c>
      <c r="C116" s="217" t="s">
        <v>44</v>
      </c>
      <c r="D116" s="218" t="s">
        <v>97</v>
      </c>
      <c r="E116" s="299"/>
      <c r="F116" s="299"/>
      <c r="G116" s="8"/>
      <c r="H116" s="8"/>
      <c r="I116" s="8"/>
      <c r="J116" s="8"/>
      <c r="K116" s="8"/>
      <c r="L116" s="8"/>
      <c r="M116" s="661">
        <f t="shared" si="10"/>
        <v>0</v>
      </c>
      <c r="N116" s="542"/>
      <c r="O116" s="541"/>
    </row>
    <row r="117" spans="1:15">
      <c r="A117" s="221">
        <v>9</v>
      </c>
      <c r="B117" s="220" t="s">
        <v>122</v>
      </c>
      <c r="C117" s="217" t="s">
        <v>44</v>
      </c>
      <c r="D117" s="218" t="s">
        <v>97</v>
      </c>
      <c r="E117" s="299"/>
      <c r="F117" s="299"/>
      <c r="G117" s="8"/>
      <c r="H117" s="8"/>
      <c r="I117" s="8"/>
      <c r="J117" s="8"/>
      <c r="K117" s="8"/>
      <c r="L117" s="8"/>
      <c r="M117" s="661">
        <f t="shared" si="10"/>
        <v>0</v>
      </c>
      <c r="N117" s="542"/>
      <c r="O117" s="541"/>
    </row>
    <row r="118" spans="1:15">
      <c r="A118" s="221">
        <v>10</v>
      </c>
      <c r="B118" s="220" t="s">
        <v>123</v>
      </c>
      <c r="C118" s="217" t="s">
        <v>44</v>
      </c>
      <c r="D118" s="218">
        <v>2</v>
      </c>
      <c r="E118" s="299">
        <v>650</v>
      </c>
      <c r="F118" s="299">
        <f t="shared" ref="F118" si="11">E118*D118</f>
        <v>1300</v>
      </c>
      <c r="G118" s="8"/>
      <c r="H118" s="8"/>
      <c r="I118" s="8"/>
      <c r="J118" s="8"/>
      <c r="K118" s="8"/>
      <c r="L118" s="8"/>
      <c r="M118" s="661">
        <f t="shared" si="10"/>
        <v>1300</v>
      </c>
      <c r="N118" s="542"/>
      <c r="O118" s="541"/>
    </row>
    <row r="119" spans="1:15">
      <c r="A119" s="221">
        <v>11</v>
      </c>
      <c r="B119" s="220" t="s">
        <v>124</v>
      </c>
      <c r="C119" s="217" t="s">
        <v>44</v>
      </c>
      <c r="D119" s="218" t="s">
        <v>97</v>
      </c>
      <c r="E119" s="299"/>
      <c r="F119" s="299"/>
      <c r="G119" s="8"/>
      <c r="H119" s="8"/>
      <c r="I119" s="8"/>
      <c r="J119" s="8"/>
      <c r="K119" s="8"/>
      <c r="L119" s="8"/>
      <c r="M119" s="661">
        <f t="shared" si="10"/>
        <v>0</v>
      </c>
      <c r="N119" s="542"/>
      <c r="O119" s="541"/>
    </row>
    <row r="120" spans="1:15">
      <c r="A120" s="221">
        <v>12</v>
      </c>
      <c r="B120" s="220" t="s">
        <v>125</v>
      </c>
      <c r="C120" s="217" t="s">
        <v>44</v>
      </c>
      <c r="D120" s="218" t="s">
        <v>97</v>
      </c>
      <c r="E120" s="299"/>
      <c r="F120" s="299"/>
      <c r="G120" s="8"/>
      <c r="H120" s="8"/>
      <c r="I120" s="8"/>
      <c r="J120" s="8"/>
      <c r="K120" s="8"/>
      <c r="L120" s="8"/>
      <c r="M120" s="661">
        <f t="shared" si="10"/>
        <v>0</v>
      </c>
      <c r="N120" s="542"/>
      <c r="O120" s="541"/>
    </row>
    <row r="121" spans="1:15">
      <c r="A121" s="221">
        <v>13</v>
      </c>
      <c r="B121" s="220" t="s">
        <v>126</v>
      </c>
      <c r="C121" s="217" t="s">
        <v>44</v>
      </c>
      <c r="D121" s="218" t="s">
        <v>97</v>
      </c>
      <c r="E121" s="299"/>
      <c r="F121" s="299"/>
      <c r="G121" s="8"/>
      <c r="H121" s="8"/>
      <c r="I121" s="8"/>
      <c r="J121" s="8"/>
      <c r="K121" s="8"/>
      <c r="L121" s="8"/>
      <c r="M121" s="661">
        <f t="shared" si="10"/>
        <v>0</v>
      </c>
      <c r="N121" s="542"/>
      <c r="O121" s="541"/>
    </row>
    <row r="122" spans="1:15">
      <c r="A122" s="221">
        <v>14</v>
      </c>
      <c r="B122" s="220" t="s">
        <v>127</v>
      </c>
      <c r="C122" s="217" t="s">
        <v>44</v>
      </c>
      <c r="D122" s="218">
        <v>6</v>
      </c>
      <c r="E122" s="299">
        <v>550</v>
      </c>
      <c r="F122" s="299">
        <f t="shared" ref="F122:F123" si="12">E122*D122</f>
        <v>3300</v>
      </c>
      <c r="G122" s="8"/>
      <c r="H122" s="8"/>
      <c r="I122" s="8"/>
      <c r="J122" s="8"/>
      <c r="K122" s="8"/>
      <c r="L122" s="8"/>
      <c r="M122" s="661">
        <f t="shared" si="10"/>
        <v>3300</v>
      </c>
      <c r="N122" s="542"/>
      <c r="O122" s="541"/>
    </row>
    <row r="123" spans="1:15">
      <c r="A123" s="221">
        <v>15</v>
      </c>
      <c r="B123" s="220" t="s">
        <v>128</v>
      </c>
      <c r="C123" s="217" t="s">
        <v>44</v>
      </c>
      <c r="D123" s="218">
        <v>4</v>
      </c>
      <c r="E123" s="299">
        <v>500</v>
      </c>
      <c r="F123" s="299">
        <f t="shared" si="12"/>
        <v>2000</v>
      </c>
      <c r="G123" s="8"/>
      <c r="H123" s="8"/>
      <c r="I123" s="8"/>
      <c r="J123" s="8"/>
      <c r="K123" s="8"/>
      <c r="L123" s="8"/>
      <c r="M123" s="661">
        <f t="shared" si="10"/>
        <v>2000</v>
      </c>
      <c r="N123" s="542"/>
      <c r="O123" s="541"/>
    </row>
    <row r="124" spans="1:15">
      <c r="A124" s="221">
        <v>16</v>
      </c>
      <c r="B124" s="220" t="s">
        <v>129</v>
      </c>
      <c r="C124" s="217" t="s">
        <v>44</v>
      </c>
      <c r="D124" s="218" t="s">
        <v>97</v>
      </c>
      <c r="E124" s="299"/>
      <c r="F124" s="299"/>
      <c r="G124" s="8"/>
      <c r="H124" s="8"/>
      <c r="I124" s="8"/>
      <c r="J124" s="8"/>
      <c r="K124" s="8"/>
      <c r="L124" s="8"/>
      <c r="M124" s="661">
        <f t="shared" si="10"/>
        <v>0</v>
      </c>
      <c r="N124" s="542"/>
      <c r="O124" s="541"/>
    </row>
    <row r="125" spans="1:15">
      <c r="A125" s="221">
        <v>17</v>
      </c>
      <c r="B125" s="220" t="s">
        <v>130</v>
      </c>
      <c r="C125" s="217" t="s">
        <v>44</v>
      </c>
      <c r="D125" s="218">
        <v>4</v>
      </c>
      <c r="E125" s="299">
        <v>500</v>
      </c>
      <c r="F125" s="299">
        <f t="shared" ref="F125:F126" si="13">E125*D125</f>
        <v>2000</v>
      </c>
      <c r="G125" s="8"/>
      <c r="H125" s="8"/>
      <c r="I125" s="8"/>
      <c r="J125" s="8"/>
      <c r="K125" s="8"/>
      <c r="L125" s="8"/>
      <c r="M125" s="661">
        <f t="shared" si="10"/>
        <v>2000</v>
      </c>
      <c r="N125" s="542"/>
      <c r="O125" s="541"/>
    </row>
    <row r="126" spans="1:15">
      <c r="A126" s="221">
        <v>18</v>
      </c>
      <c r="B126" s="220" t="s">
        <v>131</v>
      </c>
      <c r="C126" s="217" t="s">
        <v>44</v>
      </c>
      <c r="D126" s="218">
        <v>4</v>
      </c>
      <c r="E126" s="299">
        <v>400</v>
      </c>
      <c r="F126" s="299">
        <f t="shared" si="13"/>
        <v>1600</v>
      </c>
      <c r="G126" s="8"/>
      <c r="H126" s="8"/>
      <c r="I126" s="8"/>
      <c r="J126" s="8"/>
      <c r="K126" s="8"/>
      <c r="L126" s="8"/>
      <c r="M126" s="661">
        <f t="shared" si="10"/>
        <v>1600</v>
      </c>
      <c r="N126" s="542"/>
      <c r="O126" s="541"/>
    </row>
    <row r="127" spans="1:15">
      <c r="A127" s="221">
        <v>19</v>
      </c>
      <c r="B127" s="220" t="s">
        <v>132</v>
      </c>
      <c r="C127" s="217" t="s">
        <v>44</v>
      </c>
      <c r="D127" s="218" t="s">
        <v>97</v>
      </c>
      <c r="E127" s="299"/>
      <c r="F127" s="299"/>
      <c r="G127" s="8"/>
      <c r="H127" s="8"/>
      <c r="I127" s="8"/>
      <c r="J127" s="8"/>
      <c r="K127" s="8"/>
      <c r="L127" s="8"/>
      <c r="M127" s="661">
        <f t="shared" si="10"/>
        <v>0</v>
      </c>
      <c r="N127" s="542"/>
      <c r="O127" s="541"/>
    </row>
    <row r="128" spans="1:15">
      <c r="A128" s="221">
        <v>20</v>
      </c>
      <c r="B128" s="220" t="s">
        <v>133</v>
      </c>
      <c r="C128" s="217" t="s">
        <v>44</v>
      </c>
      <c r="D128" s="218" t="s">
        <v>97</v>
      </c>
      <c r="E128" s="299"/>
      <c r="F128" s="299"/>
      <c r="G128" s="8"/>
      <c r="H128" s="8"/>
      <c r="I128" s="8"/>
      <c r="J128" s="8"/>
      <c r="K128" s="8"/>
      <c r="L128" s="8"/>
      <c r="M128" s="661">
        <f t="shared" si="10"/>
        <v>0</v>
      </c>
      <c r="N128" s="542"/>
      <c r="O128" s="541"/>
    </row>
    <row r="129" spans="1:15">
      <c r="A129" s="221">
        <v>21</v>
      </c>
      <c r="B129" s="220" t="s">
        <v>134</v>
      </c>
      <c r="C129" s="217" t="s">
        <v>44</v>
      </c>
      <c r="D129" s="218" t="s">
        <v>97</v>
      </c>
      <c r="E129" s="299"/>
      <c r="F129" s="299"/>
      <c r="G129" s="8"/>
      <c r="H129" s="8"/>
      <c r="I129" s="8"/>
      <c r="J129" s="8"/>
      <c r="K129" s="8"/>
      <c r="L129" s="8"/>
      <c r="M129" s="661">
        <f t="shared" si="10"/>
        <v>0</v>
      </c>
      <c r="N129" s="542"/>
      <c r="O129" s="541"/>
    </row>
    <row r="130" spans="1:15">
      <c r="A130" s="221">
        <v>22</v>
      </c>
      <c r="B130" s="220" t="s">
        <v>135</v>
      </c>
      <c r="C130" s="217" t="s">
        <v>44</v>
      </c>
      <c r="D130" s="218" t="s">
        <v>97</v>
      </c>
      <c r="E130" s="299"/>
      <c r="F130" s="299"/>
      <c r="G130" s="8"/>
      <c r="H130" s="8"/>
      <c r="I130" s="8"/>
      <c r="J130" s="8"/>
      <c r="K130" s="8"/>
      <c r="L130" s="8"/>
      <c r="M130" s="661">
        <f t="shared" si="10"/>
        <v>0</v>
      </c>
      <c r="N130" s="542"/>
      <c r="O130" s="541"/>
    </row>
    <row r="131" spans="1:15">
      <c r="A131" s="221">
        <v>23</v>
      </c>
      <c r="B131" s="232" t="s">
        <v>136</v>
      </c>
      <c r="C131" s="217" t="s">
        <v>44</v>
      </c>
      <c r="D131" s="218" t="s">
        <v>97</v>
      </c>
      <c r="E131" s="299"/>
      <c r="F131" s="299"/>
      <c r="G131" s="8"/>
      <c r="H131" s="8"/>
      <c r="I131" s="8"/>
      <c r="J131" s="8"/>
      <c r="K131" s="8"/>
      <c r="L131" s="8"/>
      <c r="M131" s="661">
        <f t="shared" si="10"/>
        <v>0</v>
      </c>
      <c r="N131" s="542"/>
      <c r="O131" s="541"/>
    </row>
    <row r="132" spans="1:15">
      <c r="A132" s="221">
        <v>24</v>
      </c>
      <c r="B132" s="232" t="s">
        <v>137</v>
      </c>
      <c r="C132" s="217" t="s">
        <v>44</v>
      </c>
      <c r="D132" s="218" t="s">
        <v>97</v>
      </c>
      <c r="E132" s="299"/>
      <c r="F132" s="299"/>
      <c r="G132" s="8"/>
      <c r="H132" s="8"/>
      <c r="I132" s="8"/>
      <c r="J132" s="8"/>
      <c r="K132" s="8"/>
      <c r="L132" s="8"/>
      <c r="M132" s="661">
        <f t="shared" si="10"/>
        <v>0</v>
      </c>
      <c r="N132" s="542"/>
      <c r="O132" s="541"/>
    </row>
    <row r="133" spans="1:15">
      <c r="A133" s="221">
        <v>25</v>
      </c>
      <c r="B133" s="232" t="s">
        <v>138</v>
      </c>
      <c r="C133" s="217" t="s">
        <v>44</v>
      </c>
      <c r="D133" s="218" t="s">
        <v>97</v>
      </c>
      <c r="E133" s="299"/>
      <c r="F133" s="299"/>
      <c r="G133" s="8"/>
      <c r="H133" s="8"/>
      <c r="I133" s="8"/>
      <c r="J133" s="8"/>
      <c r="K133" s="8"/>
      <c r="L133" s="8"/>
      <c r="M133" s="661">
        <f t="shared" si="10"/>
        <v>0</v>
      </c>
      <c r="N133" s="542"/>
      <c r="O133" s="541"/>
    </row>
    <row r="134" spans="1:15">
      <c r="A134" s="221">
        <v>26</v>
      </c>
      <c r="B134" s="232" t="s">
        <v>139</v>
      </c>
      <c r="C134" s="217" t="s">
        <v>44</v>
      </c>
      <c r="D134" s="218" t="s">
        <v>97</v>
      </c>
      <c r="E134" s="299"/>
      <c r="F134" s="299"/>
      <c r="G134" s="8"/>
      <c r="H134" s="8"/>
      <c r="I134" s="8"/>
      <c r="J134" s="8"/>
      <c r="K134" s="8"/>
      <c r="L134" s="8"/>
      <c r="M134" s="661">
        <f t="shared" si="10"/>
        <v>0</v>
      </c>
      <c r="N134" s="542"/>
      <c r="O134" s="541"/>
    </row>
    <row r="135" spans="1:15">
      <c r="A135" s="221"/>
      <c r="B135" s="232"/>
      <c r="C135" s="217"/>
      <c r="D135" s="218"/>
      <c r="E135" s="299"/>
      <c r="F135" s="299"/>
      <c r="G135" s="8"/>
      <c r="H135" s="8"/>
      <c r="I135" s="8"/>
      <c r="J135" s="8"/>
      <c r="K135" s="8"/>
      <c r="L135" s="8"/>
      <c r="M135" s="661">
        <f t="shared" si="10"/>
        <v>0</v>
      </c>
      <c r="N135" s="542"/>
      <c r="O135" s="541"/>
    </row>
    <row r="136" spans="1:15">
      <c r="A136" s="226"/>
      <c r="B136" s="227" t="s">
        <v>142</v>
      </c>
      <c r="C136" s="228"/>
      <c r="D136" s="229"/>
      <c r="E136" s="300"/>
      <c r="F136" s="300"/>
      <c r="G136" s="230"/>
      <c r="H136" s="230"/>
      <c r="I136" s="230"/>
      <c r="J136" s="230"/>
      <c r="K136" s="230"/>
      <c r="L136" s="230"/>
      <c r="M136" s="661">
        <f t="shared" si="10"/>
        <v>0</v>
      </c>
      <c r="N136" s="543"/>
      <c r="O136" s="541"/>
    </row>
    <row r="137" spans="1:15">
      <c r="A137" s="221"/>
      <c r="B137" s="220"/>
      <c r="C137" s="217"/>
      <c r="D137" s="218"/>
      <c r="E137" s="299"/>
      <c r="F137" s="299"/>
      <c r="G137" s="8"/>
      <c r="H137" s="8"/>
      <c r="I137" s="8"/>
      <c r="J137" s="8"/>
      <c r="K137" s="8"/>
      <c r="L137" s="8"/>
      <c r="M137" s="661">
        <f t="shared" si="10"/>
        <v>0</v>
      </c>
      <c r="N137" s="542"/>
      <c r="O137" s="541"/>
    </row>
    <row r="138" spans="1:15">
      <c r="A138" s="20" t="s">
        <v>143</v>
      </c>
      <c r="B138" s="216" t="s">
        <v>144</v>
      </c>
      <c r="C138" s="217"/>
      <c r="D138" s="218"/>
      <c r="E138" s="299"/>
      <c r="F138" s="299"/>
      <c r="G138" s="8"/>
      <c r="H138" s="8"/>
      <c r="I138" s="8"/>
      <c r="J138" s="8"/>
      <c r="K138" s="8"/>
      <c r="L138" s="8"/>
      <c r="M138" s="661">
        <f t="shared" si="10"/>
        <v>0</v>
      </c>
      <c r="N138" s="542"/>
      <c r="O138" s="541"/>
    </row>
    <row r="139" spans="1:15">
      <c r="A139" s="20"/>
      <c r="B139" s="216"/>
      <c r="C139" s="217"/>
      <c r="D139" s="218"/>
      <c r="E139" s="299"/>
      <c r="F139" s="299"/>
      <c r="G139" s="8"/>
      <c r="H139" s="8"/>
      <c r="I139" s="8"/>
      <c r="J139" s="8"/>
      <c r="K139" s="8"/>
      <c r="L139" s="8"/>
      <c r="M139" s="661">
        <f t="shared" si="10"/>
        <v>0</v>
      </c>
      <c r="N139" s="542"/>
      <c r="O139" s="541"/>
    </row>
    <row r="140" spans="1:15">
      <c r="A140" s="20"/>
      <c r="B140" s="233" t="s">
        <v>145</v>
      </c>
      <c r="C140" s="217"/>
      <c r="D140" s="218"/>
      <c r="E140" s="299"/>
      <c r="F140" s="299"/>
      <c r="G140" s="8"/>
      <c r="H140" s="8"/>
      <c r="I140" s="8"/>
      <c r="J140" s="8"/>
      <c r="K140" s="8"/>
      <c r="L140" s="8"/>
      <c r="M140" s="661">
        <f t="shared" si="10"/>
        <v>0</v>
      </c>
      <c r="N140" s="542"/>
      <c r="O140" s="541"/>
    </row>
    <row r="141" spans="1:15">
      <c r="A141" s="20"/>
      <c r="B141" s="233"/>
      <c r="C141" s="217"/>
      <c r="D141" s="218"/>
      <c r="E141" s="299"/>
      <c r="F141" s="299"/>
      <c r="G141" s="8"/>
      <c r="H141" s="8"/>
      <c r="I141" s="8"/>
      <c r="J141" s="8"/>
      <c r="K141" s="8"/>
      <c r="L141" s="8"/>
      <c r="M141" s="661">
        <f t="shared" si="10"/>
        <v>0</v>
      </c>
      <c r="N141" s="542"/>
      <c r="O141" s="541"/>
    </row>
    <row r="142" spans="1:15" ht="57.6">
      <c r="A142" s="20"/>
      <c r="B142" s="224" t="s">
        <v>146</v>
      </c>
      <c r="C142" s="217"/>
      <c r="D142" s="218"/>
      <c r="E142" s="299"/>
      <c r="F142" s="299"/>
      <c r="G142" s="8"/>
      <c r="H142" s="8"/>
      <c r="I142" s="8"/>
      <c r="J142" s="8"/>
      <c r="K142" s="8"/>
      <c r="L142" s="8"/>
      <c r="M142" s="661">
        <f t="shared" si="10"/>
        <v>0</v>
      </c>
      <c r="N142" s="542"/>
      <c r="O142" s="541"/>
    </row>
    <row r="143" spans="1:15">
      <c r="A143" s="20"/>
      <c r="B143" s="216"/>
      <c r="C143" s="217"/>
      <c r="D143" s="218"/>
      <c r="E143" s="299"/>
      <c r="F143" s="299"/>
      <c r="G143" s="8"/>
      <c r="H143" s="8"/>
      <c r="I143" s="8"/>
      <c r="J143" s="8"/>
      <c r="K143" s="8"/>
      <c r="L143" s="8"/>
      <c r="M143" s="661">
        <f t="shared" si="10"/>
        <v>0</v>
      </c>
      <c r="N143" s="542"/>
      <c r="O143" s="541"/>
    </row>
    <row r="144" spans="1:15">
      <c r="A144" s="20"/>
      <c r="B144" s="225" t="s">
        <v>147</v>
      </c>
      <c r="C144" s="217"/>
      <c r="D144" s="218"/>
      <c r="E144" s="299"/>
      <c r="F144" s="299"/>
      <c r="G144" s="8"/>
      <c r="H144" s="8"/>
      <c r="I144" s="8"/>
      <c r="J144" s="8"/>
      <c r="K144" s="8"/>
      <c r="L144" s="8"/>
      <c r="M144" s="661">
        <f t="shared" si="10"/>
        <v>0</v>
      </c>
      <c r="N144" s="542"/>
      <c r="O144" s="541"/>
    </row>
    <row r="145" spans="1:15">
      <c r="A145" s="20"/>
      <c r="B145" s="225" t="s">
        <v>148</v>
      </c>
      <c r="C145" s="217"/>
      <c r="D145" s="218"/>
      <c r="E145" s="299"/>
      <c r="F145" s="299"/>
      <c r="G145" s="8"/>
      <c r="H145" s="8"/>
      <c r="I145" s="8"/>
      <c r="J145" s="8"/>
      <c r="K145" s="8"/>
      <c r="L145" s="8"/>
      <c r="M145" s="661">
        <f t="shared" si="10"/>
        <v>0</v>
      </c>
      <c r="N145" s="542"/>
      <c r="O145" s="541"/>
    </row>
    <row r="146" spans="1:15">
      <c r="A146" s="20"/>
      <c r="B146" s="225" t="s">
        <v>149</v>
      </c>
      <c r="C146" s="217"/>
      <c r="D146" s="218"/>
      <c r="E146" s="299"/>
      <c r="F146" s="299"/>
      <c r="G146" s="8"/>
      <c r="H146" s="8"/>
      <c r="I146" s="8"/>
      <c r="J146" s="8"/>
      <c r="K146" s="8"/>
      <c r="L146" s="8"/>
      <c r="M146" s="661">
        <f t="shared" si="10"/>
        <v>0</v>
      </c>
      <c r="N146" s="542"/>
      <c r="O146" s="541"/>
    </row>
    <row r="147" spans="1:15">
      <c r="A147" s="20"/>
      <c r="B147" s="225" t="s">
        <v>150</v>
      </c>
      <c r="C147" s="217"/>
      <c r="D147" s="218"/>
      <c r="E147" s="299"/>
      <c r="F147" s="299"/>
      <c r="G147" s="8"/>
      <c r="H147" s="8"/>
      <c r="I147" s="8"/>
      <c r="J147" s="8"/>
      <c r="K147" s="8"/>
      <c r="L147" s="8"/>
      <c r="M147" s="661">
        <f t="shared" si="10"/>
        <v>0</v>
      </c>
      <c r="N147" s="542"/>
      <c r="O147" s="541"/>
    </row>
    <row r="148" spans="1:15">
      <c r="A148" s="20"/>
      <c r="B148" s="225" t="s">
        <v>151</v>
      </c>
      <c r="C148" s="217"/>
      <c r="D148" s="218"/>
      <c r="E148" s="299"/>
      <c r="F148" s="299"/>
      <c r="G148" s="8"/>
      <c r="H148" s="8"/>
      <c r="I148" s="8"/>
      <c r="J148" s="8"/>
      <c r="K148" s="8"/>
      <c r="L148" s="8"/>
      <c r="M148" s="661">
        <f t="shared" si="10"/>
        <v>0</v>
      </c>
      <c r="N148" s="542"/>
      <c r="O148" s="541"/>
    </row>
    <row r="149" spans="1:15">
      <c r="A149" s="20"/>
      <c r="B149" s="225"/>
      <c r="C149" s="217"/>
      <c r="D149" s="218"/>
      <c r="E149" s="299"/>
      <c r="F149" s="299"/>
      <c r="G149" s="8"/>
      <c r="H149" s="8"/>
      <c r="I149" s="8"/>
      <c r="J149" s="8"/>
      <c r="K149" s="8"/>
      <c r="L149" s="8"/>
      <c r="M149" s="661">
        <f t="shared" si="10"/>
        <v>0</v>
      </c>
      <c r="N149" s="542"/>
      <c r="O149" s="541"/>
    </row>
    <row r="150" spans="1:15">
      <c r="A150" s="20"/>
      <c r="B150" s="225" t="s">
        <v>152</v>
      </c>
      <c r="C150" s="217"/>
      <c r="D150" s="218"/>
      <c r="E150" s="299"/>
      <c r="F150" s="299"/>
      <c r="G150" s="8"/>
      <c r="H150" s="8"/>
      <c r="I150" s="8"/>
      <c r="J150" s="8"/>
      <c r="K150" s="8"/>
      <c r="L150" s="8"/>
      <c r="M150" s="661">
        <f t="shared" si="10"/>
        <v>0</v>
      </c>
      <c r="N150" s="542"/>
      <c r="O150" s="541"/>
    </row>
    <row r="151" spans="1:15">
      <c r="A151" s="20"/>
      <c r="B151" s="225"/>
      <c r="C151" s="217"/>
      <c r="D151" s="218"/>
      <c r="E151" s="299"/>
      <c r="F151" s="299"/>
      <c r="G151" s="8"/>
      <c r="H151" s="8"/>
      <c r="I151" s="8"/>
      <c r="J151" s="8"/>
      <c r="K151" s="8"/>
      <c r="L151" s="8"/>
      <c r="M151" s="661">
        <f t="shared" si="10"/>
        <v>0</v>
      </c>
      <c r="N151" s="542"/>
      <c r="O151" s="541"/>
    </row>
    <row r="152" spans="1:15">
      <c r="A152" s="20"/>
      <c r="B152" s="225" t="s">
        <v>153</v>
      </c>
      <c r="C152" s="217"/>
      <c r="D152" s="218"/>
      <c r="E152" s="299"/>
      <c r="F152" s="299"/>
      <c r="G152" s="8"/>
      <c r="H152" s="8"/>
      <c r="I152" s="8"/>
      <c r="J152" s="8"/>
      <c r="K152" s="8"/>
      <c r="L152" s="8"/>
      <c r="M152" s="661">
        <f t="shared" si="10"/>
        <v>0</v>
      </c>
      <c r="N152" s="542"/>
      <c r="O152" s="541"/>
    </row>
    <row r="153" spans="1:15">
      <c r="A153" s="20"/>
      <c r="B153" s="225" t="s">
        <v>154</v>
      </c>
      <c r="C153" s="217"/>
      <c r="D153" s="218"/>
      <c r="E153" s="299"/>
      <c r="F153" s="299"/>
      <c r="G153" s="8"/>
      <c r="H153" s="8"/>
      <c r="I153" s="8"/>
      <c r="J153" s="8"/>
      <c r="K153" s="8"/>
      <c r="L153" s="8"/>
      <c r="M153" s="661">
        <f t="shared" si="10"/>
        <v>0</v>
      </c>
      <c r="N153" s="542"/>
      <c r="O153" s="541"/>
    </row>
    <row r="154" spans="1:15">
      <c r="A154" s="20"/>
      <c r="B154" s="225" t="s">
        <v>155</v>
      </c>
      <c r="C154" s="217"/>
      <c r="D154" s="218"/>
      <c r="E154" s="299"/>
      <c r="F154" s="299"/>
      <c r="G154" s="8"/>
      <c r="H154" s="8"/>
      <c r="I154" s="8"/>
      <c r="J154" s="8"/>
      <c r="K154" s="8"/>
      <c r="L154" s="8"/>
      <c r="M154" s="661">
        <f t="shared" si="10"/>
        <v>0</v>
      </c>
      <c r="N154" s="542"/>
      <c r="O154" s="541"/>
    </row>
    <row r="155" spans="1:15">
      <c r="A155" s="20"/>
      <c r="B155" s="225"/>
      <c r="C155" s="217"/>
      <c r="D155" s="218"/>
      <c r="E155" s="299"/>
      <c r="F155" s="299"/>
      <c r="G155" s="8"/>
      <c r="H155" s="8"/>
      <c r="I155" s="8"/>
      <c r="J155" s="8"/>
      <c r="K155" s="8"/>
      <c r="L155" s="8"/>
      <c r="M155" s="661">
        <f t="shared" si="10"/>
        <v>0</v>
      </c>
      <c r="N155" s="542"/>
      <c r="O155" s="541"/>
    </row>
    <row r="156" spans="1:15">
      <c r="A156" s="20"/>
      <c r="B156" s="225" t="s">
        <v>156</v>
      </c>
      <c r="C156" s="217"/>
      <c r="D156" s="218"/>
      <c r="E156" s="299"/>
      <c r="F156" s="299"/>
      <c r="G156" s="8"/>
      <c r="H156" s="8"/>
      <c r="I156" s="8"/>
      <c r="J156" s="8"/>
      <c r="K156" s="8"/>
      <c r="L156" s="8"/>
      <c r="M156" s="661">
        <f t="shared" si="10"/>
        <v>0</v>
      </c>
      <c r="N156" s="542"/>
      <c r="O156" s="541"/>
    </row>
    <row r="157" spans="1:15">
      <c r="A157" s="20"/>
      <c r="B157" s="225" t="s">
        <v>157</v>
      </c>
      <c r="C157" s="217"/>
      <c r="D157" s="218"/>
      <c r="E157" s="299"/>
      <c r="F157" s="299"/>
      <c r="G157" s="8"/>
      <c r="H157" s="8"/>
      <c r="I157" s="8"/>
      <c r="J157" s="8"/>
      <c r="K157" s="8"/>
      <c r="L157" s="8"/>
      <c r="M157" s="661">
        <f t="shared" si="10"/>
        <v>0</v>
      </c>
      <c r="N157" s="542"/>
      <c r="O157" s="541"/>
    </row>
    <row r="158" spans="1:15">
      <c r="A158" s="20"/>
      <c r="B158" s="216"/>
      <c r="C158" s="217"/>
      <c r="D158" s="218"/>
      <c r="E158" s="299"/>
      <c r="F158" s="299"/>
      <c r="G158" s="8"/>
      <c r="H158" s="8"/>
      <c r="I158" s="8"/>
      <c r="J158" s="8"/>
      <c r="K158" s="8"/>
      <c r="L158" s="8"/>
      <c r="M158" s="661">
        <f t="shared" si="10"/>
        <v>0</v>
      </c>
      <c r="N158" s="542"/>
      <c r="O158" s="541"/>
    </row>
    <row r="159" spans="1:15">
      <c r="A159" s="20"/>
      <c r="B159" s="225" t="s">
        <v>158</v>
      </c>
      <c r="C159" s="217"/>
      <c r="D159" s="218"/>
      <c r="E159" s="299"/>
      <c r="F159" s="299"/>
      <c r="G159" s="8"/>
      <c r="H159" s="8"/>
      <c r="I159" s="8"/>
      <c r="J159" s="8"/>
      <c r="K159" s="8"/>
      <c r="L159" s="8"/>
      <c r="M159" s="661">
        <f t="shared" si="10"/>
        <v>0</v>
      </c>
      <c r="N159" s="542"/>
      <c r="O159" s="541"/>
    </row>
    <row r="160" spans="1:15">
      <c r="A160" s="20"/>
      <c r="B160" s="225" t="s">
        <v>159</v>
      </c>
      <c r="C160" s="217"/>
      <c r="D160" s="218"/>
      <c r="E160" s="299"/>
      <c r="F160" s="299"/>
      <c r="G160" s="8"/>
      <c r="H160" s="8"/>
      <c r="I160" s="8"/>
      <c r="J160" s="8"/>
      <c r="K160" s="8"/>
      <c r="L160" s="8"/>
      <c r="M160" s="661">
        <f t="shared" si="10"/>
        <v>0</v>
      </c>
      <c r="N160" s="542"/>
      <c r="O160" s="541"/>
    </row>
    <row r="161" spans="1:15">
      <c r="A161" s="20"/>
      <c r="B161" s="225" t="s">
        <v>160</v>
      </c>
      <c r="C161" s="217"/>
      <c r="D161" s="218"/>
      <c r="E161" s="299"/>
      <c r="F161" s="299"/>
      <c r="G161" s="8"/>
      <c r="H161" s="8"/>
      <c r="I161" s="8"/>
      <c r="J161" s="8"/>
      <c r="K161" s="8"/>
      <c r="L161" s="8"/>
      <c r="M161" s="661">
        <f t="shared" si="10"/>
        <v>0</v>
      </c>
      <c r="N161" s="542"/>
      <c r="O161" s="541"/>
    </row>
    <row r="162" spans="1:15">
      <c r="A162" s="20"/>
      <c r="B162" s="225" t="s">
        <v>161</v>
      </c>
      <c r="C162" s="217"/>
      <c r="D162" s="218"/>
      <c r="E162" s="299"/>
      <c r="F162" s="299"/>
      <c r="G162" s="8"/>
      <c r="H162" s="8"/>
      <c r="I162" s="8"/>
      <c r="J162" s="8"/>
      <c r="K162" s="8"/>
      <c r="L162" s="8"/>
      <c r="M162" s="661">
        <f t="shared" si="10"/>
        <v>0</v>
      </c>
      <c r="N162" s="542"/>
      <c r="O162" s="541"/>
    </row>
    <row r="163" spans="1:15">
      <c r="A163" s="20"/>
      <c r="B163" s="225"/>
      <c r="C163" s="217"/>
      <c r="D163" s="218"/>
      <c r="E163" s="299"/>
      <c r="F163" s="299"/>
      <c r="G163" s="8"/>
      <c r="H163" s="8"/>
      <c r="I163" s="8"/>
      <c r="J163" s="8"/>
      <c r="K163" s="8"/>
      <c r="L163" s="8"/>
      <c r="M163" s="661">
        <f t="shared" si="10"/>
        <v>0</v>
      </c>
      <c r="N163" s="542"/>
      <c r="O163" s="541"/>
    </row>
    <row r="164" spans="1:15">
      <c r="A164" s="20"/>
      <c r="B164" s="225" t="s">
        <v>162</v>
      </c>
      <c r="C164" s="217"/>
      <c r="D164" s="218"/>
      <c r="E164" s="299"/>
      <c r="F164" s="299"/>
      <c r="G164" s="8"/>
      <c r="H164" s="8"/>
      <c r="I164" s="8"/>
      <c r="J164" s="8"/>
      <c r="K164" s="8"/>
      <c r="L164" s="8"/>
      <c r="M164" s="661">
        <f t="shared" si="10"/>
        <v>0</v>
      </c>
      <c r="N164" s="542"/>
      <c r="O164" s="541"/>
    </row>
    <row r="165" spans="1:15">
      <c r="A165" s="20"/>
      <c r="B165" s="225" t="s">
        <v>163</v>
      </c>
      <c r="C165" s="217"/>
      <c r="D165" s="218"/>
      <c r="E165" s="299"/>
      <c r="F165" s="299"/>
      <c r="G165" s="8"/>
      <c r="H165" s="8"/>
      <c r="I165" s="8"/>
      <c r="J165" s="8"/>
      <c r="K165" s="8"/>
      <c r="L165" s="8"/>
      <c r="M165" s="661">
        <f t="shared" si="10"/>
        <v>0</v>
      </c>
      <c r="N165" s="542"/>
      <c r="O165" s="541"/>
    </row>
    <row r="166" spans="1:15">
      <c r="A166" s="20"/>
      <c r="B166" s="225"/>
      <c r="C166" s="217"/>
      <c r="D166" s="218"/>
      <c r="E166" s="299"/>
      <c r="F166" s="299"/>
      <c r="G166" s="8"/>
      <c r="H166" s="8"/>
      <c r="I166" s="8"/>
      <c r="J166" s="8"/>
      <c r="K166" s="8"/>
      <c r="L166" s="8"/>
      <c r="M166" s="661">
        <f t="shared" ref="M166:M229" si="14">F166-L166</f>
        <v>0</v>
      </c>
      <c r="N166" s="542"/>
      <c r="O166" s="541"/>
    </row>
    <row r="167" spans="1:15">
      <c r="A167" s="20"/>
      <c r="B167" s="225" t="s">
        <v>164</v>
      </c>
      <c r="C167" s="217"/>
      <c r="D167" s="218"/>
      <c r="E167" s="299"/>
      <c r="F167" s="299"/>
      <c r="G167" s="8"/>
      <c r="H167" s="8"/>
      <c r="I167" s="8"/>
      <c r="J167" s="8"/>
      <c r="K167" s="8"/>
      <c r="L167" s="8"/>
      <c r="M167" s="661">
        <f t="shared" si="14"/>
        <v>0</v>
      </c>
      <c r="N167" s="542"/>
      <c r="O167" s="541"/>
    </row>
    <row r="168" spans="1:15">
      <c r="A168" s="20"/>
      <c r="B168" s="225" t="s">
        <v>165</v>
      </c>
      <c r="C168" s="217"/>
      <c r="D168" s="218"/>
      <c r="E168" s="299"/>
      <c r="F168" s="299"/>
      <c r="G168" s="8"/>
      <c r="H168" s="8"/>
      <c r="I168" s="8"/>
      <c r="J168" s="8"/>
      <c r="K168" s="8"/>
      <c r="L168" s="8"/>
      <c r="M168" s="661">
        <f t="shared" si="14"/>
        <v>0</v>
      </c>
      <c r="N168" s="542"/>
      <c r="O168" s="541"/>
    </row>
    <row r="169" spans="1:15">
      <c r="A169" s="20"/>
      <c r="B169" s="225" t="s">
        <v>166</v>
      </c>
      <c r="C169" s="217"/>
      <c r="D169" s="218"/>
      <c r="E169" s="299"/>
      <c r="F169" s="299"/>
      <c r="G169" s="8"/>
      <c r="H169" s="8"/>
      <c r="I169" s="8"/>
      <c r="J169" s="8"/>
      <c r="K169" s="8"/>
      <c r="L169" s="8"/>
      <c r="M169" s="661">
        <f t="shared" si="14"/>
        <v>0</v>
      </c>
      <c r="N169" s="542"/>
      <c r="O169" s="541"/>
    </row>
    <row r="170" spans="1:15">
      <c r="A170" s="20"/>
      <c r="B170" s="225" t="s">
        <v>167</v>
      </c>
      <c r="C170" s="217"/>
      <c r="D170" s="218"/>
      <c r="E170" s="299"/>
      <c r="F170" s="299"/>
      <c r="G170" s="8"/>
      <c r="H170" s="8"/>
      <c r="I170" s="8"/>
      <c r="J170" s="8"/>
      <c r="K170" s="8"/>
      <c r="L170" s="8"/>
      <c r="M170" s="661">
        <f t="shared" si="14"/>
        <v>0</v>
      </c>
      <c r="N170" s="542"/>
      <c r="O170" s="541"/>
    </row>
    <row r="171" spans="1:15">
      <c r="A171" s="20"/>
      <c r="B171" s="225" t="s">
        <v>168</v>
      </c>
      <c r="C171" s="217"/>
      <c r="D171" s="218"/>
      <c r="E171" s="299"/>
      <c r="F171" s="299"/>
      <c r="G171" s="8"/>
      <c r="H171" s="8"/>
      <c r="I171" s="8"/>
      <c r="J171" s="8"/>
      <c r="K171" s="8"/>
      <c r="L171" s="8"/>
      <c r="M171" s="661">
        <f t="shared" si="14"/>
        <v>0</v>
      </c>
      <c r="N171" s="542"/>
      <c r="O171" s="541"/>
    </row>
    <row r="172" spans="1:15">
      <c r="A172" s="20"/>
      <c r="B172" s="216"/>
      <c r="C172" s="217"/>
      <c r="D172" s="218"/>
      <c r="E172" s="299"/>
      <c r="F172" s="299"/>
      <c r="G172" s="8"/>
      <c r="H172" s="8"/>
      <c r="I172" s="8"/>
      <c r="J172" s="8"/>
      <c r="K172" s="8"/>
      <c r="L172" s="8"/>
      <c r="M172" s="661">
        <f t="shared" si="14"/>
        <v>0</v>
      </c>
      <c r="N172" s="542"/>
      <c r="O172" s="541"/>
    </row>
    <row r="173" spans="1:15">
      <c r="A173" s="20"/>
      <c r="B173" s="225" t="s">
        <v>169</v>
      </c>
      <c r="C173" s="217"/>
      <c r="D173" s="218"/>
      <c r="E173" s="299"/>
      <c r="F173" s="299"/>
      <c r="G173" s="8"/>
      <c r="H173" s="8"/>
      <c r="I173" s="8"/>
      <c r="J173" s="8"/>
      <c r="K173" s="8"/>
      <c r="L173" s="8"/>
      <c r="M173" s="661">
        <f t="shared" si="14"/>
        <v>0</v>
      </c>
      <c r="N173" s="542"/>
      <c r="O173" s="541"/>
    </row>
    <row r="174" spans="1:15">
      <c r="A174" s="20"/>
      <c r="B174" s="225" t="s">
        <v>170</v>
      </c>
      <c r="C174" s="217"/>
      <c r="D174" s="218"/>
      <c r="E174" s="299"/>
      <c r="F174" s="299"/>
      <c r="G174" s="8"/>
      <c r="H174" s="8"/>
      <c r="I174" s="8"/>
      <c r="J174" s="8"/>
      <c r="K174" s="8"/>
      <c r="L174" s="8"/>
      <c r="M174" s="661">
        <f t="shared" si="14"/>
        <v>0</v>
      </c>
      <c r="N174" s="542"/>
      <c r="O174" s="541"/>
    </row>
    <row r="175" spans="1:15">
      <c r="A175" s="20"/>
      <c r="B175" s="220" t="s">
        <v>171</v>
      </c>
      <c r="C175" s="217"/>
      <c r="D175" s="218"/>
      <c r="E175" s="299"/>
      <c r="F175" s="299"/>
      <c r="G175" s="8"/>
      <c r="H175" s="8"/>
      <c r="I175" s="8"/>
      <c r="J175" s="8"/>
      <c r="K175" s="8"/>
      <c r="L175" s="8"/>
      <c r="M175" s="661">
        <f t="shared" si="14"/>
        <v>0</v>
      </c>
      <c r="N175" s="542"/>
      <c r="O175" s="541"/>
    </row>
    <row r="176" spans="1:15">
      <c r="A176" s="20"/>
      <c r="B176" s="216"/>
      <c r="C176" s="217"/>
      <c r="D176" s="218"/>
      <c r="E176" s="299"/>
      <c r="F176" s="299"/>
      <c r="G176" s="8"/>
      <c r="H176" s="8"/>
      <c r="I176" s="8"/>
      <c r="J176" s="8"/>
      <c r="K176" s="8"/>
      <c r="L176" s="8"/>
      <c r="M176" s="661">
        <f t="shared" si="14"/>
        <v>0</v>
      </c>
      <c r="N176" s="542"/>
      <c r="O176" s="541"/>
    </row>
    <row r="177" spans="1:15" ht="28.8">
      <c r="A177" s="20"/>
      <c r="B177" s="220" t="s">
        <v>172</v>
      </c>
      <c r="C177" s="217"/>
      <c r="D177" s="218"/>
      <c r="E177" s="299"/>
      <c r="F177" s="299"/>
      <c r="G177" s="8"/>
      <c r="H177" s="8"/>
      <c r="I177" s="8"/>
      <c r="J177" s="8"/>
      <c r="K177" s="8"/>
      <c r="L177" s="8"/>
      <c r="M177" s="661">
        <f t="shared" si="14"/>
        <v>0</v>
      </c>
      <c r="N177" s="542"/>
      <c r="O177" s="541"/>
    </row>
    <row r="178" spans="1:15">
      <c r="A178" s="20"/>
      <c r="B178" s="216"/>
      <c r="C178" s="217"/>
      <c r="D178" s="218"/>
      <c r="E178" s="299"/>
      <c r="F178" s="299"/>
      <c r="G178" s="8"/>
      <c r="H178" s="8"/>
      <c r="I178" s="8"/>
      <c r="J178" s="8"/>
      <c r="K178" s="8"/>
      <c r="L178" s="8"/>
      <c r="M178" s="661">
        <f t="shared" si="14"/>
        <v>0</v>
      </c>
      <c r="N178" s="542"/>
      <c r="O178" s="541"/>
    </row>
    <row r="179" spans="1:15">
      <c r="A179" s="20"/>
      <c r="B179" s="216"/>
      <c r="C179" s="217"/>
      <c r="D179" s="218"/>
      <c r="E179" s="299"/>
      <c r="F179" s="299"/>
      <c r="G179" s="8"/>
      <c r="H179" s="8"/>
      <c r="I179" s="8"/>
      <c r="J179" s="8"/>
      <c r="K179" s="8"/>
      <c r="L179" s="8"/>
      <c r="M179" s="661">
        <f t="shared" si="14"/>
        <v>0</v>
      </c>
      <c r="N179" s="542"/>
      <c r="O179" s="541"/>
    </row>
    <row r="180" spans="1:15" ht="86.4">
      <c r="A180" s="221">
        <v>1</v>
      </c>
      <c r="B180" s="220" t="s">
        <v>173</v>
      </c>
      <c r="C180" s="217"/>
      <c r="D180" s="218"/>
      <c r="E180" s="299"/>
      <c r="F180" s="299"/>
      <c r="G180" s="8"/>
      <c r="H180" s="8"/>
      <c r="I180" s="8"/>
      <c r="J180" s="8"/>
      <c r="K180" s="8"/>
      <c r="L180" s="8"/>
      <c r="M180" s="661">
        <f t="shared" si="14"/>
        <v>0</v>
      </c>
      <c r="N180" s="542"/>
      <c r="O180" s="541"/>
    </row>
    <row r="181" spans="1:15" ht="28.8">
      <c r="A181" s="221"/>
      <c r="B181" s="220" t="s">
        <v>174</v>
      </c>
      <c r="C181" s="217"/>
      <c r="D181" s="218"/>
      <c r="E181" s="299"/>
      <c r="F181" s="299"/>
      <c r="G181" s="8"/>
      <c r="H181" s="8"/>
      <c r="I181" s="8"/>
      <c r="J181" s="8"/>
      <c r="K181" s="8"/>
      <c r="L181" s="8"/>
      <c r="M181" s="661">
        <f t="shared" si="14"/>
        <v>0</v>
      </c>
      <c r="N181" s="542"/>
      <c r="O181" s="541"/>
    </row>
    <row r="182" spans="1:15">
      <c r="A182" s="221" t="s">
        <v>175</v>
      </c>
      <c r="B182" s="220" t="s">
        <v>176</v>
      </c>
      <c r="C182" s="217" t="s">
        <v>44</v>
      </c>
      <c r="D182" s="218">
        <v>20</v>
      </c>
      <c r="E182" s="299">
        <v>1760</v>
      </c>
      <c r="F182" s="299">
        <f t="shared" ref="F182:F183" si="15">E182*D182</f>
        <v>35200</v>
      </c>
      <c r="G182" s="8">
        <v>21</v>
      </c>
      <c r="H182" s="8">
        <f>I182-G182</f>
        <v>0</v>
      </c>
      <c r="I182" s="8">
        <f>'MB Electrical'!I224</f>
        <v>21</v>
      </c>
      <c r="J182" s="8">
        <v>36960</v>
      </c>
      <c r="K182" s="394">
        <f>L182-J182</f>
        <v>0</v>
      </c>
      <c r="L182" s="394">
        <f>I182*E182</f>
        <v>36960</v>
      </c>
      <c r="M182" s="661">
        <f t="shared" si="14"/>
        <v>-1760</v>
      </c>
      <c r="N182" s="542"/>
      <c r="O182" s="541"/>
    </row>
    <row r="183" spans="1:15">
      <c r="A183" s="221" t="s">
        <v>177</v>
      </c>
      <c r="B183" s="220" t="s">
        <v>178</v>
      </c>
      <c r="C183" s="217" t="s">
        <v>44</v>
      </c>
      <c r="D183" s="218">
        <v>90</v>
      </c>
      <c r="E183" s="299">
        <v>1050</v>
      </c>
      <c r="F183" s="299">
        <f t="shared" si="15"/>
        <v>94500</v>
      </c>
      <c r="G183" s="8">
        <v>98</v>
      </c>
      <c r="H183" s="8">
        <f>I183-G183</f>
        <v>0</v>
      </c>
      <c r="I183" s="8">
        <f>'MB Electrical'!I230</f>
        <v>98</v>
      </c>
      <c r="J183" s="8">
        <v>102900</v>
      </c>
      <c r="K183" s="394">
        <f>L183-J183</f>
        <v>0</v>
      </c>
      <c r="L183" s="394">
        <f>I183*E183</f>
        <v>102900</v>
      </c>
      <c r="M183" s="661">
        <f t="shared" si="14"/>
        <v>-8400</v>
      </c>
      <c r="N183" s="542"/>
      <c r="O183" s="541"/>
    </row>
    <row r="184" spans="1:15">
      <c r="A184" s="221"/>
      <c r="B184" s="220"/>
      <c r="C184" s="217"/>
      <c r="D184" s="218"/>
      <c r="E184" s="299"/>
      <c r="F184" s="299"/>
      <c r="G184" s="8"/>
      <c r="H184" s="8"/>
      <c r="I184" s="8"/>
      <c r="J184" s="8"/>
      <c r="K184" s="8"/>
      <c r="L184" s="8"/>
      <c r="M184" s="661">
        <f t="shared" si="14"/>
        <v>0</v>
      </c>
      <c r="N184" s="542"/>
      <c r="O184" s="541"/>
    </row>
    <row r="185" spans="1:15" ht="100.8">
      <c r="A185" s="221">
        <v>2</v>
      </c>
      <c r="B185" s="220" t="s">
        <v>179</v>
      </c>
      <c r="C185" s="217"/>
      <c r="D185" s="218"/>
      <c r="E185" s="299"/>
      <c r="F185" s="299"/>
      <c r="G185" s="8"/>
      <c r="H185" s="8"/>
      <c r="I185" s="8"/>
      <c r="J185" s="8"/>
      <c r="K185" s="8"/>
      <c r="L185" s="8"/>
      <c r="M185" s="661">
        <f t="shared" si="14"/>
        <v>0</v>
      </c>
      <c r="N185" s="542"/>
      <c r="O185" s="541"/>
    </row>
    <row r="186" spans="1:15">
      <c r="A186" s="221" t="s">
        <v>175</v>
      </c>
      <c r="B186" s="220" t="s">
        <v>180</v>
      </c>
      <c r="C186" s="217" t="s">
        <v>44</v>
      </c>
      <c r="D186" s="218">
        <v>1</v>
      </c>
      <c r="E186" s="299">
        <v>1760</v>
      </c>
      <c r="F186" s="299">
        <f t="shared" ref="F186:F188" si="16">E186*D186</f>
        <v>1760</v>
      </c>
      <c r="G186" s="8">
        <v>1</v>
      </c>
      <c r="H186" s="8">
        <f>I186-G186</f>
        <v>0</v>
      </c>
      <c r="I186" s="8">
        <f>'MB Electrical'!I237</f>
        <v>1</v>
      </c>
      <c r="J186" s="8">
        <v>1760</v>
      </c>
      <c r="K186" s="394">
        <f>L186-J186</f>
        <v>0</v>
      </c>
      <c r="L186" s="394">
        <f>I186*E186</f>
        <v>1760</v>
      </c>
      <c r="M186" s="661">
        <f t="shared" si="14"/>
        <v>0</v>
      </c>
      <c r="N186" s="542"/>
      <c r="O186" s="541"/>
    </row>
    <row r="187" spans="1:15">
      <c r="A187" s="221" t="s">
        <v>177</v>
      </c>
      <c r="B187" s="220" t="s">
        <v>178</v>
      </c>
      <c r="C187" s="217" t="s">
        <v>44</v>
      </c>
      <c r="D187" s="218">
        <v>2</v>
      </c>
      <c r="E187" s="299">
        <v>1050</v>
      </c>
      <c r="F187" s="299">
        <f t="shared" si="16"/>
        <v>2100</v>
      </c>
      <c r="G187" s="8">
        <v>2</v>
      </c>
      <c r="H187" s="8">
        <f>I187-G187</f>
        <v>0</v>
      </c>
      <c r="I187" s="8">
        <f>'MB Electrical'!I243</f>
        <v>2</v>
      </c>
      <c r="J187" s="8">
        <v>2100</v>
      </c>
      <c r="K187" s="394">
        <f>L187-J187</f>
        <v>0</v>
      </c>
      <c r="L187" s="394">
        <f>I187*E187</f>
        <v>2100</v>
      </c>
      <c r="M187" s="661">
        <f t="shared" si="14"/>
        <v>0</v>
      </c>
      <c r="N187" s="542"/>
      <c r="O187" s="541"/>
    </row>
    <row r="188" spans="1:15" ht="72">
      <c r="A188" s="221" t="s">
        <v>181</v>
      </c>
      <c r="B188" s="220" t="s">
        <v>182</v>
      </c>
      <c r="C188" s="217" t="s">
        <v>183</v>
      </c>
      <c r="D188" s="218">
        <v>10</v>
      </c>
      <c r="E188" s="299">
        <v>240</v>
      </c>
      <c r="F188" s="299">
        <f t="shared" si="16"/>
        <v>2400</v>
      </c>
      <c r="G188" s="8"/>
      <c r="H188" s="8"/>
      <c r="I188" s="8"/>
      <c r="J188" s="8"/>
      <c r="K188" s="8"/>
      <c r="L188" s="8"/>
      <c r="M188" s="661">
        <f t="shared" si="14"/>
        <v>2400</v>
      </c>
      <c r="N188" s="542"/>
      <c r="O188" s="541"/>
    </row>
    <row r="189" spans="1:15">
      <c r="A189" s="221"/>
      <c r="B189" s="220"/>
      <c r="C189" s="217"/>
      <c r="D189" s="218"/>
      <c r="E189" s="299"/>
      <c r="F189" s="299"/>
      <c r="G189" s="8"/>
      <c r="H189" s="8"/>
      <c r="I189" s="8"/>
      <c r="J189" s="8"/>
      <c r="K189" s="8"/>
      <c r="L189" s="8"/>
      <c r="M189" s="661">
        <f t="shared" si="14"/>
        <v>0</v>
      </c>
      <c r="N189" s="542"/>
      <c r="O189" s="541"/>
    </row>
    <row r="190" spans="1:15" ht="100.8">
      <c r="A190" s="221">
        <v>3</v>
      </c>
      <c r="B190" s="220" t="s">
        <v>184</v>
      </c>
      <c r="C190" s="217"/>
      <c r="D190" s="218"/>
      <c r="E190" s="299"/>
      <c r="F190" s="299"/>
      <c r="G190" s="8"/>
      <c r="H190" s="8"/>
      <c r="I190" s="8"/>
      <c r="J190" s="8"/>
      <c r="K190" s="8"/>
      <c r="L190" s="8"/>
      <c r="M190" s="661">
        <f t="shared" si="14"/>
        <v>0</v>
      </c>
      <c r="N190" s="542"/>
      <c r="O190" s="541"/>
    </row>
    <row r="191" spans="1:15" ht="28.8">
      <c r="A191" s="221"/>
      <c r="B191" s="220" t="s">
        <v>174</v>
      </c>
      <c r="C191" s="217"/>
      <c r="D191" s="218"/>
      <c r="E191" s="299"/>
      <c r="F191" s="299"/>
      <c r="G191" s="8"/>
      <c r="H191" s="8"/>
      <c r="I191" s="8"/>
      <c r="J191" s="8"/>
      <c r="K191" s="8"/>
      <c r="L191" s="8"/>
      <c r="M191" s="661">
        <f t="shared" si="14"/>
        <v>0</v>
      </c>
      <c r="N191" s="542"/>
      <c r="O191" s="541"/>
    </row>
    <row r="192" spans="1:15">
      <c r="A192" s="221" t="s">
        <v>175</v>
      </c>
      <c r="B192" s="220" t="s">
        <v>176</v>
      </c>
      <c r="C192" s="217" t="s">
        <v>44</v>
      </c>
      <c r="D192" s="218">
        <v>2</v>
      </c>
      <c r="E192" s="299">
        <v>1750</v>
      </c>
      <c r="F192" s="299">
        <f t="shared" ref="F192:F193" si="17">E192*D192</f>
        <v>3500</v>
      </c>
      <c r="G192" s="8">
        <v>2</v>
      </c>
      <c r="H192" s="8">
        <f>I192-G192</f>
        <v>0</v>
      </c>
      <c r="I192" s="8">
        <f>'MB Electrical'!I252</f>
        <v>2</v>
      </c>
      <c r="J192" s="8">
        <v>3500</v>
      </c>
      <c r="K192" s="394">
        <f>L192-J192</f>
        <v>0</v>
      </c>
      <c r="L192" s="394">
        <f>I192*E192</f>
        <v>3500</v>
      </c>
      <c r="M192" s="661">
        <f t="shared" si="14"/>
        <v>0</v>
      </c>
      <c r="N192" s="542"/>
      <c r="O192" s="541"/>
    </row>
    <row r="193" spans="1:15">
      <c r="A193" s="221" t="s">
        <v>177</v>
      </c>
      <c r="B193" s="220" t="s">
        <v>178</v>
      </c>
      <c r="C193" s="217" t="s">
        <v>44</v>
      </c>
      <c r="D193" s="218">
        <v>9</v>
      </c>
      <c r="E193" s="299">
        <v>1050</v>
      </c>
      <c r="F193" s="299">
        <f t="shared" si="17"/>
        <v>9450</v>
      </c>
      <c r="G193" s="8">
        <v>9</v>
      </c>
      <c r="H193" s="8">
        <f>I193-G193</f>
        <v>0</v>
      </c>
      <c r="I193" s="8">
        <f>'MB Electrical'!I258</f>
        <v>9</v>
      </c>
      <c r="J193" s="8">
        <v>9450</v>
      </c>
      <c r="K193" s="394">
        <f>L193-J193</f>
        <v>0</v>
      </c>
      <c r="L193" s="394">
        <f>I193*E193</f>
        <v>9450</v>
      </c>
      <c r="M193" s="661">
        <f t="shared" si="14"/>
        <v>0</v>
      </c>
      <c r="N193" s="542"/>
      <c r="O193" s="541"/>
    </row>
    <row r="194" spans="1:15">
      <c r="A194" s="221"/>
      <c r="B194" s="220"/>
      <c r="C194" s="217"/>
      <c r="D194" s="218"/>
      <c r="E194" s="299"/>
      <c r="F194" s="299"/>
      <c r="G194" s="8"/>
      <c r="H194" s="8"/>
      <c r="I194" s="8"/>
      <c r="J194" s="8"/>
      <c r="K194" s="8"/>
      <c r="L194" s="8"/>
      <c r="M194" s="661">
        <f t="shared" si="14"/>
        <v>0</v>
      </c>
      <c r="N194" s="542"/>
      <c r="O194" s="541"/>
    </row>
    <row r="195" spans="1:15" ht="116.4" customHeight="1">
      <c r="A195" s="221">
        <v>5</v>
      </c>
      <c r="B195" s="220" t="s">
        <v>185</v>
      </c>
      <c r="C195" s="217"/>
      <c r="D195" s="218"/>
      <c r="E195" s="299"/>
      <c r="F195" s="299"/>
      <c r="G195" s="8"/>
      <c r="H195" s="8"/>
      <c r="I195" s="8"/>
      <c r="J195" s="8"/>
      <c r="K195" s="8"/>
      <c r="L195" s="8"/>
      <c r="M195" s="661">
        <f t="shared" si="14"/>
        <v>0</v>
      </c>
      <c r="N195" s="542"/>
      <c r="O195" s="541"/>
    </row>
    <row r="196" spans="1:15">
      <c r="A196" s="221" t="s">
        <v>175</v>
      </c>
      <c r="B196" s="234" t="s">
        <v>186</v>
      </c>
      <c r="C196" s="217" t="s">
        <v>44</v>
      </c>
      <c r="D196" s="218">
        <v>8</v>
      </c>
      <c r="E196" s="299">
        <v>2900</v>
      </c>
      <c r="F196" s="299">
        <f t="shared" ref="F196:F197" si="18">E196*D196</f>
        <v>23200</v>
      </c>
      <c r="G196" s="8">
        <v>8</v>
      </c>
      <c r="H196" s="8">
        <f>I196-G196</f>
        <v>0</v>
      </c>
      <c r="I196" s="8">
        <f>'MB Electrical'!I266</f>
        <v>8</v>
      </c>
      <c r="J196" s="8">
        <v>23200</v>
      </c>
      <c r="K196" s="394">
        <f>L196-J196</f>
        <v>0</v>
      </c>
      <c r="L196" s="394">
        <f>I196*E196</f>
        <v>23200</v>
      </c>
      <c r="M196" s="661">
        <f t="shared" si="14"/>
        <v>0</v>
      </c>
      <c r="N196" s="542"/>
      <c r="O196" s="541"/>
    </row>
    <row r="197" spans="1:15">
      <c r="A197" s="221" t="s">
        <v>177</v>
      </c>
      <c r="B197" s="234" t="s">
        <v>187</v>
      </c>
      <c r="C197" s="217" t="s">
        <v>44</v>
      </c>
      <c r="D197" s="218">
        <v>27</v>
      </c>
      <c r="E197" s="299">
        <v>1600</v>
      </c>
      <c r="F197" s="299">
        <f t="shared" si="18"/>
        <v>43200</v>
      </c>
      <c r="G197" s="8">
        <v>27</v>
      </c>
      <c r="H197" s="8">
        <f>I197-G197</f>
        <v>0</v>
      </c>
      <c r="I197" s="8">
        <f>'MB Electrical'!I272</f>
        <v>27</v>
      </c>
      <c r="J197" s="8">
        <v>43200</v>
      </c>
      <c r="K197" s="394">
        <f>L197-J197</f>
        <v>0</v>
      </c>
      <c r="L197" s="394">
        <f>I197*E197</f>
        <v>43200</v>
      </c>
      <c r="M197" s="661">
        <f t="shared" si="14"/>
        <v>0</v>
      </c>
      <c r="N197" s="542"/>
      <c r="O197" s="541"/>
    </row>
    <row r="198" spans="1:15">
      <c r="A198" s="221"/>
      <c r="B198" s="220"/>
      <c r="C198" s="217"/>
      <c r="D198" s="218"/>
      <c r="E198" s="299"/>
      <c r="F198" s="299"/>
      <c r="G198" s="8"/>
      <c r="H198" s="8"/>
      <c r="I198" s="8"/>
      <c r="J198" s="8"/>
      <c r="K198" s="8"/>
      <c r="L198" s="8"/>
      <c r="M198" s="661">
        <f t="shared" si="14"/>
        <v>0</v>
      </c>
      <c r="N198" s="542"/>
      <c r="O198" s="541"/>
    </row>
    <row r="199" spans="1:15" ht="100.8">
      <c r="A199" s="221">
        <v>6</v>
      </c>
      <c r="B199" s="520" t="s">
        <v>188</v>
      </c>
      <c r="C199" s="217"/>
      <c r="D199" s="218"/>
      <c r="E199" s="299"/>
      <c r="F199" s="299"/>
      <c r="G199" s="8"/>
      <c r="H199" s="8"/>
      <c r="I199" s="8"/>
      <c r="J199" s="8"/>
      <c r="K199" s="8"/>
      <c r="L199" s="8"/>
      <c r="M199" s="661">
        <f t="shared" si="14"/>
        <v>0</v>
      </c>
      <c r="N199" s="542"/>
      <c r="O199" s="541"/>
    </row>
    <row r="200" spans="1:15">
      <c r="A200" s="221" t="s">
        <v>175</v>
      </c>
      <c r="B200" s="234" t="s">
        <v>186</v>
      </c>
      <c r="C200" s="217" t="s">
        <v>44</v>
      </c>
      <c r="D200" s="218" t="s">
        <v>97</v>
      </c>
      <c r="E200" s="299"/>
      <c r="F200" s="299"/>
      <c r="G200" s="8"/>
      <c r="H200" s="8"/>
      <c r="I200" s="8"/>
      <c r="J200" s="8"/>
      <c r="K200" s="8"/>
      <c r="L200" s="8"/>
      <c r="M200" s="661">
        <f t="shared" si="14"/>
        <v>0</v>
      </c>
      <c r="N200" s="542"/>
      <c r="O200" s="541"/>
    </row>
    <row r="201" spans="1:15">
      <c r="A201" s="221" t="s">
        <v>177</v>
      </c>
      <c r="B201" s="234" t="s">
        <v>187</v>
      </c>
      <c r="C201" s="217" t="s">
        <v>44</v>
      </c>
      <c r="D201" s="218" t="s">
        <v>97</v>
      </c>
      <c r="E201" s="299"/>
      <c r="F201" s="299"/>
      <c r="G201" s="8"/>
      <c r="H201" s="8"/>
      <c r="I201" s="8"/>
      <c r="J201" s="8"/>
      <c r="K201" s="8"/>
      <c r="L201" s="8"/>
      <c r="M201" s="661">
        <f t="shared" si="14"/>
        <v>0</v>
      </c>
      <c r="N201" s="542"/>
      <c r="O201" s="541"/>
    </row>
    <row r="202" spans="1:15">
      <c r="A202" s="221"/>
      <c r="B202" s="220"/>
      <c r="C202" s="217"/>
      <c r="D202" s="218"/>
      <c r="E202" s="299"/>
      <c r="F202" s="299"/>
      <c r="G202" s="8"/>
      <c r="H202" s="8"/>
      <c r="I202" s="8"/>
      <c r="J202" s="8"/>
      <c r="K202" s="8"/>
      <c r="L202" s="8"/>
      <c r="M202" s="661">
        <f t="shared" si="14"/>
        <v>0</v>
      </c>
      <c r="N202" s="542"/>
      <c r="O202" s="541"/>
    </row>
    <row r="203" spans="1:15">
      <c r="A203" s="221"/>
      <c r="B203" s="220"/>
      <c r="C203" s="217"/>
      <c r="D203" s="218"/>
      <c r="E203" s="299"/>
      <c r="F203" s="299"/>
      <c r="G203" s="8"/>
      <c r="H203" s="8"/>
      <c r="I203" s="8"/>
      <c r="J203" s="8"/>
      <c r="K203" s="8"/>
      <c r="L203" s="8"/>
      <c r="M203" s="661">
        <f t="shared" si="14"/>
        <v>0</v>
      </c>
      <c r="N203" s="542"/>
      <c r="O203" s="541"/>
    </row>
    <row r="204" spans="1:15" ht="57.6">
      <c r="A204" s="221">
        <v>8</v>
      </c>
      <c r="B204" s="235" t="s">
        <v>189</v>
      </c>
      <c r="C204" s="236"/>
      <c r="D204" s="237"/>
      <c r="E204" s="301"/>
      <c r="F204" s="301"/>
      <c r="G204" s="8"/>
      <c r="H204" s="8"/>
      <c r="I204" s="8"/>
      <c r="J204" s="8"/>
      <c r="K204" s="8"/>
      <c r="L204" s="8"/>
      <c r="M204" s="661">
        <f t="shared" si="14"/>
        <v>0</v>
      </c>
      <c r="N204" s="544"/>
      <c r="O204" s="541"/>
    </row>
    <row r="205" spans="1:15">
      <c r="A205" s="221" t="s">
        <v>175</v>
      </c>
      <c r="B205" s="220" t="s">
        <v>190</v>
      </c>
      <c r="C205" s="217" t="s">
        <v>114</v>
      </c>
      <c r="D205" s="237">
        <v>60</v>
      </c>
      <c r="E205" s="299">
        <v>225</v>
      </c>
      <c r="F205" s="299">
        <f t="shared" ref="F205:F206" si="19">E205*D205</f>
        <v>13500</v>
      </c>
      <c r="G205" s="8">
        <v>108</v>
      </c>
      <c r="H205" s="8">
        <f>I205-G205</f>
        <v>0</v>
      </c>
      <c r="I205" s="8">
        <f>'MB Electrical'!I292</f>
        <v>108</v>
      </c>
      <c r="J205" s="8">
        <v>24300</v>
      </c>
      <c r="K205" s="394">
        <f>L205-J205</f>
        <v>0</v>
      </c>
      <c r="L205" s="394">
        <f>I205*E205</f>
        <v>24300</v>
      </c>
      <c r="M205" s="661">
        <f t="shared" si="14"/>
        <v>-10800</v>
      </c>
      <c r="N205" s="542"/>
      <c r="O205" s="541"/>
    </row>
    <row r="206" spans="1:15">
      <c r="A206" s="221" t="s">
        <v>177</v>
      </c>
      <c r="B206" s="220" t="s">
        <v>191</v>
      </c>
      <c r="C206" s="217" t="s">
        <v>114</v>
      </c>
      <c r="D206" s="218">
        <v>240</v>
      </c>
      <c r="E206" s="299">
        <v>310</v>
      </c>
      <c r="F206" s="299">
        <f t="shared" si="19"/>
        <v>74400</v>
      </c>
      <c r="G206" s="8">
        <v>516</v>
      </c>
      <c r="H206" s="8">
        <f>I206-G206</f>
        <v>0</v>
      </c>
      <c r="I206" s="8">
        <f>'MB Electrical'!I321</f>
        <v>516</v>
      </c>
      <c r="J206" s="8">
        <v>159960</v>
      </c>
      <c r="K206" s="394">
        <f>L206-J206</f>
        <v>0</v>
      </c>
      <c r="L206" s="394">
        <f>I206*E206</f>
        <v>159960</v>
      </c>
      <c r="M206" s="661">
        <f t="shared" si="14"/>
        <v>-85560</v>
      </c>
      <c r="N206" s="542"/>
      <c r="O206" s="541"/>
    </row>
    <row r="207" spans="1:15">
      <c r="A207" s="221" t="s">
        <v>181</v>
      </c>
      <c r="B207" s="220" t="s">
        <v>192</v>
      </c>
      <c r="C207" s="217" t="s">
        <v>114</v>
      </c>
      <c r="D207" s="218"/>
      <c r="E207" s="299"/>
      <c r="F207" s="299"/>
      <c r="G207" s="8"/>
      <c r="H207" s="8"/>
      <c r="I207" s="8"/>
      <c r="J207" s="8"/>
      <c r="K207" s="8"/>
      <c r="L207" s="8"/>
      <c r="M207" s="661">
        <f t="shared" si="14"/>
        <v>0</v>
      </c>
      <c r="N207" s="542"/>
      <c r="O207" s="541"/>
    </row>
    <row r="208" spans="1:15">
      <c r="A208" s="221" t="s">
        <v>193</v>
      </c>
      <c r="B208" s="220" t="s">
        <v>194</v>
      </c>
      <c r="C208" s="217" t="s">
        <v>114</v>
      </c>
      <c r="D208" s="218"/>
      <c r="E208" s="299"/>
      <c r="F208" s="299"/>
      <c r="G208" s="8"/>
      <c r="H208" s="8"/>
      <c r="I208" s="8"/>
      <c r="J208" s="8"/>
      <c r="K208" s="8"/>
      <c r="L208" s="8"/>
      <c r="M208" s="661">
        <f t="shared" si="14"/>
        <v>0</v>
      </c>
      <c r="N208" s="542"/>
      <c r="O208" s="541"/>
    </row>
    <row r="209" spans="1:16">
      <c r="A209" s="221"/>
      <c r="B209" s="220"/>
      <c r="C209" s="217"/>
      <c r="D209" s="218"/>
      <c r="E209" s="299"/>
      <c r="F209" s="299"/>
      <c r="G209" s="8"/>
      <c r="H209" s="8"/>
      <c r="I209" s="8"/>
      <c r="J209" s="8"/>
      <c r="K209" s="8"/>
      <c r="L209" s="8"/>
      <c r="M209" s="661">
        <f t="shared" si="14"/>
        <v>0</v>
      </c>
      <c r="N209" s="542"/>
      <c r="O209" s="541"/>
    </row>
    <row r="210" spans="1:16" ht="28.8">
      <c r="A210" s="221">
        <v>9</v>
      </c>
      <c r="B210" s="220" t="s">
        <v>195</v>
      </c>
      <c r="C210" s="217"/>
      <c r="D210" s="218"/>
      <c r="E210" s="299"/>
      <c r="F210" s="299"/>
      <c r="G210" s="8"/>
      <c r="H210" s="8"/>
      <c r="I210" s="8"/>
      <c r="J210" s="8"/>
      <c r="K210" s="8"/>
      <c r="L210" s="8"/>
      <c r="M210" s="661">
        <f t="shared" si="14"/>
        <v>0</v>
      </c>
      <c r="N210" s="542"/>
      <c r="O210" s="541"/>
    </row>
    <row r="211" spans="1:16">
      <c r="A211" s="221" t="s">
        <v>196</v>
      </c>
      <c r="B211" s="220" t="s">
        <v>197</v>
      </c>
      <c r="C211" s="217" t="s">
        <v>114</v>
      </c>
      <c r="D211" s="218">
        <v>350</v>
      </c>
      <c r="E211" s="299">
        <v>185</v>
      </c>
      <c r="F211" s="299">
        <f t="shared" ref="F211:F212" si="20">E211*D211</f>
        <v>64750</v>
      </c>
      <c r="G211" s="8">
        <v>193</v>
      </c>
      <c r="H211" s="8">
        <f>I211-G211</f>
        <v>74</v>
      </c>
      <c r="I211" s="8">
        <f>'MB Electrical'!I344</f>
        <v>267</v>
      </c>
      <c r="J211" s="8">
        <v>35705</v>
      </c>
      <c r="K211" s="394">
        <f>L211-J211</f>
        <v>13690</v>
      </c>
      <c r="L211" s="394">
        <f>I211*E211</f>
        <v>49395</v>
      </c>
      <c r="M211" s="661">
        <f t="shared" si="14"/>
        <v>15355</v>
      </c>
      <c r="N211" s="542"/>
      <c r="O211" s="541"/>
      <c r="P211" s="541"/>
    </row>
    <row r="212" spans="1:16">
      <c r="A212" s="221" t="s">
        <v>198</v>
      </c>
      <c r="B212" s="220" t="s">
        <v>199</v>
      </c>
      <c r="C212" s="217" t="s">
        <v>114</v>
      </c>
      <c r="D212" s="218">
        <v>25</v>
      </c>
      <c r="E212" s="299">
        <v>85</v>
      </c>
      <c r="F212" s="299">
        <f t="shared" si="20"/>
        <v>2125</v>
      </c>
      <c r="G212" s="8">
        <v>24</v>
      </c>
      <c r="H212" s="8">
        <f>I212-G212</f>
        <v>0</v>
      </c>
      <c r="I212" s="8">
        <f>'MB Electrical'!I359</f>
        <v>24</v>
      </c>
      <c r="J212" s="8">
        <v>2040</v>
      </c>
      <c r="K212" s="394">
        <f>L212-J212</f>
        <v>0</v>
      </c>
      <c r="L212" s="394">
        <f>I212*E212</f>
        <v>2040</v>
      </c>
      <c r="M212" s="661">
        <f t="shared" si="14"/>
        <v>85</v>
      </c>
      <c r="N212" s="542"/>
      <c r="O212" s="541"/>
    </row>
    <row r="213" spans="1:16">
      <c r="A213" s="221"/>
      <c r="B213" s="220"/>
      <c r="C213" s="217"/>
      <c r="D213" s="218"/>
      <c r="E213" s="299"/>
      <c r="F213" s="299"/>
      <c r="G213" s="8"/>
      <c r="H213" s="8"/>
      <c r="I213" s="8"/>
      <c r="J213" s="8"/>
      <c r="K213" s="8"/>
      <c r="L213" s="8"/>
      <c r="M213" s="661">
        <f t="shared" si="14"/>
        <v>0</v>
      </c>
      <c r="N213" s="542"/>
      <c r="O213" s="541"/>
    </row>
    <row r="214" spans="1:16" ht="28.8">
      <c r="A214" s="221">
        <v>10</v>
      </c>
      <c r="B214" s="220" t="s">
        <v>200</v>
      </c>
      <c r="C214" s="217"/>
      <c r="D214" s="218"/>
      <c r="E214" s="299"/>
      <c r="F214" s="299"/>
      <c r="G214" s="8"/>
      <c r="H214" s="8"/>
      <c r="I214" s="8"/>
      <c r="J214" s="8"/>
      <c r="K214" s="8"/>
      <c r="L214" s="8"/>
      <c r="M214" s="661">
        <f t="shared" si="14"/>
        <v>0</v>
      </c>
      <c r="N214" s="542"/>
      <c r="O214" s="541"/>
    </row>
    <row r="215" spans="1:16">
      <c r="A215" s="221" t="s">
        <v>196</v>
      </c>
      <c r="B215" s="220" t="s">
        <v>197</v>
      </c>
      <c r="C215" s="217" t="s">
        <v>114</v>
      </c>
      <c r="D215" s="218" t="s">
        <v>97</v>
      </c>
      <c r="E215" s="299"/>
      <c r="F215" s="299"/>
      <c r="G215" s="8"/>
      <c r="H215" s="8"/>
      <c r="I215" s="8"/>
      <c r="J215" s="8"/>
      <c r="K215" s="8"/>
      <c r="L215" s="8"/>
      <c r="M215" s="661">
        <f t="shared" si="14"/>
        <v>0</v>
      </c>
      <c r="N215" s="542"/>
      <c r="O215" s="541"/>
    </row>
    <row r="216" spans="1:16">
      <c r="A216" s="221" t="s">
        <v>198</v>
      </c>
      <c r="B216" s="220" t="s">
        <v>199</v>
      </c>
      <c r="C216" s="217" t="s">
        <v>114</v>
      </c>
      <c r="D216" s="218" t="s">
        <v>97</v>
      </c>
      <c r="E216" s="299"/>
      <c r="F216" s="299"/>
      <c r="G216" s="8"/>
      <c r="H216" s="8"/>
      <c r="I216" s="8"/>
      <c r="J216" s="8"/>
      <c r="K216" s="8"/>
      <c r="L216" s="8"/>
      <c r="M216" s="661">
        <f t="shared" si="14"/>
        <v>0</v>
      </c>
      <c r="N216" s="542"/>
      <c r="O216" s="541"/>
    </row>
    <row r="217" spans="1:16">
      <c r="A217" s="221"/>
      <c r="B217" s="220"/>
      <c r="C217" s="217"/>
      <c r="D217" s="218"/>
      <c r="E217" s="299"/>
      <c r="F217" s="299"/>
      <c r="G217" s="8"/>
      <c r="H217" s="8"/>
      <c r="I217" s="8"/>
      <c r="J217" s="8"/>
      <c r="K217" s="8"/>
      <c r="L217" s="8"/>
      <c r="M217" s="661">
        <f t="shared" si="14"/>
        <v>0</v>
      </c>
      <c r="N217" s="542"/>
      <c r="O217" s="541"/>
    </row>
    <row r="218" spans="1:16" ht="43.2">
      <c r="A218" s="221">
        <v>11</v>
      </c>
      <c r="B218" s="220" t="s">
        <v>201</v>
      </c>
      <c r="C218" s="217"/>
      <c r="D218" s="218"/>
      <c r="E218" s="299"/>
      <c r="F218" s="299"/>
      <c r="G218" s="8"/>
      <c r="H218" s="8"/>
      <c r="I218" s="8"/>
      <c r="J218" s="8"/>
      <c r="K218" s="8"/>
      <c r="L218" s="8"/>
      <c r="M218" s="661">
        <f t="shared" si="14"/>
        <v>0</v>
      </c>
      <c r="N218" s="542"/>
      <c r="O218" s="541"/>
    </row>
    <row r="219" spans="1:16">
      <c r="A219" s="221" t="s">
        <v>28</v>
      </c>
      <c r="B219" s="220" t="s">
        <v>202</v>
      </c>
      <c r="C219" s="217" t="s">
        <v>114</v>
      </c>
      <c r="D219" s="218">
        <v>30</v>
      </c>
      <c r="E219" s="299">
        <v>900</v>
      </c>
      <c r="F219" s="299">
        <f t="shared" ref="F219" si="21">E219*D219</f>
        <v>27000</v>
      </c>
      <c r="G219" s="8"/>
      <c r="H219" s="8"/>
      <c r="I219" s="8"/>
      <c r="J219" s="8"/>
      <c r="K219" s="8"/>
      <c r="L219" s="8"/>
      <c r="M219" s="661">
        <f t="shared" si="14"/>
        <v>27000</v>
      </c>
      <c r="N219" s="542"/>
      <c r="O219" s="541"/>
    </row>
    <row r="220" spans="1:16">
      <c r="A220" s="221" t="s">
        <v>46</v>
      </c>
      <c r="B220" s="220" t="s">
        <v>203</v>
      </c>
      <c r="C220" s="217" t="s">
        <v>114</v>
      </c>
      <c r="D220" s="218" t="s">
        <v>45</v>
      </c>
      <c r="E220" s="299"/>
      <c r="F220" s="299"/>
      <c r="G220" s="8"/>
      <c r="H220" s="8"/>
      <c r="I220" s="8"/>
      <c r="J220" s="8"/>
      <c r="K220" s="8"/>
      <c r="L220" s="8"/>
      <c r="M220" s="661">
        <f t="shared" si="14"/>
        <v>0</v>
      </c>
      <c r="N220" s="542"/>
      <c r="O220" s="541"/>
    </row>
    <row r="221" spans="1:16">
      <c r="A221" s="221" t="s">
        <v>48</v>
      </c>
      <c r="B221" s="220" t="s">
        <v>204</v>
      </c>
      <c r="C221" s="217" t="s">
        <v>114</v>
      </c>
      <c r="D221" s="218">
        <v>10</v>
      </c>
      <c r="E221" s="299">
        <v>750</v>
      </c>
      <c r="F221" s="299">
        <f t="shared" ref="F221" si="22">E221*D221</f>
        <v>7500</v>
      </c>
      <c r="G221" s="8"/>
      <c r="H221" s="8"/>
      <c r="I221" s="8"/>
      <c r="J221" s="8"/>
      <c r="K221" s="8"/>
      <c r="L221" s="8"/>
      <c r="M221" s="661">
        <f t="shared" si="14"/>
        <v>7500</v>
      </c>
      <c r="N221" s="542"/>
      <c r="O221" s="541"/>
    </row>
    <row r="222" spans="1:16">
      <c r="A222" s="221" t="s">
        <v>50</v>
      </c>
      <c r="B222" s="220" t="s">
        <v>205</v>
      </c>
      <c r="C222" s="217" t="s">
        <v>114</v>
      </c>
      <c r="D222" s="218" t="s">
        <v>45</v>
      </c>
      <c r="E222" s="299"/>
      <c r="F222" s="299"/>
      <c r="G222" s="8"/>
      <c r="H222" s="8"/>
      <c r="I222" s="8"/>
      <c r="J222" s="8"/>
      <c r="K222" s="8"/>
      <c r="L222" s="8"/>
      <c r="M222" s="661">
        <f t="shared" si="14"/>
        <v>0</v>
      </c>
      <c r="N222" s="542"/>
      <c r="O222" s="541"/>
    </row>
    <row r="223" spans="1:16">
      <c r="A223" s="221" t="s">
        <v>52</v>
      </c>
      <c r="B223" s="220" t="s">
        <v>206</v>
      </c>
      <c r="C223" s="217" t="s">
        <v>114</v>
      </c>
      <c r="D223" s="218" t="s">
        <v>45</v>
      </c>
      <c r="E223" s="299"/>
      <c r="F223" s="299"/>
      <c r="G223" s="8"/>
      <c r="H223" s="8"/>
      <c r="I223" s="8"/>
      <c r="J223" s="8"/>
      <c r="K223" s="8"/>
      <c r="L223" s="8"/>
      <c r="M223" s="661">
        <f t="shared" si="14"/>
        <v>0</v>
      </c>
      <c r="N223" s="542"/>
      <c r="O223" s="541"/>
    </row>
    <row r="224" spans="1:16">
      <c r="A224" s="221"/>
      <c r="B224" s="220"/>
      <c r="C224" s="217"/>
      <c r="D224" s="218"/>
      <c r="E224" s="299"/>
      <c r="F224" s="299"/>
      <c r="G224" s="8"/>
      <c r="H224" s="8"/>
      <c r="I224" s="8"/>
      <c r="J224" s="8"/>
      <c r="K224" s="8"/>
      <c r="L224" s="8"/>
      <c r="M224" s="661">
        <f t="shared" si="14"/>
        <v>0</v>
      </c>
      <c r="N224" s="542"/>
      <c r="O224" s="541"/>
    </row>
    <row r="225" spans="1:15" ht="57.6">
      <c r="A225" s="221">
        <v>12</v>
      </c>
      <c r="B225" s="234" t="s">
        <v>207</v>
      </c>
      <c r="C225" s="217"/>
      <c r="D225" s="218"/>
      <c r="E225" s="299"/>
      <c r="F225" s="299"/>
      <c r="G225" s="8"/>
      <c r="H225" s="8"/>
      <c r="I225" s="8"/>
      <c r="J225" s="8"/>
      <c r="K225" s="8"/>
      <c r="L225" s="8"/>
      <c r="M225" s="661">
        <f t="shared" si="14"/>
        <v>0</v>
      </c>
      <c r="N225" s="542"/>
      <c r="O225" s="541"/>
    </row>
    <row r="226" spans="1:15">
      <c r="A226" s="221" t="s">
        <v>28</v>
      </c>
      <c r="B226" s="220" t="s">
        <v>202</v>
      </c>
      <c r="C226" s="217" t="s">
        <v>114</v>
      </c>
      <c r="D226" s="218" t="s">
        <v>45</v>
      </c>
      <c r="E226" s="299"/>
      <c r="F226" s="299"/>
      <c r="G226" s="8"/>
      <c r="H226" s="8"/>
      <c r="I226" s="8"/>
      <c r="J226" s="8"/>
      <c r="K226" s="8"/>
      <c r="L226" s="8"/>
      <c r="M226" s="661">
        <f t="shared" si="14"/>
        <v>0</v>
      </c>
      <c r="N226" s="542"/>
      <c r="O226" s="541"/>
    </row>
    <row r="227" spans="1:15">
      <c r="A227" s="221" t="s">
        <v>46</v>
      </c>
      <c r="B227" s="220" t="s">
        <v>203</v>
      </c>
      <c r="C227" s="217" t="s">
        <v>114</v>
      </c>
      <c r="D227" s="218" t="s">
        <v>45</v>
      </c>
      <c r="E227" s="299"/>
      <c r="F227" s="299"/>
      <c r="G227" s="8"/>
      <c r="H227" s="8"/>
      <c r="I227" s="8"/>
      <c r="J227" s="8"/>
      <c r="K227" s="8"/>
      <c r="L227" s="8"/>
      <c r="M227" s="661">
        <f t="shared" si="14"/>
        <v>0</v>
      </c>
      <c r="N227" s="542"/>
      <c r="O227" s="541"/>
    </row>
    <row r="228" spans="1:15">
      <c r="A228" s="221" t="s">
        <v>48</v>
      </c>
      <c r="B228" s="220" t="s">
        <v>204</v>
      </c>
      <c r="C228" s="217" t="s">
        <v>114</v>
      </c>
      <c r="D228" s="218">
        <v>30</v>
      </c>
      <c r="E228" s="299">
        <v>1000</v>
      </c>
      <c r="F228" s="299">
        <f t="shared" ref="F228" si="23">E228*D228</f>
        <v>30000</v>
      </c>
      <c r="G228" s="8">
        <v>8</v>
      </c>
      <c r="H228" s="8">
        <f>I228-G228</f>
        <v>0</v>
      </c>
      <c r="I228" s="8">
        <f>'MB Electrical'!I379</f>
        <v>8</v>
      </c>
      <c r="J228" s="8">
        <v>8000</v>
      </c>
      <c r="K228" s="394">
        <f>L228-J228</f>
        <v>0</v>
      </c>
      <c r="L228" s="394">
        <f>I228*E228</f>
        <v>8000</v>
      </c>
      <c r="M228" s="661">
        <f t="shared" si="14"/>
        <v>22000</v>
      </c>
      <c r="N228" s="542"/>
      <c r="O228" s="541"/>
    </row>
    <row r="229" spans="1:15">
      <c r="A229" s="221" t="s">
        <v>50</v>
      </c>
      <c r="B229" s="220" t="s">
        <v>205</v>
      </c>
      <c r="C229" s="217" t="s">
        <v>114</v>
      </c>
      <c r="D229" s="218" t="s">
        <v>45</v>
      </c>
      <c r="E229" s="299"/>
      <c r="F229" s="299"/>
      <c r="G229" s="8"/>
      <c r="H229" s="8"/>
      <c r="I229" s="8"/>
      <c r="J229" s="8"/>
      <c r="K229" s="8"/>
      <c r="L229" s="8"/>
      <c r="M229" s="661">
        <f t="shared" si="14"/>
        <v>0</v>
      </c>
      <c r="N229" s="542"/>
      <c r="O229" s="541"/>
    </row>
    <row r="230" spans="1:15">
      <c r="A230" s="221" t="s">
        <v>52</v>
      </c>
      <c r="B230" s="220" t="s">
        <v>206</v>
      </c>
      <c r="C230" s="217" t="s">
        <v>114</v>
      </c>
      <c r="D230" s="218" t="s">
        <v>45</v>
      </c>
      <c r="E230" s="299"/>
      <c r="F230" s="299"/>
      <c r="G230" s="8"/>
      <c r="H230" s="8"/>
      <c r="I230" s="8"/>
      <c r="J230" s="8"/>
      <c r="K230" s="8"/>
      <c r="L230" s="8"/>
      <c r="M230" s="661">
        <f t="shared" ref="M230:M293" si="24">F230-L230</f>
        <v>0</v>
      </c>
      <c r="N230" s="542"/>
      <c r="O230" s="541"/>
    </row>
    <row r="231" spans="1:15">
      <c r="A231" s="221"/>
      <c r="B231" s="220"/>
      <c r="C231" s="217"/>
      <c r="D231" s="218"/>
      <c r="E231" s="299"/>
      <c r="F231" s="299"/>
      <c r="G231" s="8"/>
      <c r="H231" s="8"/>
      <c r="I231" s="8"/>
      <c r="J231" s="8"/>
      <c r="K231" s="8"/>
      <c r="L231" s="8"/>
      <c r="M231" s="661">
        <f t="shared" si="24"/>
        <v>0</v>
      </c>
      <c r="N231" s="542"/>
      <c r="O231" s="541"/>
    </row>
    <row r="232" spans="1:15" ht="43.2">
      <c r="A232" s="221">
        <v>13</v>
      </c>
      <c r="B232" s="220" t="s">
        <v>208</v>
      </c>
      <c r="C232" s="217"/>
      <c r="D232" s="218"/>
      <c r="E232" s="299"/>
      <c r="F232" s="299"/>
      <c r="G232" s="8"/>
      <c r="H232" s="8"/>
      <c r="I232" s="8"/>
      <c r="J232" s="8"/>
      <c r="K232" s="8"/>
      <c r="L232" s="8"/>
      <c r="M232" s="661">
        <f t="shared" si="24"/>
        <v>0</v>
      </c>
      <c r="N232" s="542"/>
      <c r="O232" s="541"/>
    </row>
    <row r="233" spans="1:15">
      <c r="A233" s="221" t="s">
        <v>28</v>
      </c>
      <c r="B233" s="220" t="s">
        <v>209</v>
      </c>
      <c r="C233" s="217" t="s">
        <v>114</v>
      </c>
      <c r="D233" s="218" t="s">
        <v>97</v>
      </c>
      <c r="E233" s="299"/>
      <c r="F233" s="299"/>
      <c r="G233" s="8"/>
      <c r="H233" s="8"/>
      <c r="I233" s="8"/>
      <c r="J233" s="8"/>
      <c r="K233" s="8"/>
      <c r="L233" s="8"/>
      <c r="M233" s="661">
        <f t="shared" si="24"/>
        <v>0</v>
      </c>
      <c r="N233" s="542"/>
      <c r="O233" s="541"/>
    </row>
    <row r="234" spans="1:15">
      <c r="A234" s="221" t="s">
        <v>46</v>
      </c>
      <c r="B234" s="220" t="s">
        <v>210</v>
      </c>
      <c r="C234" s="217" t="s">
        <v>114</v>
      </c>
      <c r="D234" s="218" t="s">
        <v>97</v>
      </c>
      <c r="E234" s="299"/>
      <c r="F234" s="299"/>
      <c r="G234" s="8"/>
      <c r="H234" s="8"/>
      <c r="I234" s="8"/>
      <c r="J234" s="8"/>
      <c r="K234" s="8"/>
      <c r="L234" s="8"/>
      <c r="M234" s="661">
        <f t="shared" si="24"/>
        <v>0</v>
      </c>
      <c r="N234" s="542"/>
      <c r="O234" s="541"/>
    </row>
    <row r="235" spans="1:15">
      <c r="A235" s="221" t="s">
        <v>48</v>
      </c>
      <c r="B235" s="220" t="s">
        <v>211</v>
      </c>
      <c r="C235" s="217" t="s">
        <v>114</v>
      </c>
      <c r="D235" s="218">
        <v>20</v>
      </c>
      <c r="E235" s="299">
        <v>650</v>
      </c>
      <c r="F235" s="299">
        <f t="shared" ref="F235" si="25">E235*D235</f>
        <v>13000</v>
      </c>
      <c r="G235" s="8"/>
      <c r="H235" s="8"/>
      <c r="I235" s="8"/>
      <c r="J235" s="8"/>
      <c r="K235" s="8"/>
      <c r="L235" s="8"/>
      <c r="M235" s="661">
        <f t="shared" si="24"/>
        <v>13000</v>
      </c>
      <c r="N235" s="542"/>
      <c r="O235" s="541"/>
    </row>
    <row r="236" spans="1:15">
      <c r="A236" s="221" t="s">
        <v>50</v>
      </c>
      <c r="B236" s="220" t="s">
        <v>212</v>
      </c>
      <c r="C236" s="217" t="s">
        <v>114</v>
      </c>
      <c r="D236" s="218" t="s">
        <v>97</v>
      </c>
      <c r="E236" s="299"/>
      <c r="F236" s="299"/>
      <c r="G236" s="8"/>
      <c r="H236" s="8"/>
      <c r="I236" s="8"/>
      <c r="J236" s="8"/>
      <c r="K236" s="8"/>
      <c r="L236" s="8"/>
      <c r="M236" s="661">
        <f t="shared" si="24"/>
        <v>0</v>
      </c>
      <c r="N236" s="542"/>
      <c r="O236" s="541"/>
    </row>
    <row r="237" spans="1:15">
      <c r="A237" s="221" t="s">
        <v>52</v>
      </c>
      <c r="B237" s="220" t="s">
        <v>213</v>
      </c>
      <c r="C237" s="217" t="s">
        <v>114</v>
      </c>
      <c r="D237" s="218" t="s">
        <v>97</v>
      </c>
      <c r="E237" s="299"/>
      <c r="F237" s="299"/>
      <c r="G237" s="8"/>
      <c r="H237" s="8"/>
      <c r="I237" s="8"/>
      <c r="J237" s="8"/>
      <c r="K237" s="8"/>
      <c r="L237" s="8"/>
      <c r="M237" s="661">
        <f t="shared" si="24"/>
        <v>0</v>
      </c>
      <c r="N237" s="542"/>
      <c r="O237" s="541"/>
    </row>
    <row r="238" spans="1:15">
      <c r="A238" s="221" t="s">
        <v>54</v>
      </c>
      <c r="B238" s="220" t="s">
        <v>214</v>
      </c>
      <c r="C238" s="217" t="s">
        <v>114</v>
      </c>
      <c r="D238" s="218">
        <v>10</v>
      </c>
      <c r="E238" s="299">
        <v>650</v>
      </c>
      <c r="F238" s="299">
        <f t="shared" ref="F238" si="26">E238*D238</f>
        <v>6500</v>
      </c>
      <c r="G238" s="8"/>
      <c r="H238" s="8"/>
      <c r="I238" s="8"/>
      <c r="J238" s="8"/>
      <c r="K238" s="8"/>
      <c r="L238" s="8"/>
      <c r="M238" s="661">
        <f t="shared" si="24"/>
        <v>6500</v>
      </c>
      <c r="N238" s="542"/>
      <c r="O238" s="541"/>
    </row>
    <row r="239" spans="1:15">
      <c r="A239" s="221"/>
      <c r="B239" s="220"/>
      <c r="C239" s="217"/>
      <c r="D239" s="218"/>
      <c r="E239" s="299"/>
      <c r="F239" s="299"/>
      <c r="G239" s="8"/>
      <c r="H239" s="8"/>
      <c r="I239" s="8"/>
      <c r="J239" s="8"/>
      <c r="K239" s="8"/>
      <c r="L239" s="8"/>
      <c r="M239" s="661">
        <f t="shared" si="24"/>
        <v>0</v>
      </c>
      <c r="N239" s="542"/>
      <c r="O239" s="541"/>
    </row>
    <row r="240" spans="1:15" ht="115.2">
      <c r="A240" s="221">
        <v>14</v>
      </c>
      <c r="B240" s="220" t="s">
        <v>215</v>
      </c>
      <c r="C240" s="217"/>
      <c r="D240" s="218"/>
      <c r="E240" s="299"/>
      <c r="F240" s="299"/>
      <c r="G240" s="8"/>
      <c r="H240" s="8"/>
      <c r="I240" s="8"/>
      <c r="J240" s="8"/>
      <c r="K240" s="8"/>
      <c r="L240" s="8"/>
      <c r="M240" s="661">
        <f t="shared" si="24"/>
        <v>0</v>
      </c>
      <c r="N240" s="542"/>
      <c r="O240" s="541"/>
    </row>
    <row r="241" spans="1:15">
      <c r="A241" s="221" t="s">
        <v>28</v>
      </c>
      <c r="B241" s="220" t="s">
        <v>216</v>
      </c>
      <c r="C241" s="217" t="s">
        <v>44</v>
      </c>
      <c r="D241" s="218" t="s">
        <v>97</v>
      </c>
      <c r="E241" s="299"/>
      <c r="F241" s="299"/>
      <c r="G241" s="8"/>
      <c r="H241" s="8"/>
      <c r="I241" s="8"/>
      <c r="J241" s="8"/>
      <c r="K241" s="8"/>
      <c r="L241" s="8"/>
      <c r="M241" s="661">
        <f t="shared" si="24"/>
        <v>0</v>
      </c>
      <c r="N241" s="542"/>
      <c r="O241" s="541"/>
    </row>
    <row r="242" spans="1:15">
      <c r="A242" s="221" t="s">
        <v>46</v>
      </c>
      <c r="B242" s="220" t="s">
        <v>217</v>
      </c>
      <c r="C242" s="217" t="s">
        <v>44</v>
      </c>
      <c r="D242" s="218" t="s">
        <v>97</v>
      </c>
      <c r="E242" s="299"/>
      <c r="F242" s="299"/>
      <c r="G242" s="8"/>
      <c r="H242" s="8"/>
      <c r="I242" s="8"/>
      <c r="J242" s="8"/>
      <c r="K242" s="8"/>
      <c r="L242" s="8"/>
      <c r="M242" s="661">
        <f t="shared" si="24"/>
        <v>0</v>
      </c>
      <c r="N242" s="542"/>
      <c r="O242" s="541"/>
    </row>
    <row r="243" spans="1:15">
      <c r="A243" s="221" t="s">
        <v>48</v>
      </c>
      <c r="B243" s="220" t="s">
        <v>218</v>
      </c>
      <c r="C243" s="217" t="s">
        <v>44</v>
      </c>
      <c r="D243" s="218">
        <v>4</v>
      </c>
      <c r="E243" s="299">
        <v>950</v>
      </c>
      <c r="F243" s="299">
        <f t="shared" ref="F243" si="27">E243*D243</f>
        <v>3800</v>
      </c>
      <c r="G243" s="8"/>
      <c r="H243" s="8"/>
      <c r="I243" s="8"/>
      <c r="J243" s="8"/>
      <c r="K243" s="8"/>
      <c r="L243" s="8"/>
      <c r="M243" s="661">
        <f t="shared" si="24"/>
        <v>3800</v>
      </c>
      <c r="N243" s="542"/>
      <c r="O243" s="541"/>
    </row>
    <row r="244" spans="1:15">
      <c r="A244" s="221" t="s">
        <v>50</v>
      </c>
      <c r="B244" s="220" t="s">
        <v>219</v>
      </c>
      <c r="C244" s="217" t="s">
        <v>44</v>
      </c>
      <c r="D244" s="218" t="s">
        <v>97</v>
      </c>
      <c r="E244" s="299"/>
      <c r="F244" s="299"/>
      <c r="G244" s="8"/>
      <c r="H244" s="8"/>
      <c r="I244" s="8"/>
      <c r="J244" s="8"/>
      <c r="K244" s="8"/>
      <c r="L244" s="8"/>
      <c r="M244" s="661">
        <f t="shared" si="24"/>
        <v>0</v>
      </c>
      <c r="N244" s="542"/>
      <c r="O244" s="541"/>
    </row>
    <row r="245" spans="1:15">
      <c r="A245" s="221"/>
      <c r="B245" s="220"/>
      <c r="C245" s="217"/>
      <c r="D245" s="218"/>
      <c r="E245" s="299"/>
      <c r="F245" s="299"/>
      <c r="G245" s="8"/>
      <c r="H245" s="8"/>
      <c r="I245" s="8"/>
      <c r="J245" s="8"/>
      <c r="K245" s="8"/>
      <c r="L245" s="8"/>
      <c r="M245" s="661">
        <f t="shared" si="24"/>
        <v>0</v>
      </c>
      <c r="N245" s="542"/>
      <c r="O245" s="541"/>
    </row>
    <row r="246" spans="1:15" ht="43.2">
      <c r="A246" s="221">
        <v>15</v>
      </c>
      <c r="B246" s="220" t="s">
        <v>220</v>
      </c>
      <c r="C246" s="217"/>
      <c r="D246" s="218"/>
      <c r="E246" s="299"/>
      <c r="F246" s="299"/>
      <c r="G246" s="8"/>
      <c r="H246" s="8"/>
      <c r="I246" s="8"/>
      <c r="J246" s="8"/>
      <c r="K246" s="8"/>
      <c r="L246" s="8"/>
      <c r="M246" s="661">
        <f t="shared" si="24"/>
        <v>0</v>
      </c>
      <c r="N246" s="542"/>
      <c r="O246" s="541"/>
    </row>
    <row r="247" spans="1:15">
      <c r="A247" s="221" t="s">
        <v>28</v>
      </c>
      <c r="B247" s="220" t="s">
        <v>221</v>
      </c>
      <c r="C247" s="217" t="s">
        <v>44</v>
      </c>
      <c r="D247" s="218">
        <v>2</v>
      </c>
      <c r="E247" s="299">
        <v>185</v>
      </c>
      <c r="F247" s="299">
        <f t="shared" ref="F247" si="28">E247*D247</f>
        <v>370</v>
      </c>
      <c r="G247" s="8"/>
      <c r="H247" s="8"/>
      <c r="I247" s="8"/>
      <c r="J247" s="8"/>
      <c r="K247" s="8"/>
      <c r="L247" s="8"/>
      <c r="M247" s="661">
        <f t="shared" si="24"/>
        <v>370</v>
      </c>
      <c r="N247" s="542"/>
      <c r="O247" s="541"/>
    </row>
    <row r="248" spans="1:15">
      <c r="A248" s="221" t="s">
        <v>198</v>
      </c>
      <c r="B248" s="220" t="s">
        <v>222</v>
      </c>
      <c r="C248" s="217" t="s">
        <v>44</v>
      </c>
      <c r="D248" s="218" t="s">
        <v>45</v>
      </c>
      <c r="E248" s="299"/>
      <c r="F248" s="299"/>
      <c r="G248" s="8"/>
      <c r="H248" s="8"/>
      <c r="I248" s="8"/>
      <c r="J248" s="8"/>
      <c r="K248" s="8"/>
      <c r="L248" s="8"/>
      <c r="M248" s="661">
        <f t="shared" si="24"/>
        <v>0</v>
      </c>
      <c r="N248" s="542"/>
      <c r="O248" s="541"/>
    </row>
    <row r="249" spans="1:15">
      <c r="A249" s="221" t="s">
        <v>223</v>
      </c>
      <c r="B249" s="220" t="s">
        <v>224</v>
      </c>
      <c r="C249" s="217" t="s">
        <v>44</v>
      </c>
      <c r="D249" s="218">
        <v>1</v>
      </c>
      <c r="E249" s="299">
        <v>450</v>
      </c>
      <c r="F249" s="299">
        <f t="shared" ref="F249:F250" si="29">E249*D249</f>
        <v>450</v>
      </c>
      <c r="G249" s="8"/>
      <c r="H249" s="8"/>
      <c r="I249" s="8"/>
      <c r="J249" s="8"/>
      <c r="K249" s="8"/>
      <c r="L249" s="8"/>
      <c r="M249" s="661">
        <f t="shared" si="24"/>
        <v>450</v>
      </c>
      <c r="N249" s="542"/>
      <c r="O249" s="541"/>
    </row>
    <row r="250" spans="1:15">
      <c r="A250" s="221" t="s">
        <v>54</v>
      </c>
      <c r="B250" s="220" t="s">
        <v>225</v>
      </c>
      <c r="C250" s="217" t="s">
        <v>44</v>
      </c>
      <c r="D250" s="218">
        <v>2</v>
      </c>
      <c r="E250" s="299">
        <v>730</v>
      </c>
      <c r="F250" s="299">
        <f t="shared" si="29"/>
        <v>1460</v>
      </c>
      <c r="G250" s="8"/>
      <c r="H250" s="8"/>
      <c r="I250" s="8"/>
      <c r="J250" s="8"/>
      <c r="K250" s="8"/>
      <c r="L250" s="8"/>
      <c r="M250" s="661">
        <f t="shared" si="24"/>
        <v>1460</v>
      </c>
      <c r="N250" s="542"/>
      <c r="O250" s="541"/>
    </row>
    <row r="251" spans="1:15">
      <c r="A251" s="221" t="s">
        <v>56</v>
      </c>
      <c r="B251" s="220" t="s">
        <v>226</v>
      </c>
      <c r="C251" s="217" t="s">
        <v>44</v>
      </c>
      <c r="D251" s="218"/>
      <c r="E251" s="299"/>
      <c r="F251" s="299"/>
      <c r="G251" s="8"/>
      <c r="H251" s="8"/>
      <c r="I251" s="8"/>
      <c r="J251" s="8"/>
      <c r="K251" s="8"/>
      <c r="L251" s="8"/>
      <c r="M251" s="661">
        <f t="shared" si="24"/>
        <v>0</v>
      </c>
      <c r="N251" s="542"/>
      <c r="O251" s="541"/>
    </row>
    <row r="252" spans="1:15">
      <c r="A252" s="221"/>
      <c r="B252" s="220" t="s">
        <v>227</v>
      </c>
      <c r="C252" s="217" t="s">
        <v>44</v>
      </c>
      <c r="D252" s="218">
        <v>5</v>
      </c>
      <c r="E252" s="299">
        <v>750</v>
      </c>
      <c r="F252" s="299">
        <f t="shared" ref="F252:F255" si="30">E252*D252</f>
        <v>3750</v>
      </c>
      <c r="G252" s="8">
        <v>4</v>
      </c>
      <c r="H252" s="8">
        <f>I252-G252</f>
        <v>0</v>
      </c>
      <c r="I252" s="8">
        <f>'MB Electrical'!I408</f>
        <v>4</v>
      </c>
      <c r="J252" s="8">
        <v>3000</v>
      </c>
      <c r="K252" s="394">
        <f>L252-J252</f>
        <v>0</v>
      </c>
      <c r="L252" s="394">
        <f>I252*E252</f>
        <v>3000</v>
      </c>
      <c r="M252" s="661">
        <f t="shared" si="24"/>
        <v>750</v>
      </c>
      <c r="N252" s="542"/>
      <c r="O252" s="541"/>
    </row>
    <row r="253" spans="1:15">
      <c r="A253" s="221" t="s">
        <v>58</v>
      </c>
      <c r="B253" s="220" t="s">
        <v>228</v>
      </c>
      <c r="C253" s="217" t="s">
        <v>44</v>
      </c>
      <c r="D253" s="218">
        <v>32</v>
      </c>
      <c r="E253" s="299">
        <v>760</v>
      </c>
      <c r="F253" s="299">
        <f t="shared" si="30"/>
        <v>24320</v>
      </c>
      <c r="G253" s="8">
        <v>20</v>
      </c>
      <c r="H253" s="8">
        <f>I253-G253</f>
        <v>2</v>
      </c>
      <c r="I253" s="8">
        <f>'MB Electrical'!I415</f>
        <v>22</v>
      </c>
      <c r="J253" s="8">
        <v>15200</v>
      </c>
      <c r="K253" s="394">
        <f>L253-J253</f>
        <v>1520</v>
      </c>
      <c r="L253" s="394">
        <f>I253*E253</f>
        <v>16720</v>
      </c>
      <c r="M253" s="661">
        <f t="shared" si="24"/>
        <v>7600</v>
      </c>
      <c r="N253" s="542"/>
      <c r="O253" s="541"/>
    </row>
    <row r="254" spans="1:15">
      <c r="A254" s="221"/>
      <c r="B254" s="220"/>
      <c r="C254" s="217"/>
      <c r="D254" s="218"/>
      <c r="E254" s="299"/>
      <c r="F254" s="299"/>
      <c r="G254" s="8"/>
      <c r="H254" s="8"/>
      <c r="I254" s="8"/>
      <c r="J254" s="8"/>
      <c r="K254" s="8"/>
      <c r="L254" s="8"/>
      <c r="M254" s="661">
        <f t="shared" si="24"/>
        <v>0</v>
      </c>
      <c r="N254" s="542"/>
      <c r="O254" s="541"/>
    </row>
    <row r="255" spans="1:15" ht="43.2">
      <c r="A255" s="221" t="s">
        <v>66</v>
      </c>
      <c r="B255" s="222" t="s">
        <v>229</v>
      </c>
      <c r="C255" s="217" t="s">
        <v>44</v>
      </c>
      <c r="D255" s="218">
        <v>1</v>
      </c>
      <c r="E255" s="299">
        <v>1300</v>
      </c>
      <c r="F255" s="299">
        <f t="shared" si="30"/>
        <v>1300</v>
      </c>
      <c r="G255" s="8"/>
      <c r="H255" s="8"/>
      <c r="I255" s="8"/>
      <c r="J255" s="8"/>
      <c r="K255" s="8"/>
      <c r="L255" s="8"/>
      <c r="M255" s="661">
        <f t="shared" si="24"/>
        <v>1300</v>
      </c>
      <c r="N255" s="542"/>
      <c r="O255" s="541"/>
    </row>
    <row r="256" spans="1:15">
      <c r="A256" s="221"/>
      <c r="B256" s="220"/>
      <c r="C256" s="217"/>
      <c r="D256" s="218"/>
      <c r="E256" s="299"/>
      <c r="F256" s="299"/>
      <c r="G256" s="8"/>
      <c r="H256" s="8"/>
      <c r="I256" s="8"/>
      <c r="J256" s="8"/>
      <c r="K256" s="8"/>
      <c r="L256" s="8"/>
      <c r="M256" s="661">
        <f t="shared" si="24"/>
        <v>0</v>
      </c>
      <c r="N256" s="542"/>
      <c r="O256" s="541"/>
    </row>
    <row r="257" spans="1:15" ht="100.8">
      <c r="A257" s="221">
        <v>16</v>
      </c>
      <c r="B257" s="220" t="s">
        <v>230</v>
      </c>
      <c r="C257" s="217"/>
      <c r="D257" s="218"/>
      <c r="E257" s="299"/>
      <c r="F257" s="299"/>
      <c r="G257" s="8"/>
      <c r="H257" s="8"/>
      <c r="I257" s="8"/>
      <c r="J257" s="8"/>
      <c r="K257" s="8"/>
      <c r="L257" s="8"/>
      <c r="M257" s="661">
        <f t="shared" si="24"/>
        <v>0</v>
      </c>
      <c r="N257" s="542"/>
      <c r="O257" s="541"/>
    </row>
    <row r="258" spans="1:15">
      <c r="A258" s="221">
        <v>16.100000000000001</v>
      </c>
      <c r="B258" s="220" t="s">
        <v>231</v>
      </c>
      <c r="C258" s="217" t="s">
        <v>44</v>
      </c>
      <c r="D258" s="218" t="s">
        <v>45</v>
      </c>
      <c r="E258" s="299"/>
      <c r="F258" s="299"/>
      <c r="G258" s="8"/>
      <c r="H258" s="8"/>
      <c r="I258" s="8"/>
      <c r="J258" s="8"/>
      <c r="K258" s="8"/>
      <c r="L258" s="8"/>
      <c r="M258" s="661">
        <f t="shared" si="24"/>
        <v>0</v>
      </c>
      <c r="N258" s="542"/>
      <c r="O258" s="541"/>
    </row>
    <row r="259" spans="1:15">
      <c r="A259" s="221"/>
      <c r="B259" s="220"/>
      <c r="C259" s="217"/>
      <c r="D259" s="218"/>
      <c r="E259" s="299"/>
      <c r="F259" s="299"/>
      <c r="G259" s="8"/>
      <c r="H259" s="8"/>
      <c r="I259" s="8"/>
      <c r="J259" s="8"/>
      <c r="K259" s="8"/>
      <c r="L259" s="8"/>
      <c r="M259" s="661">
        <f t="shared" si="24"/>
        <v>0</v>
      </c>
      <c r="N259" s="542"/>
      <c r="O259" s="541"/>
    </row>
    <row r="260" spans="1:15" ht="86.4">
      <c r="A260" s="221">
        <v>17</v>
      </c>
      <c r="B260" s="220" t="s">
        <v>232</v>
      </c>
      <c r="C260" s="217" t="s">
        <v>233</v>
      </c>
      <c r="D260" s="218">
        <v>1</v>
      </c>
      <c r="E260" s="299">
        <v>12500</v>
      </c>
      <c r="F260" s="299">
        <f t="shared" ref="F260" si="31">E260*D260</f>
        <v>12500</v>
      </c>
      <c r="G260" s="8">
        <v>1</v>
      </c>
      <c r="H260" s="162">
        <f>I260-G260</f>
        <v>0</v>
      </c>
      <c r="I260" s="162">
        <f>'MB Electrical'!I427</f>
        <v>1</v>
      </c>
      <c r="J260" s="162">
        <v>12500</v>
      </c>
      <c r="K260" s="434">
        <f>L260-J260</f>
        <v>0</v>
      </c>
      <c r="L260" s="434">
        <f>I260*E260</f>
        <v>12500</v>
      </c>
      <c r="M260" s="661">
        <f t="shared" si="24"/>
        <v>0</v>
      </c>
      <c r="N260" s="542"/>
      <c r="O260" s="541"/>
    </row>
    <row r="261" spans="1:15">
      <c r="A261" s="221"/>
      <c r="B261" s="220"/>
      <c r="C261" s="217"/>
      <c r="D261" s="218"/>
      <c r="E261" s="299"/>
      <c r="F261" s="299"/>
      <c r="G261" s="8"/>
      <c r="H261" s="8"/>
      <c r="I261" s="8"/>
      <c r="J261" s="8"/>
      <c r="K261" s="8"/>
      <c r="L261" s="8"/>
      <c r="M261" s="661">
        <f t="shared" si="24"/>
        <v>0</v>
      </c>
      <c r="N261" s="542"/>
      <c r="O261" s="541"/>
    </row>
    <row r="262" spans="1:15">
      <c r="A262" s="226"/>
      <c r="B262" s="227" t="s">
        <v>234</v>
      </c>
      <c r="C262" s="228"/>
      <c r="D262" s="229"/>
      <c r="E262" s="300"/>
      <c r="F262" s="300"/>
      <c r="G262" s="230"/>
      <c r="H262" s="230"/>
      <c r="I262" s="230"/>
      <c r="J262" s="230"/>
      <c r="K262" s="230"/>
      <c r="L262" s="230"/>
      <c r="M262" s="661">
        <f t="shared" si="24"/>
        <v>0</v>
      </c>
      <c r="N262" s="543"/>
      <c r="O262" s="541"/>
    </row>
    <row r="263" spans="1:15">
      <c r="A263" s="221"/>
      <c r="B263" s="220"/>
      <c r="C263" s="217"/>
      <c r="D263" s="218"/>
      <c r="E263" s="299"/>
      <c r="F263" s="299"/>
      <c r="G263" s="8"/>
      <c r="H263" s="8"/>
      <c r="I263" s="8"/>
      <c r="J263" s="8"/>
      <c r="K263" s="8"/>
      <c r="L263" s="8"/>
      <c r="M263" s="661">
        <f t="shared" si="24"/>
        <v>0</v>
      </c>
      <c r="N263" s="542"/>
      <c r="O263" s="541"/>
    </row>
    <row r="264" spans="1:15">
      <c r="A264" s="20" t="s">
        <v>235</v>
      </c>
      <c r="B264" s="216" t="s">
        <v>236</v>
      </c>
      <c r="C264" s="217"/>
      <c r="D264" s="218"/>
      <c r="E264" s="299"/>
      <c r="F264" s="299"/>
      <c r="G264" s="8"/>
      <c r="H264" s="8"/>
      <c r="I264" s="8"/>
      <c r="J264" s="8"/>
      <c r="K264" s="8"/>
      <c r="L264" s="8"/>
      <c r="M264" s="661">
        <f t="shared" si="24"/>
        <v>0</v>
      </c>
      <c r="N264" s="542"/>
      <c r="O264" s="541"/>
    </row>
    <row r="265" spans="1:15" ht="57.6">
      <c r="A265" s="221"/>
      <c r="B265" s="220" t="s">
        <v>237</v>
      </c>
      <c r="C265" s="217"/>
      <c r="D265" s="218"/>
      <c r="E265" s="299"/>
      <c r="F265" s="299"/>
      <c r="G265" s="8"/>
      <c r="H265" s="8"/>
      <c r="I265" s="8"/>
      <c r="J265" s="8"/>
      <c r="K265" s="8"/>
      <c r="L265" s="8"/>
      <c r="M265" s="661">
        <f t="shared" si="24"/>
        <v>0</v>
      </c>
      <c r="N265" s="542"/>
      <c r="O265" s="541"/>
    </row>
    <row r="266" spans="1:15">
      <c r="A266" s="221"/>
      <c r="B266" s="220"/>
      <c r="C266" s="217"/>
      <c r="D266" s="218"/>
      <c r="E266" s="299"/>
      <c r="F266" s="299"/>
      <c r="G266" s="8"/>
      <c r="H266" s="8"/>
      <c r="I266" s="8"/>
      <c r="J266" s="8"/>
      <c r="K266" s="8"/>
      <c r="L266" s="8"/>
      <c r="M266" s="661">
        <f t="shared" si="24"/>
        <v>0</v>
      </c>
      <c r="N266" s="542"/>
      <c r="O266" s="541"/>
    </row>
    <row r="267" spans="1:15">
      <c r="A267" s="221">
        <v>1</v>
      </c>
      <c r="B267" s="238" t="s">
        <v>238</v>
      </c>
      <c r="C267" s="217" t="s">
        <v>44</v>
      </c>
      <c r="D267" s="218">
        <v>46</v>
      </c>
      <c r="E267" s="299">
        <v>150</v>
      </c>
      <c r="F267" s="299">
        <f t="shared" ref="F267:F277" si="32">E267*D267</f>
        <v>6900</v>
      </c>
      <c r="G267" s="8">
        <v>31</v>
      </c>
      <c r="H267" s="8">
        <f t="shared" ref="H267:H273" si="33">I267-G267</f>
        <v>0</v>
      </c>
      <c r="I267" s="8">
        <f>'MB Electrical'!I438</f>
        <v>31</v>
      </c>
      <c r="J267" s="8">
        <v>4650</v>
      </c>
      <c r="K267" s="394">
        <f t="shared" ref="K267:K273" si="34">L267-J267</f>
        <v>0</v>
      </c>
      <c r="L267" s="394">
        <f t="shared" ref="L267:L273" si="35">I267*E267</f>
        <v>4650</v>
      </c>
      <c r="M267" s="661">
        <f t="shared" si="24"/>
        <v>2250</v>
      </c>
      <c r="N267" s="542"/>
      <c r="O267" s="541"/>
    </row>
    <row r="268" spans="1:15">
      <c r="A268" s="221">
        <v>2</v>
      </c>
      <c r="B268" s="238" t="s">
        <v>239</v>
      </c>
      <c r="C268" s="217" t="s">
        <v>44</v>
      </c>
      <c r="D268" s="218">
        <v>12</v>
      </c>
      <c r="E268" s="299">
        <v>150</v>
      </c>
      <c r="F268" s="299">
        <f t="shared" si="32"/>
        <v>1800</v>
      </c>
      <c r="G268" s="8">
        <v>11</v>
      </c>
      <c r="H268" s="8">
        <f t="shared" si="33"/>
        <v>0</v>
      </c>
      <c r="I268" s="8">
        <f>'MB Electrical'!I444</f>
        <v>11</v>
      </c>
      <c r="J268" s="8">
        <v>1650</v>
      </c>
      <c r="K268" s="394">
        <f t="shared" si="34"/>
        <v>0</v>
      </c>
      <c r="L268" s="394">
        <f t="shared" si="35"/>
        <v>1650</v>
      </c>
      <c r="M268" s="661">
        <f t="shared" si="24"/>
        <v>150</v>
      </c>
      <c r="N268" s="542"/>
      <c r="O268" s="541"/>
    </row>
    <row r="269" spans="1:15">
      <c r="A269" s="221">
        <v>3</v>
      </c>
      <c r="B269" s="238" t="s">
        <v>240</v>
      </c>
      <c r="C269" s="217" t="s">
        <v>44</v>
      </c>
      <c r="D269" s="218">
        <v>4</v>
      </c>
      <c r="E269" s="299">
        <v>2000</v>
      </c>
      <c r="F269" s="299">
        <f t="shared" si="32"/>
        <v>8000</v>
      </c>
      <c r="G269" s="8">
        <v>5</v>
      </c>
      <c r="H269" s="8">
        <f t="shared" si="33"/>
        <v>0</v>
      </c>
      <c r="I269" s="8">
        <f>'MB Electrical'!I450</f>
        <v>5</v>
      </c>
      <c r="J269" s="8">
        <v>10000</v>
      </c>
      <c r="K269" s="394">
        <f t="shared" si="34"/>
        <v>0</v>
      </c>
      <c r="L269" s="394">
        <f t="shared" si="35"/>
        <v>10000</v>
      </c>
      <c r="M269" s="661">
        <f t="shared" si="24"/>
        <v>-2000</v>
      </c>
      <c r="N269" s="542"/>
      <c r="O269" s="541"/>
    </row>
    <row r="270" spans="1:15">
      <c r="A270" s="221">
        <v>4</v>
      </c>
      <c r="B270" s="238" t="s">
        <v>241</v>
      </c>
      <c r="C270" s="217" t="s">
        <v>44</v>
      </c>
      <c r="D270" s="218">
        <v>3</v>
      </c>
      <c r="E270" s="299">
        <v>250</v>
      </c>
      <c r="F270" s="299">
        <f t="shared" si="32"/>
        <v>750</v>
      </c>
      <c r="G270" s="8">
        <v>3</v>
      </c>
      <c r="H270" s="8">
        <f t="shared" si="33"/>
        <v>0</v>
      </c>
      <c r="I270" s="8">
        <f>'MB Electrical'!I456</f>
        <v>3</v>
      </c>
      <c r="J270" s="8">
        <v>750</v>
      </c>
      <c r="K270" s="394">
        <f t="shared" si="34"/>
        <v>0</v>
      </c>
      <c r="L270" s="394">
        <f t="shared" si="35"/>
        <v>750</v>
      </c>
      <c r="M270" s="661">
        <f t="shared" si="24"/>
        <v>0</v>
      </c>
      <c r="N270" s="542"/>
      <c r="O270" s="541"/>
    </row>
    <row r="271" spans="1:15">
      <c r="A271" s="221">
        <v>5</v>
      </c>
      <c r="B271" s="238" t="s">
        <v>242</v>
      </c>
      <c r="C271" s="217" t="s">
        <v>44</v>
      </c>
      <c r="D271" s="218">
        <v>32</v>
      </c>
      <c r="E271" s="299">
        <v>400</v>
      </c>
      <c r="F271" s="299">
        <f t="shared" si="32"/>
        <v>12800</v>
      </c>
      <c r="G271" s="8">
        <v>28</v>
      </c>
      <c r="H271" s="8">
        <f t="shared" si="33"/>
        <v>0</v>
      </c>
      <c r="I271" s="8">
        <f>'MB Electrical'!I462</f>
        <v>28</v>
      </c>
      <c r="J271" s="8">
        <v>11200</v>
      </c>
      <c r="K271" s="394">
        <f t="shared" si="34"/>
        <v>0</v>
      </c>
      <c r="L271" s="394">
        <f t="shared" si="35"/>
        <v>11200</v>
      </c>
      <c r="M271" s="661">
        <f t="shared" si="24"/>
        <v>1600</v>
      </c>
      <c r="N271" s="542"/>
      <c r="O271" s="541"/>
    </row>
    <row r="272" spans="1:15">
      <c r="A272" s="221">
        <v>6</v>
      </c>
      <c r="B272" s="238" t="s">
        <v>243</v>
      </c>
      <c r="C272" s="217" t="s">
        <v>44</v>
      </c>
      <c r="D272" s="218">
        <v>1</v>
      </c>
      <c r="E272" s="299">
        <v>250</v>
      </c>
      <c r="F272" s="299">
        <f t="shared" si="32"/>
        <v>250</v>
      </c>
      <c r="G272" s="8">
        <v>1</v>
      </c>
      <c r="H272" s="8">
        <f t="shared" si="33"/>
        <v>0</v>
      </c>
      <c r="I272" s="8">
        <f>'MB Electrical'!I468</f>
        <v>1</v>
      </c>
      <c r="J272" s="8">
        <v>250</v>
      </c>
      <c r="K272" s="394">
        <f t="shared" si="34"/>
        <v>0</v>
      </c>
      <c r="L272" s="394">
        <f t="shared" si="35"/>
        <v>250</v>
      </c>
      <c r="M272" s="661">
        <f t="shared" si="24"/>
        <v>0</v>
      </c>
      <c r="N272" s="542"/>
      <c r="O272" s="541"/>
    </row>
    <row r="273" spans="1:15">
      <c r="A273" s="221">
        <v>7</v>
      </c>
      <c r="B273" s="238" t="s">
        <v>244</v>
      </c>
      <c r="C273" s="217" t="s">
        <v>44</v>
      </c>
      <c r="D273" s="218">
        <v>12</v>
      </c>
      <c r="E273" s="299">
        <v>250</v>
      </c>
      <c r="F273" s="299">
        <f t="shared" si="32"/>
        <v>3000</v>
      </c>
      <c r="G273" s="8">
        <v>31</v>
      </c>
      <c r="H273" s="8">
        <f t="shared" si="33"/>
        <v>0</v>
      </c>
      <c r="I273" s="8">
        <f>'MB Electrical'!I474</f>
        <v>31</v>
      </c>
      <c r="J273" s="8">
        <v>7750</v>
      </c>
      <c r="K273" s="394">
        <f t="shared" si="34"/>
        <v>0</v>
      </c>
      <c r="L273" s="394">
        <f t="shared" si="35"/>
        <v>7750</v>
      </c>
      <c r="M273" s="661">
        <f t="shared" si="24"/>
        <v>-4750</v>
      </c>
      <c r="N273" s="542"/>
      <c r="O273" s="541"/>
    </row>
    <row r="274" spans="1:15">
      <c r="A274" s="221">
        <v>8</v>
      </c>
      <c r="B274" s="238" t="s">
        <v>245</v>
      </c>
      <c r="C274" s="217" t="s">
        <v>114</v>
      </c>
      <c r="D274" s="218">
        <v>47</v>
      </c>
      <c r="E274" s="299">
        <v>400</v>
      </c>
      <c r="F274" s="299">
        <f t="shared" si="32"/>
        <v>18800</v>
      </c>
      <c r="G274" s="8"/>
      <c r="H274" s="8">
        <f t="shared" ref="H274" si="36">I274-G274</f>
        <v>42</v>
      </c>
      <c r="I274" s="8">
        <f>'MB Electrical'!I480</f>
        <v>42</v>
      </c>
      <c r="J274" s="8"/>
      <c r="K274" s="394">
        <f t="shared" ref="K274" si="37">L274-J274</f>
        <v>16800</v>
      </c>
      <c r="L274" s="394">
        <f t="shared" ref="L274" si="38">I274*E274</f>
        <v>16800</v>
      </c>
      <c r="M274" s="661">
        <f t="shared" si="24"/>
        <v>2000</v>
      </c>
      <c r="N274" s="542"/>
      <c r="O274" s="541"/>
    </row>
    <row r="275" spans="1:15">
      <c r="A275" s="221">
        <v>9</v>
      </c>
      <c r="B275" s="238" t="s">
        <v>246</v>
      </c>
      <c r="C275" s="217" t="s">
        <v>44</v>
      </c>
      <c r="D275" s="218">
        <v>12</v>
      </c>
      <c r="E275" s="299">
        <v>250</v>
      </c>
      <c r="F275" s="299">
        <f t="shared" si="32"/>
        <v>3000</v>
      </c>
      <c r="G275" s="8"/>
      <c r="H275" s="8">
        <f t="shared" ref="H275" si="39">I275-G275</f>
        <v>12</v>
      </c>
      <c r="I275" s="8">
        <f>'MB Electrical'!I486</f>
        <v>12</v>
      </c>
      <c r="J275" s="8"/>
      <c r="K275" s="394">
        <f t="shared" ref="K275" si="40">L275-J275</f>
        <v>3000</v>
      </c>
      <c r="L275" s="394">
        <f t="shared" ref="L275" si="41">I275*E275</f>
        <v>3000</v>
      </c>
      <c r="M275" s="661">
        <f t="shared" si="24"/>
        <v>0</v>
      </c>
      <c r="N275" s="542"/>
      <c r="O275" s="541"/>
    </row>
    <row r="276" spans="1:15">
      <c r="A276" s="221">
        <v>10</v>
      </c>
      <c r="B276" s="238" t="s">
        <v>247</v>
      </c>
      <c r="C276" s="217" t="s">
        <v>44</v>
      </c>
      <c r="D276" s="218">
        <v>6</v>
      </c>
      <c r="E276" s="299">
        <v>150</v>
      </c>
      <c r="F276" s="299">
        <f t="shared" si="32"/>
        <v>900</v>
      </c>
      <c r="G276" s="8"/>
      <c r="H276" s="8"/>
      <c r="I276" s="8"/>
      <c r="J276" s="8"/>
      <c r="K276" s="394"/>
      <c r="L276" s="394"/>
      <c r="M276" s="661">
        <f t="shared" si="24"/>
        <v>900</v>
      </c>
      <c r="N276" s="542"/>
      <c r="O276" s="541"/>
    </row>
    <row r="277" spans="1:15">
      <c r="A277" s="221">
        <v>11</v>
      </c>
      <c r="B277" s="238" t="s">
        <v>248</v>
      </c>
      <c r="C277" s="217" t="s">
        <v>44</v>
      </c>
      <c r="D277" s="218">
        <v>5</v>
      </c>
      <c r="E277" s="299">
        <v>250</v>
      </c>
      <c r="F277" s="299">
        <f t="shared" si="32"/>
        <v>1250</v>
      </c>
      <c r="G277" s="8"/>
      <c r="H277" s="8"/>
      <c r="I277" s="8"/>
      <c r="J277" s="8"/>
      <c r="K277" s="394"/>
      <c r="L277" s="394"/>
      <c r="M277" s="661">
        <f t="shared" si="24"/>
        <v>1250</v>
      </c>
      <c r="N277" s="542"/>
      <c r="O277" s="541"/>
    </row>
    <row r="278" spans="1:15">
      <c r="A278" s="221"/>
      <c r="B278" s="220"/>
      <c r="C278" s="217"/>
      <c r="D278" s="218"/>
      <c r="E278" s="299"/>
      <c r="F278" s="299"/>
      <c r="G278" s="8"/>
      <c r="H278" s="8"/>
      <c r="I278" s="8"/>
      <c r="J278" s="8"/>
      <c r="K278" s="8"/>
      <c r="L278" s="8"/>
      <c r="M278" s="661">
        <f t="shared" si="24"/>
        <v>0</v>
      </c>
      <c r="N278" s="542"/>
      <c r="O278" s="541"/>
    </row>
    <row r="279" spans="1:15">
      <c r="A279" s="226"/>
      <c r="B279" s="227" t="s">
        <v>249</v>
      </c>
      <c r="C279" s="228"/>
      <c r="D279" s="229"/>
      <c r="E279" s="300"/>
      <c r="F279" s="300"/>
      <c r="G279" s="230"/>
      <c r="H279" s="230"/>
      <c r="I279" s="230"/>
      <c r="J279" s="230"/>
      <c r="K279" s="230"/>
      <c r="L279" s="230"/>
      <c r="M279" s="661">
        <f t="shared" si="24"/>
        <v>0</v>
      </c>
      <c r="N279" s="543"/>
      <c r="O279" s="541"/>
    </row>
    <row r="280" spans="1:15">
      <c r="A280" s="221"/>
      <c r="B280" s="220"/>
      <c r="C280" s="217"/>
      <c r="D280" s="218"/>
      <c r="E280" s="299"/>
      <c r="F280" s="299"/>
      <c r="G280" s="8"/>
      <c r="H280" s="8"/>
      <c r="I280" s="8"/>
      <c r="J280" s="8"/>
      <c r="K280" s="8"/>
      <c r="L280" s="8"/>
      <c r="M280" s="661">
        <f t="shared" si="24"/>
        <v>0</v>
      </c>
      <c r="N280" s="542"/>
      <c r="O280" s="541"/>
    </row>
    <row r="281" spans="1:15">
      <c r="A281" s="20" t="s">
        <v>250</v>
      </c>
      <c r="B281" s="216" t="s">
        <v>251</v>
      </c>
      <c r="C281" s="217"/>
      <c r="D281" s="218"/>
      <c r="E281" s="299"/>
      <c r="F281" s="299"/>
      <c r="G281" s="8"/>
      <c r="H281" s="8"/>
      <c r="I281" s="8"/>
      <c r="J281" s="8"/>
      <c r="K281" s="8"/>
      <c r="L281" s="8"/>
      <c r="M281" s="661">
        <f t="shared" si="24"/>
        <v>0</v>
      </c>
      <c r="N281" s="542"/>
      <c r="O281" s="541"/>
    </row>
    <row r="282" spans="1:15" ht="129.6">
      <c r="A282" s="221">
        <v>1</v>
      </c>
      <c r="B282" s="239" t="s">
        <v>252</v>
      </c>
      <c r="C282" s="217" t="s">
        <v>44</v>
      </c>
      <c r="D282" s="218" t="s">
        <v>97</v>
      </c>
      <c r="E282" s="299"/>
      <c r="F282" s="299"/>
      <c r="G282" s="8"/>
      <c r="H282" s="8"/>
      <c r="I282" s="8"/>
      <c r="J282" s="8"/>
      <c r="K282" s="8"/>
      <c r="L282" s="8"/>
      <c r="M282" s="661">
        <f t="shared" si="24"/>
        <v>0</v>
      </c>
      <c r="N282" s="542"/>
      <c r="O282" s="541"/>
    </row>
    <row r="283" spans="1:15" ht="28.8">
      <c r="A283" s="221">
        <v>2</v>
      </c>
      <c r="B283" s="520" t="s">
        <v>253</v>
      </c>
      <c r="C283" s="217" t="s">
        <v>114</v>
      </c>
      <c r="D283" s="218" t="s">
        <v>97</v>
      </c>
      <c r="E283" s="299"/>
      <c r="F283" s="299"/>
      <c r="G283" s="8"/>
      <c r="H283" s="8"/>
      <c r="I283" s="8"/>
      <c r="J283" s="8"/>
      <c r="K283" s="8"/>
      <c r="L283" s="8"/>
      <c r="M283" s="661">
        <f t="shared" si="24"/>
        <v>0</v>
      </c>
      <c r="N283" s="542"/>
      <c r="O283" s="541"/>
    </row>
    <row r="284" spans="1:15" ht="28.8">
      <c r="A284" s="221">
        <v>3</v>
      </c>
      <c r="B284" s="520" t="s">
        <v>254</v>
      </c>
      <c r="C284" s="217" t="s">
        <v>114</v>
      </c>
      <c r="D284" s="218">
        <v>60</v>
      </c>
      <c r="E284" s="299">
        <v>250</v>
      </c>
      <c r="F284" s="299">
        <f t="shared" ref="F284:F286" si="42">E284*D284</f>
        <v>15000</v>
      </c>
      <c r="G284" s="8"/>
      <c r="H284" s="8"/>
      <c r="I284" s="8"/>
      <c r="J284" s="8"/>
      <c r="K284" s="8"/>
      <c r="L284" s="8"/>
      <c r="M284" s="661">
        <f t="shared" si="24"/>
        <v>15000</v>
      </c>
      <c r="N284" s="542"/>
      <c r="O284" s="541"/>
    </row>
    <row r="285" spans="1:15">
      <c r="A285" s="221">
        <v>4</v>
      </c>
      <c r="B285" s="220" t="s">
        <v>255</v>
      </c>
      <c r="C285" s="217" t="s">
        <v>114</v>
      </c>
      <c r="D285" s="218">
        <v>20</v>
      </c>
      <c r="E285" s="299">
        <v>150</v>
      </c>
      <c r="F285" s="299">
        <f t="shared" si="42"/>
        <v>3000</v>
      </c>
      <c r="G285" s="8"/>
      <c r="H285" s="8"/>
      <c r="I285" s="8"/>
      <c r="J285" s="8"/>
      <c r="K285" s="8"/>
      <c r="L285" s="8"/>
      <c r="M285" s="661">
        <f t="shared" si="24"/>
        <v>3000</v>
      </c>
      <c r="N285" s="542"/>
      <c r="O285" s="541"/>
    </row>
    <row r="286" spans="1:15">
      <c r="A286" s="221">
        <v>5</v>
      </c>
      <c r="B286" s="220" t="s">
        <v>256</v>
      </c>
      <c r="C286" s="217" t="s">
        <v>114</v>
      </c>
      <c r="D286" s="218">
        <v>80</v>
      </c>
      <c r="E286" s="299">
        <v>110</v>
      </c>
      <c r="F286" s="299">
        <f t="shared" si="42"/>
        <v>8800</v>
      </c>
      <c r="G286" s="8"/>
      <c r="H286" s="8"/>
      <c r="I286" s="8"/>
      <c r="J286" s="8"/>
      <c r="K286" s="8"/>
      <c r="L286" s="8"/>
      <c r="M286" s="661">
        <f t="shared" si="24"/>
        <v>8800</v>
      </c>
      <c r="N286" s="542"/>
      <c r="O286" s="541"/>
    </row>
    <row r="287" spans="1:15">
      <c r="A287" s="221">
        <v>7</v>
      </c>
      <c r="B287" s="220" t="s">
        <v>257</v>
      </c>
      <c r="C287" s="217" t="s">
        <v>114</v>
      </c>
      <c r="D287" s="218"/>
      <c r="E287" s="299"/>
      <c r="F287" s="299"/>
      <c r="G287" s="8"/>
      <c r="H287" s="8"/>
      <c r="I287" s="8"/>
      <c r="J287" s="8"/>
      <c r="K287" s="8"/>
      <c r="L287" s="8"/>
      <c r="M287" s="661">
        <f t="shared" si="24"/>
        <v>0</v>
      </c>
      <c r="N287" s="542"/>
      <c r="O287" s="541"/>
    </row>
    <row r="288" spans="1:15">
      <c r="A288" s="221">
        <v>8</v>
      </c>
      <c r="B288" s="220" t="s">
        <v>258</v>
      </c>
      <c r="C288" s="217" t="s">
        <v>114</v>
      </c>
      <c r="D288" s="218"/>
      <c r="E288" s="299"/>
      <c r="F288" s="299"/>
      <c r="G288" s="8"/>
      <c r="H288" s="8"/>
      <c r="I288" s="8"/>
      <c r="J288" s="8"/>
      <c r="K288" s="8"/>
      <c r="L288" s="8"/>
      <c r="M288" s="661">
        <f t="shared" si="24"/>
        <v>0</v>
      </c>
      <c r="N288" s="542"/>
      <c r="O288" s="541"/>
    </row>
    <row r="289" spans="1:15">
      <c r="A289" s="221">
        <v>9</v>
      </c>
      <c r="B289" s="220" t="s">
        <v>259</v>
      </c>
      <c r="C289" s="217" t="s">
        <v>44</v>
      </c>
      <c r="D289" s="218"/>
      <c r="E289" s="299"/>
      <c r="F289" s="299"/>
      <c r="G289" s="8"/>
      <c r="H289" s="8"/>
      <c r="I289" s="8"/>
      <c r="J289" s="8"/>
      <c r="K289" s="8"/>
      <c r="L289" s="8"/>
      <c r="M289" s="661">
        <f t="shared" si="24"/>
        <v>0</v>
      </c>
      <c r="N289" s="542"/>
      <c r="O289" s="541"/>
    </row>
    <row r="290" spans="1:15">
      <c r="A290" s="221"/>
      <c r="B290" s="220"/>
      <c r="C290" s="217"/>
      <c r="D290" s="218"/>
      <c r="E290" s="299"/>
      <c r="F290" s="299"/>
      <c r="G290" s="8"/>
      <c r="H290" s="8"/>
      <c r="I290" s="8"/>
      <c r="J290" s="8"/>
      <c r="K290" s="8"/>
      <c r="L290" s="8"/>
      <c r="M290" s="661">
        <f t="shared" si="24"/>
        <v>0</v>
      </c>
      <c r="N290" s="542"/>
      <c r="O290" s="541"/>
    </row>
    <row r="291" spans="1:15">
      <c r="A291" s="226"/>
      <c r="B291" s="227" t="s">
        <v>260</v>
      </c>
      <c r="C291" s="228"/>
      <c r="D291" s="229"/>
      <c r="E291" s="300"/>
      <c r="F291" s="300"/>
      <c r="G291" s="230"/>
      <c r="H291" s="230"/>
      <c r="I291" s="230"/>
      <c r="J291" s="230"/>
      <c r="K291" s="230"/>
      <c r="L291" s="230"/>
      <c r="M291" s="661">
        <f t="shared" si="24"/>
        <v>0</v>
      </c>
      <c r="N291" s="543"/>
      <c r="O291" s="541"/>
    </row>
    <row r="292" spans="1:15">
      <c r="A292" s="221"/>
      <c r="B292" s="216"/>
      <c r="C292" s="519"/>
      <c r="D292" s="218"/>
      <c r="E292" s="299"/>
      <c r="F292" s="299"/>
      <c r="G292" s="8"/>
      <c r="H292" s="8"/>
      <c r="I292" s="8"/>
      <c r="J292" s="8"/>
      <c r="K292" s="8"/>
      <c r="L292" s="8"/>
      <c r="M292" s="661">
        <f t="shared" si="24"/>
        <v>0</v>
      </c>
      <c r="N292" s="542"/>
      <c r="O292" s="541"/>
    </row>
    <row r="293" spans="1:15">
      <c r="A293" s="20" t="s">
        <v>261</v>
      </c>
      <c r="B293" s="216" t="s">
        <v>262</v>
      </c>
      <c r="C293" s="519"/>
      <c r="D293" s="218"/>
      <c r="E293" s="299"/>
      <c r="F293" s="299"/>
      <c r="G293" s="8"/>
      <c r="H293" s="8"/>
      <c r="I293" s="8"/>
      <c r="J293" s="8"/>
      <c r="K293" s="8"/>
      <c r="L293" s="8"/>
      <c r="M293" s="661">
        <f t="shared" si="24"/>
        <v>0</v>
      </c>
      <c r="N293" s="542"/>
      <c r="O293" s="541"/>
    </row>
    <row r="294" spans="1:15">
      <c r="A294" s="221">
        <v>1</v>
      </c>
      <c r="B294" s="220" t="s">
        <v>263</v>
      </c>
      <c r="C294" s="217" t="s">
        <v>44</v>
      </c>
      <c r="D294" s="218" t="s">
        <v>45</v>
      </c>
      <c r="E294" s="299"/>
      <c r="F294" s="299"/>
      <c r="G294" s="8"/>
      <c r="H294" s="8"/>
      <c r="I294" s="8"/>
      <c r="J294" s="8"/>
      <c r="K294" s="8"/>
      <c r="L294" s="8"/>
      <c r="M294" s="661">
        <f t="shared" ref="M294:M338" si="43">F294-L294</f>
        <v>0</v>
      </c>
      <c r="N294" s="542"/>
      <c r="O294" s="541"/>
    </row>
    <row r="295" spans="1:15">
      <c r="A295" s="221"/>
      <c r="B295" s="220"/>
      <c r="C295" s="217"/>
      <c r="D295" s="218"/>
      <c r="E295" s="299"/>
      <c r="F295" s="299"/>
      <c r="G295" s="8"/>
      <c r="H295" s="8"/>
      <c r="I295" s="8"/>
      <c r="J295" s="8"/>
      <c r="K295" s="8"/>
      <c r="L295" s="8"/>
      <c r="M295" s="661">
        <f t="shared" si="43"/>
        <v>0</v>
      </c>
      <c r="N295" s="542"/>
      <c r="O295" s="541"/>
    </row>
    <row r="296" spans="1:15">
      <c r="A296" s="221">
        <v>2</v>
      </c>
      <c r="B296" s="220" t="s">
        <v>264</v>
      </c>
      <c r="C296" s="217" t="s">
        <v>44</v>
      </c>
      <c r="D296" s="218" t="s">
        <v>45</v>
      </c>
      <c r="E296" s="299"/>
      <c r="F296" s="299"/>
      <c r="G296" s="8"/>
      <c r="H296" s="8"/>
      <c r="I296" s="8"/>
      <c r="J296" s="8"/>
      <c r="K296" s="8"/>
      <c r="L296" s="8"/>
      <c r="M296" s="661">
        <f t="shared" si="43"/>
        <v>0</v>
      </c>
      <c r="N296" s="542"/>
      <c r="O296" s="541"/>
    </row>
    <row r="297" spans="1:15">
      <c r="A297" s="221"/>
      <c r="B297" s="220"/>
      <c r="C297" s="217"/>
      <c r="D297" s="218"/>
      <c r="E297" s="299"/>
      <c r="F297" s="299"/>
      <c r="G297" s="8"/>
      <c r="H297" s="8"/>
      <c r="I297" s="8"/>
      <c r="J297" s="8"/>
      <c r="K297" s="8"/>
      <c r="L297" s="8"/>
      <c r="M297" s="661">
        <f t="shared" si="43"/>
        <v>0</v>
      </c>
      <c r="N297" s="542"/>
      <c r="O297" s="541"/>
    </row>
    <row r="298" spans="1:15" ht="28.8">
      <c r="A298" s="221">
        <v>3</v>
      </c>
      <c r="B298" s="220" t="s">
        <v>265</v>
      </c>
      <c r="C298" s="217" t="s">
        <v>114</v>
      </c>
      <c r="D298" s="218" t="s">
        <v>45</v>
      </c>
      <c r="E298" s="299"/>
      <c r="F298" s="299"/>
      <c r="G298" s="8"/>
      <c r="H298" s="8"/>
      <c r="I298" s="8"/>
      <c r="J298" s="8"/>
      <c r="K298" s="8"/>
      <c r="L298" s="8"/>
      <c r="M298" s="661">
        <f t="shared" si="43"/>
        <v>0</v>
      </c>
      <c r="N298" s="542"/>
      <c r="O298" s="541"/>
    </row>
    <row r="299" spans="1:15">
      <c r="A299" s="221"/>
      <c r="B299" s="220"/>
      <c r="C299" s="217"/>
      <c r="D299" s="218"/>
      <c r="E299" s="299"/>
      <c r="F299" s="299"/>
      <c r="G299" s="8"/>
      <c r="H299" s="8"/>
      <c r="I299" s="8"/>
      <c r="J299" s="8"/>
      <c r="K299" s="8"/>
      <c r="L299" s="8"/>
      <c r="M299" s="661">
        <f t="shared" si="43"/>
        <v>0</v>
      </c>
      <c r="N299" s="542"/>
      <c r="O299" s="541"/>
    </row>
    <row r="300" spans="1:15" ht="28.8">
      <c r="A300" s="221">
        <v>4</v>
      </c>
      <c r="B300" s="220" t="s">
        <v>266</v>
      </c>
      <c r="C300" s="217"/>
      <c r="D300" s="218"/>
      <c r="E300" s="299"/>
      <c r="F300" s="299"/>
      <c r="G300" s="8"/>
      <c r="H300" s="8"/>
      <c r="I300" s="8"/>
      <c r="J300" s="8"/>
      <c r="K300" s="8"/>
      <c r="L300" s="8"/>
      <c r="M300" s="661">
        <f t="shared" si="43"/>
        <v>0</v>
      </c>
      <c r="N300" s="542"/>
      <c r="O300" s="541"/>
    </row>
    <row r="301" spans="1:15">
      <c r="A301" s="221"/>
      <c r="B301" s="220" t="s">
        <v>267</v>
      </c>
      <c r="C301" s="217" t="s">
        <v>30</v>
      </c>
      <c r="D301" s="218">
        <v>1</v>
      </c>
      <c r="E301" s="299">
        <v>3000</v>
      </c>
      <c r="F301" s="299">
        <f t="shared" ref="F301" si="44">E301*D301</f>
        <v>3000</v>
      </c>
      <c r="G301" s="8"/>
      <c r="H301" s="8"/>
      <c r="I301" s="8"/>
      <c r="J301" s="8"/>
      <c r="K301" s="8"/>
      <c r="L301" s="8"/>
      <c r="M301" s="661">
        <f t="shared" si="43"/>
        <v>3000</v>
      </c>
      <c r="N301" s="542"/>
      <c r="O301" s="541"/>
    </row>
    <row r="302" spans="1:15">
      <c r="A302" s="221"/>
      <c r="B302" s="220"/>
      <c r="C302" s="217"/>
      <c r="D302" s="218"/>
      <c r="E302" s="299"/>
      <c r="F302" s="299"/>
      <c r="G302" s="8"/>
      <c r="H302" s="8"/>
      <c r="I302" s="8"/>
      <c r="J302" s="8"/>
      <c r="K302" s="8"/>
      <c r="L302" s="8"/>
      <c r="M302" s="661">
        <f t="shared" si="43"/>
        <v>0</v>
      </c>
      <c r="N302" s="542"/>
      <c r="O302" s="541"/>
    </row>
    <row r="303" spans="1:15" ht="28.8">
      <c r="A303" s="221">
        <v>5</v>
      </c>
      <c r="B303" s="220" t="s">
        <v>268</v>
      </c>
      <c r="C303" s="217" t="s">
        <v>44</v>
      </c>
      <c r="D303" s="218">
        <v>1</v>
      </c>
      <c r="E303" s="299">
        <v>500</v>
      </c>
      <c r="F303" s="299">
        <f t="shared" ref="F303" si="45">E303*D303</f>
        <v>500</v>
      </c>
      <c r="G303" s="8"/>
      <c r="H303" s="8"/>
      <c r="I303" s="8"/>
      <c r="J303" s="8"/>
      <c r="K303" s="8"/>
      <c r="L303" s="8"/>
      <c r="M303" s="661">
        <f t="shared" si="43"/>
        <v>500</v>
      </c>
      <c r="N303" s="542"/>
      <c r="O303" s="541"/>
    </row>
    <row r="304" spans="1:15">
      <c r="A304" s="221"/>
      <c r="B304" s="220"/>
      <c r="C304" s="217"/>
      <c r="D304" s="218"/>
      <c r="E304" s="299"/>
      <c r="F304" s="299"/>
      <c r="G304" s="8"/>
      <c r="H304" s="8"/>
      <c r="I304" s="8"/>
      <c r="J304" s="8"/>
      <c r="K304" s="8"/>
      <c r="L304" s="8"/>
      <c r="M304" s="661">
        <f t="shared" si="43"/>
        <v>0</v>
      </c>
      <c r="N304" s="542"/>
      <c r="O304" s="541"/>
    </row>
    <row r="305" spans="1:15" ht="28.8">
      <c r="A305" s="221">
        <v>6</v>
      </c>
      <c r="B305" s="220" t="s">
        <v>269</v>
      </c>
      <c r="C305" s="217" t="s">
        <v>86</v>
      </c>
      <c r="D305" s="218" t="s">
        <v>45</v>
      </c>
      <c r="E305" s="299"/>
      <c r="F305" s="299"/>
      <c r="G305" s="8"/>
      <c r="H305" s="8"/>
      <c r="I305" s="8"/>
      <c r="J305" s="8"/>
      <c r="K305" s="8"/>
      <c r="L305" s="8"/>
      <c r="M305" s="661">
        <f t="shared" si="43"/>
        <v>0</v>
      </c>
      <c r="N305" s="542"/>
      <c r="O305" s="541"/>
    </row>
    <row r="306" spans="1:15">
      <c r="A306" s="221"/>
      <c r="B306" s="220"/>
      <c r="C306" s="217"/>
      <c r="D306" s="218"/>
      <c r="E306" s="299"/>
      <c r="F306" s="299"/>
      <c r="G306" s="8"/>
      <c r="H306" s="8"/>
      <c r="I306" s="8"/>
      <c r="J306" s="8"/>
      <c r="K306" s="8"/>
      <c r="L306" s="8"/>
      <c r="M306" s="661">
        <f t="shared" si="43"/>
        <v>0</v>
      </c>
      <c r="N306" s="542"/>
      <c r="O306" s="541"/>
    </row>
    <row r="307" spans="1:15" ht="43.2">
      <c r="A307" s="221">
        <v>7</v>
      </c>
      <c r="B307" s="220" t="s">
        <v>270</v>
      </c>
      <c r="C307" s="217" t="s">
        <v>44</v>
      </c>
      <c r="D307" s="218">
        <v>1</v>
      </c>
      <c r="E307" s="299">
        <v>500</v>
      </c>
      <c r="F307" s="299">
        <f t="shared" ref="F307" si="46">E307*D307</f>
        <v>500</v>
      </c>
      <c r="G307" s="8"/>
      <c r="H307" s="8"/>
      <c r="I307" s="8"/>
      <c r="J307" s="8"/>
      <c r="K307" s="8"/>
      <c r="L307" s="8"/>
      <c r="M307" s="661">
        <f t="shared" si="43"/>
        <v>500</v>
      </c>
      <c r="N307" s="542"/>
      <c r="O307" s="541"/>
    </row>
    <row r="308" spans="1:15">
      <c r="A308" s="221"/>
      <c r="B308" s="220"/>
      <c r="C308" s="217"/>
      <c r="D308" s="218"/>
      <c r="E308" s="299"/>
      <c r="F308" s="299"/>
      <c r="G308" s="8"/>
      <c r="H308" s="8"/>
      <c r="I308" s="8"/>
      <c r="J308" s="8"/>
      <c r="K308" s="8"/>
      <c r="L308" s="8"/>
      <c r="M308" s="661">
        <f t="shared" si="43"/>
        <v>0</v>
      </c>
      <c r="N308" s="542"/>
      <c r="O308" s="541"/>
    </row>
    <row r="309" spans="1:15">
      <c r="A309" s="221">
        <v>8</v>
      </c>
      <c r="B309" s="220" t="s">
        <v>271</v>
      </c>
      <c r="C309" s="217" t="s">
        <v>30</v>
      </c>
      <c r="D309" s="218" t="s">
        <v>45</v>
      </c>
      <c r="E309" s="299"/>
      <c r="F309" s="299"/>
      <c r="G309" s="8"/>
      <c r="H309" s="8"/>
      <c r="I309" s="8"/>
      <c r="J309" s="8"/>
      <c r="K309" s="8"/>
      <c r="L309" s="8"/>
      <c r="M309" s="661">
        <f t="shared" si="43"/>
        <v>0</v>
      </c>
      <c r="N309" s="542"/>
      <c r="O309" s="541"/>
    </row>
    <row r="310" spans="1:15">
      <c r="A310" s="221"/>
      <c r="B310" s="220"/>
      <c r="C310" s="217"/>
      <c r="D310" s="218"/>
      <c r="E310" s="299"/>
      <c r="F310" s="299"/>
      <c r="G310" s="8"/>
      <c r="H310" s="8"/>
      <c r="I310" s="8"/>
      <c r="J310" s="8"/>
      <c r="K310" s="8"/>
      <c r="L310" s="8"/>
      <c r="M310" s="661">
        <f t="shared" si="43"/>
        <v>0</v>
      </c>
      <c r="N310" s="542"/>
      <c r="O310" s="541"/>
    </row>
    <row r="311" spans="1:15" ht="28.8">
      <c r="A311" s="221">
        <v>9</v>
      </c>
      <c r="B311" s="220" t="s">
        <v>272</v>
      </c>
      <c r="C311" s="217" t="s">
        <v>44</v>
      </c>
      <c r="D311" s="218" t="s">
        <v>45</v>
      </c>
      <c r="E311" s="299"/>
      <c r="F311" s="299"/>
      <c r="G311" s="8"/>
      <c r="H311" s="8"/>
      <c r="I311" s="8"/>
      <c r="J311" s="8"/>
      <c r="K311" s="8"/>
      <c r="L311" s="8"/>
      <c r="M311" s="661">
        <f t="shared" si="43"/>
        <v>0</v>
      </c>
      <c r="N311" s="542"/>
      <c r="O311" s="541"/>
    </row>
    <row r="312" spans="1:15">
      <c r="A312" s="221"/>
      <c r="B312" s="222"/>
      <c r="C312" s="217"/>
      <c r="D312" s="218"/>
      <c r="E312" s="299"/>
      <c r="F312" s="299"/>
      <c r="G312" s="8"/>
      <c r="H312" s="8"/>
      <c r="I312" s="8"/>
      <c r="J312" s="8"/>
      <c r="K312" s="8"/>
      <c r="L312" s="8"/>
      <c r="M312" s="661">
        <f t="shared" si="43"/>
        <v>0</v>
      </c>
      <c r="N312" s="542"/>
      <c r="O312" s="541"/>
    </row>
    <row r="313" spans="1:15">
      <c r="A313" s="226"/>
      <c r="B313" s="227" t="s">
        <v>273</v>
      </c>
      <c r="C313" s="228"/>
      <c r="D313" s="229"/>
      <c r="E313" s="300"/>
      <c r="F313" s="300"/>
      <c r="G313" s="230"/>
      <c r="H313" s="230"/>
      <c r="I313" s="230"/>
      <c r="J313" s="230"/>
      <c r="K313" s="230"/>
      <c r="L313" s="230"/>
      <c r="M313" s="661">
        <f t="shared" si="43"/>
        <v>0</v>
      </c>
      <c r="N313" s="543"/>
      <c r="O313" s="541"/>
    </row>
    <row r="314" spans="1:15">
      <c r="A314" s="221"/>
      <c r="B314" s="216"/>
      <c r="C314" s="519"/>
      <c r="D314" s="218"/>
      <c r="E314" s="299"/>
      <c r="F314" s="299"/>
      <c r="G314" s="8"/>
      <c r="H314" s="8"/>
      <c r="I314" s="8"/>
      <c r="J314" s="8"/>
      <c r="K314" s="8"/>
      <c r="L314" s="8"/>
      <c r="M314" s="661">
        <f t="shared" si="43"/>
        <v>0</v>
      </c>
      <c r="N314" s="542"/>
      <c r="O314" s="541"/>
    </row>
    <row r="315" spans="1:15">
      <c r="A315" s="20" t="s">
        <v>274</v>
      </c>
      <c r="B315" s="216" t="s">
        <v>275</v>
      </c>
      <c r="C315" s="217"/>
      <c r="D315" s="218"/>
      <c r="E315" s="299"/>
      <c r="F315" s="299"/>
      <c r="G315" s="8"/>
      <c r="H315" s="8"/>
      <c r="I315" s="8"/>
      <c r="J315" s="8"/>
      <c r="K315" s="8"/>
      <c r="L315" s="8"/>
      <c r="M315" s="661">
        <f t="shared" si="43"/>
        <v>0</v>
      </c>
      <c r="N315" s="542"/>
      <c r="O315" s="541"/>
    </row>
    <row r="316" spans="1:15">
      <c r="A316" s="221"/>
      <c r="B316" s="220"/>
      <c r="C316" s="217"/>
      <c r="D316" s="218"/>
      <c r="E316" s="299"/>
      <c r="F316" s="299"/>
      <c r="G316" s="8"/>
      <c r="H316" s="8"/>
      <c r="I316" s="8"/>
      <c r="J316" s="8"/>
      <c r="K316" s="8"/>
      <c r="L316" s="8"/>
      <c r="M316" s="661">
        <f t="shared" si="43"/>
        <v>0</v>
      </c>
      <c r="N316" s="542"/>
      <c r="O316" s="541"/>
    </row>
    <row r="317" spans="1:15">
      <c r="A317" s="20" t="s">
        <v>276</v>
      </c>
      <c r="B317" s="216" t="s">
        <v>277</v>
      </c>
      <c r="C317" s="217"/>
      <c r="D317" s="218"/>
      <c r="E317" s="299"/>
      <c r="F317" s="299"/>
      <c r="G317" s="8"/>
      <c r="H317" s="8"/>
      <c r="I317" s="8"/>
      <c r="J317" s="8"/>
      <c r="K317" s="8"/>
      <c r="L317" s="8"/>
      <c r="M317" s="661">
        <f t="shared" si="43"/>
        <v>0</v>
      </c>
      <c r="N317" s="542"/>
      <c r="O317" s="541"/>
    </row>
    <row r="318" spans="1:15">
      <c r="A318" s="221"/>
      <c r="B318" s="220"/>
      <c r="C318" s="217"/>
      <c r="D318" s="218"/>
      <c r="E318" s="299"/>
      <c r="F318" s="299"/>
      <c r="G318" s="8"/>
      <c r="H318" s="8"/>
      <c r="I318" s="8"/>
      <c r="J318" s="8"/>
      <c r="K318" s="8"/>
      <c r="L318" s="8"/>
      <c r="M318" s="661">
        <f t="shared" si="43"/>
        <v>0</v>
      </c>
      <c r="N318" s="542"/>
      <c r="O318" s="541"/>
    </row>
    <row r="319" spans="1:15" ht="28.8">
      <c r="A319" s="221">
        <v>1</v>
      </c>
      <c r="B319" s="220" t="s">
        <v>278</v>
      </c>
      <c r="C319" s="217" t="s">
        <v>114</v>
      </c>
      <c r="D319" s="218">
        <v>500</v>
      </c>
      <c r="E319" s="299">
        <v>175</v>
      </c>
      <c r="F319" s="299">
        <f t="shared" ref="F319" si="47">E319*D319</f>
        <v>87500</v>
      </c>
      <c r="G319" s="8">
        <v>147</v>
      </c>
      <c r="H319" s="8">
        <f>I319-G319</f>
        <v>0</v>
      </c>
      <c r="I319" s="8">
        <f>'MB Electrical'!I545</f>
        <v>147</v>
      </c>
      <c r="J319" s="8">
        <v>25725</v>
      </c>
      <c r="K319" s="394">
        <f>L319-J319</f>
        <v>0</v>
      </c>
      <c r="L319" s="394">
        <f>I319*E319</f>
        <v>25725</v>
      </c>
      <c r="M319" s="661">
        <f t="shared" si="43"/>
        <v>61775</v>
      </c>
      <c r="N319" s="542"/>
      <c r="O319" s="541"/>
    </row>
    <row r="320" spans="1:15">
      <c r="A320" s="221"/>
      <c r="B320" s="241"/>
      <c r="C320" s="217"/>
      <c r="D320" s="218"/>
      <c r="E320" s="299"/>
      <c r="F320" s="299"/>
      <c r="G320" s="8"/>
      <c r="H320" s="8"/>
      <c r="I320" s="8"/>
      <c r="J320" s="8"/>
      <c r="K320" s="8"/>
      <c r="L320" s="8"/>
      <c r="M320" s="661">
        <f t="shared" si="43"/>
        <v>0</v>
      </c>
      <c r="N320" s="542"/>
      <c r="O320" s="541"/>
    </row>
    <row r="321" spans="1:15" ht="28.8">
      <c r="A321" s="221">
        <v>2</v>
      </c>
      <c r="B321" s="220" t="s">
        <v>279</v>
      </c>
      <c r="C321" s="217" t="s">
        <v>114</v>
      </c>
      <c r="D321" s="218">
        <v>450</v>
      </c>
      <c r="E321" s="299">
        <v>90</v>
      </c>
      <c r="F321" s="299">
        <f t="shared" ref="F321" si="48">E321*D321</f>
        <v>40500</v>
      </c>
      <c r="G321" s="8">
        <v>499</v>
      </c>
      <c r="H321" s="8">
        <f>I321-G321</f>
        <v>0</v>
      </c>
      <c r="I321" s="8">
        <f>'MB Electrical'!I577</f>
        <v>499</v>
      </c>
      <c r="J321" s="8">
        <v>44910</v>
      </c>
      <c r="K321" s="394">
        <f>L321-J321</f>
        <v>0</v>
      </c>
      <c r="L321" s="394">
        <f>I321*E321</f>
        <v>44910</v>
      </c>
      <c r="M321" s="661">
        <f t="shared" si="43"/>
        <v>-4410</v>
      </c>
      <c r="N321" s="542"/>
      <c r="O321" s="541"/>
    </row>
    <row r="322" spans="1:15">
      <c r="A322" s="221"/>
      <c r="B322" s="220"/>
      <c r="C322" s="217"/>
      <c r="D322" s="218"/>
      <c r="E322" s="299"/>
      <c r="F322" s="299"/>
      <c r="G322" s="8"/>
      <c r="H322" s="8"/>
      <c r="I322" s="8"/>
      <c r="J322" s="8"/>
      <c r="K322" s="8"/>
      <c r="L322" s="8"/>
      <c r="M322" s="661">
        <f t="shared" si="43"/>
        <v>0</v>
      </c>
      <c r="N322" s="542"/>
      <c r="O322" s="541"/>
    </row>
    <row r="323" spans="1:15">
      <c r="A323" s="221">
        <v>3</v>
      </c>
      <c r="B323" s="220" t="s">
        <v>280</v>
      </c>
      <c r="C323" s="217" t="s">
        <v>44</v>
      </c>
      <c r="D323" s="218">
        <v>20</v>
      </c>
      <c r="E323" s="299">
        <v>400</v>
      </c>
      <c r="F323" s="299">
        <f t="shared" ref="F323" si="49">E323*D323</f>
        <v>8000</v>
      </c>
      <c r="G323" s="8"/>
      <c r="H323" s="8"/>
      <c r="I323" s="8"/>
      <c r="J323" s="8"/>
      <c r="K323" s="8"/>
      <c r="L323" s="8"/>
      <c r="M323" s="661">
        <f t="shared" si="43"/>
        <v>8000</v>
      </c>
      <c r="N323" s="542"/>
      <c r="O323" s="541"/>
    </row>
    <row r="324" spans="1:15">
      <c r="A324" s="221"/>
      <c r="B324" s="220"/>
      <c r="C324" s="217"/>
      <c r="D324" s="218"/>
      <c r="E324" s="299"/>
      <c r="F324" s="299"/>
      <c r="G324" s="8"/>
      <c r="H324" s="8"/>
      <c r="I324" s="8"/>
      <c r="J324" s="8"/>
      <c r="K324" s="8"/>
      <c r="L324" s="8"/>
      <c r="M324" s="661">
        <f t="shared" si="43"/>
        <v>0</v>
      </c>
      <c r="N324" s="542"/>
      <c r="O324" s="541"/>
    </row>
    <row r="325" spans="1:15" ht="28.8">
      <c r="A325" s="221">
        <v>4</v>
      </c>
      <c r="B325" s="220" t="s">
        <v>281</v>
      </c>
      <c r="C325" s="217" t="s">
        <v>44</v>
      </c>
      <c r="D325" s="218">
        <v>20</v>
      </c>
      <c r="E325" s="299">
        <v>400</v>
      </c>
      <c r="F325" s="299">
        <f t="shared" ref="F325" si="50">E325*D325</f>
        <v>8000</v>
      </c>
      <c r="G325" s="8"/>
      <c r="H325" s="8"/>
      <c r="I325" s="8"/>
      <c r="J325" s="8"/>
      <c r="K325" s="8"/>
      <c r="L325" s="8"/>
      <c r="M325" s="661">
        <f t="shared" si="43"/>
        <v>8000</v>
      </c>
      <c r="N325" s="542"/>
      <c r="O325" s="541"/>
    </row>
    <row r="326" spans="1:15">
      <c r="A326" s="221"/>
      <c r="B326" s="220"/>
      <c r="C326" s="217"/>
      <c r="D326" s="218"/>
      <c r="E326" s="299"/>
      <c r="F326" s="299"/>
      <c r="G326" s="8"/>
      <c r="H326" s="8"/>
      <c r="I326" s="8"/>
      <c r="J326" s="8"/>
      <c r="K326" s="8"/>
      <c r="L326" s="8"/>
      <c r="M326" s="661">
        <f t="shared" si="43"/>
        <v>0</v>
      </c>
      <c r="N326" s="542"/>
      <c r="O326" s="541"/>
    </row>
    <row r="327" spans="1:15" ht="28.8">
      <c r="A327" s="221">
        <v>5</v>
      </c>
      <c r="B327" s="220" t="s">
        <v>282</v>
      </c>
      <c r="C327" s="217" t="s">
        <v>44</v>
      </c>
      <c r="D327" s="218">
        <v>10</v>
      </c>
      <c r="E327" s="299">
        <v>600</v>
      </c>
      <c r="F327" s="299">
        <f t="shared" ref="F327" si="51">E327*D327</f>
        <v>6000</v>
      </c>
      <c r="G327" s="8"/>
      <c r="H327" s="8"/>
      <c r="I327" s="8"/>
      <c r="J327" s="8"/>
      <c r="K327" s="8"/>
      <c r="L327" s="8"/>
      <c r="M327" s="661">
        <f t="shared" si="43"/>
        <v>6000</v>
      </c>
      <c r="N327" s="542"/>
      <c r="O327" s="541"/>
    </row>
    <row r="328" spans="1:15">
      <c r="A328" s="221"/>
      <c r="B328" s="220"/>
      <c r="C328" s="217"/>
      <c r="D328" s="218"/>
      <c r="E328" s="299"/>
      <c r="F328" s="299"/>
      <c r="G328" s="8"/>
      <c r="H328" s="8"/>
      <c r="I328" s="8"/>
      <c r="J328" s="8"/>
      <c r="K328" s="8"/>
      <c r="L328" s="8"/>
      <c r="M328" s="661">
        <f t="shared" si="43"/>
        <v>0</v>
      </c>
      <c r="N328" s="542"/>
      <c r="O328" s="541"/>
    </row>
    <row r="329" spans="1:15" ht="43.2">
      <c r="A329" s="221">
        <v>6</v>
      </c>
      <c r="B329" s="220" t="s">
        <v>283</v>
      </c>
      <c r="C329" s="217"/>
      <c r="D329" s="218"/>
      <c r="E329" s="299"/>
      <c r="F329" s="299"/>
      <c r="G329" s="8"/>
      <c r="H329" s="8"/>
      <c r="I329" s="8"/>
      <c r="J329" s="8"/>
      <c r="K329" s="8"/>
      <c r="L329" s="8"/>
      <c r="M329" s="661">
        <f t="shared" si="43"/>
        <v>0</v>
      </c>
      <c r="N329" s="542"/>
      <c r="O329" s="541"/>
    </row>
    <row r="330" spans="1:15">
      <c r="A330" s="221" t="s">
        <v>28</v>
      </c>
      <c r="B330" s="220" t="s">
        <v>284</v>
      </c>
      <c r="C330" s="217" t="s">
        <v>114</v>
      </c>
      <c r="D330" s="218">
        <v>40</v>
      </c>
      <c r="E330" s="299">
        <v>280</v>
      </c>
      <c r="F330" s="299">
        <f t="shared" ref="F330" si="52">E330*D330</f>
        <v>11200</v>
      </c>
      <c r="G330" s="8"/>
      <c r="H330" s="8"/>
      <c r="I330" s="8"/>
      <c r="J330" s="8"/>
      <c r="K330" s="8"/>
      <c r="L330" s="8"/>
      <c r="M330" s="661">
        <f t="shared" si="43"/>
        <v>11200</v>
      </c>
      <c r="N330" s="542"/>
      <c r="O330" s="541"/>
    </row>
    <row r="331" spans="1:15">
      <c r="A331" s="221" t="s">
        <v>46</v>
      </c>
      <c r="B331" s="220" t="s">
        <v>285</v>
      </c>
      <c r="C331" s="217" t="s">
        <v>114</v>
      </c>
      <c r="D331" s="218" t="s">
        <v>97</v>
      </c>
      <c r="E331" s="299"/>
      <c r="F331" s="299"/>
      <c r="G331" s="8"/>
      <c r="H331" s="8"/>
      <c r="I331" s="8"/>
      <c r="J331" s="8"/>
      <c r="K331" s="8"/>
      <c r="L331" s="8"/>
      <c r="M331" s="661">
        <f t="shared" si="43"/>
        <v>0</v>
      </c>
      <c r="N331" s="542"/>
      <c r="O331" s="541"/>
    </row>
    <row r="332" spans="1:15">
      <c r="A332" s="221" t="s">
        <v>48</v>
      </c>
      <c r="B332" s="220" t="s">
        <v>286</v>
      </c>
      <c r="C332" s="217" t="s">
        <v>114</v>
      </c>
      <c r="D332" s="218" t="s">
        <v>97</v>
      </c>
      <c r="E332" s="299"/>
      <c r="F332" s="299"/>
      <c r="G332" s="8"/>
      <c r="H332" s="8"/>
      <c r="I332" s="8"/>
      <c r="J332" s="8"/>
      <c r="K332" s="8"/>
      <c r="L332" s="8"/>
      <c r="M332" s="661">
        <f t="shared" si="43"/>
        <v>0</v>
      </c>
      <c r="N332" s="542"/>
      <c r="O332" s="541"/>
    </row>
    <row r="333" spans="1:15">
      <c r="A333" s="221" t="s">
        <v>287</v>
      </c>
      <c r="B333" s="220" t="s">
        <v>288</v>
      </c>
      <c r="C333" s="217" t="s">
        <v>114</v>
      </c>
      <c r="D333" s="218" t="s">
        <v>97</v>
      </c>
      <c r="E333" s="299"/>
      <c r="F333" s="299"/>
      <c r="G333" s="8"/>
      <c r="H333" s="8"/>
      <c r="I333" s="8"/>
      <c r="J333" s="8"/>
      <c r="K333" s="8"/>
      <c r="L333" s="8"/>
      <c r="M333" s="661">
        <f t="shared" si="43"/>
        <v>0</v>
      </c>
      <c r="N333" s="542"/>
      <c r="O333" s="541"/>
    </row>
    <row r="334" spans="1:15">
      <c r="A334" s="221"/>
      <c r="B334" s="220"/>
      <c r="C334" s="217"/>
      <c r="D334" s="218"/>
      <c r="E334" s="299"/>
      <c r="F334" s="299"/>
      <c r="G334" s="8"/>
      <c r="H334" s="8"/>
      <c r="I334" s="8"/>
      <c r="J334" s="8"/>
      <c r="K334" s="8"/>
      <c r="L334" s="8"/>
      <c r="M334" s="661">
        <f t="shared" si="43"/>
        <v>0</v>
      </c>
      <c r="N334" s="542"/>
      <c r="O334" s="541"/>
    </row>
    <row r="335" spans="1:15" ht="43.2">
      <c r="A335" s="221">
        <v>7</v>
      </c>
      <c r="B335" s="220" t="s">
        <v>289</v>
      </c>
      <c r="C335" s="217"/>
      <c r="D335" s="218"/>
      <c r="E335" s="299"/>
      <c r="F335" s="299"/>
      <c r="G335" s="8"/>
      <c r="H335" s="8"/>
      <c r="I335" s="8"/>
      <c r="J335" s="8"/>
      <c r="K335" s="8"/>
      <c r="L335" s="8"/>
      <c r="M335" s="661">
        <f t="shared" si="43"/>
        <v>0</v>
      </c>
      <c r="N335" s="542"/>
      <c r="O335" s="541"/>
    </row>
    <row r="336" spans="1:15">
      <c r="A336" s="221" t="s">
        <v>28</v>
      </c>
      <c r="B336" s="220" t="s">
        <v>290</v>
      </c>
      <c r="C336" s="217" t="s">
        <v>44</v>
      </c>
      <c r="D336" s="218" t="s">
        <v>97</v>
      </c>
      <c r="E336" s="299"/>
      <c r="F336" s="299"/>
      <c r="G336" s="8"/>
      <c r="H336" s="8"/>
      <c r="I336" s="8"/>
      <c r="J336" s="8"/>
      <c r="K336" s="8"/>
      <c r="L336" s="8"/>
      <c r="M336" s="661">
        <f t="shared" si="43"/>
        <v>0</v>
      </c>
      <c r="N336" s="542"/>
      <c r="O336" s="541"/>
    </row>
    <row r="337" spans="1:15">
      <c r="A337" s="221" t="s">
        <v>46</v>
      </c>
      <c r="B337" s="220" t="s">
        <v>291</v>
      </c>
      <c r="C337" s="217" t="s">
        <v>44</v>
      </c>
      <c r="D337" s="218">
        <v>1</v>
      </c>
      <c r="E337" s="299">
        <v>1500</v>
      </c>
      <c r="F337" s="299">
        <f t="shared" ref="F337" si="53">E337*D337</f>
        <v>1500</v>
      </c>
      <c r="G337" s="8"/>
      <c r="H337" s="8"/>
      <c r="I337" s="8"/>
      <c r="J337" s="8"/>
      <c r="K337" s="8"/>
      <c r="L337" s="8"/>
      <c r="M337" s="661">
        <f t="shared" si="43"/>
        <v>1500</v>
      </c>
      <c r="N337" s="542"/>
      <c r="O337" s="541"/>
    </row>
    <row r="338" spans="1:15">
      <c r="A338" s="221" t="s">
        <v>48</v>
      </c>
      <c r="B338" s="220" t="s">
        <v>292</v>
      </c>
      <c r="C338" s="217" t="s">
        <v>44</v>
      </c>
      <c r="D338" s="218" t="s">
        <v>45</v>
      </c>
      <c r="E338" s="299"/>
      <c r="F338" s="299"/>
      <c r="G338" s="8"/>
      <c r="H338" s="8"/>
      <c r="I338" s="8"/>
      <c r="J338" s="8"/>
      <c r="K338" s="8"/>
      <c r="L338" s="8"/>
      <c r="M338" s="661">
        <f t="shared" si="43"/>
        <v>0</v>
      </c>
      <c r="N338" s="542"/>
      <c r="O338" s="541"/>
    </row>
    <row r="339" spans="1:15">
      <c r="A339" s="221"/>
      <c r="B339" s="220"/>
      <c r="C339" s="217"/>
      <c r="D339" s="218"/>
      <c r="E339" s="299"/>
      <c r="F339" s="299"/>
      <c r="G339" s="8"/>
      <c r="H339" s="8"/>
      <c r="I339" s="8"/>
      <c r="J339" s="8"/>
      <c r="K339" s="8"/>
      <c r="L339" s="8"/>
      <c r="M339" s="660"/>
      <c r="N339" s="542"/>
      <c r="O339" s="541"/>
    </row>
    <row r="340" spans="1:15">
      <c r="A340" s="226"/>
      <c r="B340" s="227" t="s">
        <v>293</v>
      </c>
      <c r="C340" s="228"/>
      <c r="D340" s="229"/>
      <c r="E340" s="300"/>
      <c r="F340" s="300"/>
      <c r="G340" s="230"/>
      <c r="H340" s="230"/>
      <c r="I340" s="230"/>
      <c r="J340" s="230"/>
      <c r="K340" s="230"/>
      <c r="L340" s="230"/>
      <c r="M340" s="662"/>
      <c r="N340" s="543"/>
      <c r="O340" s="541"/>
    </row>
    <row r="341" spans="1:15">
      <c r="A341" s="221"/>
      <c r="B341" s="220"/>
      <c r="C341" s="217"/>
      <c r="D341" s="218"/>
      <c r="E341" s="299"/>
      <c r="F341" s="299"/>
      <c r="G341" s="8"/>
      <c r="H341" s="8"/>
      <c r="I341" s="8"/>
      <c r="J341" s="8"/>
      <c r="K341" s="8"/>
      <c r="L341" s="8"/>
      <c r="M341" s="660"/>
      <c r="N341" s="82"/>
      <c r="O341" s="541"/>
    </row>
    <row r="342" spans="1:15" s="1" customFormat="1" ht="15" thickBot="1">
      <c r="A342" s="545"/>
      <c r="B342" s="243" t="s">
        <v>835</v>
      </c>
      <c r="C342" s="244"/>
      <c r="D342" s="245"/>
      <c r="E342" s="302"/>
      <c r="F342" s="246">
        <f t="shared" ref="F342" si="54">SUM(F7:F341)</f>
        <v>1148285</v>
      </c>
      <c r="G342" s="246"/>
      <c r="H342" s="246"/>
      <c r="I342" s="246"/>
      <c r="J342" s="246">
        <f t="shared" ref="J342:K342" si="55">SUM(J7:J341)</f>
        <v>764360</v>
      </c>
      <c r="K342" s="246">
        <f t="shared" si="55"/>
        <v>87010</v>
      </c>
      <c r="L342" s="246">
        <f>SUM(L7:L341)</f>
        <v>851370</v>
      </c>
      <c r="M342" s="246">
        <f>SUM(M7:M341)</f>
        <v>296915</v>
      </c>
      <c r="N342" s="303"/>
      <c r="O342" s="541"/>
    </row>
    <row r="343" spans="1:15">
      <c r="A343" s="28"/>
      <c r="B343" s="247" t="s">
        <v>834</v>
      </c>
      <c r="C343" s="248"/>
      <c r="F343" s="298">
        <f>F342*18%</f>
        <v>206691.3</v>
      </c>
      <c r="J343" s="298">
        <f t="shared" ref="J343:M343" si="56">J342*18%</f>
        <v>137584.79999999999</v>
      </c>
      <c r="K343" s="298">
        <f t="shared" si="56"/>
        <v>15661.8</v>
      </c>
      <c r="L343" s="298">
        <f t="shared" si="56"/>
        <v>153246.6</v>
      </c>
      <c r="M343" s="298">
        <f t="shared" si="56"/>
        <v>53444.7</v>
      </c>
    </row>
    <row r="344" spans="1:15" ht="15" thickBot="1">
      <c r="A344" s="545"/>
      <c r="B344" s="243" t="s">
        <v>836</v>
      </c>
      <c r="C344" s="244"/>
      <c r="D344" s="245"/>
      <c r="E344" s="302"/>
      <c r="F344" s="246">
        <f>SUM(F342:F343)</f>
        <v>1354976.3</v>
      </c>
      <c r="G344" s="246"/>
      <c r="H344" s="246"/>
      <c r="I344" s="246"/>
      <c r="J344" s="246">
        <f t="shared" ref="J344:M344" si="57">SUM(J342:J343)</f>
        <v>901944.8</v>
      </c>
      <c r="K344" s="246">
        <f t="shared" si="57"/>
        <v>102671.8</v>
      </c>
      <c r="L344" s="246">
        <f t="shared" si="57"/>
        <v>1004616.6</v>
      </c>
      <c r="M344" s="246">
        <f t="shared" si="57"/>
        <v>350359.7</v>
      </c>
      <c r="N344" s="303"/>
    </row>
    <row r="345" spans="1:15">
      <c r="A345" s="249"/>
    </row>
    <row r="346" spans="1:15">
      <c r="A346" s="249"/>
    </row>
    <row r="347" spans="1:15">
      <c r="A347" s="249"/>
    </row>
    <row r="348" spans="1:15">
      <c r="A348" s="249"/>
    </row>
    <row r="349" spans="1:15">
      <c r="A349" s="249"/>
    </row>
    <row r="350" spans="1:15">
      <c r="A350" s="249"/>
    </row>
    <row r="351" spans="1:15">
      <c r="A351" s="249"/>
    </row>
    <row r="352" spans="1:15">
      <c r="A352" s="249"/>
    </row>
    <row r="353" spans="1:1">
      <c r="A353" s="249"/>
    </row>
    <row r="354" spans="1:1">
      <c r="A354" s="249"/>
    </row>
    <row r="355" spans="1:1">
      <c r="A355" s="249"/>
    </row>
    <row r="356" spans="1:1">
      <c r="A356" s="249"/>
    </row>
    <row r="357" spans="1:1">
      <c r="A357" s="249"/>
    </row>
    <row r="358" spans="1:1">
      <c r="A358" s="249"/>
    </row>
    <row r="359" spans="1:1">
      <c r="A359" s="249"/>
    </row>
    <row r="360" spans="1:1">
      <c r="A360" s="249"/>
    </row>
    <row r="361" spans="1:1">
      <c r="A361" s="249"/>
    </row>
    <row r="362" spans="1:1">
      <c r="A362" s="249"/>
    </row>
    <row r="363" spans="1:1">
      <c r="A363" s="249"/>
    </row>
    <row r="364" spans="1:1">
      <c r="A364" s="28"/>
    </row>
    <row r="365" spans="1:1">
      <c r="A365" s="28"/>
    </row>
    <row r="366" spans="1:1">
      <c r="A366" s="28"/>
    </row>
    <row r="367" spans="1:1">
      <c r="A367" s="28"/>
    </row>
    <row r="368" spans="1:1">
      <c r="A368" s="28"/>
    </row>
    <row r="369" spans="1:1">
      <c r="A369" s="28"/>
    </row>
    <row r="370" spans="1:1">
      <c r="A370" s="28"/>
    </row>
    <row r="371" spans="1:1">
      <c r="A371" s="28"/>
    </row>
    <row r="372" spans="1:1">
      <c r="A372" s="28"/>
    </row>
    <row r="373" spans="1:1">
      <c r="A373" s="28"/>
    </row>
    <row r="374" spans="1:1">
      <c r="A374" s="28"/>
    </row>
    <row r="375" spans="1:1">
      <c r="A375" s="28"/>
    </row>
    <row r="376" spans="1:1">
      <c r="A376" s="28"/>
    </row>
    <row r="377" spans="1:1">
      <c r="A377" s="28"/>
    </row>
    <row r="378" spans="1:1">
      <c r="A378" s="28"/>
    </row>
    <row r="379" spans="1:1">
      <c r="A379" s="28"/>
    </row>
    <row r="380" spans="1:1">
      <c r="A380" s="28"/>
    </row>
    <row r="381" spans="1:1">
      <c r="A381" s="28"/>
    </row>
    <row r="382" spans="1:1">
      <c r="A382" s="28"/>
    </row>
    <row r="383" spans="1:1">
      <c r="A383" s="28"/>
    </row>
    <row r="384" spans="1:1">
      <c r="A384" s="28"/>
    </row>
    <row r="385" spans="1:1">
      <c r="A385" s="28"/>
    </row>
    <row r="386" spans="1:1">
      <c r="A386" s="28"/>
    </row>
    <row r="387" spans="1:1">
      <c r="A387" s="28"/>
    </row>
    <row r="388" spans="1:1">
      <c r="A388" s="28"/>
    </row>
    <row r="389" spans="1:1">
      <c r="A389" s="28"/>
    </row>
    <row r="390" spans="1:1">
      <c r="A390" s="28"/>
    </row>
    <row r="391" spans="1:1">
      <c r="A391" s="28"/>
    </row>
    <row r="392" spans="1:1">
      <c r="A392" s="28"/>
    </row>
    <row r="393" spans="1:1">
      <c r="A393" s="28"/>
    </row>
    <row r="394" spans="1:1">
      <c r="A394" s="28"/>
    </row>
    <row r="395" spans="1:1">
      <c r="A395" s="28"/>
    </row>
    <row r="396" spans="1:1">
      <c r="A396" s="28"/>
    </row>
    <row r="397" spans="1:1">
      <c r="A397" s="28"/>
    </row>
    <row r="398" spans="1:1">
      <c r="A398" s="28"/>
    </row>
    <row r="399" spans="1:1">
      <c r="A399" s="28"/>
    </row>
    <row r="400" spans="1:1">
      <c r="A400" s="28"/>
    </row>
    <row r="401" spans="1:1">
      <c r="A401" s="28"/>
    </row>
    <row r="402" spans="1:1">
      <c r="A402" s="28"/>
    </row>
    <row r="403" spans="1:1">
      <c r="A403" s="28"/>
    </row>
    <row r="404" spans="1:1">
      <c r="A404" s="28"/>
    </row>
    <row r="405" spans="1:1">
      <c r="A405" s="28"/>
    </row>
    <row r="406" spans="1:1">
      <c r="A406" s="28"/>
    </row>
    <row r="407" spans="1:1">
      <c r="A407" s="28"/>
    </row>
    <row r="408" spans="1:1">
      <c r="A408" s="28"/>
    </row>
    <row r="409" spans="1:1">
      <c r="A409" s="28"/>
    </row>
    <row r="410" spans="1:1">
      <c r="A410" s="28"/>
    </row>
    <row r="411" spans="1:1">
      <c r="A411" s="28"/>
    </row>
    <row r="412" spans="1:1">
      <c r="A412" s="28"/>
    </row>
    <row r="413" spans="1:1">
      <c r="A413" s="28"/>
    </row>
    <row r="414" spans="1:1">
      <c r="A414" s="28"/>
    </row>
    <row r="415" spans="1:1">
      <c r="A415" s="28"/>
    </row>
    <row r="416" spans="1:1">
      <c r="A416" s="28"/>
    </row>
    <row r="417" spans="1:1">
      <c r="A417" s="28"/>
    </row>
    <row r="418" spans="1:1">
      <c r="A418" s="28"/>
    </row>
    <row r="419" spans="1:1">
      <c r="A419" s="28"/>
    </row>
    <row r="420" spans="1:1">
      <c r="A420" s="28"/>
    </row>
    <row r="421" spans="1:1">
      <c r="A421" s="28"/>
    </row>
    <row r="422" spans="1:1">
      <c r="A422" s="28"/>
    </row>
    <row r="423" spans="1:1">
      <c r="A423" s="28"/>
    </row>
    <row r="424" spans="1:1">
      <c r="A424" s="28"/>
    </row>
    <row r="425" spans="1:1">
      <c r="A425" s="28"/>
    </row>
    <row r="426" spans="1:1">
      <c r="A426" s="28"/>
    </row>
    <row r="427" spans="1:1">
      <c r="A427" s="28"/>
    </row>
    <row r="428" spans="1:1">
      <c r="A428" s="28"/>
    </row>
    <row r="429" spans="1:1">
      <c r="A429" s="28"/>
    </row>
    <row r="430" spans="1:1">
      <c r="A430" s="28"/>
    </row>
    <row r="431" spans="1:1">
      <c r="A431" s="28"/>
    </row>
    <row r="432" spans="1:1">
      <c r="A432" s="28"/>
    </row>
    <row r="433" spans="1:1">
      <c r="A433" s="28"/>
    </row>
    <row r="434" spans="1:1">
      <c r="A434" s="28"/>
    </row>
    <row r="435" spans="1:1">
      <c r="A435" s="28"/>
    </row>
    <row r="436" spans="1:1">
      <c r="A436" s="28"/>
    </row>
    <row r="437" spans="1:1">
      <c r="A437" s="28"/>
    </row>
    <row r="438" spans="1:1">
      <c r="A438" s="28"/>
    </row>
    <row r="439" spans="1:1">
      <c r="A439" s="28"/>
    </row>
    <row r="440" spans="1:1">
      <c r="A440" s="28"/>
    </row>
    <row r="441" spans="1:1">
      <c r="A441" s="28"/>
    </row>
    <row r="442" spans="1:1">
      <c r="A442" s="28"/>
    </row>
    <row r="443" spans="1:1">
      <c r="A443" s="28"/>
    </row>
    <row r="444" spans="1:1">
      <c r="A444" s="28"/>
    </row>
    <row r="445" spans="1:1">
      <c r="A445" s="28"/>
    </row>
    <row r="446" spans="1:1">
      <c r="A446" s="28"/>
    </row>
    <row r="447" spans="1:1">
      <c r="A447" s="28"/>
    </row>
    <row r="448" spans="1:1">
      <c r="A448" s="28"/>
    </row>
    <row r="449" spans="1:1">
      <c r="A449" s="28"/>
    </row>
    <row r="450" spans="1:1">
      <c r="A450" s="28"/>
    </row>
    <row r="451" spans="1:1">
      <c r="A451" s="28"/>
    </row>
    <row r="452" spans="1:1">
      <c r="A452" s="28"/>
    </row>
  </sheetData>
  <sheetProtection selectLockedCells="1" selectUnlockedCells="1"/>
  <mergeCells count="10">
    <mergeCell ref="A1:N1"/>
    <mergeCell ref="A2:N2"/>
    <mergeCell ref="G3:I3"/>
    <mergeCell ref="J3:L3"/>
    <mergeCell ref="A3:A4"/>
    <mergeCell ref="B3:B4"/>
    <mergeCell ref="C3:C4"/>
    <mergeCell ref="D3:D4"/>
    <mergeCell ref="E3:E4"/>
    <mergeCell ref="N3:N4"/>
  </mergeCells>
  <printOptions horizontalCentered="1" gridLines="1"/>
  <pageMargins left="0.15763888888888899" right="0.15763888888888899" top="0.51180555555555596" bottom="0.51180555555555596" header="0.51180555555555596" footer="0.51180555555555596"/>
  <pageSetup paperSize="9" scale="65" firstPageNumber="0" orientation="portrait" useFirstPageNumber="1" horizontalDpi="300" verticalDpi="300"/>
  <headerFooter alignWithMargins="0">
    <oddFooter>&amp;CPage &amp;P of &amp;N</oddFooter>
  </headerFooter>
  <rowBreaks count="3" manualBreakCount="3">
    <brk id="77" max="16383" man="1"/>
    <brk id="137" max="16383" man="1"/>
    <brk id="2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9"/>
  <sheetViews>
    <sheetView topLeftCell="A77" zoomScale="90" zoomScaleNormal="90" workbookViewId="0">
      <selection activeCell="K91" sqref="K91"/>
    </sheetView>
  </sheetViews>
  <sheetFormatPr defaultColWidth="9" defaultRowHeight="13.2"/>
  <cols>
    <col min="1" max="1" width="7.33203125" style="155" customWidth="1"/>
    <col min="2" max="2" width="51.33203125" style="155" customWidth="1"/>
    <col min="3" max="3" width="8.6640625" style="156" customWidth="1"/>
    <col min="4" max="4" width="8.6640625" style="157" customWidth="1"/>
    <col min="5" max="5" width="11.109375" style="292" bestFit="1" customWidth="1"/>
    <col min="6" max="6" width="11.109375" style="292" customWidth="1"/>
    <col min="7" max="7" width="12.5546875" style="155" customWidth="1"/>
    <col min="8" max="8" width="10.6640625" style="155" customWidth="1"/>
    <col min="9" max="9" width="11.109375" style="155" customWidth="1"/>
    <col min="10" max="10" width="12.5546875" style="155" customWidth="1"/>
    <col min="11" max="11" width="10.6640625" style="155" customWidth="1"/>
    <col min="12" max="14" width="11.44140625" style="155" customWidth="1"/>
    <col min="15" max="242" width="9.33203125" style="155"/>
    <col min="243" max="243" width="47.5546875" style="155" customWidth="1"/>
    <col min="244" max="16382" width="9.33203125" style="155"/>
    <col min="16383" max="16384" width="9" style="155"/>
  </cols>
  <sheetData>
    <row r="1" spans="1:14" s="154" customFormat="1" ht="14.4">
      <c r="A1" s="781" t="s">
        <v>295</v>
      </c>
      <c r="B1" s="781"/>
      <c r="C1" s="781"/>
      <c r="D1" s="781"/>
      <c r="E1" s="781"/>
      <c r="F1" s="781"/>
      <c r="G1" s="781"/>
      <c r="H1" s="781"/>
      <c r="I1" s="781"/>
      <c r="J1" s="781"/>
      <c r="K1" s="781"/>
      <c r="L1" s="781"/>
      <c r="M1" s="781"/>
      <c r="N1" s="781"/>
    </row>
    <row r="2" spans="1:14" s="154" customFormat="1">
      <c r="A2" s="782" t="s">
        <v>296</v>
      </c>
      <c r="B2" s="783" t="s">
        <v>297</v>
      </c>
      <c r="C2" s="783" t="s">
        <v>298</v>
      </c>
      <c r="D2" s="784" t="s">
        <v>299</v>
      </c>
      <c r="E2" s="785" t="s">
        <v>21</v>
      </c>
      <c r="F2" s="657"/>
      <c r="G2" s="774" t="s">
        <v>22</v>
      </c>
      <c r="H2" s="774"/>
      <c r="I2" s="774"/>
      <c r="J2" s="774" t="s">
        <v>23</v>
      </c>
      <c r="K2" s="774"/>
      <c r="L2" s="774"/>
      <c r="M2" s="654"/>
      <c r="N2" s="774" t="s">
        <v>4</v>
      </c>
    </row>
    <row r="3" spans="1:14" ht="19.95" customHeight="1">
      <c r="A3" s="782"/>
      <c r="B3" s="783"/>
      <c r="C3" s="783"/>
      <c r="D3" s="784"/>
      <c r="E3" s="785"/>
      <c r="F3" s="657" t="s">
        <v>3</v>
      </c>
      <c r="G3" s="251" t="s">
        <v>5</v>
      </c>
      <c r="H3" s="251" t="s">
        <v>6</v>
      </c>
      <c r="I3" s="251" t="s">
        <v>24</v>
      </c>
      <c r="J3" s="251" t="s">
        <v>5</v>
      </c>
      <c r="K3" s="251" t="s">
        <v>6</v>
      </c>
      <c r="L3" s="251" t="s">
        <v>24</v>
      </c>
      <c r="M3" s="251" t="s">
        <v>833</v>
      </c>
      <c r="N3" s="774"/>
    </row>
    <row r="4" spans="1:14" ht="14.4">
      <c r="A4" s="321" t="s">
        <v>276</v>
      </c>
      <c r="B4" s="159" t="s">
        <v>300</v>
      </c>
      <c r="C4" s="160"/>
      <c r="D4" s="161"/>
      <c r="E4" s="293"/>
      <c r="F4" s="293"/>
      <c r="G4" s="162"/>
      <c r="H4" s="162"/>
      <c r="I4" s="162"/>
      <c r="J4" s="162"/>
      <c r="K4" s="162"/>
      <c r="L4" s="162"/>
      <c r="M4" s="162"/>
      <c r="N4" s="162"/>
    </row>
    <row r="5" spans="1:14">
      <c r="A5" s="160"/>
      <c r="B5" s="165"/>
      <c r="C5" s="160"/>
      <c r="D5" s="160"/>
      <c r="E5" s="293"/>
      <c r="F5" s="293"/>
      <c r="G5" s="162"/>
      <c r="H5" s="162"/>
      <c r="I5" s="162"/>
      <c r="J5" s="162"/>
      <c r="K5" s="162"/>
      <c r="L5" s="162"/>
      <c r="M5" s="162"/>
      <c r="N5" s="162"/>
    </row>
    <row r="6" spans="1:14" ht="237.6">
      <c r="A6" s="321">
        <v>1</v>
      </c>
      <c r="B6" s="165" t="s">
        <v>301</v>
      </c>
      <c r="C6" s="166"/>
      <c r="D6" s="161"/>
      <c r="E6" s="293"/>
      <c r="F6" s="293"/>
      <c r="G6" s="162"/>
      <c r="H6" s="162"/>
      <c r="I6" s="162"/>
      <c r="J6" s="162"/>
      <c r="K6" s="162"/>
      <c r="L6" s="162"/>
      <c r="M6" s="162"/>
      <c r="N6" s="162"/>
    </row>
    <row r="7" spans="1:14">
      <c r="A7" s="160">
        <v>1.1000000000000001</v>
      </c>
      <c r="B7" s="165" t="s">
        <v>302</v>
      </c>
      <c r="C7" s="160" t="s">
        <v>303</v>
      </c>
      <c r="D7" s="169">
        <v>35</v>
      </c>
      <c r="E7" s="253">
        <v>550</v>
      </c>
      <c r="F7" s="253">
        <f>D7*E7</f>
        <v>19250</v>
      </c>
      <c r="G7" s="162">
        <v>49.39</v>
      </c>
      <c r="H7" s="162">
        <f>I7-G7</f>
        <v>0</v>
      </c>
      <c r="I7" s="162">
        <f>'MB PHE'!I29</f>
        <v>49.39</v>
      </c>
      <c r="J7" s="162">
        <v>27164.5</v>
      </c>
      <c r="K7" s="297">
        <f>L7-J7</f>
        <v>0</v>
      </c>
      <c r="L7" s="297">
        <f>I7*E7</f>
        <v>27164.5</v>
      </c>
      <c r="M7" s="297">
        <f>F7-L7</f>
        <v>-7914.5</v>
      </c>
      <c r="N7" s="253"/>
    </row>
    <row r="8" spans="1:14">
      <c r="A8" s="160">
        <v>1.2</v>
      </c>
      <c r="B8" s="165" t="s">
        <v>304</v>
      </c>
      <c r="C8" s="160" t="s">
        <v>303</v>
      </c>
      <c r="D8" s="169">
        <v>0</v>
      </c>
      <c r="E8" s="293"/>
      <c r="F8" s="293"/>
      <c r="G8" s="162"/>
      <c r="H8" s="162"/>
      <c r="I8" s="162"/>
      <c r="J8" s="162"/>
      <c r="K8" s="162"/>
      <c r="L8" s="162"/>
      <c r="M8" s="162"/>
      <c r="N8" s="293"/>
    </row>
    <row r="9" spans="1:14">
      <c r="A9" s="160">
        <v>1.3</v>
      </c>
      <c r="B9" s="165" t="s">
        <v>305</v>
      </c>
      <c r="C9" s="160" t="s">
        <v>303</v>
      </c>
      <c r="D9" s="186">
        <v>0</v>
      </c>
      <c r="E9" s="293"/>
      <c r="F9" s="293"/>
      <c r="G9" s="162"/>
      <c r="H9" s="162"/>
      <c r="I9" s="162"/>
      <c r="J9" s="162"/>
      <c r="K9" s="162"/>
      <c r="L9" s="162"/>
      <c r="M9" s="162"/>
      <c r="N9" s="293"/>
    </row>
    <row r="10" spans="1:14">
      <c r="A10" s="160">
        <v>1.4</v>
      </c>
      <c r="B10" s="165" t="s">
        <v>306</v>
      </c>
      <c r="C10" s="160" t="s">
        <v>303</v>
      </c>
      <c r="D10" s="186">
        <v>0</v>
      </c>
      <c r="E10" s="293"/>
      <c r="F10" s="293"/>
      <c r="G10" s="162"/>
      <c r="H10" s="162"/>
      <c r="I10" s="162"/>
      <c r="J10" s="162"/>
      <c r="K10" s="162"/>
      <c r="L10" s="162"/>
      <c r="M10" s="162"/>
      <c r="N10" s="293"/>
    </row>
    <row r="11" spans="1:14" ht="14.4">
      <c r="A11" s="160"/>
      <c r="B11" s="165"/>
      <c r="C11" s="160"/>
      <c r="D11" s="294"/>
      <c r="E11" s="293"/>
      <c r="F11" s="293"/>
      <c r="G11" s="162"/>
      <c r="H11" s="162"/>
      <c r="I11" s="162"/>
      <c r="J11" s="162"/>
      <c r="K11" s="162"/>
      <c r="L11" s="162"/>
      <c r="M11" s="162"/>
      <c r="N11" s="293"/>
    </row>
    <row r="12" spans="1:14" ht="52.8">
      <c r="A12" s="160">
        <v>2</v>
      </c>
      <c r="B12" s="165" t="s">
        <v>307</v>
      </c>
      <c r="C12" s="160"/>
      <c r="D12" s="161"/>
      <c r="E12" s="293"/>
      <c r="F12" s="293"/>
      <c r="G12" s="162"/>
      <c r="H12" s="162"/>
      <c r="I12" s="162"/>
      <c r="J12" s="162"/>
      <c r="K12" s="162"/>
      <c r="L12" s="162"/>
      <c r="M12" s="162"/>
      <c r="N12" s="293"/>
    </row>
    <row r="13" spans="1:14">
      <c r="A13" s="160">
        <v>2.1</v>
      </c>
      <c r="B13" s="165" t="s">
        <v>308</v>
      </c>
      <c r="C13" s="164" t="s">
        <v>44</v>
      </c>
      <c r="D13" s="186">
        <v>4</v>
      </c>
      <c r="E13" s="293">
        <v>1850</v>
      </c>
      <c r="F13" s="253">
        <f>D13*E13</f>
        <v>7400</v>
      </c>
      <c r="G13" s="162">
        <v>3</v>
      </c>
      <c r="H13" s="162">
        <f>I13-G13</f>
        <v>0</v>
      </c>
      <c r="I13" s="162">
        <f>'MB PHE'!I41</f>
        <v>3</v>
      </c>
      <c r="J13" s="162">
        <v>5550</v>
      </c>
      <c r="K13" s="297">
        <f>L13-J13</f>
        <v>0</v>
      </c>
      <c r="L13" s="297">
        <f>I13*E13</f>
        <v>5550</v>
      </c>
      <c r="M13" s="297">
        <f>F13-L13</f>
        <v>1850</v>
      </c>
      <c r="N13" s="293"/>
    </row>
    <row r="14" spans="1:14">
      <c r="A14" s="160">
        <v>2.2000000000000002</v>
      </c>
      <c r="B14" s="165" t="s">
        <v>309</v>
      </c>
      <c r="C14" s="164" t="s">
        <v>44</v>
      </c>
      <c r="D14" s="186">
        <v>0</v>
      </c>
      <c r="E14" s="293"/>
      <c r="F14" s="293"/>
      <c r="G14" s="162"/>
      <c r="H14" s="162"/>
      <c r="I14" s="162"/>
      <c r="J14" s="162"/>
      <c r="K14" s="162"/>
      <c r="L14" s="162"/>
      <c r="M14" s="162"/>
      <c r="N14" s="293"/>
    </row>
    <row r="15" spans="1:14">
      <c r="A15" s="160">
        <v>2.2999999999999998</v>
      </c>
      <c r="B15" s="162" t="s">
        <v>305</v>
      </c>
      <c r="C15" s="164" t="s">
        <v>44</v>
      </c>
      <c r="D15" s="186">
        <v>0</v>
      </c>
      <c r="E15" s="293"/>
      <c r="F15" s="293"/>
      <c r="G15" s="162"/>
      <c r="H15" s="162"/>
      <c r="I15" s="162"/>
      <c r="J15" s="162"/>
      <c r="K15" s="162"/>
      <c r="L15" s="162"/>
      <c r="M15" s="162"/>
      <c r="N15" s="293"/>
    </row>
    <row r="16" spans="1:14">
      <c r="A16" s="160">
        <v>2.4</v>
      </c>
      <c r="B16" s="162" t="s">
        <v>306</v>
      </c>
      <c r="C16" s="164" t="s">
        <v>44</v>
      </c>
      <c r="D16" s="186">
        <v>0</v>
      </c>
      <c r="E16" s="293"/>
      <c r="F16" s="293"/>
      <c r="G16" s="162"/>
      <c r="H16" s="162"/>
      <c r="I16" s="162"/>
      <c r="J16" s="162"/>
      <c r="K16" s="162"/>
      <c r="L16" s="162"/>
      <c r="M16" s="162"/>
      <c r="N16" s="293"/>
    </row>
    <row r="17" spans="1:14">
      <c r="A17" s="160"/>
      <c r="B17" s="162"/>
      <c r="C17" s="164"/>
      <c r="D17" s="161"/>
      <c r="E17" s="293"/>
      <c r="F17" s="293"/>
      <c r="G17" s="162"/>
      <c r="H17" s="162"/>
      <c r="I17" s="162"/>
      <c r="J17" s="162"/>
      <c r="K17" s="162"/>
      <c r="L17" s="162"/>
      <c r="M17" s="162"/>
      <c r="N17" s="293"/>
    </row>
    <row r="18" spans="1:14" ht="66">
      <c r="A18" s="160">
        <v>3</v>
      </c>
      <c r="B18" s="165" t="s">
        <v>310</v>
      </c>
      <c r="C18" s="164"/>
      <c r="D18" s="161"/>
      <c r="E18" s="293"/>
      <c r="F18" s="293"/>
      <c r="G18" s="162"/>
      <c r="H18" s="162"/>
      <c r="I18" s="162"/>
      <c r="J18" s="162"/>
      <c r="K18" s="162"/>
      <c r="L18" s="162"/>
      <c r="M18" s="162"/>
      <c r="N18" s="293"/>
    </row>
    <row r="19" spans="1:14">
      <c r="A19" s="160">
        <v>3.1</v>
      </c>
      <c r="B19" s="165" t="s">
        <v>311</v>
      </c>
      <c r="C19" s="164" t="s">
        <v>44</v>
      </c>
      <c r="D19" s="186">
        <v>1</v>
      </c>
      <c r="E19" s="293">
        <v>2250</v>
      </c>
      <c r="F19" s="253">
        <f>D19*E19</f>
        <v>2250</v>
      </c>
      <c r="G19" s="162"/>
      <c r="H19" s="162"/>
      <c r="I19" s="162"/>
      <c r="J19" s="162"/>
      <c r="K19" s="162"/>
      <c r="L19" s="162"/>
      <c r="M19" s="297">
        <f>F19-L19</f>
        <v>2250</v>
      </c>
      <c r="N19" s="625"/>
    </row>
    <row r="20" spans="1:14">
      <c r="A20" s="160">
        <v>3.2</v>
      </c>
      <c r="B20" s="165" t="s">
        <v>312</v>
      </c>
      <c r="C20" s="164" t="s">
        <v>44</v>
      </c>
      <c r="D20" s="161" t="s">
        <v>97</v>
      </c>
      <c r="E20" s="293"/>
      <c r="F20" s="293"/>
      <c r="G20" s="162"/>
      <c r="H20" s="162"/>
      <c r="I20" s="162"/>
      <c r="J20" s="162"/>
      <c r="K20" s="162"/>
      <c r="L20" s="162"/>
      <c r="M20" s="162"/>
      <c r="N20" s="293"/>
    </row>
    <row r="21" spans="1:14">
      <c r="A21" s="160">
        <v>3.3</v>
      </c>
      <c r="B21" s="165" t="s">
        <v>313</v>
      </c>
      <c r="C21" s="164" t="s">
        <v>44</v>
      </c>
      <c r="D21" s="161" t="s">
        <v>97</v>
      </c>
      <c r="E21" s="293"/>
      <c r="F21" s="293"/>
      <c r="G21" s="162"/>
      <c r="H21" s="162"/>
      <c r="I21" s="162"/>
      <c r="J21" s="162"/>
      <c r="K21" s="162"/>
      <c r="L21" s="162"/>
      <c r="M21" s="162"/>
      <c r="N21" s="293"/>
    </row>
    <row r="22" spans="1:14">
      <c r="A22" s="160"/>
      <c r="B22" s="165"/>
      <c r="C22" s="164"/>
      <c r="D22" s="161"/>
      <c r="E22" s="293"/>
      <c r="F22" s="293"/>
      <c r="G22" s="162"/>
      <c r="H22" s="162"/>
      <c r="I22" s="162"/>
      <c r="J22" s="162"/>
      <c r="K22" s="162"/>
      <c r="L22" s="162"/>
      <c r="M22" s="162"/>
      <c r="N22" s="293"/>
    </row>
    <row r="23" spans="1:14" ht="79.2">
      <c r="A23" s="160">
        <v>4</v>
      </c>
      <c r="B23" s="187" t="s">
        <v>314</v>
      </c>
      <c r="C23" s="164" t="s">
        <v>315</v>
      </c>
      <c r="D23" s="161"/>
      <c r="E23" s="293"/>
      <c r="F23" s="293"/>
      <c r="G23" s="162"/>
      <c r="H23" s="162"/>
      <c r="I23" s="162"/>
      <c r="J23" s="162"/>
      <c r="K23" s="162"/>
      <c r="L23" s="162"/>
      <c r="M23" s="162"/>
      <c r="N23" s="293"/>
    </row>
    <row r="24" spans="1:14">
      <c r="A24" s="160">
        <v>4.0999999999999996</v>
      </c>
      <c r="B24" s="187" t="s">
        <v>316</v>
      </c>
      <c r="C24" s="164" t="s">
        <v>44</v>
      </c>
      <c r="D24" s="161" t="s">
        <v>97</v>
      </c>
      <c r="E24" s="293"/>
      <c r="F24" s="293"/>
      <c r="G24" s="162"/>
      <c r="H24" s="162"/>
      <c r="I24" s="162"/>
      <c r="J24" s="162"/>
      <c r="K24" s="162"/>
      <c r="L24" s="162"/>
      <c r="M24" s="162"/>
      <c r="N24" s="293"/>
    </row>
    <row r="25" spans="1:14">
      <c r="A25" s="160">
        <v>4.2</v>
      </c>
      <c r="B25" s="187" t="s">
        <v>317</v>
      </c>
      <c r="C25" s="164" t="s">
        <v>44</v>
      </c>
      <c r="D25" s="186">
        <v>1</v>
      </c>
      <c r="E25" s="293">
        <v>28000</v>
      </c>
      <c r="F25" s="253">
        <f>D25*E25</f>
        <v>28000</v>
      </c>
      <c r="G25" s="162"/>
      <c r="H25" s="162"/>
      <c r="I25" s="162"/>
      <c r="J25" s="162"/>
      <c r="K25" s="162"/>
      <c r="L25" s="162"/>
      <c r="M25" s="297">
        <f>F25-L25</f>
        <v>28000</v>
      </c>
      <c r="N25" s="293"/>
    </row>
    <row r="26" spans="1:14">
      <c r="A26" s="160">
        <v>4.3</v>
      </c>
      <c r="B26" s="187" t="s">
        <v>318</v>
      </c>
      <c r="C26" s="164" t="s">
        <v>44</v>
      </c>
      <c r="D26" s="161" t="s">
        <v>97</v>
      </c>
      <c r="E26" s="293"/>
      <c r="F26" s="293"/>
      <c r="G26" s="162"/>
      <c r="H26" s="162"/>
      <c r="I26" s="162"/>
      <c r="J26" s="162"/>
      <c r="K26" s="162"/>
      <c r="L26" s="162"/>
      <c r="M26" s="162"/>
      <c r="N26" s="293"/>
    </row>
    <row r="27" spans="1:14">
      <c r="A27" s="160"/>
      <c r="B27" s="187"/>
      <c r="C27" s="164"/>
      <c r="D27" s="161"/>
      <c r="E27" s="293"/>
      <c r="F27" s="293"/>
      <c r="G27" s="162"/>
      <c r="H27" s="162"/>
      <c r="I27" s="162"/>
      <c r="J27" s="162"/>
      <c r="K27" s="162"/>
      <c r="L27" s="162"/>
      <c r="M27" s="162"/>
      <c r="N27" s="293"/>
    </row>
    <row r="28" spans="1:14" ht="79.2">
      <c r="A28" s="160">
        <v>5</v>
      </c>
      <c r="B28" s="187" t="s">
        <v>319</v>
      </c>
      <c r="C28" s="164"/>
      <c r="D28" s="161"/>
      <c r="E28" s="293"/>
      <c r="F28" s="293"/>
      <c r="G28" s="162"/>
      <c r="H28" s="162"/>
      <c r="I28" s="162"/>
      <c r="J28" s="162"/>
      <c r="K28" s="162"/>
      <c r="L28" s="162"/>
      <c r="M28" s="162"/>
      <c r="N28" s="293"/>
    </row>
    <row r="29" spans="1:14">
      <c r="A29" s="160">
        <v>5.0999999999999996</v>
      </c>
      <c r="B29" s="187" t="s">
        <v>320</v>
      </c>
      <c r="C29" s="164" t="s">
        <v>44</v>
      </c>
      <c r="D29" s="161" t="s">
        <v>97</v>
      </c>
      <c r="E29" s="293"/>
      <c r="F29" s="293"/>
      <c r="G29" s="162"/>
      <c r="H29" s="162"/>
      <c r="I29" s="162"/>
      <c r="J29" s="162"/>
      <c r="K29" s="162"/>
      <c r="L29" s="162"/>
      <c r="M29" s="162"/>
      <c r="N29" s="293"/>
    </row>
    <row r="30" spans="1:14">
      <c r="A30" s="160">
        <v>5.2</v>
      </c>
      <c r="B30" s="187" t="s">
        <v>321</v>
      </c>
      <c r="C30" s="164" t="s">
        <v>44</v>
      </c>
      <c r="D30" s="161" t="s">
        <v>97</v>
      </c>
      <c r="E30" s="293"/>
      <c r="F30" s="293"/>
      <c r="G30" s="162"/>
      <c r="H30" s="162"/>
      <c r="I30" s="162"/>
      <c r="J30" s="162"/>
      <c r="K30" s="162"/>
      <c r="L30" s="162"/>
      <c r="M30" s="162"/>
      <c r="N30" s="293"/>
    </row>
    <row r="31" spans="1:14">
      <c r="A31" s="160">
        <v>5.3</v>
      </c>
      <c r="B31" s="187" t="s">
        <v>322</v>
      </c>
      <c r="C31" s="164" t="s">
        <v>44</v>
      </c>
      <c r="D31" s="161" t="s">
        <v>97</v>
      </c>
      <c r="E31" s="293"/>
      <c r="F31" s="293"/>
      <c r="G31" s="162"/>
      <c r="H31" s="162"/>
      <c r="I31" s="162"/>
      <c r="J31" s="162"/>
      <c r="K31" s="162"/>
      <c r="L31" s="162"/>
      <c r="M31" s="162"/>
      <c r="N31" s="293"/>
    </row>
    <row r="32" spans="1:14" ht="14.4">
      <c r="A32" s="160"/>
      <c r="B32" s="150"/>
      <c r="C32" s="160"/>
      <c r="D32" s="161"/>
      <c r="E32" s="293"/>
      <c r="F32" s="293"/>
      <c r="G32" s="162"/>
      <c r="H32" s="162"/>
      <c r="I32" s="162"/>
      <c r="J32" s="162"/>
      <c r="K32" s="162"/>
      <c r="L32" s="162"/>
      <c r="M32" s="162"/>
      <c r="N32" s="293"/>
    </row>
    <row r="33" spans="1:14" ht="14.4">
      <c r="A33" s="160"/>
      <c r="B33" s="150"/>
      <c r="C33" s="160"/>
      <c r="D33" s="161"/>
      <c r="E33" s="293"/>
      <c r="F33" s="293"/>
      <c r="G33" s="162"/>
      <c r="H33" s="162"/>
      <c r="I33" s="162"/>
      <c r="J33" s="162"/>
      <c r="K33" s="162"/>
      <c r="L33" s="162"/>
      <c r="M33" s="162"/>
      <c r="N33" s="293"/>
    </row>
    <row r="34" spans="1:14" ht="39.6">
      <c r="A34" s="160">
        <v>6</v>
      </c>
      <c r="B34" s="165" t="s">
        <v>323</v>
      </c>
      <c r="C34" s="188" t="s">
        <v>86</v>
      </c>
      <c r="D34" s="189">
        <v>1</v>
      </c>
      <c r="E34" s="293">
        <v>21000</v>
      </c>
      <c r="F34" s="253">
        <f>D34*E34</f>
        <v>21000</v>
      </c>
      <c r="G34" s="162"/>
      <c r="H34" s="162"/>
      <c r="I34" s="162"/>
      <c r="J34" s="162"/>
      <c r="K34" s="162"/>
      <c r="L34" s="162"/>
      <c r="M34" s="297">
        <f>F34-L34</f>
        <v>21000</v>
      </c>
      <c r="N34" s="293"/>
    </row>
    <row r="35" spans="1:14">
      <c r="A35" s="160"/>
      <c r="B35" s="165"/>
      <c r="C35" s="188"/>
      <c r="D35" s="295"/>
      <c r="E35" s="293"/>
      <c r="F35" s="293"/>
      <c r="G35" s="162"/>
      <c r="H35" s="162"/>
      <c r="I35" s="162"/>
      <c r="J35" s="162"/>
      <c r="K35" s="162"/>
      <c r="L35" s="162"/>
      <c r="M35" s="162"/>
      <c r="N35" s="293"/>
    </row>
    <row r="36" spans="1:14" ht="39.6">
      <c r="A36" s="160">
        <v>7</v>
      </c>
      <c r="B36" s="165" t="s">
        <v>324</v>
      </c>
      <c r="C36" s="188" t="s">
        <v>86</v>
      </c>
      <c r="D36" s="189">
        <v>0</v>
      </c>
      <c r="E36" s="293"/>
      <c r="F36" s="293"/>
      <c r="G36" s="162"/>
      <c r="H36" s="162"/>
      <c r="I36" s="162"/>
      <c r="J36" s="162"/>
      <c r="K36" s="162"/>
      <c r="L36" s="162"/>
      <c r="M36" s="162"/>
      <c r="N36" s="293"/>
    </row>
    <row r="37" spans="1:14">
      <c r="A37" s="160"/>
      <c r="B37" s="165"/>
      <c r="C37" s="188"/>
      <c r="D37" s="295"/>
      <c r="E37" s="293"/>
      <c r="F37" s="293"/>
      <c r="G37" s="162"/>
      <c r="H37" s="162"/>
      <c r="I37" s="162"/>
      <c r="J37" s="162"/>
      <c r="K37" s="162"/>
      <c r="L37" s="162"/>
      <c r="M37" s="162"/>
      <c r="N37" s="293"/>
    </row>
    <row r="38" spans="1:14" ht="26.4">
      <c r="A38" s="160">
        <v>8</v>
      </c>
      <c r="B38" s="165" t="s">
        <v>325</v>
      </c>
      <c r="C38" s="188" t="s">
        <v>86</v>
      </c>
      <c r="D38" s="189">
        <v>0</v>
      </c>
      <c r="E38" s="293"/>
      <c r="F38" s="293"/>
      <c r="G38" s="162"/>
      <c r="H38" s="162"/>
      <c r="I38" s="162"/>
      <c r="J38" s="162"/>
      <c r="K38" s="162"/>
      <c r="L38" s="162"/>
      <c r="M38" s="162"/>
      <c r="N38" s="293"/>
    </row>
    <row r="39" spans="1:14" ht="14.4">
      <c r="A39" s="160"/>
      <c r="B39" s="150"/>
      <c r="C39" s="160"/>
      <c r="D39" s="161"/>
      <c r="E39" s="293"/>
      <c r="F39" s="293"/>
      <c r="G39" s="162"/>
      <c r="H39" s="162"/>
      <c r="I39" s="162"/>
      <c r="J39" s="162"/>
      <c r="K39" s="162"/>
      <c r="L39" s="162"/>
      <c r="M39" s="162"/>
      <c r="N39" s="293"/>
    </row>
    <row r="40" spans="1:14" ht="14.4">
      <c r="A40" s="321" t="s">
        <v>140</v>
      </c>
      <c r="B40" s="159" t="s">
        <v>326</v>
      </c>
      <c r="C40" s="159"/>
      <c r="D40" s="161"/>
      <c r="E40" s="293"/>
      <c r="F40" s="293"/>
      <c r="G40" s="162"/>
      <c r="H40" s="162"/>
      <c r="I40" s="162"/>
      <c r="J40" s="162"/>
      <c r="K40" s="162"/>
      <c r="L40" s="162"/>
      <c r="M40" s="162"/>
      <c r="N40" s="293"/>
    </row>
    <row r="41" spans="1:14" ht="184.8">
      <c r="A41" s="160">
        <v>1</v>
      </c>
      <c r="B41" s="190" t="s">
        <v>327</v>
      </c>
      <c r="C41" s="166"/>
      <c r="D41" s="161"/>
      <c r="E41" s="293"/>
      <c r="F41" s="293"/>
      <c r="G41" s="162"/>
      <c r="H41" s="162"/>
      <c r="I41" s="162"/>
      <c r="J41" s="162"/>
      <c r="K41" s="162"/>
      <c r="L41" s="162"/>
      <c r="M41" s="162"/>
      <c r="N41" s="293"/>
    </row>
    <row r="42" spans="1:14">
      <c r="A42" s="160">
        <v>1.1000000000000001</v>
      </c>
      <c r="B42" s="162" t="s">
        <v>328</v>
      </c>
      <c r="C42" s="160" t="s">
        <v>303</v>
      </c>
      <c r="D42" s="186">
        <v>2</v>
      </c>
      <c r="E42" s="293">
        <v>140</v>
      </c>
      <c r="F42" s="253">
        <f>D42*E42</f>
        <v>280</v>
      </c>
      <c r="G42" s="162"/>
      <c r="H42" s="162"/>
      <c r="I42" s="162"/>
      <c r="J42" s="162"/>
      <c r="K42" s="162"/>
      <c r="L42" s="162"/>
      <c r="M42" s="297">
        <f t="shared" ref="M42:M43" si="0">F42-L42</f>
        <v>280</v>
      </c>
      <c r="N42" s="293"/>
    </row>
    <row r="43" spans="1:14">
      <c r="A43" s="160">
        <v>1.2</v>
      </c>
      <c r="B43" s="162" t="s">
        <v>329</v>
      </c>
      <c r="C43" s="160" t="s">
        <v>303</v>
      </c>
      <c r="D43" s="186">
        <v>6</v>
      </c>
      <c r="E43" s="293">
        <v>175</v>
      </c>
      <c r="F43" s="253">
        <f>D43*E43</f>
        <v>1050</v>
      </c>
      <c r="G43" s="162"/>
      <c r="H43" s="162"/>
      <c r="I43" s="162"/>
      <c r="J43" s="162"/>
      <c r="K43" s="162"/>
      <c r="L43" s="162"/>
      <c r="M43" s="297">
        <f t="shared" si="0"/>
        <v>1050</v>
      </c>
      <c r="N43" s="293"/>
    </row>
    <row r="44" spans="1:14">
      <c r="A44" s="160">
        <v>1.3</v>
      </c>
      <c r="B44" s="162" t="s">
        <v>330</v>
      </c>
      <c r="C44" s="160" t="s">
        <v>303</v>
      </c>
      <c r="D44" s="186">
        <v>0</v>
      </c>
      <c r="E44" s="293"/>
      <c r="F44" s="293"/>
      <c r="G44" s="162"/>
      <c r="H44" s="162"/>
      <c r="I44" s="162"/>
      <c r="J44" s="162"/>
      <c r="K44" s="162"/>
      <c r="L44" s="162"/>
      <c r="M44" s="162"/>
      <c r="N44" s="293"/>
    </row>
    <row r="45" spans="1:14">
      <c r="A45" s="160">
        <v>1.4</v>
      </c>
      <c r="B45" s="162" t="s">
        <v>331</v>
      </c>
      <c r="C45" s="160" t="s">
        <v>303</v>
      </c>
      <c r="D45" s="186">
        <v>7</v>
      </c>
      <c r="E45" s="293">
        <v>210</v>
      </c>
      <c r="F45" s="253">
        <f>D45*E45</f>
        <v>1470</v>
      </c>
      <c r="G45" s="162">
        <v>7.96</v>
      </c>
      <c r="H45" s="162">
        <f>I45-G45</f>
        <v>0</v>
      </c>
      <c r="I45" s="162">
        <f>'MB PHE'!I85</f>
        <v>7.96</v>
      </c>
      <c r="J45" s="162">
        <v>1671.6</v>
      </c>
      <c r="K45" s="320">
        <f>L45-J45</f>
        <v>0</v>
      </c>
      <c r="L45" s="320">
        <f>I45*E45</f>
        <v>1671.6</v>
      </c>
      <c r="M45" s="297">
        <f t="shared" ref="M45:M46" si="1">F45-L45</f>
        <v>-201.59999999999991</v>
      </c>
      <c r="N45" s="293"/>
    </row>
    <row r="46" spans="1:14">
      <c r="A46" s="160">
        <v>1.5</v>
      </c>
      <c r="B46" s="162" t="s">
        <v>332</v>
      </c>
      <c r="C46" s="164" t="s">
        <v>303</v>
      </c>
      <c r="D46" s="186">
        <v>2</v>
      </c>
      <c r="E46" s="293">
        <v>360</v>
      </c>
      <c r="F46" s="253">
        <f>D46*E46</f>
        <v>720</v>
      </c>
      <c r="G46" s="162"/>
      <c r="H46" s="162"/>
      <c r="I46" s="162"/>
      <c r="J46" s="162"/>
      <c r="K46" s="162"/>
      <c r="L46" s="162"/>
      <c r="M46" s="297">
        <f t="shared" si="1"/>
        <v>720</v>
      </c>
      <c r="N46" s="293"/>
    </row>
    <row r="47" spans="1:14">
      <c r="A47" s="160">
        <v>1.6</v>
      </c>
      <c r="B47" s="162" t="s">
        <v>333</v>
      </c>
      <c r="C47" s="164" t="s">
        <v>303</v>
      </c>
      <c r="D47" s="161" t="s">
        <v>97</v>
      </c>
      <c r="E47" s="293"/>
      <c r="F47" s="293"/>
      <c r="G47" s="162"/>
      <c r="H47" s="162"/>
      <c r="I47" s="162"/>
      <c r="J47" s="162"/>
      <c r="K47" s="162"/>
      <c r="L47" s="162"/>
      <c r="M47" s="162"/>
      <c r="N47" s="293"/>
    </row>
    <row r="48" spans="1:14">
      <c r="A48" s="160"/>
      <c r="B48" s="162"/>
      <c r="C48" s="164"/>
      <c r="D48" s="161"/>
      <c r="E48" s="293"/>
      <c r="F48" s="293"/>
      <c r="G48" s="162"/>
      <c r="H48" s="162"/>
      <c r="I48" s="162"/>
      <c r="J48" s="162"/>
      <c r="K48" s="162"/>
      <c r="L48" s="162"/>
      <c r="M48" s="162"/>
      <c r="N48" s="293"/>
    </row>
    <row r="49" spans="1:14" ht="52.8">
      <c r="A49" s="160">
        <v>2</v>
      </c>
      <c r="B49" s="187" t="s">
        <v>334</v>
      </c>
      <c r="C49" s="164" t="s">
        <v>44</v>
      </c>
      <c r="D49" s="186">
        <v>2</v>
      </c>
      <c r="E49" s="293">
        <v>1350</v>
      </c>
      <c r="F49" s="253">
        <f>D49*E49</f>
        <v>2700</v>
      </c>
      <c r="G49" s="162">
        <v>6</v>
      </c>
      <c r="H49" s="162">
        <f>I49-G49</f>
        <v>0</v>
      </c>
      <c r="I49" s="162">
        <f>'MB PHE'!I95</f>
        <v>6</v>
      </c>
      <c r="J49" s="162">
        <v>8100</v>
      </c>
      <c r="K49" s="320">
        <f>L49-J49</f>
        <v>0</v>
      </c>
      <c r="L49" s="320">
        <f>I49*E49</f>
        <v>8100</v>
      </c>
      <c r="M49" s="297">
        <f>F49-L49</f>
        <v>-5400</v>
      </c>
      <c r="N49" s="293"/>
    </row>
    <row r="50" spans="1:14">
      <c r="A50" s="160"/>
      <c r="B50" s="187"/>
      <c r="C50" s="164"/>
      <c r="D50" s="161"/>
      <c r="E50" s="293"/>
      <c r="F50" s="293"/>
      <c r="G50" s="162"/>
      <c r="H50" s="162"/>
      <c r="I50" s="162"/>
      <c r="J50" s="162"/>
      <c r="K50" s="162"/>
      <c r="L50" s="162"/>
      <c r="M50" s="162"/>
      <c r="N50" s="293"/>
    </row>
    <row r="51" spans="1:14" ht="52.8">
      <c r="A51" s="160">
        <v>3</v>
      </c>
      <c r="B51" s="187" t="s">
        <v>335</v>
      </c>
      <c r="C51" s="164" t="s">
        <v>44</v>
      </c>
      <c r="D51" s="186">
        <v>4</v>
      </c>
      <c r="E51" s="293">
        <v>1550</v>
      </c>
      <c r="F51" s="253">
        <f>D51*E51</f>
        <v>6200</v>
      </c>
      <c r="G51" s="162"/>
      <c r="H51" s="162"/>
      <c r="I51" s="162"/>
      <c r="J51" s="162"/>
      <c r="K51" s="162"/>
      <c r="L51" s="162"/>
      <c r="M51" s="297">
        <f>F51-L51</f>
        <v>6200</v>
      </c>
      <c r="N51" s="293"/>
    </row>
    <row r="52" spans="1:14">
      <c r="A52" s="160"/>
      <c r="B52" s="165"/>
      <c r="C52" s="164"/>
      <c r="D52" s="161"/>
      <c r="E52" s="293"/>
      <c r="F52" s="293"/>
      <c r="G52" s="162"/>
      <c r="H52" s="162"/>
      <c r="I52" s="162"/>
      <c r="J52" s="162"/>
      <c r="K52" s="162"/>
      <c r="L52" s="162"/>
      <c r="M52" s="162"/>
      <c r="N52" s="293"/>
    </row>
    <row r="53" spans="1:14" ht="39.6">
      <c r="A53" s="160">
        <v>4</v>
      </c>
      <c r="B53" s="187" t="s">
        <v>336</v>
      </c>
      <c r="C53" s="164" t="s">
        <v>44</v>
      </c>
      <c r="D53" s="186">
        <v>0</v>
      </c>
      <c r="E53" s="293"/>
      <c r="F53" s="293"/>
      <c r="G53" s="162"/>
      <c r="H53" s="162"/>
      <c r="I53" s="162"/>
      <c r="J53" s="162"/>
      <c r="K53" s="162"/>
      <c r="L53" s="162"/>
      <c r="M53" s="162"/>
      <c r="N53" s="293"/>
    </row>
    <row r="54" spans="1:14">
      <c r="A54" s="160"/>
      <c r="B54" s="187"/>
      <c r="C54" s="164"/>
      <c r="D54" s="161"/>
      <c r="E54" s="293"/>
      <c r="F54" s="293"/>
      <c r="G54" s="162"/>
      <c r="H54" s="162"/>
      <c r="I54" s="162"/>
      <c r="J54" s="162"/>
      <c r="K54" s="162"/>
      <c r="L54" s="162"/>
      <c r="M54" s="162"/>
      <c r="N54" s="293"/>
    </row>
    <row r="55" spans="1:14" ht="39.6">
      <c r="A55" s="160">
        <v>5</v>
      </c>
      <c r="B55" s="187" t="s">
        <v>337</v>
      </c>
      <c r="C55" s="164" t="s">
        <v>44</v>
      </c>
      <c r="D55" s="186">
        <v>0</v>
      </c>
      <c r="E55" s="293"/>
      <c r="F55" s="293"/>
      <c r="G55" s="162"/>
      <c r="H55" s="162"/>
      <c r="I55" s="162"/>
      <c r="J55" s="162"/>
      <c r="K55" s="162"/>
      <c r="L55" s="162"/>
      <c r="M55" s="162"/>
      <c r="N55" s="293"/>
    </row>
    <row r="56" spans="1:14">
      <c r="A56" s="160"/>
      <c r="B56" s="296"/>
      <c r="C56" s="164"/>
      <c r="D56" s="161"/>
      <c r="E56" s="293"/>
      <c r="F56" s="293"/>
      <c r="G56" s="162"/>
      <c r="H56" s="162"/>
      <c r="I56" s="162"/>
      <c r="J56" s="162"/>
      <c r="K56" s="162"/>
      <c r="L56" s="162"/>
      <c r="M56" s="162"/>
      <c r="N56" s="293"/>
    </row>
    <row r="57" spans="1:14" ht="15.6">
      <c r="A57" s="322" t="s">
        <v>338</v>
      </c>
      <c r="B57" s="198" t="s">
        <v>339</v>
      </c>
      <c r="C57" s="199"/>
      <c r="D57" s="200"/>
      <c r="E57" s="293"/>
      <c r="F57" s="293"/>
      <c r="G57" s="162"/>
      <c r="H57" s="162"/>
      <c r="I57" s="162"/>
      <c r="J57" s="162"/>
      <c r="K57" s="162"/>
      <c r="L57" s="162"/>
      <c r="M57" s="162"/>
      <c r="N57" s="293"/>
    </row>
    <row r="58" spans="1:14" ht="28.8">
      <c r="A58" s="323"/>
      <c r="B58" s="202" t="s">
        <v>340</v>
      </c>
      <c r="C58" s="203"/>
      <c r="D58" s="204"/>
      <c r="E58" s="293"/>
      <c r="F58" s="293"/>
      <c r="G58" s="162"/>
      <c r="H58" s="162"/>
      <c r="I58" s="162"/>
      <c r="J58" s="162"/>
      <c r="K58" s="162"/>
      <c r="L58" s="162"/>
      <c r="M58" s="162"/>
      <c r="N58" s="293"/>
    </row>
    <row r="59" spans="1:14" ht="14.4">
      <c r="A59" s="323"/>
      <c r="B59" s="202"/>
      <c r="C59" s="203"/>
      <c r="D59" s="204"/>
      <c r="E59" s="293"/>
      <c r="F59" s="293"/>
      <c r="G59" s="162"/>
      <c r="H59" s="162"/>
      <c r="I59" s="162"/>
      <c r="J59" s="162"/>
      <c r="K59" s="162"/>
      <c r="L59" s="162"/>
      <c r="M59" s="162"/>
      <c r="N59" s="293"/>
    </row>
    <row r="60" spans="1:14">
      <c r="A60" s="324">
        <v>1.1000000000000001</v>
      </c>
      <c r="B60" s="206" t="s">
        <v>341</v>
      </c>
      <c r="C60" s="207" t="s">
        <v>86</v>
      </c>
      <c r="D60" s="189">
        <v>0</v>
      </c>
      <c r="E60" s="293"/>
      <c r="F60" s="293"/>
      <c r="G60" s="162"/>
      <c r="H60" s="162"/>
      <c r="I60" s="162"/>
      <c r="J60" s="162"/>
      <c r="K60" s="162"/>
      <c r="L60" s="162"/>
      <c r="M60" s="162"/>
      <c r="N60" s="293"/>
    </row>
    <row r="61" spans="1:14">
      <c r="A61" s="324">
        <v>1.2</v>
      </c>
      <c r="B61" s="208" t="s">
        <v>342</v>
      </c>
      <c r="C61" s="207" t="s">
        <v>86</v>
      </c>
      <c r="D61" s="169">
        <v>0</v>
      </c>
      <c r="E61" s="293"/>
      <c r="F61" s="293"/>
      <c r="G61" s="162"/>
      <c r="H61" s="162"/>
      <c r="I61" s="162"/>
      <c r="J61" s="162"/>
      <c r="K61" s="162"/>
      <c r="L61" s="162"/>
      <c r="M61" s="162"/>
      <c r="N61" s="293"/>
    </row>
    <row r="62" spans="1:14">
      <c r="A62" s="324">
        <v>1.3</v>
      </c>
      <c r="B62" s="208" t="s">
        <v>343</v>
      </c>
      <c r="C62" s="207" t="s">
        <v>86</v>
      </c>
      <c r="D62" s="189">
        <v>0</v>
      </c>
      <c r="E62" s="293"/>
      <c r="F62" s="293"/>
      <c r="G62" s="162"/>
      <c r="H62" s="162"/>
      <c r="I62" s="162"/>
      <c r="J62" s="162"/>
      <c r="K62" s="162"/>
      <c r="L62" s="162"/>
      <c r="M62" s="162"/>
      <c r="N62" s="293"/>
    </row>
    <row r="63" spans="1:14">
      <c r="A63" s="324">
        <v>1.4</v>
      </c>
      <c r="B63" s="206" t="s">
        <v>344</v>
      </c>
      <c r="C63" s="207" t="s">
        <v>86</v>
      </c>
      <c r="D63" s="189">
        <v>0</v>
      </c>
      <c r="E63" s="293"/>
      <c r="F63" s="293"/>
      <c r="G63" s="162"/>
      <c r="H63" s="162"/>
      <c r="I63" s="162"/>
      <c r="J63" s="162"/>
      <c r="K63" s="162"/>
      <c r="L63" s="162"/>
      <c r="M63" s="162"/>
      <c r="N63" s="293"/>
    </row>
    <row r="64" spans="1:14">
      <c r="A64" s="324">
        <v>1.5</v>
      </c>
      <c r="B64" s="206" t="s">
        <v>345</v>
      </c>
      <c r="C64" s="207" t="s">
        <v>86</v>
      </c>
      <c r="D64" s="189">
        <v>0</v>
      </c>
      <c r="E64" s="293"/>
      <c r="F64" s="293"/>
      <c r="G64" s="162"/>
      <c r="H64" s="162"/>
      <c r="I64" s="162"/>
      <c r="J64" s="162"/>
      <c r="K64" s="162"/>
      <c r="L64" s="162"/>
      <c r="M64" s="162"/>
      <c r="N64" s="293"/>
    </row>
    <row r="65" spans="1:14">
      <c r="A65" s="324">
        <v>1.6</v>
      </c>
      <c r="B65" s="208" t="s">
        <v>346</v>
      </c>
      <c r="C65" s="207" t="s">
        <v>86</v>
      </c>
      <c r="D65" s="209" t="s">
        <v>347</v>
      </c>
      <c r="E65" s="293"/>
      <c r="F65" s="293"/>
      <c r="G65" s="162"/>
      <c r="H65" s="162"/>
      <c r="I65" s="162"/>
      <c r="J65" s="162"/>
      <c r="K65" s="162"/>
      <c r="L65" s="162"/>
      <c r="M65" s="162"/>
      <c r="N65" s="293"/>
    </row>
    <row r="66" spans="1:14">
      <c r="A66" s="324">
        <v>1.7</v>
      </c>
      <c r="B66" s="206" t="s">
        <v>348</v>
      </c>
      <c r="C66" s="207" t="s">
        <v>86</v>
      </c>
      <c r="D66" s="189">
        <v>0</v>
      </c>
      <c r="E66" s="293"/>
      <c r="F66" s="293"/>
      <c r="G66" s="162"/>
      <c r="H66" s="162"/>
      <c r="I66" s="162"/>
      <c r="J66" s="162"/>
      <c r="K66" s="162"/>
      <c r="L66" s="162"/>
      <c r="M66" s="162"/>
      <c r="N66" s="293"/>
    </row>
    <row r="67" spans="1:14">
      <c r="A67" s="324">
        <v>1.8</v>
      </c>
      <c r="B67" s="206" t="s">
        <v>349</v>
      </c>
      <c r="C67" s="207" t="s">
        <v>86</v>
      </c>
      <c r="D67" s="189">
        <v>0</v>
      </c>
      <c r="E67" s="293"/>
      <c r="F67" s="293"/>
      <c r="G67" s="162"/>
      <c r="H67" s="162"/>
      <c r="I67" s="162"/>
      <c r="J67" s="162"/>
      <c r="K67" s="162"/>
      <c r="L67" s="162"/>
      <c r="M67" s="162"/>
      <c r="N67" s="293"/>
    </row>
    <row r="68" spans="1:14">
      <c r="A68" s="324">
        <v>1.9</v>
      </c>
      <c r="B68" s="206" t="s">
        <v>350</v>
      </c>
      <c r="C68" s="207" t="s">
        <v>86</v>
      </c>
      <c r="D68" s="189">
        <v>0</v>
      </c>
      <c r="E68" s="293"/>
      <c r="F68" s="293"/>
      <c r="G68" s="162"/>
      <c r="H68" s="162"/>
      <c r="I68" s="162"/>
      <c r="J68" s="162"/>
      <c r="K68" s="162"/>
      <c r="L68" s="162"/>
      <c r="M68" s="162"/>
      <c r="N68" s="293"/>
    </row>
    <row r="69" spans="1:14">
      <c r="A69" s="325">
        <v>1.1000000000000001</v>
      </c>
      <c r="B69" s="206" t="s">
        <v>351</v>
      </c>
      <c r="C69" s="207" t="s">
        <v>86</v>
      </c>
      <c r="D69" s="189">
        <v>0</v>
      </c>
      <c r="E69" s="293"/>
      <c r="F69" s="293"/>
      <c r="G69" s="162"/>
      <c r="H69" s="162"/>
      <c r="I69" s="162"/>
      <c r="J69" s="162"/>
      <c r="K69" s="162"/>
      <c r="L69" s="162"/>
      <c r="M69" s="162"/>
      <c r="N69" s="293"/>
    </row>
    <row r="70" spans="1:14" ht="26.4">
      <c r="A70" s="324">
        <v>1.1100000000000001</v>
      </c>
      <c r="B70" s="206" t="s">
        <v>352</v>
      </c>
      <c r="C70" s="207" t="s">
        <v>86</v>
      </c>
      <c r="D70" s="189">
        <v>0</v>
      </c>
      <c r="E70" s="293"/>
      <c r="F70" s="293"/>
      <c r="G70" s="162"/>
      <c r="H70" s="162"/>
      <c r="I70" s="162"/>
      <c r="J70" s="162"/>
      <c r="K70" s="162"/>
      <c r="L70" s="162"/>
      <c r="M70" s="162"/>
      <c r="N70" s="293"/>
    </row>
    <row r="71" spans="1:14">
      <c r="A71" s="324">
        <v>1.1200000000000001</v>
      </c>
      <c r="B71" s="206" t="s">
        <v>353</v>
      </c>
      <c r="C71" s="207" t="s">
        <v>86</v>
      </c>
      <c r="D71" s="189">
        <v>1</v>
      </c>
      <c r="E71" s="293">
        <v>8600</v>
      </c>
      <c r="F71" s="253">
        <f t="shared" ref="F71:F74" si="2">D71*E71</f>
        <v>8600</v>
      </c>
      <c r="G71" s="162"/>
      <c r="H71" s="162"/>
      <c r="I71" s="162"/>
      <c r="J71" s="162"/>
      <c r="K71" s="162"/>
      <c r="L71" s="162"/>
      <c r="M71" s="297">
        <f t="shared" ref="M71:M74" si="3">F71-L71</f>
        <v>8600</v>
      </c>
      <c r="N71" s="293"/>
    </row>
    <row r="72" spans="1:14">
      <c r="A72" s="324">
        <v>1.1299999999999999</v>
      </c>
      <c r="B72" s="206" t="s">
        <v>354</v>
      </c>
      <c r="C72" s="207" t="s">
        <v>86</v>
      </c>
      <c r="D72" s="189">
        <v>1</v>
      </c>
      <c r="E72" s="293">
        <v>1850</v>
      </c>
      <c r="F72" s="253">
        <f t="shared" si="2"/>
        <v>1850</v>
      </c>
      <c r="G72" s="162">
        <v>0</v>
      </c>
      <c r="H72" s="162">
        <f>I72-G72</f>
        <v>1</v>
      </c>
      <c r="I72" s="162">
        <f>'MB PHE'!I124</f>
        <v>1</v>
      </c>
      <c r="J72" s="162"/>
      <c r="K72" s="297">
        <f>L72-J72</f>
        <v>1850</v>
      </c>
      <c r="L72" s="297">
        <f>I72*E72</f>
        <v>1850</v>
      </c>
      <c r="M72" s="297">
        <f t="shared" si="3"/>
        <v>0</v>
      </c>
      <c r="N72" s="293"/>
    </row>
    <row r="73" spans="1:14" ht="26.4">
      <c r="A73" s="324">
        <v>1.1399999999999999</v>
      </c>
      <c r="B73" s="206" t="s">
        <v>355</v>
      </c>
      <c r="C73" s="207" t="s">
        <v>86</v>
      </c>
      <c r="D73" s="189">
        <v>1</v>
      </c>
      <c r="E73" s="293">
        <v>2260</v>
      </c>
      <c r="F73" s="253">
        <f t="shared" si="2"/>
        <v>2260</v>
      </c>
      <c r="G73" s="162">
        <v>0</v>
      </c>
      <c r="H73" s="162">
        <f>I73-G73</f>
        <v>1</v>
      </c>
      <c r="I73" s="162">
        <f>'MB PHE'!I132</f>
        <v>1</v>
      </c>
      <c r="J73" s="162"/>
      <c r="K73" s="297">
        <f>L73-J73</f>
        <v>2260</v>
      </c>
      <c r="L73" s="297">
        <f>I73*E73</f>
        <v>2260</v>
      </c>
      <c r="M73" s="297">
        <f t="shared" si="3"/>
        <v>0</v>
      </c>
      <c r="N73" s="293"/>
    </row>
    <row r="74" spans="1:14" ht="26.4">
      <c r="A74" s="324">
        <v>1.1499999999999999</v>
      </c>
      <c r="B74" s="206" t="s">
        <v>356</v>
      </c>
      <c r="C74" s="207" t="s">
        <v>86</v>
      </c>
      <c r="D74" s="189">
        <v>7</v>
      </c>
      <c r="E74" s="293">
        <v>2200</v>
      </c>
      <c r="F74" s="253">
        <f t="shared" si="2"/>
        <v>15400</v>
      </c>
      <c r="G74" s="162">
        <v>10</v>
      </c>
      <c r="H74" s="162"/>
      <c r="I74" s="162">
        <f>'MB PHE'!I141</f>
        <v>10</v>
      </c>
      <c r="J74" s="162">
        <v>22000</v>
      </c>
      <c r="K74" s="297">
        <f>L74-J74</f>
        <v>0</v>
      </c>
      <c r="L74" s="297">
        <f>I74*E74</f>
        <v>22000</v>
      </c>
      <c r="M74" s="297">
        <f t="shared" si="3"/>
        <v>-6600</v>
      </c>
      <c r="N74" s="293"/>
    </row>
    <row r="75" spans="1:14">
      <c r="A75" s="324">
        <v>1.1599999999999999</v>
      </c>
      <c r="B75" s="206" t="s">
        <v>357</v>
      </c>
      <c r="C75" s="207" t="s">
        <v>86</v>
      </c>
      <c r="D75" s="189">
        <v>0</v>
      </c>
      <c r="E75" s="293"/>
      <c r="F75" s="293"/>
      <c r="G75" s="162"/>
      <c r="H75" s="162"/>
      <c r="I75" s="162"/>
      <c r="J75" s="162"/>
      <c r="K75" s="162"/>
      <c r="L75" s="162"/>
      <c r="M75" s="162"/>
      <c r="N75" s="293"/>
    </row>
    <row r="76" spans="1:14" ht="26.4">
      <c r="A76" s="324">
        <v>1.17</v>
      </c>
      <c r="B76" s="206" t="s">
        <v>358</v>
      </c>
      <c r="C76" s="207" t="s">
        <v>86</v>
      </c>
      <c r="D76" s="189">
        <v>0</v>
      </c>
      <c r="E76" s="293"/>
      <c r="F76" s="293"/>
      <c r="G76" s="162"/>
      <c r="H76" s="162"/>
      <c r="I76" s="162"/>
      <c r="J76" s="162"/>
      <c r="K76" s="162"/>
      <c r="L76" s="162"/>
      <c r="M76" s="162"/>
      <c r="N76" s="293"/>
    </row>
    <row r="77" spans="1:14" ht="14.4">
      <c r="A77" s="323"/>
      <c r="B77" s="202"/>
      <c r="C77" s="203"/>
      <c r="D77" s="204"/>
      <c r="E77" s="293"/>
      <c r="F77" s="293"/>
      <c r="G77" s="162"/>
      <c r="H77" s="162"/>
      <c r="I77" s="162"/>
      <c r="J77" s="162"/>
      <c r="K77" s="162"/>
      <c r="L77" s="162"/>
      <c r="M77" s="162"/>
      <c r="N77" s="293"/>
    </row>
    <row r="78" spans="1:14" ht="15.6">
      <c r="A78" s="322" t="s">
        <v>359</v>
      </c>
      <c r="B78" s="198" t="s">
        <v>360</v>
      </c>
      <c r="C78" s="199"/>
      <c r="D78" s="200"/>
      <c r="E78" s="293"/>
      <c r="F78" s="293"/>
      <c r="G78" s="162"/>
      <c r="H78" s="162"/>
      <c r="I78" s="162"/>
      <c r="J78" s="162"/>
      <c r="K78" s="162"/>
      <c r="L78" s="162"/>
      <c r="M78" s="162"/>
      <c r="N78" s="293"/>
    </row>
    <row r="79" spans="1:14" ht="28.8">
      <c r="A79" s="323"/>
      <c r="B79" s="202" t="s">
        <v>361</v>
      </c>
      <c r="C79" s="203"/>
      <c r="D79" s="204"/>
      <c r="E79" s="293"/>
      <c r="F79" s="293"/>
      <c r="G79" s="162"/>
      <c r="H79" s="162"/>
      <c r="I79" s="162"/>
      <c r="J79" s="162"/>
      <c r="K79" s="162"/>
      <c r="L79" s="162"/>
      <c r="M79" s="162"/>
      <c r="N79" s="293"/>
    </row>
    <row r="80" spans="1:14" ht="14.4">
      <c r="A80" s="323"/>
      <c r="B80" s="202"/>
      <c r="C80" s="203"/>
      <c r="D80" s="204"/>
      <c r="E80" s="293"/>
      <c r="F80" s="293"/>
      <c r="G80" s="162"/>
      <c r="H80" s="162"/>
      <c r="I80" s="162"/>
      <c r="J80" s="162"/>
      <c r="K80" s="162"/>
      <c r="L80" s="162"/>
      <c r="M80" s="162"/>
      <c r="N80" s="293"/>
    </row>
    <row r="81" spans="1:14" ht="79.2">
      <c r="A81" s="326">
        <v>1</v>
      </c>
      <c r="B81" s="212" t="s">
        <v>362</v>
      </c>
      <c r="C81" s="213" t="s">
        <v>44</v>
      </c>
      <c r="D81" s="186">
        <v>0</v>
      </c>
      <c r="E81" s="293"/>
      <c r="F81" s="293"/>
      <c r="G81" s="162"/>
      <c r="H81" s="162"/>
      <c r="I81" s="162"/>
      <c r="J81" s="162"/>
      <c r="K81" s="162"/>
      <c r="L81" s="162"/>
      <c r="M81" s="162"/>
      <c r="N81" s="293"/>
    </row>
    <row r="82" spans="1:14">
      <c r="A82" s="326"/>
      <c r="B82" s="212"/>
      <c r="C82" s="213"/>
      <c r="D82" s="161"/>
      <c r="E82" s="293"/>
      <c r="F82" s="293"/>
      <c r="G82" s="162"/>
      <c r="H82" s="162"/>
      <c r="I82" s="162"/>
      <c r="J82" s="162"/>
      <c r="K82" s="162"/>
      <c r="L82" s="162"/>
      <c r="M82" s="162"/>
      <c r="N82" s="293"/>
    </row>
    <row r="83" spans="1:14" ht="79.2">
      <c r="A83" s="326">
        <v>2</v>
      </c>
      <c r="B83" s="212" t="s">
        <v>363</v>
      </c>
      <c r="C83" s="213" t="s">
        <v>44</v>
      </c>
      <c r="D83" s="186">
        <v>1</v>
      </c>
      <c r="E83" s="293">
        <v>12500</v>
      </c>
      <c r="F83" s="253">
        <f>D83*E83</f>
        <v>12500</v>
      </c>
      <c r="G83" s="162">
        <v>1</v>
      </c>
      <c r="H83" s="162">
        <f>I83-G83</f>
        <v>0</v>
      </c>
      <c r="I83" s="162">
        <f>'MB PHE'!I155</f>
        <v>1</v>
      </c>
      <c r="J83" s="162">
        <v>12500</v>
      </c>
      <c r="K83" s="297">
        <f>L83-J83</f>
        <v>0</v>
      </c>
      <c r="L83" s="297">
        <f>I83*E83</f>
        <v>12500</v>
      </c>
      <c r="M83" s="297">
        <f>F83-L83</f>
        <v>0</v>
      </c>
      <c r="N83" s="293"/>
    </row>
    <row r="84" spans="1:14">
      <c r="A84" s="326"/>
      <c r="B84" s="212"/>
      <c r="C84" s="213"/>
      <c r="D84" s="161"/>
      <c r="E84" s="293"/>
      <c r="F84" s="293"/>
      <c r="G84" s="162"/>
      <c r="H84" s="162"/>
      <c r="I84" s="162"/>
      <c r="J84" s="162"/>
      <c r="K84" s="162"/>
      <c r="L84" s="162"/>
      <c r="M84" s="162"/>
      <c r="N84" s="293"/>
    </row>
    <row r="85" spans="1:14" ht="79.2">
      <c r="A85" s="326">
        <v>4</v>
      </c>
      <c r="B85" s="212" t="s">
        <v>364</v>
      </c>
      <c r="C85" s="213" t="s">
        <v>44</v>
      </c>
      <c r="D85" s="186">
        <v>3</v>
      </c>
      <c r="E85" s="293">
        <v>7500</v>
      </c>
      <c r="F85" s="253">
        <f>D85*E85</f>
        <v>22500</v>
      </c>
      <c r="G85" s="162">
        <v>3</v>
      </c>
      <c r="H85" s="162">
        <f>I85-G85</f>
        <v>0</v>
      </c>
      <c r="I85" s="162">
        <f>'MB PHE'!I164</f>
        <v>3</v>
      </c>
      <c r="J85" s="162">
        <v>22500</v>
      </c>
      <c r="K85" s="297">
        <f>L85-J85</f>
        <v>0</v>
      </c>
      <c r="L85" s="297">
        <f>I85*E85</f>
        <v>22500</v>
      </c>
      <c r="M85" s="297">
        <f>F85-L85</f>
        <v>0</v>
      </c>
      <c r="N85" s="293"/>
    </row>
    <row r="86" spans="1:14">
      <c r="A86" s="326"/>
      <c r="B86" s="212"/>
      <c r="C86" s="213"/>
      <c r="D86" s="161"/>
      <c r="E86" s="293"/>
      <c r="F86" s="293"/>
      <c r="G86" s="162"/>
      <c r="H86" s="162"/>
      <c r="I86" s="162"/>
      <c r="J86" s="162"/>
      <c r="K86" s="162"/>
      <c r="L86" s="162"/>
      <c r="M86" s="162"/>
      <c r="N86" s="162"/>
    </row>
    <row r="87" spans="1:14" ht="14.4">
      <c r="A87" s="327"/>
      <c r="B87" s="328" t="s">
        <v>837</v>
      </c>
      <c r="C87" s="329"/>
      <c r="D87" s="327"/>
      <c r="E87" s="330"/>
      <c r="F87" s="332">
        <f t="shared" ref="F87" si="4">SUM(F7:F86)</f>
        <v>153430</v>
      </c>
      <c r="G87" s="331"/>
      <c r="H87" s="331"/>
      <c r="I87" s="331"/>
      <c r="J87" s="332">
        <f t="shared" ref="J87:K87" si="5">SUM(J7:J86)</f>
        <v>99486.1</v>
      </c>
      <c r="K87" s="332">
        <f t="shared" si="5"/>
        <v>4110</v>
      </c>
      <c r="L87" s="332">
        <f>SUM(L7:L86)</f>
        <v>103596.1</v>
      </c>
      <c r="M87" s="332">
        <f>SUM(M7:M86)</f>
        <v>49833.9</v>
      </c>
      <c r="N87" s="331"/>
    </row>
    <row r="88" spans="1:14" ht="14.4">
      <c r="A88" s="28"/>
      <c r="B88" s="247" t="s">
        <v>834</v>
      </c>
      <c r="C88" s="248"/>
      <c r="D88" s="214"/>
      <c r="E88" s="298"/>
      <c r="F88" s="298">
        <f>F87*18%</f>
        <v>27617.399999999998</v>
      </c>
      <c r="G88"/>
      <c r="H88"/>
      <c r="I88"/>
      <c r="J88" s="298">
        <f t="shared" ref="J88:M88" si="6">J87*18%</f>
        <v>17907.498</v>
      </c>
      <c r="K88" s="298">
        <f t="shared" si="6"/>
        <v>739.8</v>
      </c>
      <c r="L88" s="298">
        <f t="shared" si="6"/>
        <v>18647.297999999999</v>
      </c>
      <c r="M88" s="298">
        <f t="shared" si="6"/>
        <v>8970.1020000000008</v>
      </c>
      <c r="N88"/>
    </row>
    <row r="89" spans="1:14" ht="15" thickBot="1">
      <c r="A89" s="545"/>
      <c r="B89" s="243" t="s">
        <v>838</v>
      </c>
      <c r="C89" s="244"/>
      <c r="D89" s="245"/>
      <c r="E89" s="302"/>
      <c r="F89" s="246">
        <f>SUM(F87:F88)</f>
        <v>181047.4</v>
      </c>
      <c r="G89" s="246"/>
      <c r="H89" s="246"/>
      <c r="I89" s="246"/>
      <c r="J89" s="246">
        <f t="shared" ref="J89:M89" si="7">SUM(J87:J88)</f>
        <v>117393.598</v>
      </c>
      <c r="K89" s="246">
        <f t="shared" si="7"/>
        <v>4849.8</v>
      </c>
      <c r="L89" s="246">
        <f t="shared" si="7"/>
        <v>122243.398</v>
      </c>
      <c r="M89" s="246">
        <f t="shared" si="7"/>
        <v>58804.002</v>
      </c>
      <c r="N89" s="303"/>
    </row>
  </sheetData>
  <mergeCells count="9">
    <mergeCell ref="A1:N1"/>
    <mergeCell ref="G2:I2"/>
    <mergeCell ref="J2:L2"/>
    <mergeCell ref="A2:A3"/>
    <mergeCell ref="B2:B3"/>
    <mergeCell ref="C2:C3"/>
    <mergeCell ref="D2:D3"/>
    <mergeCell ref="E2:E3"/>
    <mergeCell ref="N2:N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95"/>
  <sheetViews>
    <sheetView zoomScale="80" zoomScaleNormal="80" workbookViewId="0">
      <pane ySplit="3" topLeftCell="A106" activePane="bottomLeft" state="frozen"/>
      <selection pane="bottomLeft" activeCell="I121" sqref="I121"/>
    </sheetView>
  </sheetViews>
  <sheetFormatPr defaultColWidth="9" defaultRowHeight="14.4"/>
  <cols>
    <col min="1" max="1" width="9.44140625" style="104" customWidth="1"/>
    <col min="2" max="2" width="56.33203125" style="100" customWidth="1"/>
    <col min="3" max="3" width="7.6640625" style="100" customWidth="1"/>
    <col min="4" max="4" width="10.5546875" style="100" customWidth="1"/>
    <col min="5" max="5" width="11.33203125" style="100" bestFit="1" customWidth="1"/>
    <col min="6" max="6" width="11.33203125" style="100" customWidth="1"/>
    <col min="7" max="13" width="13.44140625" style="100" customWidth="1"/>
    <col min="14" max="16381" width="9.33203125" style="100"/>
    <col min="16382" max="16384" width="9" style="100"/>
  </cols>
  <sheetData>
    <row r="1" spans="1:14" ht="16.95" customHeight="1">
      <c r="A1" s="786" t="s">
        <v>365</v>
      </c>
      <c r="B1" s="787"/>
      <c r="C1" s="787"/>
      <c r="D1" s="787"/>
      <c r="E1" s="787"/>
      <c r="F1" s="788"/>
      <c r="G1" s="787"/>
      <c r="H1" s="787"/>
      <c r="I1" s="787"/>
      <c r="J1" s="787"/>
      <c r="K1" s="787"/>
      <c r="L1" s="787"/>
      <c r="M1" s="789"/>
      <c r="N1" s="790"/>
    </row>
    <row r="2" spans="1:14" ht="13.5" customHeight="1">
      <c r="A2" s="791" t="s">
        <v>296</v>
      </c>
      <c r="B2" s="783" t="s">
        <v>297</v>
      </c>
      <c r="C2" s="783" t="s">
        <v>298</v>
      </c>
      <c r="D2" s="784" t="s">
        <v>299</v>
      </c>
      <c r="E2" s="785" t="s">
        <v>21</v>
      </c>
      <c r="F2" s="657"/>
      <c r="G2" s="774" t="s">
        <v>22</v>
      </c>
      <c r="H2" s="774"/>
      <c r="I2" s="774"/>
      <c r="J2" s="774" t="s">
        <v>23</v>
      </c>
      <c r="K2" s="774"/>
      <c r="L2" s="774"/>
      <c r="M2" s="658"/>
      <c r="N2" s="780" t="s">
        <v>4</v>
      </c>
    </row>
    <row r="3" spans="1:14">
      <c r="A3" s="791"/>
      <c r="B3" s="783"/>
      <c r="C3" s="783"/>
      <c r="D3" s="784"/>
      <c r="E3" s="785"/>
      <c r="F3" s="657" t="s">
        <v>3</v>
      </c>
      <c r="G3" s="251" t="s">
        <v>5</v>
      </c>
      <c r="H3" s="251" t="s">
        <v>6</v>
      </c>
      <c r="I3" s="251" t="s">
        <v>24</v>
      </c>
      <c r="J3" s="251" t="s">
        <v>5</v>
      </c>
      <c r="K3" s="251" t="s">
        <v>6</v>
      </c>
      <c r="L3" s="251" t="s">
        <v>24</v>
      </c>
      <c r="M3" s="659" t="s">
        <v>833</v>
      </c>
      <c r="N3" s="780"/>
    </row>
    <row r="4" spans="1:14" ht="43.2">
      <c r="A4" s="105" t="s">
        <v>366</v>
      </c>
      <c r="B4" s="106" t="s">
        <v>367</v>
      </c>
      <c r="C4" s="125"/>
      <c r="D4" s="108"/>
      <c r="E4" s="108"/>
      <c r="F4" s="108"/>
      <c r="G4" s="126"/>
      <c r="H4" s="108"/>
      <c r="I4" s="108"/>
      <c r="J4" s="108"/>
      <c r="K4" s="108"/>
      <c r="L4" s="108"/>
      <c r="M4" s="663"/>
      <c r="N4" s="290"/>
    </row>
    <row r="5" spans="1:14">
      <c r="A5" s="123"/>
      <c r="B5" s="124"/>
      <c r="C5" s="125"/>
      <c r="D5" s="108"/>
      <c r="E5" s="108"/>
      <c r="F5" s="108"/>
      <c r="G5" s="126"/>
      <c r="H5" s="108"/>
      <c r="I5" s="108"/>
      <c r="J5" s="108"/>
      <c r="K5" s="108"/>
      <c r="L5" s="108"/>
      <c r="M5" s="663"/>
      <c r="N5" s="290"/>
    </row>
    <row r="6" spans="1:14" ht="28.8">
      <c r="A6" s="105">
        <v>1</v>
      </c>
      <c r="B6" s="106" t="s">
        <v>368</v>
      </c>
      <c r="C6" s="107"/>
      <c r="D6" s="108"/>
      <c r="E6" s="108"/>
      <c r="F6" s="108"/>
      <c r="G6" s="109"/>
      <c r="H6" s="108"/>
      <c r="I6" s="108"/>
      <c r="J6" s="108"/>
      <c r="K6" s="108"/>
      <c r="L6" s="108"/>
      <c r="M6" s="663"/>
      <c r="N6" s="290"/>
    </row>
    <row r="7" spans="1:14">
      <c r="A7" s="105"/>
      <c r="B7" s="106"/>
      <c r="C7" s="107"/>
      <c r="D7" s="108"/>
      <c r="E7" s="108"/>
      <c r="F7" s="108"/>
      <c r="G7" s="109"/>
      <c r="H7" s="108"/>
      <c r="I7" s="108"/>
      <c r="J7" s="108"/>
      <c r="K7" s="108"/>
      <c r="L7" s="108"/>
      <c r="M7" s="663"/>
      <c r="N7" s="290"/>
    </row>
    <row r="8" spans="1:14">
      <c r="A8" s="105">
        <v>1.1000000000000001</v>
      </c>
      <c r="B8" s="106" t="s">
        <v>369</v>
      </c>
      <c r="C8" s="107"/>
      <c r="D8" s="108"/>
      <c r="E8" s="108"/>
      <c r="F8" s="108"/>
      <c r="G8" s="109"/>
      <c r="H8" s="108"/>
      <c r="I8" s="108"/>
      <c r="J8" s="108"/>
      <c r="K8" s="108"/>
      <c r="L8" s="108"/>
      <c r="M8" s="663"/>
      <c r="N8" s="290"/>
    </row>
    <row r="9" spans="1:14" ht="43.2">
      <c r="A9" s="105"/>
      <c r="B9" s="110" t="s">
        <v>370</v>
      </c>
      <c r="C9" s="107"/>
      <c r="D9" s="108"/>
      <c r="E9" s="108"/>
      <c r="F9" s="108"/>
      <c r="G9" s="109"/>
      <c r="H9" s="108"/>
      <c r="I9" s="108"/>
      <c r="J9" s="108"/>
      <c r="K9" s="108"/>
      <c r="L9" s="108"/>
      <c r="M9" s="663"/>
      <c r="N9" s="290"/>
    </row>
    <row r="10" spans="1:14" ht="28.8">
      <c r="A10" s="105"/>
      <c r="B10" s="110" t="s">
        <v>371</v>
      </c>
      <c r="C10" s="111"/>
      <c r="D10" s="108"/>
      <c r="E10" s="108"/>
      <c r="F10" s="108"/>
      <c r="G10" s="112"/>
      <c r="H10" s="108"/>
      <c r="I10" s="108"/>
      <c r="J10" s="108"/>
      <c r="K10" s="108"/>
      <c r="L10" s="108"/>
      <c r="M10" s="663"/>
      <c r="N10" s="290"/>
    </row>
    <row r="11" spans="1:14" ht="72">
      <c r="A11" s="105"/>
      <c r="B11" s="110" t="s">
        <v>372</v>
      </c>
      <c r="C11" s="111"/>
      <c r="D11" s="108"/>
      <c r="E11" s="108"/>
      <c r="F11" s="108"/>
      <c r="G11" s="112"/>
      <c r="H11" s="108"/>
      <c r="I11" s="108"/>
      <c r="J11" s="108"/>
      <c r="K11" s="108"/>
      <c r="L11" s="108"/>
      <c r="M11" s="663"/>
      <c r="N11" s="290"/>
    </row>
    <row r="12" spans="1:14" ht="43.2">
      <c r="A12" s="105"/>
      <c r="B12" s="110" t="s">
        <v>373</v>
      </c>
      <c r="C12" s="111"/>
      <c r="D12" s="108"/>
      <c r="E12" s="108"/>
      <c r="F12" s="108"/>
      <c r="G12" s="112"/>
      <c r="H12" s="108"/>
      <c r="I12" s="108"/>
      <c r="J12" s="108"/>
      <c r="K12" s="108"/>
      <c r="L12" s="108"/>
      <c r="M12" s="663"/>
      <c r="N12" s="290"/>
    </row>
    <row r="13" spans="1:14" ht="86.4">
      <c r="A13" s="105"/>
      <c r="B13" s="110" t="s">
        <v>374</v>
      </c>
      <c r="C13" s="111"/>
      <c r="D13" s="108"/>
      <c r="E13" s="108"/>
      <c r="F13" s="108"/>
      <c r="G13" s="112"/>
      <c r="H13" s="108"/>
      <c r="I13" s="108"/>
      <c r="J13" s="108"/>
      <c r="K13" s="108"/>
      <c r="L13" s="108"/>
      <c r="M13" s="663"/>
      <c r="N13" s="290"/>
    </row>
    <row r="14" spans="1:14" ht="43.2">
      <c r="A14" s="105"/>
      <c r="B14" s="110" t="s">
        <v>375</v>
      </c>
      <c r="C14" s="111"/>
      <c r="D14" s="108"/>
      <c r="E14" s="108"/>
      <c r="F14" s="108"/>
      <c r="G14" s="112"/>
      <c r="H14" s="108"/>
      <c r="I14" s="108"/>
      <c r="J14" s="108"/>
      <c r="K14" s="108"/>
      <c r="L14" s="108"/>
      <c r="M14" s="663"/>
      <c r="N14" s="290"/>
    </row>
    <row r="15" spans="1:14" ht="115.2">
      <c r="A15" s="105"/>
      <c r="B15" s="110" t="s">
        <v>376</v>
      </c>
      <c r="C15" s="111"/>
      <c r="D15" s="108"/>
      <c r="E15" s="108"/>
      <c r="F15" s="108"/>
      <c r="G15" s="112"/>
      <c r="H15" s="108"/>
      <c r="I15" s="108"/>
      <c r="J15" s="108"/>
      <c r="K15" s="108"/>
      <c r="L15" s="108"/>
      <c r="M15" s="663"/>
      <c r="N15" s="290"/>
    </row>
    <row r="16" spans="1:14" ht="144">
      <c r="A16" s="105"/>
      <c r="B16" s="110" t="s">
        <v>377</v>
      </c>
      <c r="C16" s="111"/>
      <c r="D16" s="108"/>
      <c r="E16" s="108"/>
      <c r="F16" s="108"/>
      <c r="G16" s="112"/>
      <c r="H16" s="108"/>
      <c r="I16" s="108"/>
      <c r="J16" s="108"/>
      <c r="K16" s="108"/>
      <c r="L16" s="108"/>
      <c r="M16" s="663"/>
      <c r="N16" s="290"/>
    </row>
    <row r="17" spans="1:14" ht="28.8">
      <c r="A17" s="105"/>
      <c r="B17" s="110" t="s">
        <v>378</v>
      </c>
      <c r="C17" s="111"/>
      <c r="D17" s="108"/>
      <c r="E17" s="108"/>
      <c r="F17" s="108"/>
      <c r="G17" s="112"/>
      <c r="H17" s="108"/>
      <c r="I17" s="108"/>
      <c r="J17" s="108"/>
      <c r="K17" s="108"/>
      <c r="L17" s="108"/>
      <c r="M17" s="663"/>
      <c r="N17" s="290"/>
    </row>
    <row r="18" spans="1:14">
      <c r="A18" s="105"/>
      <c r="B18" s="110" t="s">
        <v>379</v>
      </c>
      <c r="C18" s="111"/>
      <c r="D18" s="108"/>
      <c r="E18" s="108"/>
      <c r="F18" s="108"/>
      <c r="G18" s="112"/>
      <c r="H18" s="108"/>
      <c r="I18" s="108"/>
      <c r="J18" s="108"/>
      <c r="K18" s="108"/>
      <c r="L18" s="108"/>
      <c r="M18" s="663"/>
      <c r="N18" s="290"/>
    </row>
    <row r="19" spans="1:14">
      <c r="A19" s="105"/>
      <c r="B19" s="110" t="s">
        <v>380</v>
      </c>
      <c r="C19" s="111"/>
      <c r="D19" s="108"/>
      <c r="E19" s="108"/>
      <c r="F19" s="108"/>
      <c r="G19" s="112"/>
      <c r="H19" s="108"/>
      <c r="I19" s="108"/>
      <c r="J19" s="108"/>
      <c r="K19" s="108"/>
      <c r="L19" s="108"/>
      <c r="M19" s="663"/>
      <c r="N19" s="290"/>
    </row>
    <row r="20" spans="1:14">
      <c r="A20" s="105"/>
      <c r="B20" s="110" t="s">
        <v>381</v>
      </c>
      <c r="C20" s="111"/>
      <c r="D20" s="108"/>
      <c r="E20" s="108"/>
      <c r="F20" s="108"/>
      <c r="G20" s="112"/>
      <c r="H20" s="108"/>
      <c r="I20" s="108"/>
      <c r="J20" s="108"/>
      <c r="K20" s="108"/>
      <c r="L20" s="108"/>
      <c r="M20" s="663"/>
      <c r="N20" s="290"/>
    </row>
    <row r="21" spans="1:14">
      <c r="A21" s="105"/>
      <c r="B21" s="110" t="s">
        <v>382</v>
      </c>
      <c r="C21" s="111"/>
      <c r="D21" s="108"/>
      <c r="E21" s="108"/>
      <c r="F21" s="108"/>
      <c r="G21" s="112"/>
      <c r="H21" s="108"/>
      <c r="I21" s="108"/>
      <c r="J21" s="108"/>
      <c r="K21" s="108"/>
      <c r="L21" s="108"/>
      <c r="M21" s="663"/>
      <c r="N21" s="290"/>
    </row>
    <row r="22" spans="1:14">
      <c r="A22" s="113"/>
      <c r="B22" s="114" t="s">
        <v>383</v>
      </c>
      <c r="C22" s="111"/>
      <c r="D22" s="108"/>
      <c r="E22" s="108"/>
      <c r="F22" s="108"/>
      <c r="G22" s="112"/>
      <c r="H22" s="108"/>
      <c r="I22" s="108"/>
      <c r="J22" s="108"/>
      <c r="K22" s="108"/>
      <c r="L22" s="108"/>
      <c r="M22" s="663"/>
      <c r="N22" s="290"/>
    </row>
    <row r="23" spans="1:14">
      <c r="A23" s="115"/>
      <c r="B23" s="114" t="s">
        <v>384</v>
      </c>
      <c r="C23" s="111"/>
      <c r="D23" s="108"/>
      <c r="E23" s="108"/>
      <c r="F23" s="108"/>
      <c r="G23" s="112"/>
      <c r="H23" s="108"/>
      <c r="I23" s="108"/>
      <c r="J23" s="108"/>
      <c r="K23" s="108"/>
      <c r="L23" s="108"/>
      <c r="M23" s="663"/>
      <c r="N23" s="290"/>
    </row>
    <row r="24" spans="1:14">
      <c r="A24" s="115"/>
      <c r="B24" s="114" t="s">
        <v>385</v>
      </c>
      <c r="C24" s="111"/>
      <c r="D24" s="108"/>
      <c r="E24" s="108"/>
      <c r="F24" s="108"/>
      <c r="G24" s="112"/>
      <c r="H24" s="108"/>
      <c r="I24" s="108"/>
      <c r="J24" s="108"/>
      <c r="K24" s="108"/>
      <c r="L24" s="108"/>
      <c r="M24" s="663"/>
      <c r="N24" s="290"/>
    </row>
    <row r="25" spans="1:14">
      <c r="A25" s="115" t="s">
        <v>28</v>
      </c>
      <c r="B25" s="116" t="s">
        <v>386</v>
      </c>
      <c r="C25" s="111"/>
      <c r="D25" s="108"/>
      <c r="E25" s="108"/>
      <c r="F25" s="108"/>
      <c r="G25" s="112"/>
      <c r="H25" s="108"/>
      <c r="I25" s="108"/>
      <c r="J25" s="108"/>
      <c r="K25" s="108"/>
      <c r="L25" s="108"/>
      <c r="M25" s="663"/>
      <c r="N25" s="290"/>
    </row>
    <row r="26" spans="1:14">
      <c r="A26" s="115"/>
      <c r="B26" s="116"/>
      <c r="C26" s="111"/>
      <c r="D26" s="108"/>
      <c r="E26" s="108"/>
      <c r="F26" s="108"/>
      <c r="G26" s="112"/>
      <c r="H26" s="108"/>
      <c r="I26" s="108"/>
      <c r="J26" s="108"/>
      <c r="K26" s="108"/>
      <c r="L26" s="108"/>
      <c r="M26" s="663"/>
      <c r="N26" s="290"/>
    </row>
    <row r="27" spans="1:14">
      <c r="A27" s="117"/>
      <c r="B27" s="118" t="s">
        <v>387</v>
      </c>
      <c r="C27" s="111"/>
      <c r="D27" s="108"/>
      <c r="E27" s="108"/>
      <c r="F27" s="108"/>
      <c r="G27" s="111"/>
      <c r="H27" s="108"/>
      <c r="I27" s="108"/>
      <c r="J27" s="108"/>
      <c r="K27" s="108"/>
      <c r="L27" s="108"/>
      <c r="M27" s="663"/>
      <c r="N27" s="290"/>
    </row>
    <row r="28" spans="1:14">
      <c r="A28" s="119" t="s">
        <v>388</v>
      </c>
      <c r="B28" s="118" t="s">
        <v>389</v>
      </c>
      <c r="C28" s="120"/>
      <c r="D28" s="108"/>
      <c r="E28" s="108"/>
      <c r="F28" s="108"/>
      <c r="G28" s="120"/>
      <c r="H28" s="108"/>
      <c r="I28" s="108"/>
      <c r="J28" s="108"/>
      <c r="K28" s="108"/>
      <c r="L28" s="108"/>
      <c r="M28" s="663"/>
      <c r="N28" s="290"/>
    </row>
    <row r="29" spans="1:14">
      <c r="A29" s="119" t="s">
        <v>390</v>
      </c>
      <c r="B29" s="118" t="s">
        <v>391</v>
      </c>
      <c r="C29" s="120"/>
      <c r="D29" s="108"/>
      <c r="E29" s="108"/>
      <c r="F29" s="108"/>
      <c r="G29" s="120"/>
      <c r="H29" s="108"/>
      <c r="I29" s="108"/>
      <c r="J29" s="108"/>
      <c r="K29" s="108"/>
      <c r="L29" s="108"/>
      <c r="M29" s="663"/>
      <c r="N29" s="290"/>
    </row>
    <row r="30" spans="1:14" ht="28.8">
      <c r="A30" s="119" t="s">
        <v>392</v>
      </c>
      <c r="B30" s="118" t="s">
        <v>393</v>
      </c>
      <c r="C30" s="120"/>
      <c r="D30" s="108"/>
      <c r="E30" s="108"/>
      <c r="F30" s="108"/>
      <c r="G30" s="120"/>
      <c r="H30" s="108"/>
      <c r="I30" s="108"/>
      <c r="J30" s="108"/>
      <c r="K30" s="108"/>
      <c r="L30" s="108"/>
      <c r="M30" s="663"/>
      <c r="N30" s="290"/>
    </row>
    <row r="31" spans="1:14">
      <c r="A31" s="119" t="s">
        <v>287</v>
      </c>
      <c r="B31" s="118" t="s">
        <v>394</v>
      </c>
      <c r="C31" s="120"/>
      <c r="D31" s="108"/>
      <c r="E31" s="108"/>
      <c r="F31" s="108"/>
      <c r="G31" s="120"/>
      <c r="H31" s="108"/>
      <c r="I31" s="108"/>
      <c r="J31" s="108"/>
      <c r="K31" s="108"/>
      <c r="L31" s="108"/>
      <c r="M31" s="663"/>
      <c r="N31" s="290"/>
    </row>
    <row r="32" spans="1:14">
      <c r="A32" s="119" t="s">
        <v>395</v>
      </c>
      <c r="B32" s="118" t="s">
        <v>396</v>
      </c>
      <c r="C32" s="120"/>
      <c r="D32" s="108"/>
      <c r="E32" s="108"/>
      <c r="F32" s="108"/>
      <c r="G32" s="120"/>
      <c r="H32" s="108"/>
      <c r="I32" s="108"/>
      <c r="J32" s="108"/>
      <c r="K32" s="108"/>
      <c r="L32" s="108"/>
      <c r="M32" s="663"/>
      <c r="N32" s="290"/>
    </row>
    <row r="33" spans="1:14" ht="57.6">
      <c r="A33" s="119" t="s">
        <v>397</v>
      </c>
      <c r="B33" s="118" t="s">
        <v>398</v>
      </c>
      <c r="C33" s="120"/>
      <c r="D33" s="108"/>
      <c r="E33" s="108"/>
      <c r="F33" s="108"/>
      <c r="G33" s="120"/>
      <c r="H33" s="108"/>
      <c r="I33" s="108"/>
      <c r="J33" s="108"/>
      <c r="K33" s="108"/>
      <c r="L33" s="108"/>
      <c r="M33" s="663"/>
      <c r="N33" s="290"/>
    </row>
    <row r="34" spans="1:14">
      <c r="A34" s="115"/>
      <c r="B34" s="114"/>
      <c r="C34" s="111"/>
      <c r="D34" s="108"/>
      <c r="E34" s="108"/>
      <c r="F34" s="108"/>
      <c r="G34" s="112"/>
      <c r="H34" s="108"/>
      <c r="I34" s="108"/>
      <c r="J34" s="108"/>
      <c r="K34" s="108"/>
      <c r="L34" s="108"/>
      <c r="M34" s="663"/>
      <c r="N34" s="290"/>
    </row>
    <row r="35" spans="1:14" s="101" customFormat="1">
      <c r="A35" s="131"/>
      <c r="B35" s="132" t="s">
        <v>399</v>
      </c>
      <c r="C35" s="133"/>
      <c r="D35" s="135"/>
      <c r="E35" s="135"/>
      <c r="F35" s="135"/>
      <c r="G35" s="134"/>
      <c r="H35" s="135"/>
      <c r="I35" s="135"/>
      <c r="J35" s="135"/>
      <c r="K35" s="135"/>
      <c r="L35" s="135"/>
      <c r="M35" s="664"/>
      <c r="N35" s="291"/>
    </row>
    <row r="36" spans="1:14">
      <c r="A36" s="123"/>
      <c r="B36" s="124"/>
      <c r="C36" s="125"/>
      <c r="D36" s="108"/>
      <c r="E36" s="108"/>
      <c r="F36" s="108"/>
      <c r="G36" s="126"/>
      <c r="H36" s="108"/>
      <c r="I36" s="108"/>
      <c r="J36" s="108"/>
      <c r="K36" s="108"/>
      <c r="L36" s="108"/>
      <c r="M36" s="663"/>
      <c r="N36" s="290"/>
    </row>
    <row r="37" spans="1:14">
      <c r="A37" s="113">
        <v>2</v>
      </c>
      <c r="B37" s="114" t="s">
        <v>400</v>
      </c>
      <c r="C37" s="120"/>
      <c r="D37" s="108"/>
      <c r="E37" s="108"/>
      <c r="F37" s="108"/>
      <c r="G37" s="120"/>
      <c r="H37" s="108"/>
      <c r="I37" s="108"/>
      <c r="J37" s="108"/>
      <c r="K37" s="108"/>
      <c r="L37" s="108"/>
      <c r="M37" s="663"/>
      <c r="N37" s="290"/>
    </row>
    <row r="38" spans="1:14">
      <c r="A38" s="123"/>
      <c r="B38" s="124"/>
      <c r="C38" s="125"/>
      <c r="D38" s="108"/>
      <c r="E38" s="108"/>
      <c r="F38" s="108"/>
      <c r="G38" s="126"/>
      <c r="H38" s="108"/>
      <c r="I38" s="108"/>
      <c r="J38" s="108"/>
      <c r="K38" s="108"/>
      <c r="L38" s="108"/>
      <c r="M38" s="663"/>
      <c r="N38" s="290"/>
    </row>
    <row r="39" spans="1:14">
      <c r="A39" s="113">
        <v>2.1</v>
      </c>
      <c r="B39" s="114" t="s">
        <v>401</v>
      </c>
      <c r="C39" s="120"/>
      <c r="D39" s="108"/>
      <c r="E39" s="108"/>
      <c r="F39" s="108"/>
      <c r="G39" s="120"/>
      <c r="H39" s="108"/>
      <c r="I39" s="108"/>
      <c r="J39" s="108"/>
      <c r="K39" s="108"/>
      <c r="L39" s="108"/>
      <c r="M39" s="663"/>
      <c r="N39" s="290"/>
    </row>
    <row r="40" spans="1:14" ht="104.25" customHeight="1">
      <c r="A40" s="113"/>
      <c r="B40" s="517" t="s">
        <v>402</v>
      </c>
      <c r="C40" s="111"/>
      <c r="D40" s="108"/>
      <c r="E40" s="108"/>
      <c r="F40" s="108"/>
      <c r="G40" s="111"/>
      <c r="H40" s="108"/>
      <c r="I40" s="108"/>
      <c r="J40" s="108"/>
      <c r="K40" s="108"/>
      <c r="L40" s="108"/>
      <c r="M40" s="663"/>
      <c r="N40" s="290"/>
    </row>
    <row r="41" spans="1:14">
      <c r="A41" s="113"/>
      <c r="B41" s="114" t="s">
        <v>403</v>
      </c>
      <c r="C41" s="111"/>
      <c r="D41" s="108"/>
      <c r="E41" s="108"/>
      <c r="F41" s="108"/>
      <c r="G41" s="111"/>
      <c r="H41" s="108"/>
      <c r="I41" s="108"/>
      <c r="J41" s="108"/>
      <c r="K41" s="108"/>
      <c r="L41" s="108"/>
      <c r="M41" s="663"/>
      <c r="N41" s="290"/>
    </row>
    <row r="42" spans="1:14">
      <c r="A42" s="115" t="s">
        <v>28</v>
      </c>
      <c r="B42" s="121" t="s">
        <v>404</v>
      </c>
      <c r="C42" s="111" t="s">
        <v>405</v>
      </c>
      <c r="D42" s="111">
        <v>110</v>
      </c>
      <c r="E42" s="289">
        <v>1600</v>
      </c>
      <c r="F42" s="289">
        <f>E42*D42</f>
        <v>176000</v>
      </c>
      <c r="G42" s="122"/>
      <c r="H42" s="108"/>
      <c r="I42" s="108"/>
      <c r="J42" s="108"/>
      <c r="K42" s="108"/>
      <c r="L42" s="108"/>
      <c r="M42" s="665">
        <f>F42-L42</f>
        <v>176000</v>
      </c>
      <c r="N42" s="290"/>
    </row>
    <row r="43" spans="1:14">
      <c r="A43" s="115"/>
      <c r="B43" s="121" t="s">
        <v>406</v>
      </c>
      <c r="C43" s="111" t="s">
        <v>405</v>
      </c>
      <c r="D43" s="111">
        <v>30</v>
      </c>
      <c r="E43" s="289">
        <v>1100</v>
      </c>
      <c r="F43" s="289">
        <f>E43*D43</f>
        <v>33000</v>
      </c>
      <c r="G43" s="122">
        <v>0</v>
      </c>
      <c r="H43" s="608">
        <f>I43-G43</f>
        <v>13.12</v>
      </c>
      <c r="I43" s="108">
        <f>'MB HVAC'!I44</f>
        <v>13.12</v>
      </c>
      <c r="J43" s="108">
        <v>0</v>
      </c>
      <c r="K43" s="579">
        <f>L43-J43</f>
        <v>14432</v>
      </c>
      <c r="L43" s="579">
        <f>I43*E43</f>
        <v>14432</v>
      </c>
      <c r="M43" s="665">
        <f>F43-L43</f>
        <v>18568</v>
      </c>
      <c r="N43" s="290"/>
    </row>
    <row r="44" spans="1:14">
      <c r="A44" s="123"/>
      <c r="B44" s="124"/>
      <c r="C44" s="125"/>
      <c r="D44" s="125"/>
      <c r="E44" s="108"/>
      <c r="F44" s="108"/>
      <c r="G44" s="126"/>
      <c r="H44" s="108"/>
      <c r="I44" s="108"/>
      <c r="J44" s="108"/>
      <c r="K44" s="108"/>
      <c r="L44" s="108"/>
      <c r="M44" s="663"/>
      <c r="N44" s="290"/>
    </row>
    <row r="45" spans="1:14">
      <c r="A45" s="113">
        <v>2.2000000000000002</v>
      </c>
      <c r="B45" s="114" t="s">
        <v>407</v>
      </c>
      <c r="C45" s="120"/>
      <c r="D45" s="114"/>
      <c r="E45" s="108"/>
      <c r="F45" s="108"/>
      <c r="G45" s="120"/>
      <c r="H45" s="108"/>
      <c r="I45" s="108"/>
      <c r="J45" s="108"/>
      <c r="K45" s="108"/>
      <c r="L45" s="108"/>
      <c r="M45" s="663"/>
      <c r="N45" s="290"/>
    </row>
    <row r="46" spans="1:14" ht="86.4">
      <c r="A46" s="115"/>
      <c r="B46" s="116" t="s">
        <v>408</v>
      </c>
      <c r="C46" s="111"/>
      <c r="D46" s="116"/>
      <c r="E46" s="108"/>
      <c r="F46" s="108"/>
      <c r="G46" s="111"/>
      <c r="H46" s="108"/>
      <c r="I46" s="108"/>
      <c r="J46" s="108"/>
      <c r="K46" s="108"/>
      <c r="L46" s="108"/>
      <c r="M46" s="663"/>
      <c r="N46" s="290"/>
    </row>
    <row r="47" spans="1:14">
      <c r="A47" s="105"/>
      <c r="B47" s="106" t="s">
        <v>409</v>
      </c>
      <c r="C47" s="125"/>
      <c r="D47" s="125"/>
      <c r="E47" s="108"/>
      <c r="F47" s="108"/>
      <c r="G47" s="127"/>
      <c r="H47" s="108"/>
      <c r="I47" s="108"/>
      <c r="J47" s="108"/>
      <c r="K47" s="108"/>
      <c r="L47" s="108"/>
      <c r="M47" s="663"/>
      <c r="N47" s="290"/>
    </row>
    <row r="48" spans="1:14">
      <c r="A48" s="115" t="s">
        <v>28</v>
      </c>
      <c r="B48" s="121" t="s">
        <v>404</v>
      </c>
      <c r="C48" s="111" t="s">
        <v>405</v>
      </c>
      <c r="D48" s="111">
        <v>110</v>
      </c>
      <c r="E48" s="289">
        <v>350</v>
      </c>
      <c r="F48" s="289">
        <f t="shared" ref="F48:F49" si="0">E48*D48</f>
        <v>38500</v>
      </c>
      <c r="G48" s="122"/>
      <c r="H48" s="108"/>
      <c r="I48" s="108"/>
      <c r="J48" s="108"/>
      <c r="K48" s="108"/>
      <c r="L48" s="108"/>
      <c r="M48" s="665">
        <f>F48-L48</f>
        <v>38500</v>
      </c>
      <c r="N48" s="290"/>
    </row>
    <row r="49" spans="1:14">
      <c r="A49" s="115"/>
      <c r="B49" s="121" t="s">
        <v>406</v>
      </c>
      <c r="C49" s="111" t="s">
        <v>405</v>
      </c>
      <c r="D49" s="111">
        <v>30</v>
      </c>
      <c r="E49" s="289">
        <v>300</v>
      </c>
      <c r="F49" s="289">
        <f t="shared" si="0"/>
        <v>9000</v>
      </c>
      <c r="G49" s="122">
        <v>0</v>
      </c>
      <c r="H49" s="608">
        <f>I49-G49</f>
        <v>13.12</v>
      </c>
      <c r="I49" s="108">
        <f>'MB HVAC'!I58</f>
        <v>13.12</v>
      </c>
      <c r="J49" s="108">
        <v>0</v>
      </c>
      <c r="K49" s="579">
        <f>L49-J49</f>
        <v>3935.9999999999995</v>
      </c>
      <c r="L49" s="579">
        <f>I49*E49</f>
        <v>3935.9999999999995</v>
      </c>
      <c r="M49" s="665">
        <f>F49-L49</f>
        <v>5064</v>
      </c>
      <c r="N49" s="290"/>
    </row>
    <row r="50" spans="1:14">
      <c r="A50" s="115"/>
      <c r="B50" s="121"/>
      <c r="C50" s="111"/>
      <c r="D50" s="111"/>
      <c r="E50" s="108"/>
      <c r="F50" s="108"/>
      <c r="G50" s="128"/>
      <c r="H50" s="108"/>
      <c r="I50" s="108"/>
      <c r="J50" s="108"/>
      <c r="K50" s="108"/>
      <c r="L50" s="108"/>
      <c r="M50" s="663"/>
      <c r="N50" s="290"/>
    </row>
    <row r="51" spans="1:14">
      <c r="A51" s="113">
        <v>2.2999999999999998</v>
      </c>
      <c r="B51" s="114" t="s">
        <v>410</v>
      </c>
      <c r="C51" s="111"/>
      <c r="D51" s="111"/>
      <c r="E51" s="108"/>
      <c r="F51" s="108"/>
      <c r="G51" s="128"/>
      <c r="H51" s="108"/>
      <c r="I51" s="108"/>
      <c r="J51" s="108"/>
      <c r="K51" s="108"/>
      <c r="L51" s="108"/>
      <c r="M51" s="663"/>
      <c r="N51" s="290"/>
    </row>
    <row r="52" spans="1:14" ht="100.8">
      <c r="A52" s="115"/>
      <c r="B52" s="116" t="s">
        <v>411</v>
      </c>
      <c r="C52" s="111"/>
      <c r="D52" s="111"/>
      <c r="E52" s="108"/>
      <c r="F52" s="108"/>
      <c r="G52" s="128"/>
      <c r="H52" s="108"/>
      <c r="I52" s="108"/>
      <c r="J52" s="108"/>
      <c r="K52" s="108"/>
      <c r="L52" s="108"/>
      <c r="M52" s="663"/>
      <c r="N52" s="290"/>
    </row>
    <row r="53" spans="1:14">
      <c r="A53" s="105"/>
      <c r="B53" s="106" t="s">
        <v>412</v>
      </c>
      <c r="C53" s="111"/>
      <c r="D53" s="111"/>
      <c r="E53" s="108"/>
      <c r="F53" s="108"/>
      <c r="G53" s="128"/>
      <c r="H53" s="108"/>
      <c r="I53" s="108"/>
      <c r="J53" s="108"/>
      <c r="K53" s="108"/>
      <c r="L53" s="108"/>
      <c r="M53" s="663"/>
      <c r="N53" s="290"/>
    </row>
    <row r="54" spans="1:14">
      <c r="A54" s="115" t="s">
        <v>28</v>
      </c>
      <c r="B54" s="116" t="s">
        <v>406</v>
      </c>
      <c r="C54" s="111" t="s">
        <v>44</v>
      </c>
      <c r="D54" s="111">
        <v>8</v>
      </c>
      <c r="E54" s="289">
        <v>4950</v>
      </c>
      <c r="F54" s="289">
        <f>E54*D54</f>
        <v>39600</v>
      </c>
      <c r="G54" s="122">
        <v>0</v>
      </c>
      <c r="H54" s="578">
        <f>I54-G54</f>
        <v>8</v>
      </c>
      <c r="I54" s="108">
        <f>'MB HVAC'!I67</f>
        <v>8</v>
      </c>
      <c r="J54" s="108">
        <v>0</v>
      </c>
      <c r="K54" s="579">
        <f>L54-J54</f>
        <v>39600</v>
      </c>
      <c r="L54" s="579">
        <f>I54*E54</f>
        <v>39600</v>
      </c>
      <c r="M54" s="665">
        <f>F54-L54</f>
        <v>0</v>
      </c>
      <c r="N54" s="290"/>
    </row>
    <row r="55" spans="1:14">
      <c r="A55" s="115"/>
      <c r="B55" s="121"/>
      <c r="C55" s="111"/>
      <c r="D55" s="111"/>
      <c r="E55" s="108"/>
      <c r="F55" s="108"/>
      <c r="G55" s="128"/>
      <c r="H55" s="108"/>
      <c r="I55" s="108"/>
      <c r="J55" s="108"/>
      <c r="K55" s="108"/>
      <c r="L55" s="108"/>
      <c r="M55" s="663"/>
      <c r="N55" s="290"/>
    </row>
    <row r="56" spans="1:14">
      <c r="A56" s="113">
        <v>2.4</v>
      </c>
      <c r="B56" s="106" t="s">
        <v>413</v>
      </c>
      <c r="C56" s="120"/>
      <c r="D56" s="120"/>
      <c r="E56" s="108"/>
      <c r="F56" s="108"/>
      <c r="G56" s="128"/>
      <c r="H56" s="108"/>
      <c r="I56" s="108"/>
      <c r="J56" s="108"/>
      <c r="K56" s="108"/>
      <c r="L56" s="108"/>
      <c r="M56" s="663"/>
      <c r="N56" s="290"/>
    </row>
    <row r="57" spans="1:14" ht="115.2">
      <c r="A57" s="115"/>
      <c r="B57" s="124" t="s">
        <v>414</v>
      </c>
      <c r="C57" s="111"/>
      <c r="D57" s="111"/>
      <c r="E57" s="108"/>
      <c r="F57" s="108"/>
      <c r="G57" s="128"/>
      <c r="H57" s="108"/>
      <c r="I57" s="108"/>
      <c r="J57" s="108"/>
      <c r="K57" s="108"/>
      <c r="L57" s="108"/>
      <c r="M57" s="663"/>
      <c r="N57" s="290"/>
    </row>
    <row r="58" spans="1:14">
      <c r="A58" s="105"/>
      <c r="B58" s="106" t="s">
        <v>412</v>
      </c>
      <c r="C58" s="125"/>
      <c r="D58" s="125"/>
      <c r="E58" s="108"/>
      <c r="F58" s="108"/>
      <c r="G58" s="128"/>
      <c r="H58" s="108"/>
      <c r="I58" s="108"/>
      <c r="J58" s="108"/>
      <c r="K58" s="108"/>
      <c r="L58" s="108"/>
      <c r="M58" s="663"/>
      <c r="N58" s="290"/>
    </row>
    <row r="59" spans="1:14">
      <c r="A59" s="115" t="s">
        <v>28</v>
      </c>
      <c r="B59" s="116" t="s">
        <v>406</v>
      </c>
      <c r="C59" s="111" t="s">
        <v>44</v>
      </c>
      <c r="D59" s="111">
        <v>2</v>
      </c>
      <c r="E59" s="289">
        <v>6250</v>
      </c>
      <c r="F59" s="289">
        <f>E59*D59</f>
        <v>12500</v>
      </c>
      <c r="G59" s="122">
        <v>0</v>
      </c>
      <c r="H59" s="578">
        <f>I59-G59</f>
        <v>2</v>
      </c>
      <c r="I59" s="108">
        <f>'MB HVAC'!I76</f>
        <v>2</v>
      </c>
      <c r="J59" s="108">
        <v>0</v>
      </c>
      <c r="K59" s="579">
        <f>L59-J59</f>
        <v>12500</v>
      </c>
      <c r="L59" s="579">
        <f>I59*E59</f>
        <v>12500</v>
      </c>
      <c r="M59" s="665">
        <f>F59-L59</f>
        <v>0</v>
      </c>
      <c r="N59" s="290"/>
    </row>
    <row r="60" spans="1:14">
      <c r="A60" s="115"/>
      <c r="B60" s="116"/>
      <c r="C60" s="111"/>
      <c r="D60" s="111"/>
      <c r="E60" s="108"/>
      <c r="F60" s="108"/>
      <c r="G60" s="128"/>
      <c r="H60" s="108"/>
      <c r="I60" s="108"/>
      <c r="J60" s="108"/>
      <c r="K60" s="108"/>
      <c r="L60" s="108"/>
      <c r="M60" s="663"/>
      <c r="N60" s="290"/>
    </row>
    <row r="61" spans="1:14">
      <c r="A61" s="113">
        <v>2.5</v>
      </c>
      <c r="B61" s="114" t="s">
        <v>415</v>
      </c>
      <c r="C61" s="120"/>
      <c r="D61" s="120"/>
      <c r="E61" s="108"/>
      <c r="F61" s="108"/>
      <c r="G61" s="128"/>
      <c r="H61" s="108"/>
      <c r="I61" s="108"/>
      <c r="J61" s="108"/>
      <c r="K61" s="108"/>
      <c r="L61" s="108"/>
      <c r="M61" s="663"/>
      <c r="N61" s="290"/>
    </row>
    <row r="62" spans="1:14" ht="172.8">
      <c r="A62" s="115"/>
      <c r="B62" s="116" t="s">
        <v>416</v>
      </c>
      <c r="C62" s="111"/>
      <c r="D62" s="111"/>
      <c r="E62" s="108"/>
      <c r="F62" s="108"/>
      <c r="G62" s="128"/>
      <c r="H62" s="108"/>
      <c r="I62" s="108"/>
      <c r="J62" s="108"/>
      <c r="K62" s="108"/>
      <c r="L62" s="108"/>
      <c r="M62" s="663"/>
      <c r="N62" s="290"/>
    </row>
    <row r="63" spans="1:14">
      <c r="A63" s="105"/>
      <c r="B63" s="106" t="s">
        <v>417</v>
      </c>
      <c r="C63" s="125"/>
      <c r="D63" s="125"/>
      <c r="E63" s="108"/>
      <c r="F63" s="108"/>
      <c r="G63" s="128"/>
      <c r="H63" s="108"/>
      <c r="I63" s="108"/>
      <c r="J63" s="108"/>
      <c r="K63" s="108"/>
      <c r="L63" s="108"/>
      <c r="M63" s="663"/>
      <c r="N63" s="290"/>
    </row>
    <row r="64" spans="1:14">
      <c r="A64" s="115" t="s">
        <v>28</v>
      </c>
      <c r="B64" s="116" t="s">
        <v>406</v>
      </c>
      <c r="C64" s="111" t="s">
        <v>44</v>
      </c>
      <c r="D64" s="111">
        <v>2</v>
      </c>
      <c r="E64" s="289">
        <v>6950</v>
      </c>
      <c r="F64" s="289">
        <f>E64*D64</f>
        <v>13900</v>
      </c>
      <c r="G64" s="122">
        <v>0</v>
      </c>
      <c r="H64" s="578">
        <f>I64-G64</f>
        <v>2</v>
      </c>
      <c r="I64" s="108">
        <f>'MB HVAC'!I85</f>
        <v>2</v>
      </c>
      <c r="J64" s="108">
        <v>0</v>
      </c>
      <c r="K64" s="579">
        <f>L64-J64</f>
        <v>13900</v>
      </c>
      <c r="L64" s="579">
        <f>I64*E64</f>
        <v>13900</v>
      </c>
      <c r="M64" s="665">
        <f>F64-L64</f>
        <v>0</v>
      </c>
      <c r="N64" s="290"/>
    </row>
    <row r="65" spans="1:14">
      <c r="A65" s="115"/>
      <c r="B65" s="116"/>
      <c r="C65" s="111"/>
      <c r="D65" s="111"/>
      <c r="E65" s="108"/>
      <c r="F65" s="108"/>
      <c r="G65" s="128"/>
      <c r="H65" s="108"/>
      <c r="I65" s="108"/>
      <c r="J65" s="108"/>
      <c r="K65" s="108"/>
      <c r="L65" s="108"/>
      <c r="M65" s="663"/>
      <c r="N65" s="290"/>
    </row>
    <row r="66" spans="1:14">
      <c r="A66" s="113">
        <v>2.6</v>
      </c>
      <c r="B66" s="114" t="s">
        <v>418</v>
      </c>
      <c r="C66" s="120"/>
      <c r="D66" s="120"/>
      <c r="E66" s="108"/>
      <c r="F66" s="108"/>
      <c r="G66" s="128"/>
      <c r="H66" s="108"/>
      <c r="I66" s="108"/>
      <c r="J66" s="108"/>
      <c r="K66" s="108"/>
      <c r="L66" s="108"/>
      <c r="M66" s="663"/>
      <c r="N66" s="290"/>
    </row>
    <row r="67" spans="1:14">
      <c r="A67" s="105"/>
      <c r="B67" s="106" t="s">
        <v>419</v>
      </c>
      <c r="C67" s="125"/>
      <c r="D67" s="125"/>
      <c r="E67" s="108"/>
      <c r="F67" s="108"/>
      <c r="G67" s="128"/>
      <c r="H67" s="108"/>
      <c r="I67" s="108"/>
      <c r="J67" s="108"/>
      <c r="K67" s="108"/>
      <c r="L67" s="108"/>
      <c r="M67" s="663"/>
      <c r="N67" s="290"/>
    </row>
    <row r="68" spans="1:14">
      <c r="A68" s="113"/>
      <c r="B68" s="114" t="s">
        <v>420</v>
      </c>
      <c r="C68" s="120"/>
      <c r="D68" s="120"/>
      <c r="E68" s="108"/>
      <c r="F68" s="108"/>
      <c r="G68" s="128"/>
      <c r="H68" s="108"/>
      <c r="I68" s="108"/>
      <c r="J68" s="108"/>
      <c r="K68" s="108"/>
      <c r="L68" s="108"/>
      <c r="M68" s="663"/>
      <c r="N68" s="290"/>
    </row>
    <row r="69" spans="1:14" ht="28.8">
      <c r="A69" s="115" t="s">
        <v>28</v>
      </c>
      <c r="B69" s="116" t="s">
        <v>421</v>
      </c>
      <c r="C69" s="111" t="s">
        <v>44</v>
      </c>
      <c r="D69" s="111">
        <v>4</v>
      </c>
      <c r="E69" s="289">
        <v>2250</v>
      </c>
      <c r="F69" s="289">
        <f>E69*D69</f>
        <v>9000</v>
      </c>
      <c r="G69" s="122">
        <v>0</v>
      </c>
      <c r="H69" s="578">
        <f>I69-G69</f>
        <v>4</v>
      </c>
      <c r="I69" s="108">
        <f>'MB HVAC'!I94</f>
        <v>4</v>
      </c>
      <c r="J69" s="108">
        <v>0</v>
      </c>
      <c r="K69" s="579">
        <f>L69-J69</f>
        <v>9000</v>
      </c>
      <c r="L69" s="579">
        <f>I69*E69</f>
        <v>9000</v>
      </c>
      <c r="M69" s="665">
        <f>F69-L69</f>
        <v>0</v>
      </c>
      <c r="N69" s="290"/>
    </row>
    <row r="70" spans="1:14">
      <c r="A70" s="113"/>
      <c r="B70" s="114"/>
      <c r="C70" s="120"/>
      <c r="D70" s="120"/>
      <c r="E70" s="108"/>
      <c r="F70" s="108"/>
      <c r="G70" s="128"/>
      <c r="H70" s="108"/>
      <c r="I70" s="108"/>
      <c r="J70" s="108"/>
      <c r="K70" s="108"/>
      <c r="L70" s="108"/>
      <c r="M70" s="663"/>
      <c r="N70" s="290"/>
    </row>
    <row r="71" spans="1:14">
      <c r="A71" s="113">
        <v>2.7</v>
      </c>
      <c r="B71" s="114" t="s">
        <v>422</v>
      </c>
      <c r="C71" s="120"/>
      <c r="D71" s="120"/>
      <c r="E71" s="108"/>
      <c r="F71" s="108"/>
      <c r="G71" s="128"/>
      <c r="H71" s="108"/>
      <c r="I71" s="108"/>
      <c r="J71" s="108"/>
      <c r="K71" s="108"/>
      <c r="L71" s="108"/>
      <c r="M71" s="663"/>
      <c r="N71" s="290"/>
    </row>
    <row r="72" spans="1:14">
      <c r="A72" s="105"/>
      <c r="B72" s="106" t="s">
        <v>423</v>
      </c>
      <c r="C72" s="125"/>
      <c r="D72" s="125"/>
      <c r="E72" s="108"/>
      <c r="F72" s="108"/>
      <c r="G72" s="128"/>
      <c r="H72" s="108"/>
      <c r="I72" s="108"/>
      <c r="J72" s="108"/>
      <c r="K72" s="108"/>
      <c r="L72" s="108"/>
      <c r="M72" s="663"/>
      <c r="N72" s="290"/>
    </row>
    <row r="73" spans="1:14">
      <c r="A73" s="115"/>
      <c r="B73" s="116" t="s">
        <v>424</v>
      </c>
      <c r="C73" s="111"/>
      <c r="D73" s="111"/>
      <c r="E73" s="108"/>
      <c r="F73" s="108"/>
      <c r="G73" s="128"/>
      <c r="H73" s="108"/>
      <c r="I73" s="108"/>
      <c r="J73" s="108"/>
      <c r="K73" s="108"/>
      <c r="L73" s="108"/>
      <c r="M73" s="663"/>
      <c r="N73" s="290"/>
    </row>
    <row r="74" spans="1:14" ht="43.2">
      <c r="A74" s="115" t="s">
        <v>28</v>
      </c>
      <c r="B74" s="116" t="s">
        <v>425</v>
      </c>
      <c r="C74" s="111" t="s">
        <v>44</v>
      </c>
      <c r="D74" s="111">
        <v>4</v>
      </c>
      <c r="E74" s="289">
        <v>6000</v>
      </c>
      <c r="F74" s="289">
        <f>E74*D74</f>
        <v>24000</v>
      </c>
      <c r="G74" s="122">
        <v>0</v>
      </c>
      <c r="H74" s="578">
        <f t="shared" ref="H74:H76" si="1">I74-G74</f>
        <v>4</v>
      </c>
      <c r="I74" s="108">
        <f>'MB HVAC'!I103</f>
        <v>4</v>
      </c>
      <c r="J74" s="108">
        <v>0</v>
      </c>
      <c r="K74" s="579">
        <f t="shared" ref="K74:K76" si="2">L74-J74</f>
        <v>24000</v>
      </c>
      <c r="L74" s="579">
        <f t="shared" ref="L74:L76" si="3">I74*E74</f>
        <v>24000</v>
      </c>
      <c r="M74" s="665">
        <f>F74-L74</f>
        <v>0</v>
      </c>
      <c r="N74" s="290"/>
    </row>
    <row r="75" spans="1:14" ht="57.6">
      <c r="A75" s="115" t="s">
        <v>46</v>
      </c>
      <c r="B75" s="116" t="s">
        <v>426</v>
      </c>
      <c r="C75" s="111" t="s">
        <v>44</v>
      </c>
      <c r="D75" s="111">
        <v>4</v>
      </c>
      <c r="E75" s="289">
        <v>1500</v>
      </c>
      <c r="F75" s="289">
        <f>E75*D75</f>
        <v>6000</v>
      </c>
      <c r="G75" s="122">
        <v>0</v>
      </c>
      <c r="H75" s="578">
        <f t="shared" si="1"/>
        <v>4</v>
      </c>
      <c r="I75" s="108">
        <f>'MB HVAC'!I109</f>
        <v>4</v>
      </c>
      <c r="J75" s="108">
        <v>0</v>
      </c>
      <c r="K75" s="579">
        <f t="shared" si="2"/>
        <v>6000</v>
      </c>
      <c r="L75" s="579">
        <f t="shared" si="3"/>
        <v>6000</v>
      </c>
      <c r="M75" s="665">
        <f>F75-L75</f>
        <v>0</v>
      </c>
      <c r="N75" s="290"/>
    </row>
    <row r="76" spans="1:14">
      <c r="A76" s="115" t="s">
        <v>48</v>
      </c>
      <c r="B76" s="116" t="s">
        <v>427</v>
      </c>
      <c r="C76" s="111" t="s">
        <v>44</v>
      </c>
      <c r="D76" s="111">
        <v>8</v>
      </c>
      <c r="E76" s="289">
        <v>1100</v>
      </c>
      <c r="F76" s="289">
        <f>E76*D76</f>
        <v>8800</v>
      </c>
      <c r="G76" s="122">
        <v>0</v>
      </c>
      <c r="H76" s="578">
        <f t="shared" si="1"/>
        <v>8</v>
      </c>
      <c r="I76" s="108">
        <f>'MB HVAC'!I115</f>
        <v>8</v>
      </c>
      <c r="J76" s="108">
        <v>0</v>
      </c>
      <c r="K76" s="579">
        <f t="shared" si="2"/>
        <v>8800</v>
      </c>
      <c r="L76" s="579">
        <f t="shared" si="3"/>
        <v>8800</v>
      </c>
      <c r="M76" s="665">
        <f>F76-L76</f>
        <v>0</v>
      </c>
      <c r="N76" s="290"/>
    </row>
    <row r="77" spans="1:14">
      <c r="A77" s="115" t="s">
        <v>50</v>
      </c>
      <c r="B77" s="116" t="s">
        <v>428</v>
      </c>
      <c r="C77" s="111" t="s">
        <v>44</v>
      </c>
      <c r="D77" s="111" t="s">
        <v>97</v>
      </c>
      <c r="E77" s="289">
        <v>0</v>
      </c>
      <c r="F77" s="289"/>
      <c r="G77" s="122"/>
      <c r="H77" s="108"/>
      <c r="I77" s="108"/>
      <c r="J77" s="108"/>
      <c r="K77" s="108"/>
      <c r="L77" s="108"/>
      <c r="M77" s="663"/>
      <c r="N77" s="290"/>
    </row>
    <row r="78" spans="1:14">
      <c r="A78" s="123"/>
      <c r="B78" s="124"/>
      <c r="C78" s="125"/>
      <c r="D78" s="125"/>
      <c r="E78" s="108"/>
      <c r="F78" s="108"/>
      <c r="G78" s="126"/>
      <c r="H78" s="108"/>
      <c r="I78" s="108"/>
      <c r="J78" s="108"/>
      <c r="K78" s="108"/>
      <c r="L78" s="108"/>
      <c r="M78" s="663"/>
      <c r="N78" s="290"/>
    </row>
    <row r="79" spans="1:14">
      <c r="A79" s="129">
        <v>2.8</v>
      </c>
      <c r="B79" s="114" t="s">
        <v>429</v>
      </c>
      <c r="C79" s="120"/>
      <c r="D79" s="120"/>
      <c r="E79" s="108"/>
      <c r="F79" s="108"/>
      <c r="G79" s="130"/>
      <c r="H79" s="108"/>
      <c r="I79" s="108"/>
      <c r="J79" s="108"/>
      <c r="K79" s="108"/>
      <c r="L79" s="108"/>
      <c r="M79" s="663"/>
      <c r="N79" s="290"/>
    </row>
    <row r="80" spans="1:14" ht="86.4">
      <c r="A80" s="115"/>
      <c r="B80" s="116" t="s">
        <v>430</v>
      </c>
      <c r="C80" s="111"/>
      <c r="D80" s="111"/>
      <c r="E80" s="108"/>
      <c r="F80" s="108"/>
      <c r="G80" s="112"/>
      <c r="H80" s="108"/>
      <c r="I80" s="108"/>
      <c r="J80" s="108"/>
      <c r="K80" s="108"/>
      <c r="L80" s="108"/>
      <c r="M80" s="663"/>
      <c r="N80" s="290"/>
    </row>
    <row r="81" spans="1:14">
      <c r="A81" s="115"/>
      <c r="B81" s="114" t="s">
        <v>431</v>
      </c>
      <c r="C81" s="111"/>
      <c r="D81" s="111"/>
      <c r="E81" s="108"/>
      <c r="F81" s="108"/>
      <c r="G81" s="112"/>
      <c r="H81" s="108"/>
      <c r="I81" s="108"/>
      <c r="J81" s="108"/>
      <c r="K81" s="108"/>
      <c r="L81" s="108"/>
      <c r="M81" s="665">
        <f>F81-L81</f>
        <v>0</v>
      </c>
      <c r="N81" s="290"/>
    </row>
    <row r="82" spans="1:14">
      <c r="A82" s="115" t="s">
        <v>28</v>
      </c>
      <c r="B82" s="116" t="s">
        <v>432</v>
      </c>
      <c r="C82" s="111" t="s">
        <v>405</v>
      </c>
      <c r="D82" s="111">
        <v>10</v>
      </c>
      <c r="E82" s="289">
        <v>400</v>
      </c>
      <c r="F82" s="289">
        <f>E82*D82</f>
        <v>4000</v>
      </c>
      <c r="G82" s="122">
        <v>0</v>
      </c>
      <c r="H82" s="608">
        <f t="shared" ref="H82" si="4">I82-G82</f>
        <v>10</v>
      </c>
      <c r="I82" s="108">
        <f>'MB HVAC'!I128</f>
        <v>10</v>
      </c>
      <c r="J82" s="108">
        <v>0</v>
      </c>
      <c r="K82" s="579">
        <f t="shared" ref="K82" si="5">L82-J82</f>
        <v>4000</v>
      </c>
      <c r="L82" s="579">
        <f t="shared" ref="L82" si="6">I82*E82</f>
        <v>4000</v>
      </c>
      <c r="M82" s="665">
        <f>F82-L82</f>
        <v>0</v>
      </c>
      <c r="N82" s="290"/>
    </row>
    <row r="83" spans="1:14">
      <c r="A83" s="115" t="s">
        <v>46</v>
      </c>
      <c r="B83" s="116" t="s">
        <v>433</v>
      </c>
      <c r="C83" s="111" t="s">
        <v>405</v>
      </c>
      <c r="D83" s="111">
        <v>20</v>
      </c>
      <c r="E83" s="289">
        <v>420</v>
      </c>
      <c r="F83" s="289">
        <f>E83*D83</f>
        <v>8400</v>
      </c>
      <c r="G83" s="122"/>
      <c r="H83" s="108"/>
      <c r="I83" s="108"/>
      <c r="J83" s="108"/>
      <c r="K83" s="108"/>
      <c r="L83" s="108"/>
      <c r="M83" s="665">
        <f>F83-L83</f>
        <v>8400</v>
      </c>
      <c r="N83" s="290"/>
    </row>
    <row r="84" spans="1:14">
      <c r="A84" s="115"/>
      <c r="B84" s="116"/>
      <c r="C84" s="111"/>
      <c r="D84" s="111"/>
      <c r="E84" s="108"/>
      <c r="F84" s="108"/>
      <c r="G84" s="112"/>
      <c r="H84" s="108"/>
      <c r="I84" s="108"/>
      <c r="J84" s="108"/>
      <c r="K84" s="108"/>
      <c r="L84" s="108"/>
      <c r="M84" s="663"/>
      <c r="N84" s="290"/>
    </row>
    <row r="85" spans="1:14">
      <c r="A85" s="115"/>
      <c r="B85" s="114" t="s">
        <v>434</v>
      </c>
      <c r="C85" s="111"/>
      <c r="D85" s="111"/>
      <c r="E85" s="108"/>
      <c r="F85" s="108"/>
      <c r="G85" s="111"/>
      <c r="H85" s="108"/>
      <c r="I85" s="108"/>
      <c r="J85" s="108"/>
      <c r="K85" s="108"/>
      <c r="L85" s="108"/>
      <c r="M85" s="663"/>
      <c r="N85" s="290"/>
    </row>
    <row r="86" spans="1:14">
      <c r="A86" s="113" t="s">
        <v>28</v>
      </c>
      <c r="B86" s="114" t="s">
        <v>435</v>
      </c>
      <c r="C86" s="111"/>
      <c r="D86" s="111"/>
      <c r="E86" s="108"/>
      <c r="F86" s="108"/>
      <c r="G86" s="111"/>
      <c r="H86" s="108"/>
      <c r="I86" s="108"/>
      <c r="J86" s="108"/>
      <c r="K86" s="108"/>
      <c r="L86" s="108"/>
      <c r="M86" s="663"/>
      <c r="N86" s="290"/>
    </row>
    <row r="87" spans="1:14" ht="28.8">
      <c r="A87" s="113" t="s">
        <v>46</v>
      </c>
      <c r="B87" s="114" t="s">
        <v>436</v>
      </c>
      <c r="C87" s="111"/>
      <c r="D87" s="111"/>
      <c r="E87" s="108"/>
      <c r="F87" s="108"/>
      <c r="G87" s="111"/>
      <c r="H87" s="108"/>
      <c r="I87" s="108"/>
      <c r="J87" s="108"/>
      <c r="K87" s="108"/>
      <c r="L87" s="108"/>
      <c r="M87" s="663"/>
      <c r="N87" s="290"/>
    </row>
    <row r="88" spans="1:14" ht="28.8">
      <c r="A88" s="113" t="s">
        <v>48</v>
      </c>
      <c r="B88" s="114" t="s">
        <v>437</v>
      </c>
      <c r="C88" s="111"/>
      <c r="D88" s="111"/>
      <c r="E88" s="108"/>
      <c r="F88" s="108"/>
      <c r="G88" s="111"/>
      <c r="H88" s="108"/>
      <c r="I88" s="108"/>
      <c r="J88" s="108"/>
      <c r="K88" s="108"/>
      <c r="L88" s="108"/>
      <c r="M88" s="663"/>
      <c r="N88" s="290"/>
    </row>
    <row r="89" spans="1:14" ht="28.8">
      <c r="A89" s="113" t="s">
        <v>50</v>
      </c>
      <c r="B89" s="114" t="s">
        <v>438</v>
      </c>
      <c r="C89" s="111"/>
      <c r="D89" s="111"/>
      <c r="E89" s="108"/>
      <c r="F89" s="108"/>
      <c r="G89" s="111"/>
      <c r="H89" s="108"/>
      <c r="I89" s="108"/>
      <c r="J89" s="108"/>
      <c r="K89" s="108"/>
      <c r="L89" s="108"/>
      <c r="M89" s="663"/>
      <c r="N89" s="290"/>
    </row>
    <row r="90" spans="1:14" ht="43.2">
      <c r="A90" s="113" t="s">
        <v>52</v>
      </c>
      <c r="B90" s="114" t="s">
        <v>439</v>
      </c>
      <c r="C90" s="111"/>
      <c r="D90" s="111"/>
      <c r="E90" s="108"/>
      <c r="F90" s="108"/>
      <c r="G90" s="111"/>
      <c r="H90" s="108"/>
      <c r="I90" s="108"/>
      <c r="J90" s="108"/>
      <c r="K90" s="108"/>
      <c r="L90" s="108"/>
      <c r="M90" s="663"/>
      <c r="N90" s="290"/>
    </row>
    <row r="91" spans="1:14" ht="43.2">
      <c r="A91" s="113" t="s">
        <v>54</v>
      </c>
      <c r="B91" s="114" t="s">
        <v>440</v>
      </c>
      <c r="C91" s="111"/>
      <c r="D91" s="111"/>
      <c r="E91" s="108"/>
      <c r="F91" s="108"/>
      <c r="G91" s="111"/>
      <c r="H91" s="108"/>
      <c r="I91" s="108"/>
      <c r="J91" s="108"/>
      <c r="K91" s="108"/>
      <c r="L91" s="108"/>
      <c r="M91" s="663"/>
      <c r="N91" s="290"/>
    </row>
    <row r="92" spans="1:14">
      <c r="A92" s="123"/>
      <c r="B92" s="124"/>
      <c r="C92" s="125"/>
      <c r="D92" s="125"/>
      <c r="E92" s="108"/>
      <c r="F92" s="108"/>
      <c r="G92" s="126"/>
      <c r="H92" s="108"/>
      <c r="I92" s="108"/>
      <c r="J92" s="108"/>
      <c r="K92" s="108"/>
      <c r="L92" s="108"/>
      <c r="M92" s="663"/>
      <c r="N92" s="290"/>
    </row>
    <row r="93" spans="1:14" s="101" customFormat="1">
      <c r="A93" s="131"/>
      <c r="B93" s="132" t="s">
        <v>399</v>
      </c>
      <c r="C93" s="133"/>
      <c r="D93" s="133"/>
      <c r="E93" s="135"/>
      <c r="F93" s="135"/>
      <c r="G93" s="134"/>
      <c r="H93" s="135"/>
      <c r="I93" s="135"/>
      <c r="J93" s="135"/>
      <c r="K93" s="135"/>
      <c r="L93" s="135"/>
      <c r="M93" s="664"/>
      <c r="N93" s="291"/>
    </row>
    <row r="94" spans="1:14">
      <c r="A94" s="123"/>
      <c r="B94" s="124"/>
      <c r="C94" s="125"/>
      <c r="D94" s="125"/>
      <c r="E94" s="108"/>
      <c r="F94" s="108"/>
      <c r="G94" s="126"/>
      <c r="H94" s="108"/>
      <c r="I94" s="108"/>
      <c r="J94" s="108"/>
      <c r="K94" s="108"/>
      <c r="L94" s="108"/>
      <c r="M94" s="663"/>
      <c r="N94" s="290"/>
    </row>
    <row r="95" spans="1:14">
      <c r="A95" s="113">
        <v>3</v>
      </c>
      <c r="B95" s="114" t="s">
        <v>441</v>
      </c>
      <c r="C95" s="120"/>
      <c r="D95" s="120"/>
      <c r="E95" s="108"/>
      <c r="F95" s="108"/>
      <c r="G95" s="130"/>
      <c r="H95" s="108"/>
      <c r="I95" s="108"/>
      <c r="J95" s="108"/>
      <c r="K95" s="108"/>
      <c r="L95" s="108"/>
      <c r="M95" s="663"/>
      <c r="N95" s="290"/>
    </row>
    <row r="96" spans="1:14">
      <c r="A96" s="115"/>
      <c r="B96" s="116"/>
      <c r="C96" s="111"/>
      <c r="D96" s="111"/>
      <c r="E96" s="108"/>
      <c r="F96" s="108"/>
      <c r="G96" s="112"/>
      <c r="H96" s="108"/>
      <c r="I96" s="108"/>
      <c r="J96" s="108"/>
      <c r="K96" s="108"/>
      <c r="L96" s="108"/>
      <c r="M96" s="663"/>
      <c r="N96" s="290"/>
    </row>
    <row r="97" spans="1:14">
      <c r="A97" s="113">
        <v>3.1</v>
      </c>
      <c r="B97" s="114" t="s">
        <v>442</v>
      </c>
      <c r="C97" s="120"/>
      <c r="D97" s="120"/>
      <c r="E97" s="108"/>
      <c r="F97" s="108"/>
      <c r="G97" s="130"/>
      <c r="H97" s="108"/>
      <c r="I97" s="108"/>
      <c r="J97" s="108"/>
      <c r="K97" s="108"/>
      <c r="L97" s="108"/>
      <c r="M97" s="663"/>
      <c r="N97" s="290"/>
    </row>
    <row r="98" spans="1:14" ht="115.2">
      <c r="A98" s="115"/>
      <c r="B98" s="136" t="s">
        <v>443</v>
      </c>
      <c r="C98" s="111"/>
      <c r="D98" s="111"/>
      <c r="E98" s="108"/>
      <c r="F98" s="108"/>
      <c r="G98" s="112"/>
      <c r="H98" s="108"/>
      <c r="I98" s="108"/>
      <c r="J98" s="108"/>
      <c r="K98" s="108"/>
      <c r="L98" s="108"/>
      <c r="M98" s="663"/>
      <c r="N98" s="290"/>
    </row>
    <row r="99" spans="1:14">
      <c r="A99" s="113"/>
      <c r="B99" s="114" t="s">
        <v>444</v>
      </c>
      <c r="C99" s="120"/>
      <c r="D99" s="120"/>
      <c r="E99" s="108"/>
      <c r="F99" s="108"/>
      <c r="G99" s="130"/>
      <c r="H99" s="108"/>
      <c r="I99" s="108"/>
      <c r="J99" s="108"/>
      <c r="K99" s="108"/>
      <c r="L99" s="108"/>
      <c r="M99" s="663"/>
      <c r="N99" s="290"/>
    </row>
    <row r="100" spans="1:14">
      <c r="A100" s="115"/>
      <c r="B100" s="114" t="s">
        <v>445</v>
      </c>
      <c r="C100" s="111"/>
      <c r="D100" s="111"/>
      <c r="E100" s="108"/>
      <c r="F100" s="108"/>
      <c r="G100" s="112"/>
      <c r="H100" s="108"/>
      <c r="I100" s="108"/>
      <c r="J100" s="108"/>
      <c r="K100" s="108"/>
      <c r="L100" s="108"/>
      <c r="M100" s="663"/>
      <c r="N100" s="290"/>
    </row>
    <row r="101" spans="1:14">
      <c r="A101" s="115" t="s">
        <v>28</v>
      </c>
      <c r="B101" s="116" t="s">
        <v>446</v>
      </c>
      <c r="C101" s="111" t="s">
        <v>447</v>
      </c>
      <c r="D101" s="111" t="s">
        <v>97</v>
      </c>
      <c r="E101" s="289"/>
      <c r="F101" s="289"/>
      <c r="G101" s="122"/>
      <c r="H101" s="108"/>
      <c r="I101" s="108"/>
      <c r="J101" s="108"/>
      <c r="K101" s="108"/>
      <c r="L101" s="108"/>
      <c r="M101" s="663"/>
      <c r="N101" s="290"/>
    </row>
    <row r="102" spans="1:14">
      <c r="A102" s="115" t="s">
        <v>46</v>
      </c>
      <c r="B102" s="116" t="s">
        <v>448</v>
      </c>
      <c r="C102" s="111" t="s">
        <v>447</v>
      </c>
      <c r="D102" s="111">
        <v>10</v>
      </c>
      <c r="E102" s="289">
        <v>1110</v>
      </c>
      <c r="F102" s="289">
        <f>E102*D102</f>
        <v>11100</v>
      </c>
      <c r="G102" s="122"/>
      <c r="H102" s="108"/>
      <c r="I102" s="108"/>
      <c r="J102" s="108"/>
      <c r="K102" s="108"/>
      <c r="L102" s="108"/>
      <c r="M102" s="665">
        <f>F102-L102</f>
        <v>11100</v>
      </c>
      <c r="N102" s="290"/>
    </row>
    <row r="103" spans="1:14">
      <c r="A103" s="115" t="s">
        <v>48</v>
      </c>
      <c r="B103" s="116"/>
      <c r="C103" s="111"/>
      <c r="D103" s="111"/>
      <c r="E103" s="289"/>
      <c r="F103" s="289"/>
      <c r="G103" s="122"/>
      <c r="H103" s="108"/>
      <c r="I103" s="108"/>
      <c r="J103" s="108"/>
      <c r="K103" s="108"/>
      <c r="L103" s="108"/>
      <c r="M103" s="663"/>
      <c r="N103" s="290"/>
    </row>
    <row r="104" spans="1:14">
      <c r="A104" s="115" t="s">
        <v>50</v>
      </c>
      <c r="B104" s="116" t="s">
        <v>449</v>
      </c>
      <c r="C104" s="111"/>
      <c r="D104" s="111"/>
      <c r="E104" s="289"/>
      <c r="F104" s="289"/>
      <c r="G104" s="122"/>
      <c r="H104" s="108"/>
      <c r="I104" s="108"/>
      <c r="J104" s="108"/>
      <c r="K104" s="108"/>
      <c r="L104" s="108"/>
      <c r="M104" s="663"/>
      <c r="N104" s="290"/>
    </row>
    <row r="105" spans="1:14" ht="129.6">
      <c r="A105" s="137"/>
      <c r="B105" s="138" t="s">
        <v>450</v>
      </c>
      <c r="C105" s="139"/>
      <c r="D105" s="139"/>
      <c r="E105" s="108"/>
      <c r="F105" s="108"/>
      <c r="G105" s="140"/>
      <c r="H105" s="108"/>
      <c r="I105" s="108"/>
      <c r="J105" s="108"/>
      <c r="K105" s="108"/>
      <c r="L105" s="108"/>
      <c r="M105" s="663"/>
      <c r="N105" s="290"/>
    </row>
    <row r="106" spans="1:14">
      <c r="A106" s="113">
        <v>3.2</v>
      </c>
      <c r="B106" s="114" t="s">
        <v>444</v>
      </c>
      <c r="C106" s="111"/>
      <c r="D106" s="111"/>
      <c r="E106" s="108"/>
      <c r="F106" s="108"/>
      <c r="G106" s="112"/>
      <c r="H106" s="108"/>
      <c r="I106" s="108"/>
      <c r="J106" s="108"/>
      <c r="K106" s="108"/>
      <c r="L106" s="108"/>
      <c r="M106" s="663"/>
      <c r="N106" s="290"/>
    </row>
    <row r="107" spans="1:14">
      <c r="A107" s="115"/>
      <c r="B107" s="116" t="s">
        <v>445</v>
      </c>
      <c r="C107" s="111"/>
      <c r="D107" s="111"/>
      <c r="E107" s="289"/>
      <c r="F107" s="289"/>
      <c r="G107" s="122"/>
      <c r="H107" s="108"/>
      <c r="I107" s="108"/>
      <c r="J107" s="108"/>
      <c r="K107" s="108"/>
      <c r="L107" s="108"/>
      <c r="M107" s="663"/>
      <c r="N107" s="290"/>
    </row>
    <row r="108" spans="1:14">
      <c r="A108" s="115"/>
      <c r="B108" s="114" t="s">
        <v>446</v>
      </c>
      <c r="C108" s="111" t="s">
        <v>447</v>
      </c>
      <c r="D108" s="111" t="s">
        <v>97</v>
      </c>
      <c r="E108" s="108"/>
      <c r="F108" s="108"/>
      <c r="G108" s="112"/>
      <c r="H108" s="108"/>
      <c r="I108" s="108"/>
      <c r="J108" s="108"/>
      <c r="K108" s="108"/>
      <c r="L108" s="108"/>
      <c r="M108" s="663"/>
      <c r="N108" s="290"/>
    </row>
    <row r="109" spans="1:14">
      <c r="A109" s="105"/>
      <c r="B109" s="124" t="s">
        <v>448</v>
      </c>
      <c r="C109" s="107" t="s">
        <v>447</v>
      </c>
      <c r="D109" s="107">
        <v>115</v>
      </c>
      <c r="E109" s="289">
        <v>1350</v>
      </c>
      <c r="F109" s="289">
        <f>E109*D109</f>
        <v>155250</v>
      </c>
      <c r="G109" s="122">
        <v>85.78</v>
      </c>
      <c r="H109" s="608">
        <f t="shared" ref="H109" si="7">I109-G109</f>
        <v>2.7000000000000028</v>
      </c>
      <c r="I109" s="598">
        <f>'MB HVAC'!I165</f>
        <v>88.48</v>
      </c>
      <c r="J109" s="108">
        <v>115803</v>
      </c>
      <c r="K109" s="579">
        <f t="shared" ref="K109" si="8">L109-J109</f>
        <v>3645</v>
      </c>
      <c r="L109" s="579">
        <f t="shared" ref="L109" si="9">I109*E109</f>
        <v>119448</v>
      </c>
      <c r="M109" s="665">
        <f>F109-L109</f>
        <v>35802</v>
      </c>
      <c r="N109" s="290"/>
    </row>
    <row r="110" spans="1:14" ht="15" customHeight="1">
      <c r="A110" s="113">
        <v>3.3</v>
      </c>
      <c r="B110" s="114"/>
      <c r="C110" s="120"/>
      <c r="D110" s="120"/>
      <c r="E110" s="108"/>
      <c r="F110" s="108"/>
      <c r="G110" s="142"/>
      <c r="H110" s="108"/>
      <c r="I110" s="108"/>
      <c r="J110" s="108"/>
      <c r="K110" s="108"/>
      <c r="L110" s="108"/>
      <c r="M110" s="663"/>
      <c r="N110" s="290"/>
    </row>
    <row r="111" spans="1:14">
      <c r="A111" s="115"/>
      <c r="B111" s="116" t="s">
        <v>451</v>
      </c>
      <c r="C111" s="111"/>
      <c r="D111" s="111"/>
      <c r="E111" s="108"/>
      <c r="F111" s="108"/>
      <c r="G111" s="143"/>
      <c r="H111" s="108"/>
      <c r="I111" s="108"/>
      <c r="J111" s="108"/>
      <c r="K111" s="108"/>
      <c r="L111" s="108"/>
      <c r="M111" s="663"/>
      <c r="N111" s="290"/>
    </row>
    <row r="112" spans="1:14" ht="100.8">
      <c r="A112" s="115"/>
      <c r="B112" s="116" t="s">
        <v>452</v>
      </c>
      <c r="C112" s="111"/>
      <c r="D112" s="111"/>
      <c r="E112" s="289"/>
      <c r="F112" s="289"/>
      <c r="G112" s="122"/>
      <c r="H112" s="108"/>
      <c r="I112" s="108"/>
      <c r="J112" s="108"/>
      <c r="K112" s="108"/>
      <c r="L112" s="108"/>
      <c r="M112" s="663"/>
      <c r="N112" s="290"/>
    </row>
    <row r="113" spans="1:14">
      <c r="A113" s="115"/>
      <c r="B113" s="116" t="s">
        <v>453</v>
      </c>
      <c r="C113" s="111" t="s">
        <v>447</v>
      </c>
      <c r="D113" s="111">
        <v>1.5</v>
      </c>
      <c r="E113" s="289">
        <v>6000</v>
      </c>
      <c r="F113" s="289">
        <f>E113*D113</f>
        <v>9000</v>
      </c>
      <c r="G113" s="122">
        <v>1.08</v>
      </c>
      <c r="H113" s="608">
        <f t="shared" ref="H113" si="10">I113-G113</f>
        <v>0</v>
      </c>
      <c r="I113" s="598">
        <f>'MB HVAC'!I175</f>
        <v>1.08</v>
      </c>
      <c r="J113" s="108">
        <v>6480</v>
      </c>
      <c r="K113" s="579">
        <f t="shared" ref="K113" si="11">L113-J113</f>
        <v>0</v>
      </c>
      <c r="L113" s="579">
        <f t="shared" ref="L113" si="12">I113*E113</f>
        <v>6480</v>
      </c>
      <c r="M113" s="665">
        <f>F113-L113</f>
        <v>2520</v>
      </c>
      <c r="N113" s="290"/>
    </row>
    <row r="114" spans="1:14">
      <c r="A114" s="115"/>
      <c r="B114" s="114" t="s">
        <v>454</v>
      </c>
      <c r="C114" s="111"/>
      <c r="D114" s="111"/>
      <c r="E114" s="108"/>
      <c r="F114" s="108"/>
      <c r="G114" s="112"/>
      <c r="H114" s="108"/>
      <c r="I114" s="108"/>
      <c r="J114" s="108"/>
      <c r="K114" s="108"/>
      <c r="L114" s="108"/>
      <c r="M114" s="663"/>
      <c r="N114" s="290"/>
    </row>
    <row r="115" spans="1:14">
      <c r="A115" s="113">
        <v>3.4</v>
      </c>
      <c r="B115" s="114"/>
      <c r="C115" s="120"/>
      <c r="D115" s="120"/>
      <c r="E115" s="108"/>
      <c r="F115" s="108"/>
      <c r="G115" s="130"/>
      <c r="H115" s="108"/>
      <c r="I115" s="108"/>
      <c r="J115" s="108"/>
      <c r="K115" s="108"/>
      <c r="L115" s="108"/>
      <c r="M115" s="663"/>
      <c r="N115" s="290"/>
    </row>
    <row r="116" spans="1:14" ht="22.8" customHeight="1">
      <c r="A116" s="115"/>
      <c r="B116" s="116" t="s">
        <v>455</v>
      </c>
      <c r="C116" s="111"/>
      <c r="D116" s="111"/>
      <c r="E116" s="289"/>
      <c r="F116" s="289"/>
      <c r="G116" s="122"/>
      <c r="H116" s="108"/>
      <c r="I116" s="108"/>
      <c r="J116" s="108"/>
      <c r="K116" s="108"/>
      <c r="L116" s="108"/>
      <c r="M116" s="663"/>
      <c r="N116" s="290"/>
    </row>
    <row r="117" spans="1:14" ht="57.6">
      <c r="A117" s="115"/>
      <c r="B117" s="116" t="s">
        <v>456</v>
      </c>
      <c r="C117" s="111" t="s">
        <v>447</v>
      </c>
      <c r="D117" s="111">
        <v>0.5</v>
      </c>
      <c r="E117" s="289">
        <v>5100</v>
      </c>
      <c r="F117" s="289">
        <f>E117*D117</f>
        <v>2550</v>
      </c>
      <c r="G117" s="632"/>
      <c r="H117" s="608">
        <f t="shared" ref="H117" si="13">I117-G117</f>
        <v>0.5</v>
      </c>
      <c r="I117" s="598">
        <f>'MB HVAC'!I184</f>
        <v>0.5</v>
      </c>
      <c r="J117" s="108"/>
      <c r="K117" s="579">
        <f t="shared" ref="K117" si="14">L117-J117</f>
        <v>2550</v>
      </c>
      <c r="L117" s="579">
        <f t="shared" ref="L117" si="15">I117*E117</f>
        <v>2550</v>
      </c>
      <c r="M117" s="665">
        <f>F117-L117</f>
        <v>0</v>
      </c>
      <c r="N117" s="290"/>
    </row>
    <row r="118" spans="1:14">
      <c r="A118" s="115"/>
      <c r="B118" s="114" t="s">
        <v>454</v>
      </c>
      <c r="C118" s="111"/>
      <c r="D118" s="111"/>
      <c r="E118" s="108"/>
      <c r="F118" s="108"/>
      <c r="G118" s="112"/>
      <c r="H118" s="108"/>
      <c r="I118" s="108"/>
      <c r="J118" s="108"/>
      <c r="K118" s="108"/>
      <c r="L118" s="108"/>
      <c r="M118" s="663"/>
      <c r="N118" s="290"/>
    </row>
    <row r="119" spans="1:14">
      <c r="A119" s="113">
        <v>3.5</v>
      </c>
      <c r="B119" s="114"/>
      <c r="C119" s="111"/>
      <c r="D119" s="111"/>
      <c r="E119" s="108"/>
      <c r="F119" s="108"/>
      <c r="G119" s="144"/>
      <c r="H119" s="108"/>
      <c r="I119" s="108"/>
      <c r="J119" s="108"/>
      <c r="K119" s="108"/>
      <c r="L119" s="108"/>
      <c r="M119" s="663"/>
      <c r="N119" s="290"/>
    </row>
    <row r="120" spans="1:14">
      <c r="A120" s="115"/>
      <c r="B120" s="116" t="s">
        <v>457</v>
      </c>
      <c r="C120" s="111"/>
      <c r="D120" s="111"/>
      <c r="E120" s="289"/>
      <c r="F120" s="289"/>
      <c r="G120" s="122"/>
      <c r="H120" s="108"/>
      <c r="I120" s="108"/>
      <c r="J120" s="108"/>
      <c r="K120" s="108"/>
      <c r="L120" s="108"/>
      <c r="M120" s="663"/>
      <c r="N120" s="290"/>
    </row>
    <row r="121" spans="1:14" ht="43.2">
      <c r="A121" s="115"/>
      <c r="B121" s="116" t="s">
        <v>458</v>
      </c>
      <c r="C121" s="111" t="s">
        <v>447</v>
      </c>
      <c r="D121" s="111">
        <v>1.5</v>
      </c>
      <c r="E121" s="289">
        <v>6800</v>
      </c>
      <c r="F121" s="289">
        <f>E121*D121</f>
        <v>10200</v>
      </c>
      <c r="G121" s="632">
        <v>1.08</v>
      </c>
      <c r="H121" s="608">
        <f t="shared" ref="H121" si="16">I121-G121</f>
        <v>0</v>
      </c>
      <c r="I121" s="598">
        <f>'MB HVAC'!I192</f>
        <v>1.08</v>
      </c>
      <c r="J121" s="108">
        <v>7344.0000000000009</v>
      </c>
      <c r="K121" s="579">
        <f t="shared" ref="K121" si="17">L121-J121</f>
        <v>0</v>
      </c>
      <c r="L121" s="579">
        <f t="shared" ref="L121" si="18">I121*E121</f>
        <v>7344.0000000000009</v>
      </c>
      <c r="M121" s="665">
        <f>F121-L121</f>
        <v>2855.9999999999991</v>
      </c>
      <c r="N121" s="290"/>
    </row>
    <row r="122" spans="1:14">
      <c r="A122" s="113">
        <v>3.6</v>
      </c>
      <c r="B122" s="114"/>
      <c r="C122" s="120"/>
      <c r="D122" s="120"/>
      <c r="E122" s="108"/>
      <c r="F122" s="108"/>
      <c r="G122" s="130"/>
      <c r="H122" s="108"/>
      <c r="I122" s="108"/>
      <c r="J122" s="108"/>
      <c r="K122" s="108"/>
      <c r="L122" s="108"/>
      <c r="M122" s="663"/>
      <c r="N122" s="290"/>
    </row>
    <row r="123" spans="1:14">
      <c r="A123" s="115"/>
      <c r="B123" s="124" t="s">
        <v>459</v>
      </c>
      <c r="C123" s="111"/>
      <c r="D123" s="111"/>
      <c r="E123" s="108"/>
      <c r="F123" s="108"/>
      <c r="G123" s="112"/>
      <c r="H123" s="108"/>
      <c r="I123" s="108"/>
      <c r="J123" s="108"/>
      <c r="K123" s="108"/>
      <c r="L123" s="108"/>
      <c r="M123" s="663"/>
      <c r="N123" s="290"/>
    </row>
    <row r="124" spans="1:14" ht="57.6">
      <c r="A124" s="115" t="s">
        <v>28</v>
      </c>
      <c r="B124" s="116" t="s">
        <v>460</v>
      </c>
      <c r="C124" s="111"/>
      <c r="D124" s="111"/>
      <c r="E124" s="289"/>
      <c r="F124" s="289"/>
      <c r="G124" s="122"/>
      <c r="H124" s="108"/>
      <c r="I124" s="108"/>
      <c r="J124" s="108"/>
      <c r="K124" s="108"/>
      <c r="L124" s="108"/>
      <c r="M124" s="663"/>
      <c r="N124" s="290"/>
    </row>
    <row r="125" spans="1:14">
      <c r="A125" s="115" t="s">
        <v>46</v>
      </c>
      <c r="B125" s="116" t="s">
        <v>461</v>
      </c>
      <c r="C125" s="111" t="s">
        <v>44</v>
      </c>
      <c r="D125" s="111">
        <v>2</v>
      </c>
      <c r="E125" s="289">
        <v>3910</v>
      </c>
      <c r="F125" s="289">
        <f>E125*D125</f>
        <v>7820</v>
      </c>
      <c r="G125" s="632">
        <v>2</v>
      </c>
      <c r="H125" s="608">
        <f t="shared" ref="H125" si="19">I125-G125</f>
        <v>0</v>
      </c>
      <c r="I125" s="598">
        <f>'MB HVAC'!I200</f>
        <v>2</v>
      </c>
      <c r="J125" s="108">
        <v>7820</v>
      </c>
      <c r="K125" s="579">
        <f t="shared" ref="K125" si="20">L125-J125</f>
        <v>0</v>
      </c>
      <c r="L125" s="579">
        <f t="shared" ref="L125" si="21">I125*E125</f>
        <v>7820</v>
      </c>
      <c r="M125" s="665">
        <f>F125-L125</f>
        <v>0</v>
      </c>
      <c r="N125" s="290"/>
    </row>
    <row r="126" spans="1:14">
      <c r="A126" s="105"/>
      <c r="B126" s="145"/>
      <c r="C126" s="125"/>
      <c r="D126" s="125"/>
      <c r="E126" s="108"/>
      <c r="F126" s="108"/>
      <c r="G126" s="126"/>
      <c r="H126" s="108"/>
      <c r="I126" s="108"/>
      <c r="J126" s="108"/>
      <c r="K126" s="108"/>
      <c r="L126" s="108"/>
      <c r="M126" s="663"/>
      <c r="N126" s="290"/>
    </row>
    <row r="127" spans="1:14">
      <c r="A127" s="129">
        <v>3.7</v>
      </c>
      <c r="B127" s="114" t="s">
        <v>462</v>
      </c>
      <c r="C127" s="111"/>
      <c r="D127" s="111"/>
      <c r="E127" s="108"/>
      <c r="F127" s="108"/>
      <c r="G127" s="126"/>
      <c r="H127" s="108"/>
      <c r="I127" s="108"/>
      <c r="J127" s="108"/>
      <c r="K127" s="108"/>
      <c r="L127" s="108"/>
      <c r="M127" s="663"/>
      <c r="N127" s="290"/>
    </row>
    <row r="128" spans="1:14" ht="57.6">
      <c r="A128" s="115"/>
      <c r="B128" s="116" t="s">
        <v>463</v>
      </c>
      <c r="C128" s="111"/>
      <c r="D128" s="111"/>
      <c r="E128" s="108"/>
      <c r="F128" s="108"/>
      <c r="G128" s="126"/>
      <c r="H128" s="108"/>
      <c r="I128" s="108"/>
      <c r="J128" s="108"/>
      <c r="K128" s="108"/>
      <c r="L128" s="108"/>
      <c r="M128" s="663"/>
      <c r="N128" s="290"/>
    </row>
    <row r="129" spans="1:14">
      <c r="A129" s="115"/>
      <c r="B129" s="114" t="s">
        <v>464</v>
      </c>
      <c r="C129" s="111"/>
      <c r="D129" s="111"/>
      <c r="E129" s="108"/>
      <c r="F129" s="108"/>
      <c r="G129" s="126"/>
      <c r="H129" s="108"/>
      <c r="I129" s="108"/>
      <c r="J129" s="108"/>
      <c r="K129" s="108"/>
      <c r="L129" s="108"/>
      <c r="M129" s="663"/>
      <c r="N129" s="290"/>
    </row>
    <row r="130" spans="1:14">
      <c r="A130" s="115" t="s">
        <v>28</v>
      </c>
      <c r="B130" s="116" t="s">
        <v>465</v>
      </c>
      <c r="C130" s="111" t="s">
        <v>447</v>
      </c>
      <c r="D130" s="111">
        <v>0.5</v>
      </c>
      <c r="E130" s="289">
        <v>9400</v>
      </c>
      <c r="F130" s="289">
        <f>E130*D130</f>
        <v>4700</v>
      </c>
      <c r="G130" s="122"/>
      <c r="H130" s="108"/>
      <c r="I130" s="108"/>
      <c r="J130" s="108"/>
      <c r="K130" s="108"/>
      <c r="L130" s="108"/>
      <c r="M130" s="665">
        <f>F130-L130</f>
        <v>4700</v>
      </c>
      <c r="N130" s="290"/>
    </row>
    <row r="131" spans="1:14">
      <c r="A131" s="115" t="s">
        <v>46</v>
      </c>
      <c r="B131" s="116" t="s">
        <v>466</v>
      </c>
      <c r="C131" s="111" t="s">
        <v>467</v>
      </c>
      <c r="D131" s="111">
        <v>1</v>
      </c>
      <c r="E131" s="289">
        <v>2900</v>
      </c>
      <c r="F131" s="289">
        <f>E131*D131</f>
        <v>2900</v>
      </c>
      <c r="G131" s="122"/>
      <c r="H131" s="108"/>
      <c r="I131" s="108"/>
      <c r="J131" s="108"/>
      <c r="K131" s="108"/>
      <c r="L131" s="108"/>
      <c r="M131" s="665">
        <f>F131-L131</f>
        <v>2900</v>
      </c>
      <c r="N131" s="290"/>
    </row>
    <row r="132" spans="1:14">
      <c r="A132" s="105"/>
      <c r="B132" s="145"/>
      <c r="C132" s="125"/>
      <c r="D132" s="125"/>
      <c r="E132" s="108"/>
      <c r="F132" s="108"/>
      <c r="G132" s="126"/>
      <c r="H132" s="108"/>
      <c r="I132" s="108"/>
      <c r="J132" s="108"/>
      <c r="K132" s="108"/>
      <c r="L132" s="108"/>
      <c r="M132" s="663"/>
      <c r="N132" s="290"/>
    </row>
    <row r="133" spans="1:14">
      <c r="A133" s="113"/>
      <c r="B133" s="114" t="s">
        <v>468</v>
      </c>
      <c r="C133" s="120"/>
      <c r="D133" s="120"/>
      <c r="E133" s="108"/>
      <c r="F133" s="108"/>
      <c r="G133" s="130"/>
      <c r="H133" s="108"/>
      <c r="I133" s="108"/>
      <c r="J133" s="108"/>
      <c r="K133" s="108"/>
      <c r="L133" s="108"/>
      <c r="M133" s="663"/>
      <c r="N133" s="290"/>
    </row>
    <row r="134" spans="1:14" ht="43.2">
      <c r="A134" s="113"/>
      <c r="B134" s="114" t="s">
        <v>469</v>
      </c>
      <c r="C134" s="120"/>
      <c r="D134" s="120"/>
      <c r="E134" s="108"/>
      <c r="F134" s="108"/>
      <c r="G134" s="130"/>
      <c r="H134" s="108"/>
      <c r="I134" s="108"/>
      <c r="J134" s="108"/>
      <c r="K134" s="108"/>
      <c r="L134" s="108"/>
      <c r="M134" s="663"/>
      <c r="N134" s="290"/>
    </row>
    <row r="135" spans="1:14">
      <c r="A135" s="113"/>
      <c r="B135" s="114" t="s">
        <v>470</v>
      </c>
      <c r="C135" s="120"/>
      <c r="D135" s="120"/>
      <c r="E135" s="108"/>
      <c r="F135" s="108"/>
      <c r="G135" s="130"/>
      <c r="H135" s="108"/>
      <c r="I135" s="108"/>
      <c r="J135" s="108"/>
      <c r="K135" s="108"/>
      <c r="L135" s="108"/>
      <c r="M135" s="663"/>
      <c r="N135" s="290"/>
    </row>
    <row r="136" spans="1:14" ht="28.8">
      <c r="A136" s="113"/>
      <c r="B136" s="114" t="s">
        <v>471</v>
      </c>
      <c r="C136" s="120"/>
      <c r="D136" s="120"/>
      <c r="E136" s="108"/>
      <c r="F136" s="108"/>
      <c r="G136" s="130"/>
      <c r="H136" s="108"/>
      <c r="I136" s="108"/>
      <c r="J136" s="108"/>
      <c r="K136" s="108"/>
      <c r="L136" s="108"/>
      <c r="M136" s="663"/>
      <c r="N136" s="290"/>
    </row>
    <row r="137" spans="1:14" ht="28.8">
      <c r="A137" s="113"/>
      <c r="B137" s="114" t="s">
        <v>472</v>
      </c>
      <c r="C137" s="120"/>
      <c r="D137" s="120"/>
      <c r="E137" s="108"/>
      <c r="F137" s="108"/>
      <c r="G137" s="130"/>
      <c r="H137" s="108"/>
      <c r="I137" s="108"/>
      <c r="J137" s="108"/>
      <c r="K137" s="108"/>
      <c r="L137" s="108"/>
      <c r="M137" s="663"/>
      <c r="N137" s="290"/>
    </row>
    <row r="138" spans="1:14" ht="28.8">
      <c r="A138" s="113"/>
      <c r="B138" s="114" t="s">
        <v>473</v>
      </c>
      <c r="C138" s="120"/>
      <c r="D138" s="120"/>
      <c r="E138" s="108"/>
      <c r="F138" s="108"/>
      <c r="G138" s="130"/>
      <c r="H138" s="108"/>
      <c r="I138" s="108"/>
      <c r="J138" s="108"/>
      <c r="K138" s="108"/>
      <c r="L138" s="108"/>
      <c r="M138" s="663"/>
      <c r="N138" s="290"/>
    </row>
    <row r="139" spans="1:14">
      <c r="A139" s="115"/>
      <c r="B139" s="116"/>
      <c r="C139" s="111"/>
      <c r="D139" s="111"/>
      <c r="E139" s="108"/>
      <c r="F139" s="108"/>
      <c r="G139" s="112"/>
      <c r="H139" s="108"/>
      <c r="I139" s="108"/>
      <c r="J139" s="108"/>
      <c r="K139" s="108"/>
      <c r="L139" s="108"/>
      <c r="M139" s="663"/>
      <c r="N139" s="290"/>
    </row>
    <row r="140" spans="1:14" s="101" customFormat="1">
      <c r="A140" s="131"/>
      <c r="B140" s="132" t="s">
        <v>399</v>
      </c>
      <c r="C140" s="133"/>
      <c r="D140" s="133"/>
      <c r="E140" s="135"/>
      <c r="F140" s="135"/>
      <c r="G140" s="134"/>
      <c r="H140" s="135"/>
      <c r="I140" s="135"/>
      <c r="J140" s="135"/>
      <c r="K140" s="135"/>
      <c r="L140" s="135"/>
      <c r="M140" s="664"/>
      <c r="N140" s="291"/>
    </row>
    <row r="141" spans="1:14">
      <c r="A141" s="137"/>
      <c r="B141" s="138"/>
      <c r="C141" s="139"/>
      <c r="D141" s="139"/>
      <c r="E141" s="108"/>
      <c r="F141" s="108"/>
      <c r="G141" s="140"/>
      <c r="H141" s="108"/>
      <c r="I141" s="108"/>
      <c r="J141" s="108"/>
      <c r="K141" s="108"/>
      <c r="L141" s="108"/>
      <c r="M141" s="663"/>
      <c r="N141" s="290"/>
    </row>
    <row r="142" spans="1:14">
      <c r="A142" s="113">
        <v>4</v>
      </c>
      <c r="B142" s="114" t="s">
        <v>474</v>
      </c>
      <c r="C142" s="120"/>
      <c r="D142" s="120"/>
      <c r="E142" s="108"/>
      <c r="F142" s="108"/>
      <c r="G142" s="130"/>
      <c r="H142" s="108"/>
      <c r="I142" s="108"/>
      <c r="J142" s="108"/>
      <c r="K142" s="108"/>
      <c r="L142" s="108"/>
      <c r="M142" s="663"/>
      <c r="N142" s="290"/>
    </row>
    <row r="143" spans="1:14">
      <c r="A143" s="113"/>
      <c r="B143" s="114"/>
      <c r="C143" s="120"/>
      <c r="D143" s="120"/>
      <c r="E143" s="108"/>
      <c r="F143" s="108"/>
      <c r="G143" s="130"/>
      <c r="H143" s="108"/>
      <c r="I143" s="108"/>
      <c r="J143" s="108"/>
      <c r="K143" s="108"/>
      <c r="L143" s="108"/>
      <c r="M143" s="663"/>
      <c r="N143" s="290"/>
    </row>
    <row r="144" spans="1:14">
      <c r="A144" s="113">
        <v>4.0999999999999996</v>
      </c>
      <c r="B144" s="114" t="s">
        <v>475</v>
      </c>
      <c r="C144" s="120"/>
      <c r="D144" s="120"/>
      <c r="E144" s="108"/>
      <c r="F144" s="108"/>
      <c r="G144" s="130"/>
      <c r="H144" s="108"/>
      <c r="I144" s="108"/>
      <c r="J144" s="108"/>
      <c r="K144" s="108"/>
      <c r="L144" s="108"/>
      <c r="M144" s="663"/>
      <c r="N144" s="290"/>
    </row>
    <row r="145" spans="1:14" ht="86.4">
      <c r="A145" s="115"/>
      <c r="B145" s="517" t="s">
        <v>476</v>
      </c>
      <c r="C145" s="111" t="s">
        <v>447</v>
      </c>
      <c r="D145" s="111">
        <v>100</v>
      </c>
      <c r="E145" s="289">
        <v>675</v>
      </c>
      <c r="F145" s="289">
        <f>E145*D145</f>
        <v>67500</v>
      </c>
      <c r="G145" s="632">
        <v>85.78</v>
      </c>
      <c r="H145" s="608">
        <f t="shared" ref="H145" si="22">I145-G145</f>
        <v>0</v>
      </c>
      <c r="I145" s="598">
        <f>'MB HVAC'!I230</f>
        <v>85.78</v>
      </c>
      <c r="J145" s="108">
        <v>57901.5</v>
      </c>
      <c r="K145" s="579">
        <f t="shared" ref="K145" si="23">L145-J145</f>
        <v>0</v>
      </c>
      <c r="L145" s="579">
        <f t="shared" ref="L145" si="24">I145*E145</f>
        <v>57901.5</v>
      </c>
      <c r="M145" s="665">
        <f>F145-L145</f>
        <v>9598.5</v>
      </c>
      <c r="N145" s="290"/>
    </row>
    <row r="146" spans="1:14">
      <c r="A146" s="115"/>
      <c r="B146" s="114" t="s">
        <v>409</v>
      </c>
      <c r="C146" s="111"/>
      <c r="D146" s="111"/>
      <c r="E146" s="108"/>
      <c r="F146" s="108"/>
      <c r="G146" s="112"/>
      <c r="H146" s="108"/>
      <c r="I146" s="108"/>
      <c r="J146" s="108"/>
      <c r="K146" s="108"/>
      <c r="L146" s="108"/>
      <c r="M146" s="663"/>
      <c r="N146" s="290"/>
    </row>
    <row r="147" spans="1:14">
      <c r="A147" s="115"/>
      <c r="B147" s="116"/>
      <c r="C147" s="111"/>
      <c r="D147" s="111"/>
      <c r="E147" s="108"/>
      <c r="F147" s="108"/>
      <c r="G147" s="112"/>
      <c r="H147" s="108"/>
      <c r="I147" s="108"/>
      <c r="J147" s="108"/>
      <c r="K147" s="108"/>
      <c r="L147" s="108"/>
      <c r="M147" s="663"/>
      <c r="N147" s="290"/>
    </row>
    <row r="148" spans="1:14" ht="15.75" customHeight="1">
      <c r="A148" s="113">
        <v>4.2</v>
      </c>
      <c r="B148" s="114" t="s">
        <v>477</v>
      </c>
      <c r="C148" s="120"/>
      <c r="D148" s="120"/>
      <c r="E148" s="108"/>
      <c r="F148" s="108"/>
      <c r="G148" s="130"/>
      <c r="H148" s="108"/>
      <c r="I148" s="108"/>
      <c r="J148" s="108"/>
      <c r="K148" s="108"/>
      <c r="L148" s="108"/>
      <c r="M148" s="663"/>
      <c r="N148" s="290"/>
    </row>
    <row r="149" spans="1:14" ht="100.8">
      <c r="A149" s="115"/>
      <c r="B149" s="116" t="s">
        <v>478</v>
      </c>
      <c r="C149" s="111" t="s">
        <v>447</v>
      </c>
      <c r="D149" s="111">
        <v>25</v>
      </c>
      <c r="E149" s="289">
        <v>865</v>
      </c>
      <c r="F149" s="289">
        <f>E149*D149</f>
        <v>21625</v>
      </c>
      <c r="G149" s="632">
        <v>1.38</v>
      </c>
      <c r="H149" s="608">
        <f t="shared" ref="H149" si="25">I149-G149</f>
        <v>0</v>
      </c>
      <c r="I149" s="598">
        <f>'MB HVAC'!I239</f>
        <v>1.38</v>
      </c>
      <c r="J149" s="108">
        <v>1193.6999999999998</v>
      </c>
      <c r="K149" s="579">
        <f t="shared" ref="K149" si="26">L149-J149</f>
        <v>0</v>
      </c>
      <c r="L149" s="579">
        <f t="shared" ref="L149" si="27">I149*E149</f>
        <v>1193.6999999999998</v>
      </c>
      <c r="M149" s="665">
        <f>F149-L149</f>
        <v>20431.3</v>
      </c>
      <c r="N149" s="290"/>
    </row>
    <row r="150" spans="1:14">
      <c r="A150" s="115"/>
      <c r="B150" s="114" t="s">
        <v>409</v>
      </c>
      <c r="C150" s="111"/>
      <c r="D150" s="111"/>
      <c r="E150" s="108"/>
      <c r="F150" s="108"/>
      <c r="G150" s="112"/>
      <c r="H150" s="108"/>
      <c r="I150" s="108"/>
      <c r="J150" s="108"/>
      <c r="K150" s="108"/>
      <c r="L150" s="108"/>
      <c r="M150" s="663"/>
      <c r="N150" s="290"/>
    </row>
    <row r="151" spans="1:14">
      <c r="A151" s="115"/>
      <c r="B151" s="116"/>
      <c r="C151" s="111"/>
      <c r="D151" s="111"/>
      <c r="E151" s="108"/>
      <c r="F151" s="108"/>
      <c r="G151" s="112"/>
      <c r="H151" s="108"/>
      <c r="I151" s="108"/>
      <c r="J151" s="108"/>
      <c r="K151" s="108"/>
      <c r="L151" s="108"/>
      <c r="M151" s="663"/>
      <c r="N151" s="290"/>
    </row>
    <row r="152" spans="1:14">
      <c r="A152" s="146"/>
      <c r="B152" s="147" t="s">
        <v>366</v>
      </c>
      <c r="C152" s="111"/>
      <c r="D152" s="111"/>
      <c r="E152" s="108"/>
      <c r="F152" s="108"/>
      <c r="G152" s="112"/>
      <c r="H152" s="108"/>
      <c r="I152" s="108"/>
      <c r="J152" s="108"/>
      <c r="K152" s="108"/>
      <c r="L152" s="108"/>
      <c r="M152" s="663"/>
      <c r="N152" s="290"/>
    </row>
    <row r="153" spans="1:14" ht="28.8">
      <c r="A153" s="148" t="s">
        <v>388</v>
      </c>
      <c r="B153" s="149" t="s">
        <v>479</v>
      </c>
      <c r="C153" s="111"/>
      <c r="D153" s="111"/>
      <c r="E153" s="108"/>
      <c r="F153" s="108"/>
      <c r="G153" s="112"/>
      <c r="H153" s="108"/>
      <c r="I153" s="108"/>
      <c r="J153" s="108"/>
      <c r="K153" s="108"/>
      <c r="L153" s="108"/>
      <c r="M153" s="663"/>
      <c r="N153" s="290"/>
    </row>
    <row r="154" spans="1:14" ht="43.2">
      <c r="A154" s="148" t="s">
        <v>390</v>
      </c>
      <c r="B154" s="149" t="s">
        <v>480</v>
      </c>
      <c r="C154" s="111"/>
      <c r="D154" s="111"/>
      <c r="E154" s="108"/>
      <c r="F154" s="108"/>
      <c r="G154" s="112"/>
      <c r="H154" s="108"/>
      <c r="I154" s="108"/>
      <c r="J154" s="108"/>
      <c r="K154" s="108"/>
      <c r="L154" s="108"/>
      <c r="M154" s="663"/>
      <c r="N154" s="290"/>
    </row>
    <row r="155" spans="1:14" ht="28.8">
      <c r="A155" s="146" t="s">
        <v>392</v>
      </c>
      <c r="B155" s="150" t="s">
        <v>481</v>
      </c>
      <c r="C155" s="111"/>
      <c r="D155" s="111"/>
      <c r="E155" s="108"/>
      <c r="F155" s="108"/>
      <c r="G155" s="112"/>
      <c r="H155" s="108"/>
      <c r="I155" s="108"/>
      <c r="J155" s="108"/>
      <c r="K155" s="108"/>
      <c r="L155" s="108"/>
      <c r="M155" s="663"/>
      <c r="N155" s="290"/>
    </row>
    <row r="156" spans="1:14">
      <c r="A156" s="115"/>
      <c r="B156" s="116"/>
      <c r="C156" s="111"/>
      <c r="D156" s="111"/>
      <c r="E156" s="108"/>
      <c r="F156" s="108"/>
      <c r="G156" s="112"/>
      <c r="H156" s="108"/>
      <c r="I156" s="108"/>
      <c r="J156" s="108"/>
      <c r="K156" s="108"/>
      <c r="L156" s="108"/>
      <c r="M156" s="663"/>
      <c r="N156" s="290"/>
    </row>
    <row r="157" spans="1:14" s="101" customFormat="1">
      <c r="A157" s="131"/>
      <c r="B157" s="132" t="s">
        <v>399</v>
      </c>
      <c r="C157" s="133"/>
      <c r="D157" s="133"/>
      <c r="E157" s="135"/>
      <c r="F157" s="135"/>
      <c r="G157" s="134"/>
      <c r="H157" s="135"/>
      <c r="I157" s="135"/>
      <c r="J157" s="135"/>
      <c r="K157" s="135"/>
      <c r="L157" s="135"/>
      <c r="M157" s="664"/>
      <c r="N157" s="291"/>
    </row>
    <row r="158" spans="1:14">
      <c r="A158" s="113"/>
      <c r="B158" s="114"/>
      <c r="C158" s="120"/>
      <c r="D158" s="120"/>
      <c r="E158" s="108"/>
      <c r="F158" s="108"/>
      <c r="G158" s="128"/>
      <c r="H158" s="108"/>
      <c r="I158" s="108"/>
      <c r="J158" s="108"/>
      <c r="K158" s="108"/>
      <c r="L158" s="108"/>
      <c r="M158" s="663"/>
      <c r="N158" s="290"/>
    </row>
    <row r="159" spans="1:14">
      <c r="A159" s="113">
        <v>5</v>
      </c>
      <c r="B159" s="114" t="s">
        <v>482</v>
      </c>
      <c r="C159" s="120"/>
      <c r="D159" s="120"/>
      <c r="E159" s="108"/>
      <c r="F159" s="108"/>
      <c r="G159" s="128"/>
      <c r="H159" s="108"/>
      <c r="I159" s="108"/>
      <c r="J159" s="108"/>
      <c r="K159" s="108"/>
      <c r="L159" s="108"/>
      <c r="M159" s="663"/>
      <c r="N159" s="290"/>
    </row>
    <row r="160" spans="1:14">
      <c r="A160" s="113"/>
      <c r="B160" s="114"/>
      <c r="C160" s="120"/>
      <c r="D160" s="120"/>
      <c r="E160" s="108"/>
      <c r="F160" s="108"/>
      <c r="G160" s="128"/>
      <c r="H160" s="108"/>
      <c r="I160" s="108"/>
      <c r="J160" s="108"/>
      <c r="K160" s="108"/>
      <c r="L160" s="108"/>
      <c r="M160" s="663"/>
      <c r="N160" s="290"/>
    </row>
    <row r="161" spans="1:14">
      <c r="A161" s="113">
        <v>5.0999999999999996</v>
      </c>
      <c r="B161" s="114" t="s">
        <v>483</v>
      </c>
      <c r="C161" s="120"/>
      <c r="D161" s="120"/>
      <c r="E161" s="108"/>
      <c r="F161" s="108"/>
      <c r="G161" s="128"/>
      <c r="H161" s="108"/>
      <c r="I161" s="108"/>
      <c r="J161" s="108"/>
      <c r="K161" s="108"/>
      <c r="L161" s="108"/>
      <c r="M161" s="663"/>
      <c r="N161" s="290"/>
    </row>
    <row r="162" spans="1:14" ht="158.4">
      <c r="A162" s="115"/>
      <c r="B162" s="116" t="s">
        <v>484</v>
      </c>
      <c r="C162" s="111"/>
      <c r="D162" s="111"/>
      <c r="E162" s="108"/>
      <c r="F162" s="108"/>
      <c r="G162" s="128"/>
      <c r="H162" s="108"/>
      <c r="I162" s="108"/>
      <c r="J162" s="108"/>
      <c r="K162" s="108"/>
      <c r="L162" s="108"/>
      <c r="M162" s="663"/>
      <c r="N162" s="290"/>
    </row>
    <row r="163" spans="1:14">
      <c r="A163" s="115" t="s">
        <v>28</v>
      </c>
      <c r="B163" s="116" t="s">
        <v>485</v>
      </c>
      <c r="C163" s="111" t="s">
        <v>44</v>
      </c>
      <c r="D163" s="111">
        <v>2</v>
      </c>
      <c r="E163" s="289">
        <v>25350</v>
      </c>
      <c r="F163" s="289">
        <f>E163*D163</f>
        <v>50700</v>
      </c>
      <c r="G163" s="122">
        <v>0</v>
      </c>
      <c r="H163" s="608">
        <f t="shared" ref="H163" si="28">I163-G163</f>
        <v>2</v>
      </c>
      <c r="I163" s="598">
        <f>'MB HVAC'!I256</f>
        <v>2</v>
      </c>
      <c r="J163" s="108">
        <v>0</v>
      </c>
      <c r="K163" s="579">
        <f t="shared" ref="K163" si="29">L163-J163</f>
        <v>50700</v>
      </c>
      <c r="L163" s="579">
        <f t="shared" ref="L163" si="30">I163*E163</f>
        <v>50700</v>
      </c>
      <c r="M163" s="665">
        <f>F163-L163</f>
        <v>0</v>
      </c>
      <c r="N163" s="290"/>
    </row>
    <row r="164" spans="1:14">
      <c r="A164" s="115"/>
      <c r="B164" s="116"/>
      <c r="C164" s="111"/>
      <c r="D164" s="111"/>
      <c r="E164" s="108"/>
      <c r="F164" s="108"/>
      <c r="G164" s="112"/>
      <c r="H164" s="108"/>
      <c r="I164" s="108"/>
      <c r="J164" s="108"/>
      <c r="K164" s="108"/>
      <c r="L164" s="108"/>
      <c r="M164" s="663"/>
      <c r="N164" s="290"/>
    </row>
    <row r="165" spans="1:14">
      <c r="A165" s="113">
        <v>6.2</v>
      </c>
      <c r="B165" s="114" t="s">
        <v>486</v>
      </c>
      <c r="C165" s="120"/>
      <c r="D165" s="120"/>
      <c r="E165" s="108"/>
      <c r="F165" s="108"/>
      <c r="G165" s="128"/>
      <c r="H165" s="108"/>
      <c r="I165" s="108"/>
      <c r="J165" s="108"/>
      <c r="K165" s="108"/>
      <c r="L165" s="108"/>
      <c r="M165" s="663"/>
      <c r="N165" s="290"/>
    </row>
    <row r="166" spans="1:14" ht="158.4">
      <c r="A166" s="115"/>
      <c r="B166" s="116" t="s">
        <v>487</v>
      </c>
      <c r="C166" s="111"/>
      <c r="D166" s="111"/>
      <c r="E166" s="108"/>
      <c r="F166" s="108"/>
      <c r="G166" s="128"/>
      <c r="H166" s="108"/>
      <c r="I166" s="108"/>
      <c r="J166" s="108"/>
      <c r="K166" s="108"/>
      <c r="L166" s="108"/>
      <c r="M166" s="663"/>
      <c r="N166" s="290"/>
    </row>
    <row r="167" spans="1:14">
      <c r="A167" s="113" t="s">
        <v>28</v>
      </c>
      <c r="B167" s="114" t="s">
        <v>488</v>
      </c>
      <c r="C167" s="120"/>
      <c r="D167" s="120"/>
      <c r="E167" s="108"/>
      <c r="F167" s="108"/>
      <c r="G167" s="128"/>
      <c r="H167" s="108"/>
      <c r="I167" s="108"/>
      <c r="J167" s="108"/>
      <c r="K167" s="108"/>
      <c r="L167" s="108"/>
      <c r="M167" s="663"/>
      <c r="N167" s="290"/>
    </row>
    <row r="168" spans="1:14">
      <c r="A168" s="115"/>
      <c r="B168" s="116" t="s">
        <v>485</v>
      </c>
      <c r="C168" s="111" t="s">
        <v>405</v>
      </c>
      <c r="D168" s="111">
        <v>10</v>
      </c>
      <c r="E168" s="289">
        <v>510</v>
      </c>
      <c r="F168" s="289">
        <f>E168*D168</f>
        <v>5100</v>
      </c>
      <c r="G168" s="122">
        <v>41</v>
      </c>
      <c r="H168" s="608">
        <f t="shared" ref="H168" si="31">I168-G168</f>
        <v>0</v>
      </c>
      <c r="I168" s="598">
        <f>'MB HVAC'!I265</f>
        <v>41</v>
      </c>
      <c r="J168" s="108">
        <v>20910</v>
      </c>
      <c r="K168" s="579">
        <f t="shared" ref="K168" si="32">L168-J168</f>
        <v>0</v>
      </c>
      <c r="L168" s="579">
        <f t="shared" ref="L168" si="33">I168*E168</f>
        <v>20910</v>
      </c>
      <c r="M168" s="665">
        <f>F168-L168</f>
        <v>-15810</v>
      </c>
      <c r="N168" s="290"/>
    </row>
    <row r="169" spans="1:14">
      <c r="A169" s="115"/>
      <c r="B169" s="116"/>
      <c r="C169" s="111"/>
      <c r="D169" s="111"/>
      <c r="E169" s="108"/>
      <c r="F169" s="108"/>
      <c r="G169" s="128"/>
      <c r="H169" s="108"/>
      <c r="I169" s="108"/>
      <c r="J169" s="108"/>
      <c r="K169" s="108"/>
      <c r="L169" s="108"/>
      <c r="M169" s="663"/>
      <c r="N169" s="290"/>
    </row>
    <row r="170" spans="1:14">
      <c r="A170" s="113" t="s">
        <v>46</v>
      </c>
      <c r="B170" s="114" t="s">
        <v>489</v>
      </c>
      <c r="C170" s="120"/>
      <c r="D170" s="120"/>
      <c r="E170" s="108"/>
      <c r="F170" s="108"/>
      <c r="G170" s="128"/>
      <c r="H170" s="108"/>
      <c r="I170" s="108"/>
      <c r="J170" s="108"/>
      <c r="K170" s="108"/>
      <c r="L170" s="108"/>
      <c r="M170" s="663"/>
      <c r="N170" s="290"/>
    </row>
    <row r="171" spans="1:14">
      <c r="A171" s="115"/>
      <c r="B171" s="116" t="s">
        <v>490</v>
      </c>
      <c r="C171" s="111" t="s">
        <v>405</v>
      </c>
      <c r="D171" s="111">
        <v>20</v>
      </c>
      <c r="E171" s="289">
        <v>85</v>
      </c>
      <c r="F171" s="289">
        <f>E171*D171</f>
        <v>1700</v>
      </c>
      <c r="G171" s="122"/>
      <c r="H171" s="108"/>
      <c r="I171" s="108"/>
      <c r="J171" s="108"/>
      <c r="K171" s="108"/>
      <c r="L171" s="108"/>
      <c r="M171" s="665">
        <f>F171-L171</f>
        <v>1700</v>
      </c>
      <c r="N171" s="290"/>
    </row>
    <row r="172" spans="1:14">
      <c r="A172" s="115"/>
      <c r="B172" s="116"/>
      <c r="C172" s="111"/>
      <c r="D172" s="111"/>
      <c r="E172" s="108"/>
      <c r="F172" s="108"/>
      <c r="G172" s="112"/>
      <c r="H172" s="108"/>
      <c r="I172" s="108"/>
      <c r="J172" s="108"/>
      <c r="K172" s="108"/>
      <c r="L172" s="108"/>
      <c r="M172" s="663"/>
      <c r="N172" s="290"/>
    </row>
    <row r="173" spans="1:14">
      <c r="A173" s="105">
        <v>6.3</v>
      </c>
      <c r="B173" s="106" t="s">
        <v>491</v>
      </c>
      <c r="C173" s="107"/>
      <c r="D173" s="107"/>
      <c r="E173" s="108"/>
      <c r="F173" s="108"/>
      <c r="G173" s="112"/>
      <c r="H173" s="108"/>
      <c r="I173" s="108"/>
      <c r="J173" s="108"/>
      <c r="K173" s="108"/>
      <c r="L173" s="108"/>
      <c r="M173" s="663"/>
      <c r="N173" s="290"/>
    </row>
    <row r="174" spans="1:14" ht="28.8">
      <c r="A174" s="123"/>
      <c r="B174" s="124" t="s">
        <v>492</v>
      </c>
      <c r="C174" s="125"/>
      <c r="D174" s="125"/>
      <c r="E174" s="108"/>
      <c r="F174" s="108"/>
      <c r="G174" s="112"/>
      <c r="H174" s="108"/>
      <c r="I174" s="108"/>
      <c r="J174" s="108"/>
      <c r="K174" s="108"/>
      <c r="L174" s="108"/>
      <c r="M174" s="663"/>
      <c r="N174" s="290"/>
    </row>
    <row r="175" spans="1:14">
      <c r="A175" s="123"/>
      <c r="B175" s="124" t="s">
        <v>493</v>
      </c>
      <c r="C175" s="125"/>
      <c r="D175" s="125"/>
      <c r="E175" s="108"/>
      <c r="F175" s="108"/>
      <c r="G175" s="112"/>
      <c r="H175" s="108"/>
      <c r="I175" s="108"/>
      <c r="J175" s="108"/>
      <c r="K175" s="108"/>
      <c r="L175" s="108"/>
      <c r="M175" s="663"/>
      <c r="N175" s="290"/>
    </row>
    <row r="176" spans="1:14">
      <c r="A176" s="123"/>
      <c r="B176" s="124" t="s">
        <v>494</v>
      </c>
      <c r="C176" s="125"/>
      <c r="D176" s="125"/>
      <c r="E176" s="108"/>
      <c r="F176" s="108"/>
      <c r="G176" s="112"/>
      <c r="H176" s="108"/>
      <c r="I176" s="108"/>
      <c r="J176" s="108"/>
      <c r="K176" s="108"/>
      <c r="L176" s="108"/>
      <c r="M176" s="663"/>
      <c r="N176" s="290"/>
    </row>
    <row r="177" spans="1:32">
      <c r="A177" s="123"/>
      <c r="B177" s="124" t="s">
        <v>495</v>
      </c>
      <c r="C177" s="125"/>
      <c r="D177" s="125"/>
      <c r="E177" s="108"/>
      <c r="F177" s="108"/>
      <c r="G177" s="112"/>
      <c r="H177" s="108"/>
      <c r="I177" s="108"/>
      <c r="J177" s="108"/>
      <c r="K177" s="108"/>
      <c r="L177" s="108"/>
      <c r="M177" s="663"/>
      <c r="N177" s="290"/>
    </row>
    <row r="178" spans="1:32">
      <c r="A178" s="123"/>
      <c r="B178" s="124" t="s">
        <v>496</v>
      </c>
      <c r="C178" s="125"/>
      <c r="D178" s="125"/>
      <c r="E178" s="108"/>
      <c r="F178" s="108"/>
      <c r="G178" s="112"/>
      <c r="H178" s="108"/>
      <c r="I178" s="108"/>
      <c r="J178" s="108"/>
      <c r="K178" s="108"/>
      <c r="L178" s="108"/>
      <c r="M178" s="663"/>
      <c r="N178" s="290"/>
    </row>
    <row r="179" spans="1:32" ht="100.8">
      <c r="A179" s="123"/>
      <c r="B179" s="124" t="s">
        <v>497</v>
      </c>
      <c r="C179" s="125"/>
      <c r="D179" s="125"/>
      <c r="E179" s="108"/>
      <c r="F179" s="108"/>
      <c r="G179" s="112"/>
      <c r="H179" s="108"/>
      <c r="I179" s="108"/>
      <c r="J179" s="108"/>
      <c r="K179" s="108"/>
      <c r="L179" s="108"/>
      <c r="M179" s="663"/>
      <c r="N179" s="290"/>
    </row>
    <row r="180" spans="1:32">
      <c r="A180" s="115"/>
      <c r="B180" s="114" t="s">
        <v>498</v>
      </c>
      <c r="C180" s="111"/>
      <c r="D180" s="111"/>
      <c r="E180" s="108"/>
      <c r="F180" s="108"/>
      <c r="G180" s="112"/>
      <c r="H180" s="108"/>
      <c r="I180" s="108"/>
      <c r="J180" s="108"/>
      <c r="K180" s="108"/>
      <c r="L180" s="108"/>
      <c r="M180" s="663"/>
      <c r="N180" s="290"/>
    </row>
    <row r="181" spans="1:32">
      <c r="A181" s="123" t="s">
        <v>28</v>
      </c>
      <c r="B181" s="124" t="s">
        <v>499</v>
      </c>
      <c r="C181" s="125" t="s">
        <v>500</v>
      </c>
      <c r="D181" s="125">
        <v>1</v>
      </c>
      <c r="E181" s="289">
        <v>57000</v>
      </c>
      <c r="F181" s="289">
        <f>E181*D181</f>
        <v>57000</v>
      </c>
      <c r="G181" s="122"/>
      <c r="H181" s="108"/>
      <c r="I181" s="108"/>
      <c r="J181" s="108"/>
      <c r="K181" s="108"/>
      <c r="L181" s="108"/>
      <c r="M181" s="665">
        <f>F181-L181</f>
        <v>57000</v>
      </c>
      <c r="N181" s="290"/>
    </row>
    <row r="182" spans="1:32">
      <c r="A182" s="115"/>
      <c r="B182" s="116"/>
      <c r="C182" s="111"/>
      <c r="D182" s="111"/>
      <c r="E182" s="108"/>
      <c r="F182" s="108"/>
      <c r="G182" s="112"/>
      <c r="H182" s="108"/>
      <c r="I182" s="108"/>
      <c r="J182" s="108"/>
      <c r="K182" s="108"/>
      <c r="L182" s="108"/>
      <c r="M182" s="663"/>
      <c r="N182" s="290"/>
    </row>
    <row r="183" spans="1:32">
      <c r="A183" s="113">
        <v>6.4</v>
      </c>
      <c r="B183" s="114" t="s">
        <v>501</v>
      </c>
      <c r="C183" s="120"/>
      <c r="D183" s="120"/>
      <c r="E183" s="108"/>
      <c r="F183" s="108"/>
      <c r="G183" s="128"/>
      <c r="H183" s="108"/>
      <c r="I183" s="108"/>
      <c r="J183" s="108"/>
      <c r="K183" s="108"/>
      <c r="L183" s="108"/>
      <c r="M183" s="663"/>
      <c r="N183" s="290"/>
    </row>
    <row r="184" spans="1:32" ht="115.2">
      <c r="A184" s="115"/>
      <c r="B184" s="116" t="s">
        <v>502</v>
      </c>
      <c r="C184" s="111"/>
      <c r="D184" s="111"/>
      <c r="E184" s="108"/>
      <c r="F184" s="108"/>
      <c r="G184" s="128"/>
      <c r="H184" s="108"/>
      <c r="I184" s="108"/>
      <c r="J184" s="108"/>
      <c r="K184" s="108"/>
      <c r="L184" s="108"/>
      <c r="M184" s="663"/>
      <c r="N184" s="290"/>
    </row>
    <row r="185" spans="1:32" s="102" customFormat="1">
      <c r="A185" s="115" t="s">
        <v>28</v>
      </c>
      <c r="B185" s="116" t="s">
        <v>503</v>
      </c>
      <c r="C185" s="111" t="s">
        <v>44</v>
      </c>
      <c r="D185" s="111">
        <v>4</v>
      </c>
      <c r="E185" s="289">
        <v>1300</v>
      </c>
      <c r="F185" s="289">
        <f>E185*D185</f>
        <v>5200</v>
      </c>
      <c r="G185" s="122"/>
      <c r="H185" s="608">
        <f t="shared" ref="H185" si="34">I185-G185</f>
        <v>4</v>
      </c>
      <c r="I185" s="598">
        <f>'MB HVAC'!I286</f>
        <v>4</v>
      </c>
      <c r="J185" s="108"/>
      <c r="K185" s="579">
        <f t="shared" ref="K185" si="35">L185-J185</f>
        <v>5200</v>
      </c>
      <c r="L185" s="579">
        <f t="shared" ref="L185" si="36">I185*E185</f>
        <v>5200</v>
      </c>
      <c r="M185" s="665">
        <f>F185-L185</f>
        <v>0</v>
      </c>
      <c r="N185" s="290"/>
    </row>
    <row r="186" spans="1:32">
      <c r="A186" s="115"/>
      <c r="B186" s="116"/>
      <c r="C186" s="111"/>
      <c r="D186" s="111"/>
      <c r="E186" s="108"/>
      <c r="F186" s="108"/>
      <c r="G186" s="112"/>
      <c r="H186" s="108"/>
      <c r="I186" s="108"/>
      <c r="J186" s="108"/>
      <c r="K186" s="108"/>
      <c r="L186" s="108"/>
      <c r="M186" s="663"/>
      <c r="N186" s="290"/>
    </row>
    <row r="187" spans="1:32">
      <c r="A187" s="113">
        <v>6.5</v>
      </c>
      <c r="B187" s="114" t="s">
        <v>504</v>
      </c>
      <c r="C187" s="120"/>
      <c r="D187" s="120"/>
      <c r="E187" s="108"/>
      <c r="F187" s="108"/>
      <c r="G187" s="128"/>
      <c r="H187" s="108"/>
      <c r="I187" s="108"/>
      <c r="J187" s="108"/>
      <c r="K187" s="108"/>
      <c r="L187" s="108"/>
      <c r="M187" s="663"/>
      <c r="N187" s="290"/>
    </row>
    <row r="188" spans="1:32" ht="57.6">
      <c r="A188" s="115"/>
      <c r="B188" s="116" t="s">
        <v>505</v>
      </c>
      <c r="C188" s="111"/>
      <c r="D188" s="111"/>
      <c r="E188" s="108"/>
      <c r="F188" s="108"/>
      <c r="G188" s="128"/>
      <c r="H188" s="108"/>
      <c r="I188" s="108"/>
      <c r="J188" s="108"/>
      <c r="K188" s="108"/>
      <c r="L188" s="108"/>
      <c r="M188" s="663"/>
      <c r="N188" s="290"/>
    </row>
    <row r="189" spans="1:32">
      <c r="A189" s="115" t="s">
        <v>28</v>
      </c>
      <c r="B189" s="116" t="s">
        <v>506</v>
      </c>
      <c r="C189" s="111" t="s">
        <v>405</v>
      </c>
      <c r="D189" s="111">
        <v>10</v>
      </c>
      <c r="E189" s="289">
        <v>420</v>
      </c>
      <c r="F189" s="289">
        <f>E189*D189</f>
        <v>4200</v>
      </c>
      <c r="G189" s="122"/>
      <c r="H189" s="108"/>
      <c r="I189" s="108"/>
      <c r="J189" s="108"/>
      <c r="K189" s="108"/>
      <c r="L189" s="108"/>
      <c r="M189" s="665">
        <f>F189-L189</f>
        <v>4200</v>
      </c>
      <c r="N189" s="290"/>
    </row>
    <row r="190" spans="1:32">
      <c r="A190" s="115"/>
      <c r="B190" s="116"/>
      <c r="C190" s="111"/>
      <c r="D190" s="111"/>
      <c r="E190" s="289"/>
      <c r="F190" s="289"/>
      <c r="G190" s="122"/>
      <c r="H190" s="108"/>
      <c r="I190" s="108"/>
      <c r="J190" s="108"/>
      <c r="K190" s="108"/>
      <c r="L190" s="108"/>
      <c r="M190" s="663"/>
      <c r="N190" s="290"/>
    </row>
    <row r="191" spans="1:32" s="101" customFormat="1">
      <c r="A191" s="131"/>
      <c r="B191" s="132" t="s">
        <v>399</v>
      </c>
      <c r="C191" s="133"/>
      <c r="D191" s="135"/>
      <c r="E191" s="135"/>
      <c r="F191" s="135"/>
      <c r="G191" s="134"/>
      <c r="H191" s="135"/>
      <c r="I191" s="135"/>
      <c r="J191" s="135"/>
      <c r="K191" s="135"/>
      <c r="L191" s="135"/>
      <c r="M191" s="664"/>
      <c r="N191" s="291"/>
      <c r="O191" s="673"/>
      <c r="P191" s="673"/>
      <c r="Q191" s="673"/>
      <c r="R191" s="673"/>
      <c r="S191" s="673"/>
      <c r="T191" s="673"/>
      <c r="U191" s="673"/>
      <c r="V191" s="673"/>
      <c r="W191" s="673"/>
      <c r="X191" s="673"/>
      <c r="Y191" s="673"/>
      <c r="Z191" s="673"/>
      <c r="AA191" s="673"/>
      <c r="AB191" s="673"/>
      <c r="AC191" s="673"/>
      <c r="AD191" s="673"/>
      <c r="AE191" s="673"/>
      <c r="AF191" s="673"/>
    </row>
    <row r="192" spans="1:32">
      <c r="A192" s="105"/>
      <c r="B192" s="114"/>
      <c r="C192" s="107"/>
      <c r="D192" s="108"/>
      <c r="E192" s="108"/>
      <c r="F192" s="108"/>
      <c r="G192" s="109"/>
      <c r="H192" s="108"/>
      <c r="I192" s="108"/>
      <c r="J192" s="108"/>
      <c r="K192" s="108"/>
      <c r="L192" s="108"/>
      <c r="M192" s="663"/>
      <c r="N192" s="290"/>
      <c r="O192" s="674"/>
      <c r="P192" s="674"/>
      <c r="Q192" s="674"/>
      <c r="R192" s="674"/>
      <c r="S192" s="674"/>
      <c r="T192" s="674"/>
      <c r="U192" s="674"/>
      <c r="V192" s="674"/>
      <c r="W192" s="674"/>
      <c r="X192" s="674"/>
      <c r="Y192" s="674"/>
      <c r="Z192" s="674"/>
      <c r="AA192" s="674"/>
      <c r="AB192" s="674"/>
      <c r="AC192" s="674"/>
      <c r="AD192" s="674"/>
      <c r="AE192" s="674"/>
      <c r="AF192" s="674"/>
    </row>
    <row r="193" spans="1:32" s="103" customFormat="1" ht="16.2" thickBot="1">
      <c r="A193" s="151"/>
      <c r="B193" s="683" t="s">
        <v>835</v>
      </c>
      <c r="C193" s="152"/>
      <c r="D193" s="153"/>
      <c r="E193" s="153"/>
      <c r="F193" s="675">
        <f>SUM(F5:F192)</f>
        <v>799245</v>
      </c>
      <c r="G193" s="676"/>
      <c r="H193" s="677"/>
      <c r="I193" s="677"/>
      <c r="J193" s="675">
        <f>SUM(J5:J192)</f>
        <v>217452.2</v>
      </c>
      <c r="K193" s="675">
        <f>SUM(K5:K192)</f>
        <v>198263</v>
      </c>
      <c r="L193" s="675">
        <f>SUM(L5:L192)</f>
        <v>415715.2</v>
      </c>
      <c r="M193" s="675">
        <f>SUM(M5:M192)</f>
        <v>383529.8</v>
      </c>
      <c r="N193" s="678"/>
      <c r="O193" s="674"/>
      <c r="P193" s="674"/>
      <c r="Q193" s="674"/>
      <c r="R193" s="674"/>
      <c r="S193" s="674"/>
      <c r="T193" s="674"/>
      <c r="U193" s="674"/>
      <c r="V193" s="674"/>
      <c r="W193" s="674"/>
      <c r="X193" s="674"/>
      <c r="Y193" s="674"/>
      <c r="Z193" s="674"/>
      <c r="AA193" s="674"/>
      <c r="AB193" s="674"/>
      <c r="AC193" s="674"/>
      <c r="AD193" s="674"/>
      <c r="AE193" s="674"/>
      <c r="AF193" s="674"/>
    </row>
    <row r="194" spans="1:32">
      <c r="A194" s="28"/>
      <c r="B194" s="247" t="s">
        <v>834</v>
      </c>
      <c r="C194" s="248"/>
      <c r="D194" s="214"/>
      <c r="E194" s="298"/>
      <c r="F194" s="679">
        <f>F193*18%</f>
        <v>143864.1</v>
      </c>
      <c r="G194" s="680"/>
      <c r="H194" s="680"/>
      <c r="I194" s="680"/>
      <c r="J194" s="679">
        <f t="shared" ref="J194:M194" si="37">J193*18%</f>
        <v>39141.396000000001</v>
      </c>
      <c r="K194" s="679">
        <f t="shared" si="37"/>
        <v>35687.339999999997</v>
      </c>
      <c r="L194" s="679">
        <f t="shared" si="37"/>
        <v>74828.736000000004</v>
      </c>
      <c r="M194" s="679">
        <f t="shared" si="37"/>
        <v>69035.364000000001</v>
      </c>
      <c r="N194" s="680"/>
    </row>
    <row r="195" spans="1:32" ht="15" thickBot="1">
      <c r="A195" s="545"/>
      <c r="B195" s="684" t="s">
        <v>836</v>
      </c>
      <c r="C195" s="244"/>
      <c r="D195" s="245"/>
      <c r="E195" s="302"/>
      <c r="F195" s="681">
        <f>SUM(F193:F194)</f>
        <v>943109.1</v>
      </c>
      <c r="G195" s="681"/>
      <c r="H195" s="681"/>
      <c r="I195" s="681"/>
      <c r="J195" s="681">
        <f t="shared" ref="J195:M195" si="38">SUM(J193:J194)</f>
        <v>256593.59600000002</v>
      </c>
      <c r="K195" s="681">
        <f t="shared" si="38"/>
        <v>233950.34</v>
      </c>
      <c r="L195" s="681">
        <f t="shared" si="38"/>
        <v>490543.93599999999</v>
      </c>
      <c r="M195" s="681">
        <f t="shared" si="38"/>
        <v>452565.16399999999</v>
      </c>
      <c r="N195" s="682"/>
    </row>
  </sheetData>
  <mergeCells count="9">
    <mergeCell ref="A1:N1"/>
    <mergeCell ref="G2:I2"/>
    <mergeCell ref="J2:L2"/>
    <mergeCell ref="A2:A3"/>
    <mergeCell ref="B2:B3"/>
    <mergeCell ref="C2:C3"/>
    <mergeCell ref="D2:D3"/>
    <mergeCell ref="E2:E3"/>
    <mergeCell ref="N2:N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L47"/>
  <sheetViews>
    <sheetView topLeftCell="A25" zoomScale="90" zoomScaleNormal="90" workbookViewId="0">
      <selection activeCell="K38" sqref="K38"/>
    </sheetView>
  </sheetViews>
  <sheetFormatPr defaultColWidth="9" defaultRowHeight="14.4"/>
  <cols>
    <col min="1" max="1" width="6.33203125" style="104" customWidth="1"/>
    <col min="2" max="2" width="64.6640625" style="278" customWidth="1"/>
    <col min="3" max="3" width="7.33203125" style="104" customWidth="1"/>
    <col min="4" max="4" width="7.6640625" style="104" customWidth="1"/>
    <col min="5" max="6" width="11.6640625" style="104" customWidth="1"/>
    <col min="7" max="7" width="12" style="104" customWidth="1"/>
    <col min="8" max="11" width="12.33203125" style="104" customWidth="1"/>
    <col min="12" max="13" width="11" style="104" customWidth="1"/>
    <col min="14" max="14" width="9.44140625" style="104" customWidth="1"/>
    <col min="15" max="246" width="9.33203125" style="104"/>
    <col min="247" max="16383" width="9.33203125" style="100"/>
    <col min="16384" max="16384" width="9" style="100"/>
  </cols>
  <sheetData>
    <row r="1" spans="1:246" ht="16.95" customHeight="1">
      <c r="A1" s="786" t="s">
        <v>507</v>
      </c>
      <c r="B1" s="787"/>
      <c r="C1" s="787"/>
      <c r="D1" s="787"/>
      <c r="E1" s="787"/>
      <c r="F1" s="788"/>
      <c r="G1" s="787"/>
      <c r="H1" s="787"/>
      <c r="I1" s="787"/>
      <c r="J1" s="787"/>
      <c r="K1" s="787"/>
      <c r="L1" s="787"/>
      <c r="M1" s="789"/>
      <c r="N1" s="79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row>
    <row r="2" spans="1:246" ht="13.5" customHeight="1">
      <c r="A2" s="791" t="s">
        <v>296</v>
      </c>
      <c r="B2" s="783" t="s">
        <v>297</v>
      </c>
      <c r="C2" s="783" t="s">
        <v>298</v>
      </c>
      <c r="D2" s="784" t="s">
        <v>299</v>
      </c>
      <c r="E2" s="784" t="s">
        <v>21</v>
      </c>
      <c r="F2" s="792" t="s">
        <v>3</v>
      </c>
      <c r="G2" s="774" t="s">
        <v>22</v>
      </c>
      <c r="H2" s="774"/>
      <c r="I2" s="774"/>
      <c r="J2" s="774" t="s">
        <v>23</v>
      </c>
      <c r="K2" s="774"/>
      <c r="L2" s="774"/>
      <c r="M2" s="794" t="s">
        <v>833</v>
      </c>
      <c r="N2" s="780" t="s">
        <v>4</v>
      </c>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row>
    <row r="3" spans="1:246">
      <c r="A3" s="791"/>
      <c r="B3" s="783"/>
      <c r="C3" s="783"/>
      <c r="D3" s="784"/>
      <c r="E3" s="784"/>
      <c r="F3" s="793"/>
      <c r="G3" s="251" t="s">
        <v>5</v>
      </c>
      <c r="H3" s="251" t="s">
        <v>6</v>
      </c>
      <c r="I3" s="251" t="s">
        <v>24</v>
      </c>
      <c r="J3" s="251" t="s">
        <v>5</v>
      </c>
      <c r="K3" s="251" t="s">
        <v>6</v>
      </c>
      <c r="L3" s="251" t="s">
        <v>24</v>
      </c>
      <c r="M3" s="795"/>
      <c r="N3" s="78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row>
    <row r="4" spans="1:246" ht="18.45" customHeight="1">
      <c r="A4" s="48"/>
      <c r="B4" s="49"/>
      <c r="C4" s="50"/>
      <c r="D4" s="50"/>
      <c r="E4" s="50"/>
      <c r="F4" s="50"/>
      <c r="G4" s="50"/>
      <c r="H4" s="50"/>
      <c r="I4" s="50"/>
      <c r="J4" s="50"/>
      <c r="K4" s="50"/>
      <c r="L4" s="50"/>
      <c r="M4" s="666"/>
      <c r="N4" s="286"/>
    </row>
    <row r="5" spans="1:246" ht="129.6">
      <c r="A5" s="48">
        <v>1</v>
      </c>
      <c r="B5" s="49" t="s">
        <v>508</v>
      </c>
      <c r="C5" s="50"/>
      <c r="D5" s="50"/>
      <c r="E5" s="50"/>
      <c r="F5" s="50"/>
      <c r="G5" s="50"/>
      <c r="H5" s="50"/>
      <c r="I5" s="50"/>
      <c r="J5" s="50"/>
      <c r="K5" s="50"/>
      <c r="L5" s="50"/>
      <c r="M5" s="666"/>
      <c r="N5" s="286"/>
    </row>
    <row r="6" spans="1:246">
      <c r="A6" s="48" t="s">
        <v>509</v>
      </c>
      <c r="B6" s="54" t="s">
        <v>510</v>
      </c>
      <c r="C6" s="53" t="s">
        <v>511</v>
      </c>
      <c r="D6" s="53">
        <v>18</v>
      </c>
      <c r="E6" s="253">
        <v>760</v>
      </c>
      <c r="F6" s="253">
        <f>D6*E6</f>
        <v>13680</v>
      </c>
      <c r="G6" s="50">
        <v>30.145000000000003</v>
      </c>
      <c r="H6" s="279">
        <f>I6-G6</f>
        <v>0</v>
      </c>
      <c r="I6" s="279">
        <f>'MB Fire Fighting'!I18</f>
        <v>30.145000000000003</v>
      </c>
      <c r="J6" s="50">
        <v>22910.2</v>
      </c>
      <c r="K6" s="279">
        <f>L6-J6</f>
        <v>0</v>
      </c>
      <c r="L6" s="279">
        <f>I6*E6</f>
        <v>22910.2</v>
      </c>
      <c r="M6" s="667">
        <f>F6-L6</f>
        <v>-9230.2000000000007</v>
      </c>
      <c r="N6" s="286"/>
    </row>
    <row r="7" spans="1:246">
      <c r="A7" s="48" t="s">
        <v>512</v>
      </c>
      <c r="B7" s="54" t="s">
        <v>513</v>
      </c>
      <c r="C7" s="53" t="s">
        <v>511</v>
      </c>
      <c r="D7" s="53">
        <v>0</v>
      </c>
      <c r="E7" s="253"/>
      <c r="F7" s="253"/>
      <c r="G7" s="50"/>
      <c r="H7" s="50"/>
      <c r="I7" s="50"/>
      <c r="J7" s="50"/>
      <c r="K7" s="50"/>
      <c r="L7" s="50"/>
      <c r="M7" s="666"/>
      <c r="N7" s="286"/>
    </row>
    <row r="8" spans="1:246">
      <c r="A8" s="48" t="s">
        <v>514</v>
      </c>
      <c r="B8" s="54" t="s">
        <v>515</v>
      </c>
      <c r="C8" s="53" t="s">
        <v>511</v>
      </c>
      <c r="D8" s="53">
        <v>3</v>
      </c>
      <c r="E8" s="253">
        <v>945</v>
      </c>
      <c r="F8" s="253">
        <f t="shared" ref="F8:F10" si="0">D8*E8</f>
        <v>2835</v>
      </c>
      <c r="G8" s="50">
        <v>13.31</v>
      </c>
      <c r="H8" s="279">
        <f>I8-G8</f>
        <v>0</v>
      </c>
      <c r="I8" s="279">
        <f>'MB Fire Fighting'!I33</f>
        <v>13.31</v>
      </c>
      <c r="J8" s="50">
        <v>12577.95</v>
      </c>
      <c r="K8" s="279">
        <f>L8-J8</f>
        <v>0</v>
      </c>
      <c r="L8" s="279">
        <f>I8*E8</f>
        <v>12577.95</v>
      </c>
      <c r="M8" s="667">
        <f t="shared" ref="M8:M10" si="1">F8-L8</f>
        <v>-9742.9500000000007</v>
      </c>
      <c r="N8" s="286"/>
    </row>
    <row r="9" spans="1:246">
      <c r="A9" s="48" t="s">
        <v>516</v>
      </c>
      <c r="B9" s="54" t="s">
        <v>517</v>
      </c>
      <c r="C9" s="53" t="s">
        <v>511</v>
      </c>
      <c r="D9" s="53">
        <v>10</v>
      </c>
      <c r="E9" s="253">
        <v>1050</v>
      </c>
      <c r="F9" s="253">
        <f t="shared" si="0"/>
        <v>10500</v>
      </c>
      <c r="G9" s="50">
        <v>10.045</v>
      </c>
      <c r="H9" s="279">
        <f>I9-G9</f>
        <v>0</v>
      </c>
      <c r="I9" s="279">
        <f>'MB Fire Fighting'!I41</f>
        <v>10.045</v>
      </c>
      <c r="J9" s="50">
        <v>10547.25</v>
      </c>
      <c r="K9" s="279">
        <f>L9-J9</f>
        <v>0</v>
      </c>
      <c r="L9" s="279">
        <f>I9*E9</f>
        <v>10547.25</v>
      </c>
      <c r="M9" s="667">
        <f t="shared" si="1"/>
        <v>-47.25</v>
      </c>
      <c r="N9" s="286"/>
    </row>
    <row r="10" spans="1:246">
      <c r="A10" s="48" t="s">
        <v>518</v>
      </c>
      <c r="B10" s="54" t="s">
        <v>519</v>
      </c>
      <c r="C10" s="53" t="s">
        <v>511</v>
      </c>
      <c r="D10" s="53">
        <v>5</v>
      </c>
      <c r="E10" s="253">
        <v>1250</v>
      </c>
      <c r="F10" s="253">
        <f t="shared" si="0"/>
        <v>6250</v>
      </c>
      <c r="G10" s="50">
        <v>11.35</v>
      </c>
      <c r="H10" s="279">
        <f>I10-G10</f>
        <v>0</v>
      </c>
      <c r="I10" s="279">
        <f>'MB Fire Fighting'!I50</f>
        <v>11.35</v>
      </c>
      <c r="J10" s="50">
        <v>14187.5</v>
      </c>
      <c r="K10" s="279">
        <f>L10-J10</f>
        <v>0</v>
      </c>
      <c r="L10" s="279">
        <f>I10*E10</f>
        <v>14187.5</v>
      </c>
      <c r="M10" s="667">
        <f t="shared" si="1"/>
        <v>-7937.5</v>
      </c>
      <c r="N10" s="286"/>
    </row>
    <row r="11" spans="1:246">
      <c r="A11" s="48" t="s">
        <v>520</v>
      </c>
      <c r="B11" s="54" t="s">
        <v>521</v>
      </c>
      <c r="C11" s="53" t="s">
        <v>511</v>
      </c>
      <c r="D11" s="53">
        <v>0</v>
      </c>
      <c r="E11" s="253"/>
      <c r="F11" s="253"/>
      <c r="G11" s="50"/>
      <c r="H11" s="50"/>
      <c r="I11" s="50"/>
      <c r="J11" s="50"/>
      <c r="K11" s="50"/>
      <c r="L11" s="50"/>
      <c r="M11" s="666"/>
      <c r="N11" s="286"/>
    </row>
    <row r="12" spans="1:246">
      <c r="A12" s="48" t="s">
        <v>522</v>
      </c>
      <c r="B12" s="54" t="s">
        <v>523</v>
      </c>
      <c r="C12" s="53" t="s">
        <v>511</v>
      </c>
      <c r="D12" s="53">
        <v>0</v>
      </c>
      <c r="E12" s="253"/>
      <c r="F12" s="253"/>
      <c r="G12" s="50"/>
      <c r="H12" s="50"/>
      <c r="I12" s="50"/>
      <c r="J12" s="50"/>
      <c r="K12" s="50"/>
      <c r="L12" s="50"/>
      <c r="M12" s="666"/>
      <c r="N12" s="286"/>
    </row>
    <row r="13" spans="1:246">
      <c r="A13" s="48"/>
      <c r="B13" s="81"/>
      <c r="C13" s="50"/>
      <c r="D13" s="50"/>
      <c r="E13" s="50"/>
      <c r="F13" s="50"/>
      <c r="G13" s="50"/>
      <c r="H13" s="50"/>
      <c r="I13" s="50"/>
      <c r="J13" s="50"/>
      <c r="K13" s="50"/>
      <c r="L13" s="50"/>
      <c r="M13" s="666"/>
      <c r="N13" s="286"/>
    </row>
    <row r="14" spans="1:246" ht="28.8">
      <c r="A14" s="48">
        <v>2</v>
      </c>
      <c r="B14" s="49" t="s">
        <v>524</v>
      </c>
      <c r="C14" s="50" t="s">
        <v>500</v>
      </c>
      <c r="D14" s="50">
        <v>0</v>
      </c>
      <c r="E14" s="253">
        <v>650</v>
      </c>
      <c r="F14" s="253">
        <f>D14*E14</f>
        <v>0</v>
      </c>
      <c r="G14" s="50"/>
      <c r="H14" s="50"/>
      <c r="I14" s="50"/>
      <c r="J14" s="50"/>
      <c r="K14" s="50"/>
      <c r="L14" s="50"/>
      <c r="M14" s="667">
        <f>F14-L14</f>
        <v>0</v>
      </c>
      <c r="N14" s="286"/>
    </row>
    <row r="15" spans="1:246">
      <c r="A15" s="48"/>
      <c r="B15" s="81"/>
      <c r="C15" s="50"/>
      <c r="D15" s="50"/>
      <c r="E15" s="50"/>
      <c r="F15" s="50"/>
      <c r="G15" s="50"/>
      <c r="H15" s="50"/>
      <c r="I15" s="50"/>
      <c r="J15" s="50"/>
      <c r="K15" s="50"/>
      <c r="L15" s="50"/>
      <c r="M15" s="666"/>
      <c r="N15" s="286"/>
    </row>
    <row r="16" spans="1:246" ht="28.8">
      <c r="A16" s="48">
        <v>3</v>
      </c>
      <c r="B16" s="49" t="s">
        <v>525</v>
      </c>
      <c r="C16" s="50" t="s">
        <v>500</v>
      </c>
      <c r="D16" s="50">
        <v>0</v>
      </c>
      <c r="E16" s="253"/>
      <c r="F16" s="253"/>
      <c r="G16" s="50"/>
      <c r="H16" s="50"/>
      <c r="I16" s="50"/>
      <c r="J16" s="50"/>
      <c r="K16" s="50"/>
      <c r="L16" s="50"/>
      <c r="M16" s="666"/>
      <c r="N16" s="286"/>
    </row>
    <row r="17" spans="1:14">
      <c r="A17" s="48"/>
      <c r="B17" s="49"/>
      <c r="C17" s="50"/>
      <c r="D17" s="50"/>
      <c r="E17" s="50"/>
      <c r="F17" s="50"/>
      <c r="G17" s="50"/>
      <c r="H17" s="50"/>
      <c r="I17" s="50"/>
      <c r="J17" s="50"/>
      <c r="K17" s="50"/>
      <c r="L17" s="50"/>
      <c r="M17" s="666"/>
      <c r="N17" s="286"/>
    </row>
    <row r="18" spans="1:14" ht="43.2">
      <c r="A18" s="48">
        <v>4</v>
      </c>
      <c r="B18" s="49" t="s">
        <v>526</v>
      </c>
      <c r="C18" s="50" t="s">
        <v>500</v>
      </c>
      <c r="D18" s="50">
        <v>0</v>
      </c>
      <c r="E18" s="253"/>
      <c r="F18" s="253"/>
      <c r="G18" s="50"/>
      <c r="H18" s="50"/>
      <c r="I18" s="50"/>
      <c r="J18" s="50"/>
      <c r="K18" s="50"/>
      <c r="L18" s="50"/>
      <c r="M18" s="666"/>
      <c r="N18" s="286"/>
    </row>
    <row r="19" spans="1:14">
      <c r="A19" s="48"/>
      <c r="B19" s="49"/>
      <c r="C19" s="50"/>
      <c r="D19" s="50"/>
      <c r="E19" s="50"/>
      <c r="F19" s="50"/>
      <c r="G19" s="50"/>
      <c r="H19" s="50"/>
      <c r="I19" s="50"/>
      <c r="J19" s="50"/>
      <c r="K19" s="50"/>
      <c r="L19" s="50"/>
      <c r="M19" s="666"/>
      <c r="N19" s="286"/>
    </row>
    <row r="20" spans="1:14" ht="28.8">
      <c r="A20" s="48">
        <v>5</v>
      </c>
      <c r="B20" s="49" t="s">
        <v>527</v>
      </c>
      <c r="C20" s="50" t="s">
        <v>500</v>
      </c>
      <c r="D20" s="50">
        <v>12</v>
      </c>
      <c r="E20" s="253">
        <v>1350</v>
      </c>
      <c r="F20" s="253">
        <f>D20*E20</f>
        <v>16200</v>
      </c>
      <c r="G20" s="50">
        <v>26</v>
      </c>
      <c r="H20" s="279">
        <f>I20-G20</f>
        <v>0</v>
      </c>
      <c r="I20" s="279">
        <f>'MB Fire Fighting'!I66</f>
        <v>26</v>
      </c>
      <c r="J20" s="50">
        <v>35100</v>
      </c>
      <c r="K20" s="279">
        <f>L20-J20</f>
        <v>0</v>
      </c>
      <c r="L20" s="279">
        <f>I20*E20</f>
        <v>35100</v>
      </c>
      <c r="M20" s="667">
        <f>F20-L20</f>
        <v>-18900</v>
      </c>
      <c r="N20" s="286"/>
    </row>
    <row r="21" spans="1:14">
      <c r="A21" s="48"/>
      <c r="B21" s="49"/>
      <c r="C21" s="50"/>
      <c r="D21" s="50"/>
      <c r="E21" s="50"/>
      <c r="F21" s="50"/>
      <c r="G21" s="50"/>
      <c r="H21" s="50"/>
      <c r="I21" s="50"/>
      <c r="J21" s="50"/>
      <c r="K21" s="50"/>
      <c r="L21" s="50"/>
      <c r="M21" s="666"/>
      <c r="N21" s="286"/>
    </row>
    <row r="22" spans="1:14" ht="34.950000000000003" customHeight="1">
      <c r="A22" s="48">
        <v>6</v>
      </c>
      <c r="B22" s="49" t="s">
        <v>528</v>
      </c>
      <c r="C22" s="50"/>
      <c r="D22" s="50"/>
      <c r="E22" s="50"/>
      <c r="F22" s="50"/>
      <c r="G22" s="50"/>
      <c r="H22" s="50"/>
      <c r="I22" s="50"/>
      <c r="J22" s="50"/>
      <c r="K22" s="50"/>
      <c r="L22" s="50"/>
      <c r="M22" s="666"/>
      <c r="N22" s="286"/>
    </row>
    <row r="23" spans="1:14">
      <c r="A23" s="48" t="s">
        <v>509</v>
      </c>
      <c r="B23" s="54" t="s">
        <v>529</v>
      </c>
      <c r="C23" s="50" t="s">
        <v>500</v>
      </c>
      <c r="D23" s="53">
        <v>0</v>
      </c>
      <c r="E23" s="280"/>
      <c r="F23" s="280"/>
      <c r="G23" s="50"/>
      <c r="H23" s="50"/>
      <c r="I23" s="50"/>
      <c r="J23" s="50"/>
      <c r="K23" s="50"/>
      <c r="L23" s="50"/>
      <c r="M23" s="666"/>
      <c r="N23" s="286"/>
    </row>
    <row r="24" spans="1:14">
      <c r="A24" s="48" t="s">
        <v>512</v>
      </c>
      <c r="B24" s="54" t="s">
        <v>530</v>
      </c>
      <c r="C24" s="50" t="s">
        <v>500</v>
      </c>
      <c r="D24" s="50">
        <v>12</v>
      </c>
      <c r="E24" s="280">
        <v>4000</v>
      </c>
      <c r="F24" s="253">
        <f>D24*E24</f>
        <v>48000</v>
      </c>
      <c r="G24" s="50"/>
      <c r="H24" s="50"/>
      <c r="I24" s="50"/>
      <c r="J24" s="50"/>
      <c r="K24" s="50"/>
      <c r="L24" s="50"/>
      <c r="M24" s="667">
        <f>F24-L24</f>
        <v>48000</v>
      </c>
      <c r="N24" s="286"/>
    </row>
    <row r="25" spans="1:14">
      <c r="A25" s="48"/>
      <c r="B25" s="49"/>
      <c r="C25" s="50"/>
      <c r="D25" s="50"/>
      <c r="E25" s="50"/>
      <c r="F25" s="50"/>
      <c r="G25" s="50"/>
      <c r="H25" s="50"/>
      <c r="I25" s="50"/>
      <c r="J25" s="50"/>
      <c r="K25" s="50"/>
      <c r="L25" s="50"/>
      <c r="M25" s="666"/>
      <c r="N25" s="286"/>
    </row>
    <row r="26" spans="1:14" ht="28.8">
      <c r="A26" s="48">
        <v>7</v>
      </c>
      <c r="B26" s="54" t="s">
        <v>531</v>
      </c>
      <c r="C26" s="53"/>
      <c r="D26" s="50"/>
      <c r="E26" s="50"/>
      <c r="F26" s="50"/>
      <c r="G26" s="281"/>
      <c r="H26" s="50"/>
      <c r="I26" s="50"/>
      <c r="J26" s="50"/>
      <c r="K26" s="50"/>
      <c r="L26" s="50"/>
      <c r="M26" s="666"/>
      <c r="N26" s="286"/>
    </row>
    <row r="27" spans="1:14">
      <c r="A27" s="48" t="s">
        <v>532</v>
      </c>
      <c r="B27" s="54" t="s">
        <v>533</v>
      </c>
      <c r="C27" s="53" t="s">
        <v>500</v>
      </c>
      <c r="D27" s="50" t="s">
        <v>347</v>
      </c>
      <c r="E27" s="253"/>
      <c r="F27" s="253"/>
      <c r="G27" s="50"/>
      <c r="H27" s="50"/>
      <c r="I27" s="50"/>
      <c r="J27" s="50"/>
      <c r="K27" s="50"/>
      <c r="L27" s="50"/>
      <c r="M27" s="666"/>
      <c r="N27" s="286"/>
    </row>
    <row r="28" spans="1:14">
      <c r="A28" s="48" t="s">
        <v>532</v>
      </c>
      <c r="B28" s="54" t="s">
        <v>534</v>
      </c>
      <c r="C28" s="53" t="s">
        <v>44</v>
      </c>
      <c r="D28" s="50">
        <v>1</v>
      </c>
      <c r="E28" s="253">
        <v>1800</v>
      </c>
      <c r="F28" s="253">
        <f>D28*E28</f>
        <v>1800</v>
      </c>
      <c r="G28" s="50"/>
      <c r="H28" s="50"/>
      <c r="I28" s="50"/>
      <c r="J28" s="50"/>
      <c r="K28" s="50"/>
      <c r="L28" s="50"/>
      <c r="M28" s="667">
        <f>F28-L28</f>
        <v>1800</v>
      </c>
      <c r="N28" s="286"/>
    </row>
    <row r="29" spans="1:14">
      <c r="A29" s="48"/>
      <c r="B29" s="49"/>
      <c r="C29" s="50"/>
      <c r="D29" s="50"/>
      <c r="E29" s="50"/>
      <c r="F29" s="50"/>
      <c r="G29" s="50"/>
      <c r="H29" s="50"/>
      <c r="I29" s="50"/>
      <c r="J29" s="50"/>
      <c r="K29" s="50"/>
      <c r="L29" s="50"/>
      <c r="M29" s="666"/>
      <c r="N29" s="286"/>
    </row>
    <row r="30" spans="1:14" ht="57.6">
      <c r="A30" s="48">
        <v>8</v>
      </c>
      <c r="B30" s="91" t="s">
        <v>535</v>
      </c>
      <c r="C30" s="92"/>
      <c r="D30" s="50"/>
      <c r="E30" s="50"/>
      <c r="F30" s="50"/>
      <c r="G30" s="50"/>
      <c r="H30" s="50"/>
      <c r="I30" s="50"/>
      <c r="J30" s="50"/>
      <c r="K30" s="50"/>
      <c r="L30" s="50"/>
      <c r="M30" s="666"/>
      <c r="N30" s="286"/>
    </row>
    <row r="31" spans="1:14">
      <c r="A31" s="48" t="s">
        <v>532</v>
      </c>
      <c r="B31" s="54" t="s">
        <v>536</v>
      </c>
      <c r="C31" s="53" t="s">
        <v>500</v>
      </c>
      <c r="D31" s="50" t="s">
        <v>347</v>
      </c>
      <c r="E31" s="253"/>
      <c r="F31" s="253"/>
      <c r="G31" s="50"/>
      <c r="H31" s="50"/>
      <c r="I31" s="50"/>
      <c r="J31" s="50"/>
      <c r="K31" s="50"/>
      <c r="L31" s="50"/>
      <c r="M31" s="666"/>
      <c r="N31" s="286"/>
    </row>
    <row r="32" spans="1:14">
      <c r="A32" s="48" t="s">
        <v>532</v>
      </c>
      <c r="B32" s="54" t="s">
        <v>537</v>
      </c>
      <c r="C32" s="53" t="s">
        <v>500</v>
      </c>
      <c r="D32" s="50" t="s">
        <v>347</v>
      </c>
      <c r="E32" s="253"/>
      <c r="F32" s="253"/>
      <c r="G32" s="50"/>
      <c r="H32" s="50"/>
      <c r="I32" s="50"/>
      <c r="J32" s="50"/>
      <c r="K32" s="50"/>
      <c r="L32" s="50"/>
      <c r="M32" s="666"/>
      <c r="N32" s="286"/>
    </row>
    <row r="33" spans="1:14">
      <c r="A33" s="48" t="s">
        <v>532</v>
      </c>
      <c r="B33" s="54" t="s">
        <v>538</v>
      </c>
      <c r="C33" s="53" t="s">
        <v>500</v>
      </c>
      <c r="D33" s="50">
        <v>2</v>
      </c>
      <c r="E33" s="253">
        <v>6600</v>
      </c>
      <c r="F33" s="253">
        <f>D33*E33</f>
        <v>13200</v>
      </c>
      <c r="G33" s="50">
        <v>2</v>
      </c>
      <c r="H33" s="279">
        <f>I33-G33</f>
        <v>0</v>
      </c>
      <c r="I33" s="279">
        <f>'MB Fire Fighting'!I84</f>
        <v>2</v>
      </c>
      <c r="J33" s="50">
        <v>13200</v>
      </c>
      <c r="K33" s="279">
        <f>L33-J33</f>
        <v>0</v>
      </c>
      <c r="L33" s="279">
        <f>I33*E33</f>
        <v>13200</v>
      </c>
      <c r="M33" s="667">
        <f>F33-L33</f>
        <v>0</v>
      </c>
      <c r="N33" s="286"/>
    </row>
    <row r="34" spans="1:14">
      <c r="A34" s="48"/>
      <c r="B34" s="54"/>
      <c r="C34" s="53"/>
      <c r="D34" s="50"/>
      <c r="E34" s="50"/>
      <c r="F34" s="50"/>
      <c r="G34" s="50"/>
      <c r="H34" s="50"/>
      <c r="I34" s="50"/>
      <c r="J34" s="50"/>
      <c r="K34" s="50"/>
      <c r="L34" s="50"/>
      <c r="M34" s="666"/>
      <c r="N34" s="286"/>
    </row>
    <row r="35" spans="1:14" ht="47.25" customHeight="1">
      <c r="A35" s="93">
        <v>9</v>
      </c>
      <c r="B35" s="49" t="s">
        <v>539</v>
      </c>
      <c r="C35" s="53" t="s">
        <v>44</v>
      </c>
      <c r="D35" s="94">
        <v>4</v>
      </c>
      <c r="E35" s="253">
        <v>6500</v>
      </c>
      <c r="F35" s="253">
        <f>D35*E35</f>
        <v>26000</v>
      </c>
      <c r="G35" s="50"/>
      <c r="H35" s="279">
        <f>I35-G35</f>
        <v>4</v>
      </c>
      <c r="I35" s="279">
        <f>'MB Fire Fighting'!I91</f>
        <v>4</v>
      </c>
      <c r="J35" s="50"/>
      <c r="K35" s="279">
        <f>L35-J35</f>
        <v>26000</v>
      </c>
      <c r="L35" s="279">
        <f>I35*E35</f>
        <v>26000</v>
      </c>
      <c r="M35" s="667">
        <f>F35-L35</f>
        <v>0</v>
      </c>
      <c r="N35" s="286"/>
    </row>
    <row r="36" spans="1:14" ht="47.25" customHeight="1">
      <c r="A36" s="93">
        <v>10</v>
      </c>
      <c r="B36" s="49" t="s">
        <v>540</v>
      </c>
      <c r="C36" s="53" t="s">
        <v>500</v>
      </c>
      <c r="D36" s="50">
        <v>0</v>
      </c>
      <c r="E36" s="253"/>
      <c r="F36" s="253"/>
      <c r="G36" s="50"/>
      <c r="H36" s="50"/>
      <c r="I36" s="50"/>
      <c r="J36" s="50"/>
      <c r="K36" s="50"/>
      <c r="L36" s="50"/>
      <c r="M36" s="666"/>
      <c r="N36" s="286"/>
    </row>
    <row r="37" spans="1:14" ht="47.25" customHeight="1">
      <c r="A37" s="93">
        <v>11</v>
      </c>
      <c r="B37" s="49" t="s">
        <v>541</v>
      </c>
      <c r="C37" s="53" t="s">
        <v>500</v>
      </c>
      <c r="D37" s="50">
        <v>2</v>
      </c>
      <c r="E37" s="253">
        <v>8500</v>
      </c>
      <c r="F37" s="253">
        <f>D37*E37</f>
        <v>17000</v>
      </c>
      <c r="G37" s="50"/>
      <c r="H37" s="279">
        <f>I37-G37</f>
        <v>2</v>
      </c>
      <c r="I37" s="279">
        <f>'MB Fire Fighting'!I99</f>
        <v>2</v>
      </c>
      <c r="J37" s="50"/>
      <c r="K37" s="279">
        <f>L37-J37</f>
        <v>17000</v>
      </c>
      <c r="L37" s="279">
        <f>I37*E37</f>
        <v>17000</v>
      </c>
      <c r="M37" s="667">
        <f>F37-L37</f>
        <v>0</v>
      </c>
      <c r="N37" s="286"/>
    </row>
    <row r="38" spans="1:14" ht="47.25" customHeight="1">
      <c r="A38" s="93">
        <v>12</v>
      </c>
      <c r="B38" s="49" t="s">
        <v>542</v>
      </c>
      <c r="C38" s="53" t="s">
        <v>44</v>
      </c>
      <c r="D38" s="50" t="s">
        <v>347</v>
      </c>
      <c r="E38" s="253"/>
      <c r="F38" s="253"/>
      <c r="G38" s="50"/>
      <c r="H38" s="50"/>
      <c r="I38" s="50"/>
      <c r="J38" s="50"/>
      <c r="K38" s="50"/>
      <c r="L38" s="50"/>
      <c r="M38" s="666"/>
      <c r="N38" s="286"/>
    </row>
    <row r="39" spans="1:14">
      <c r="A39" s="93"/>
      <c r="B39" s="49"/>
      <c r="C39" s="53"/>
      <c r="D39" s="50"/>
      <c r="E39" s="50"/>
      <c r="F39" s="50"/>
      <c r="G39" s="50"/>
      <c r="H39" s="50"/>
      <c r="I39" s="50"/>
      <c r="J39" s="50"/>
      <c r="K39" s="50"/>
      <c r="L39" s="50"/>
      <c r="M39" s="666"/>
      <c r="N39" s="286"/>
    </row>
    <row r="40" spans="1:14" ht="53.25" customHeight="1">
      <c r="A40" s="93">
        <v>13</v>
      </c>
      <c r="B40" s="49" t="s">
        <v>543</v>
      </c>
      <c r="C40" s="53"/>
      <c r="D40" s="94"/>
      <c r="E40" s="50"/>
      <c r="F40" s="50"/>
      <c r="G40" s="50"/>
      <c r="H40" s="50"/>
      <c r="I40" s="50"/>
      <c r="J40" s="50"/>
      <c r="K40" s="50"/>
      <c r="L40" s="50"/>
      <c r="M40" s="666"/>
      <c r="N40" s="286"/>
    </row>
    <row r="41" spans="1:14">
      <c r="A41" s="48" t="s">
        <v>509</v>
      </c>
      <c r="B41" s="54" t="s">
        <v>523</v>
      </c>
      <c r="C41" s="53" t="s">
        <v>500</v>
      </c>
      <c r="D41" s="50">
        <v>0</v>
      </c>
      <c r="E41" s="253"/>
      <c r="F41" s="253"/>
      <c r="G41" s="50"/>
      <c r="H41" s="50"/>
      <c r="I41" s="50"/>
      <c r="J41" s="50"/>
      <c r="K41" s="50"/>
      <c r="L41" s="50"/>
      <c r="M41" s="666"/>
      <c r="N41" s="286"/>
    </row>
    <row r="42" spans="1:14">
      <c r="A42" s="48"/>
      <c r="B42" s="54"/>
      <c r="C42" s="53"/>
      <c r="D42" s="50"/>
      <c r="E42" s="50"/>
      <c r="F42" s="50"/>
      <c r="G42" s="50"/>
      <c r="H42" s="50"/>
      <c r="I42" s="50"/>
      <c r="J42" s="50"/>
      <c r="K42" s="50"/>
      <c r="L42" s="50"/>
      <c r="M42" s="666"/>
      <c r="N42" s="286"/>
    </row>
    <row r="43" spans="1:14" ht="129.6">
      <c r="A43" s="48">
        <v>14</v>
      </c>
      <c r="B43" s="49" t="s">
        <v>544</v>
      </c>
      <c r="C43" s="53" t="s">
        <v>500</v>
      </c>
      <c r="D43" s="50">
        <v>0</v>
      </c>
      <c r="E43" s="253"/>
      <c r="F43" s="253"/>
      <c r="G43" s="50"/>
      <c r="H43" s="50"/>
      <c r="I43" s="50"/>
      <c r="J43" s="50"/>
      <c r="K43" s="50"/>
      <c r="L43" s="50"/>
      <c r="M43" s="666"/>
      <c r="N43" s="286"/>
    </row>
    <row r="44" spans="1:14">
      <c r="A44" s="48"/>
      <c r="B44" s="54"/>
      <c r="C44" s="53"/>
      <c r="D44" s="50"/>
      <c r="E44" s="50"/>
      <c r="F44" s="50"/>
      <c r="G44" s="50"/>
      <c r="H44" s="50"/>
      <c r="I44" s="50"/>
      <c r="J44" s="50"/>
      <c r="K44" s="50"/>
      <c r="L44" s="50"/>
      <c r="M44" s="666"/>
      <c r="N44" s="286"/>
    </row>
    <row r="45" spans="1:14" s="277" customFormat="1" ht="15" thickBot="1">
      <c r="A45" s="282"/>
      <c r="B45" s="283" t="s">
        <v>15</v>
      </c>
      <c r="C45" s="284"/>
      <c r="D45" s="284"/>
      <c r="E45" s="285"/>
      <c r="F45" s="287">
        <f>SUM(F6:F44)</f>
        <v>155465</v>
      </c>
      <c r="G45" s="285"/>
      <c r="H45" s="285"/>
      <c r="I45" s="285"/>
      <c r="J45" s="287">
        <f>SUM(J6:J44)</f>
        <v>108522.9</v>
      </c>
      <c r="K45" s="287">
        <f t="shared" ref="K45" si="2">SUM(K6:K44)</f>
        <v>43000</v>
      </c>
      <c r="L45" s="287">
        <f>SUM(L6:L44)</f>
        <v>151522.9</v>
      </c>
      <c r="M45" s="287">
        <f>SUM(M6:M44)</f>
        <v>3942.0999999999985</v>
      </c>
      <c r="N45" s="288"/>
    </row>
    <row r="46" spans="1:14">
      <c r="A46" s="28"/>
      <c r="B46" s="247" t="s">
        <v>834</v>
      </c>
      <c r="C46" s="248"/>
      <c r="D46" s="214"/>
      <c r="E46" s="298"/>
      <c r="F46" s="298">
        <f>F45*18%</f>
        <v>27983.7</v>
      </c>
      <c r="G46"/>
      <c r="H46"/>
      <c r="I46"/>
      <c r="J46" s="298">
        <f t="shared" ref="J46:M46" si="3">J45*18%</f>
        <v>19534.121999999999</v>
      </c>
      <c r="K46" s="298">
        <f t="shared" si="3"/>
        <v>7740</v>
      </c>
      <c r="L46" s="298">
        <f t="shared" si="3"/>
        <v>27274.121999999999</v>
      </c>
      <c r="M46" s="298">
        <f t="shared" si="3"/>
        <v>709.57799999999975</v>
      </c>
      <c r="N46"/>
    </row>
    <row r="47" spans="1:14" ht="15" thickBot="1">
      <c r="A47" s="545"/>
      <c r="B47" s="243" t="s">
        <v>836</v>
      </c>
      <c r="C47" s="244"/>
      <c r="D47" s="245"/>
      <c r="E47" s="302"/>
      <c r="F47" s="246">
        <f>SUM(F45:F46)</f>
        <v>183448.7</v>
      </c>
      <c r="G47" s="246"/>
      <c r="H47" s="246"/>
      <c r="I47" s="246"/>
      <c r="J47" s="246">
        <f t="shared" ref="J47:M47" si="4">SUM(J45:J46)</f>
        <v>128057.022</v>
      </c>
      <c r="K47" s="246">
        <f t="shared" si="4"/>
        <v>50740</v>
      </c>
      <c r="L47" s="246">
        <f t="shared" si="4"/>
        <v>178797.022</v>
      </c>
      <c r="M47" s="246">
        <f t="shared" si="4"/>
        <v>4651.6779999999981</v>
      </c>
      <c r="N47" s="303"/>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A95"/>
  <sheetViews>
    <sheetView topLeftCell="A25" zoomScale="80" zoomScaleNormal="80" workbookViewId="0">
      <selection activeCell="B48" sqref="B48"/>
    </sheetView>
  </sheetViews>
  <sheetFormatPr defaultColWidth="9" defaultRowHeight="14.4"/>
  <cols>
    <col min="1" max="1" width="7.5546875" style="2" customWidth="1"/>
    <col min="2" max="2" width="70" style="3" customWidth="1"/>
    <col min="3" max="3" width="8.5546875" style="2" customWidth="1"/>
    <col min="4" max="4" width="12" style="4" customWidth="1"/>
    <col min="5" max="6" width="10.6640625" style="2" customWidth="1"/>
    <col min="7" max="7" width="13.44140625" style="2" customWidth="1"/>
    <col min="8" max="9" width="11.5546875" style="2" customWidth="1"/>
    <col min="10" max="10" width="13.44140625" style="2" customWidth="1"/>
    <col min="11" max="13" width="11.5546875" style="2" customWidth="1"/>
    <col min="14" max="14" width="9.6640625" style="2" customWidth="1"/>
    <col min="15" max="180" width="9" style="2"/>
    <col min="181" max="16384" width="9" style="30"/>
  </cols>
  <sheetData>
    <row r="1" spans="1:235">
      <c r="A1" s="796" t="s">
        <v>545</v>
      </c>
      <c r="B1" s="797"/>
      <c r="C1" s="797"/>
      <c r="D1" s="797"/>
      <c r="E1" s="798"/>
      <c r="F1" s="799"/>
      <c r="G1" s="797"/>
      <c r="H1" s="797"/>
      <c r="I1" s="797"/>
      <c r="J1" s="797"/>
      <c r="K1" s="797"/>
      <c r="L1" s="797"/>
      <c r="M1" s="800"/>
      <c r="N1" s="801"/>
    </row>
    <row r="2" spans="1:235" s="31" customFormat="1" ht="22.2" customHeight="1">
      <c r="A2" s="802" t="s">
        <v>546</v>
      </c>
      <c r="B2" s="803" t="s">
        <v>1</v>
      </c>
      <c r="C2" s="803" t="s">
        <v>547</v>
      </c>
      <c r="D2" s="803" t="s">
        <v>548</v>
      </c>
      <c r="E2" s="804" t="s">
        <v>549</v>
      </c>
      <c r="F2" s="806" t="s">
        <v>3</v>
      </c>
      <c r="G2" s="774" t="s">
        <v>22</v>
      </c>
      <c r="H2" s="774"/>
      <c r="I2" s="774"/>
      <c r="J2" s="774" t="s">
        <v>23</v>
      </c>
      <c r="K2" s="774"/>
      <c r="L2" s="774"/>
      <c r="M2" s="794" t="s">
        <v>833</v>
      </c>
      <c r="N2" s="780" t="s">
        <v>4</v>
      </c>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row>
    <row r="3" spans="1:235">
      <c r="A3" s="802"/>
      <c r="B3" s="803"/>
      <c r="C3" s="803"/>
      <c r="D3" s="803"/>
      <c r="E3" s="805"/>
      <c r="F3" s="807"/>
      <c r="G3" s="251" t="s">
        <v>5</v>
      </c>
      <c r="H3" s="251" t="s">
        <v>6</v>
      </c>
      <c r="I3" s="251" t="s">
        <v>24</v>
      </c>
      <c r="J3" s="251" t="s">
        <v>5</v>
      </c>
      <c r="K3" s="251" t="s">
        <v>6</v>
      </c>
      <c r="L3" s="251" t="s">
        <v>24</v>
      </c>
      <c r="M3" s="795"/>
      <c r="N3" s="780"/>
    </row>
    <row r="4" spans="1:235" s="2" customFormat="1">
      <c r="A4" s="32" t="s">
        <v>276</v>
      </c>
      <c r="B4" s="33" t="s">
        <v>550</v>
      </c>
      <c r="C4" s="34"/>
      <c r="D4" s="34"/>
      <c r="E4" s="268"/>
      <c r="F4" s="268"/>
      <c r="G4" s="35"/>
      <c r="H4" s="35"/>
      <c r="I4" s="35"/>
      <c r="J4" s="35"/>
      <c r="K4" s="35"/>
      <c r="L4" s="35"/>
      <c r="M4" s="668"/>
      <c r="N4" s="274"/>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row>
    <row r="5" spans="1:235" s="2" customFormat="1">
      <c r="A5" s="36"/>
      <c r="B5" s="37"/>
      <c r="C5" s="34"/>
      <c r="D5" s="34"/>
      <c r="E5" s="268"/>
      <c r="F5" s="268"/>
      <c r="G5" s="35"/>
      <c r="H5" s="35"/>
      <c r="I5" s="35"/>
      <c r="J5" s="35"/>
      <c r="K5" s="35"/>
      <c r="L5" s="35"/>
      <c r="M5" s="668"/>
      <c r="N5" s="274"/>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row>
    <row r="6" spans="1:235" s="2" customFormat="1" ht="230.4">
      <c r="A6" s="38">
        <v>1</v>
      </c>
      <c r="B6" s="39" t="s">
        <v>551</v>
      </c>
      <c r="C6" s="40" t="s">
        <v>86</v>
      </c>
      <c r="D6" s="41" t="s">
        <v>97</v>
      </c>
      <c r="E6" s="268"/>
      <c r="F6" s="268"/>
      <c r="G6" s="35"/>
      <c r="H6" s="35"/>
      <c r="I6" s="35"/>
      <c r="J6" s="35"/>
      <c r="K6" s="35"/>
      <c r="L6" s="35"/>
      <c r="M6" s="668"/>
      <c r="N6" s="274"/>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row>
    <row r="7" spans="1:235" s="2" customFormat="1" ht="28.8">
      <c r="A7" s="38"/>
      <c r="B7" s="39" t="s">
        <v>552</v>
      </c>
      <c r="C7" s="40"/>
      <c r="D7" s="41"/>
      <c r="E7" s="268"/>
      <c r="F7" s="268"/>
      <c r="G7" s="35"/>
      <c r="H7" s="35"/>
      <c r="I7" s="35"/>
      <c r="J7" s="35"/>
      <c r="K7" s="35"/>
      <c r="L7" s="35"/>
      <c r="M7" s="668"/>
      <c r="N7" s="274"/>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row>
    <row r="8" spans="1:235" s="2" customFormat="1">
      <c r="A8" s="38"/>
      <c r="B8" s="39" t="s">
        <v>553</v>
      </c>
      <c r="C8" s="40"/>
      <c r="D8" s="41"/>
      <c r="E8" s="268"/>
      <c r="F8" s="268"/>
      <c r="G8" s="35"/>
      <c r="H8" s="35"/>
      <c r="I8" s="35"/>
      <c r="J8" s="35"/>
      <c r="K8" s="35"/>
      <c r="L8" s="35"/>
      <c r="M8" s="668"/>
      <c r="N8" s="274"/>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row>
    <row r="9" spans="1:235" s="2" customFormat="1" ht="28.8">
      <c r="A9" s="38"/>
      <c r="B9" s="39" t="s">
        <v>554</v>
      </c>
      <c r="C9" s="40"/>
      <c r="D9" s="41"/>
      <c r="E9" s="268"/>
      <c r="F9" s="268"/>
      <c r="G9" s="35"/>
      <c r="H9" s="35"/>
      <c r="I9" s="35"/>
      <c r="J9" s="35"/>
      <c r="K9" s="35"/>
      <c r="L9" s="35"/>
      <c r="M9" s="668"/>
      <c r="N9" s="274"/>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row>
    <row r="10" spans="1:235" s="2" customFormat="1">
      <c r="A10" s="38"/>
      <c r="B10" s="39" t="s">
        <v>555</v>
      </c>
      <c r="C10" s="40"/>
      <c r="D10" s="41"/>
      <c r="E10" s="268"/>
      <c r="F10" s="268"/>
      <c r="G10" s="35"/>
      <c r="H10" s="35"/>
      <c r="I10" s="35"/>
      <c r="J10" s="35"/>
      <c r="K10" s="35"/>
      <c r="L10" s="35"/>
      <c r="M10" s="668"/>
      <c r="N10" s="274"/>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row>
    <row r="11" spans="1:235" s="2" customFormat="1" ht="43.2">
      <c r="A11" s="38"/>
      <c r="B11" s="39" t="s">
        <v>556</v>
      </c>
      <c r="C11" s="40"/>
      <c r="D11" s="41"/>
      <c r="E11" s="268"/>
      <c r="F11" s="268"/>
      <c r="G11" s="35"/>
      <c r="H11" s="35"/>
      <c r="I11" s="35"/>
      <c r="J11" s="35"/>
      <c r="K11" s="35"/>
      <c r="L11" s="35"/>
      <c r="M11" s="668"/>
      <c r="N11" s="274"/>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row>
    <row r="12" spans="1:235" s="2" customFormat="1">
      <c r="A12" s="38"/>
      <c r="B12" s="39"/>
      <c r="C12" s="40"/>
      <c r="D12" s="41"/>
      <c r="E12" s="268"/>
      <c r="F12" s="268"/>
      <c r="G12" s="35"/>
      <c r="H12" s="35"/>
      <c r="I12" s="35"/>
      <c r="J12" s="35"/>
      <c r="K12" s="35"/>
      <c r="L12" s="35"/>
      <c r="M12" s="668"/>
      <c r="N12" s="274"/>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row>
    <row r="13" spans="1:235" s="2" customFormat="1" ht="72">
      <c r="A13" s="38">
        <v>2</v>
      </c>
      <c r="B13" s="39" t="s">
        <v>557</v>
      </c>
      <c r="C13" s="40" t="s">
        <v>86</v>
      </c>
      <c r="D13" s="41" t="s">
        <v>558</v>
      </c>
      <c r="E13" s="268"/>
      <c r="F13" s="268"/>
      <c r="G13" s="35"/>
      <c r="H13" s="35"/>
      <c r="I13" s="35"/>
      <c r="J13" s="35"/>
      <c r="K13" s="35"/>
      <c r="L13" s="35"/>
      <c r="M13" s="668"/>
      <c r="N13" s="274"/>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row>
    <row r="14" spans="1:235" s="2" customFormat="1" ht="28.8">
      <c r="A14" s="38">
        <v>2.1</v>
      </c>
      <c r="B14" s="39" t="s">
        <v>559</v>
      </c>
      <c r="C14" s="40" t="s">
        <v>44</v>
      </c>
      <c r="D14" s="41">
        <v>1</v>
      </c>
      <c r="E14" s="268"/>
      <c r="F14" s="268"/>
      <c r="G14" s="35"/>
      <c r="H14" s="35"/>
      <c r="I14" s="35"/>
      <c r="J14" s="35"/>
      <c r="K14" s="35"/>
      <c r="L14" s="35"/>
      <c r="M14" s="668"/>
      <c r="N14" s="274"/>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row>
    <row r="15" spans="1:235" s="2" customFormat="1">
      <c r="A15" s="38"/>
      <c r="B15" s="39"/>
      <c r="C15" s="40"/>
      <c r="D15" s="41"/>
      <c r="E15" s="268"/>
      <c r="F15" s="268"/>
      <c r="G15" s="35"/>
      <c r="H15" s="35"/>
      <c r="I15" s="35"/>
      <c r="J15" s="35"/>
      <c r="K15" s="35"/>
      <c r="L15" s="35"/>
      <c r="M15" s="668"/>
      <c r="N15" s="274"/>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row>
    <row r="16" spans="1:235" s="2" customFormat="1">
      <c r="A16" s="42">
        <v>3</v>
      </c>
      <c r="B16" s="43" t="s">
        <v>560</v>
      </c>
      <c r="C16" s="44"/>
      <c r="D16" s="45"/>
      <c r="E16" s="268"/>
      <c r="F16" s="268"/>
      <c r="G16" s="35"/>
      <c r="H16" s="35"/>
      <c r="I16" s="35"/>
      <c r="J16" s="35"/>
      <c r="K16" s="35"/>
      <c r="L16" s="35"/>
      <c r="M16" s="668"/>
      <c r="N16" s="274"/>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row>
    <row r="17" spans="1:235" s="2" customFormat="1">
      <c r="A17" s="38"/>
      <c r="B17" s="39"/>
      <c r="C17" s="40"/>
      <c r="D17" s="41"/>
      <c r="E17" s="268"/>
      <c r="F17" s="268"/>
      <c r="G17" s="35"/>
      <c r="H17" s="35"/>
      <c r="I17" s="35"/>
      <c r="J17" s="35"/>
      <c r="K17" s="35"/>
      <c r="L17" s="35"/>
      <c r="M17" s="668"/>
      <c r="N17" s="274"/>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row>
    <row r="18" spans="1:235" s="2" customFormat="1" ht="43.2">
      <c r="A18" s="38">
        <v>3.1</v>
      </c>
      <c r="B18" s="39" t="s">
        <v>561</v>
      </c>
      <c r="C18" s="40" t="s">
        <v>86</v>
      </c>
      <c r="D18" s="41">
        <v>2</v>
      </c>
      <c r="E18" s="268">
        <v>5600</v>
      </c>
      <c r="F18" s="268">
        <f>E18*D18</f>
        <v>11200</v>
      </c>
      <c r="G18" s="35"/>
      <c r="H18" s="35">
        <f>I18-G18</f>
        <v>2</v>
      </c>
      <c r="I18" s="35">
        <f>'MB FIRE ALARM'!I20</f>
        <v>2</v>
      </c>
      <c r="J18" s="35"/>
      <c r="K18" s="651">
        <f>L18-J18</f>
        <v>11200</v>
      </c>
      <c r="L18" s="651">
        <f>I18*E18</f>
        <v>11200</v>
      </c>
      <c r="M18" s="669">
        <f>F18-L18</f>
        <v>0</v>
      </c>
      <c r="N18" s="274"/>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row>
    <row r="19" spans="1:235" s="2" customFormat="1">
      <c r="A19" s="38"/>
      <c r="B19" s="39"/>
      <c r="C19" s="40"/>
      <c r="D19" s="41"/>
      <c r="E19" s="268"/>
      <c r="F19" s="268"/>
      <c r="G19" s="35"/>
      <c r="H19" s="35"/>
      <c r="I19" s="35"/>
      <c r="J19" s="35"/>
      <c r="K19" s="35"/>
      <c r="L19" s="35"/>
      <c r="M19" s="668"/>
      <c r="N19" s="274"/>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row>
    <row r="20" spans="1:235" s="2" customFormat="1" ht="43.2">
      <c r="A20" s="38">
        <v>3.2</v>
      </c>
      <c r="B20" s="39" t="s">
        <v>562</v>
      </c>
      <c r="C20" s="40" t="s">
        <v>86</v>
      </c>
      <c r="D20" s="41">
        <v>2</v>
      </c>
      <c r="E20" s="268">
        <v>5600</v>
      </c>
      <c r="F20" s="268">
        <f>E20*D20</f>
        <v>11200</v>
      </c>
      <c r="G20" s="35"/>
      <c r="H20" s="35">
        <f>I20-G20</f>
        <v>2</v>
      </c>
      <c r="I20" s="35">
        <f>'MB FIRE ALARM'!I26</f>
        <v>2</v>
      </c>
      <c r="J20" s="35"/>
      <c r="K20" s="651">
        <f>L20-J20</f>
        <v>11200</v>
      </c>
      <c r="L20" s="651">
        <f>I20*E20</f>
        <v>11200</v>
      </c>
      <c r="M20" s="669">
        <f>F20-L20</f>
        <v>0</v>
      </c>
      <c r="N20" s="274"/>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row>
    <row r="21" spans="1:235" s="2" customFormat="1">
      <c r="A21" s="38"/>
      <c r="B21" s="39"/>
      <c r="C21" s="40"/>
      <c r="D21" s="41"/>
      <c r="E21" s="268"/>
      <c r="F21" s="268"/>
      <c r="G21" s="35"/>
      <c r="H21" s="35"/>
      <c r="I21" s="35"/>
      <c r="J21" s="35"/>
      <c r="K21" s="35"/>
      <c r="L21" s="35"/>
      <c r="M21" s="668"/>
      <c r="N21" s="274"/>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row>
    <row r="22" spans="1:235" s="2" customFormat="1" ht="43.2">
      <c r="A22" s="38">
        <v>3.3</v>
      </c>
      <c r="B22" s="39" t="s">
        <v>563</v>
      </c>
      <c r="C22" s="40" t="s">
        <v>86</v>
      </c>
      <c r="D22" s="41">
        <v>2</v>
      </c>
      <c r="E22" s="268">
        <v>3700</v>
      </c>
      <c r="F22" s="268">
        <f>E22*D22</f>
        <v>7400</v>
      </c>
      <c r="G22" s="35"/>
      <c r="H22" s="35">
        <f>I22-G22</f>
        <v>2</v>
      </c>
      <c r="I22" s="35">
        <f>'MB FIRE ALARM'!I32</f>
        <v>2</v>
      </c>
      <c r="J22" s="35"/>
      <c r="K22" s="651">
        <f>L22-J22</f>
        <v>7400</v>
      </c>
      <c r="L22" s="651">
        <f>I22*E22</f>
        <v>7400</v>
      </c>
      <c r="M22" s="669">
        <f>F22-L22</f>
        <v>0</v>
      </c>
      <c r="N22" s="274"/>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row>
    <row r="23" spans="1:235" s="2" customFormat="1">
      <c r="A23" s="38"/>
      <c r="B23" s="39"/>
      <c r="C23" s="40"/>
      <c r="D23" s="41"/>
      <c r="E23" s="268"/>
      <c r="F23" s="268"/>
      <c r="G23" s="35"/>
      <c r="H23" s="35"/>
      <c r="I23" s="35"/>
      <c r="J23" s="35"/>
      <c r="K23" s="35"/>
      <c r="L23" s="35"/>
      <c r="M23" s="668"/>
      <c r="N23" s="274"/>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row>
    <row r="24" spans="1:235" s="2" customFormat="1" ht="86.4">
      <c r="A24" s="38">
        <v>3.5</v>
      </c>
      <c r="B24" s="39" t="s">
        <v>564</v>
      </c>
      <c r="C24" s="40" t="s">
        <v>86</v>
      </c>
      <c r="D24" s="41">
        <v>6</v>
      </c>
      <c r="E24" s="268">
        <v>4300</v>
      </c>
      <c r="F24" s="268">
        <f>E24*D24</f>
        <v>25800</v>
      </c>
      <c r="G24" s="35"/>
      <c r="H24" s="35">
        <f>I24-G24</f>
        <v>6</v>
      </c>
      <c r="I24" s="35">
        <f>'MB FIRE ALARM'!I38</f>
        <v>6</v>
      </c>
      <c r="J24" s="35"/>
      <c r="K24" s="651">
        <f>L24-J24</f>
        <v>25800</v>
      </c>
      <c r="L24" s="651">
        <f>I24*E24</f>
        <v>25800</v>
      </c>
      <c r="M24" s="669">
        <f>F24-L24</f>
        <v>0</v>
      </c>
      <c r="N24" s="274"/>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row>
    <row r="25" spans="1:235" s="2" customFormat="1">
      <c r="A25" s="38"/>
      <c r="B25" s="39"/>
      <c r="C25" s="40"/>
      <c r="D25" s="41"/>
      <c r="E25" s="268"/>
      <c r="F25" s="268"/>
      <c r="G25" s="35"/>
      <c r="H25" s="35"/>
      <c r="I25" s="35"/>
      <c r="J25" s="35"/>
      <c r="K25" s="35"/>
      <c r="L25" s="35"/>
      <c r="M25" s="668"/>
      <c r="N25" s="274"/>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row>
    <row r="26" spans="1:235" s="2" customFormat="1" ht="86.4">
      <c r="A26" s="38">
        <v>3.6</v>
      </c>
      <c r="B26" s="39" t="s">
        <v>565</v>
      </c>
      <c r="C26" s="40" t="s">
        <v>86</v>
      </c>
      <c r="D26" s="41">
        <v>1</v>
      </c>
      <c r="E26" s="268">
        <v>3700</v>
      </c>
      <c r="F26" s="268">
        <f>E26*D26</f>
        <v>3700</v>
      </c>
      <c r="G26" s="35"/>
      <c r="H26" s="35">
        <f>I26-G26</f>
        <v>1</v>
      </c>
      <c r="I26" s="35">
        <f>'MB FIRE ALARM'!I44</f>
        <v>1</v>
      </c>
      <c r="J26" s="35"/>
      <c r="K26" s="651">
        <f>L26-J26</f>
        <v>3700</v>
      </c>
      <c r="L26" s="651">
        <f>I26*E26</f>
        <v>3700</v>
      </c>
      <c r="M26" s="669">
        <f>F26-L26</f>
        <v>0</v>
      </c>
      <c r="N26" s="274"/>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row>
    <row r="27" spans="1:235" s="2" customFormat="1">
      <c r="A27" s="38"/>
      <c r="B27" s="39"/>
      <c r="C27" s="40"/>
      <c r="D27" s="41"/>
      <c r="E27" s="268"/>
      <c r="F27" s="268"/>
      <c r="G27" s="35"/>
      <c r="H27" s="35"/>
      <c r="I27" s="35"/>
      <c r="J27" s="35"/>
      <c r="K27" s="35"/>
      <c r="L27" s="35"/>
      <c r="M27" s="668"/>
      <c r="N27" s="274"/>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row>
    <row r="28" spans="1:235" s="2" customFormat="1" ht="43.2">
      <c r="A28" s="38">
        <v>3.7</v>
      </c>
      <c r="B28" s="39" t="s">
        <v>566</v>
      </c>
      <c r="C28" s="40" t="s">
        <v>86</v>
      </c>
      <c r="D28" s="41">
        <v>2</v>
      </c>
      <c r="E28" s="268">
        <v>3300</v>
      </c>
      <c r="F28" s="268">
        <f>E28*D28</f>
        <v>6600</v>
      </c>
      <c r="G28" s="35"/>
      <c r="H28" s="35">
        <f>I28-G28</f>
        <v>2</v>
      </c>
      <c r="I28" s="35">
        <f>'MB FIRE ALARM'!I50</f>
        <v>2</v>
      </c>
      <c r="J28" s="35"/>
      <c r="K28" s="651">
        <f>L28-J28</f>
        <v>6600</v>
      </c>
      <c r="L28" s="651">
        <f>I28*E28</f>
        <v>6600</v>
      </c>
      <c r="M28" s="669">
        <f>F28-L28</f>
        <v>0</v>
      </c>
      <c r="N28" s="274"/>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row>
    <row r="29" spans="1:235" s="2" customFormat="1">
      <c r="A29" s="38"/>
      <c r="B29" s="39"/>
      <c r="C29" s="40"/>
      <c r="D29" s="41"/>
      <c r="E29" s="268"/>
      <c r="F29" s="268"/>
      <c r="G29" s="35"/>
      <c r="H29" s="35"/>
      <c r="I29" s="35"/>
      <c r="J29" s="35"/>
      <c r="K29" s="35"/>
      <c r="L29" s="35"/>
      <c r="M29" s="668"/>
      <c r="N29" s="274"/>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row>
    <row r="30" spans="1:235" s="2" customFormat="1">
      <c r="A30" s="38">
        <v>4</v>
      </c>
      <c r="B30" s="39" t="s">
        <v>567</v>
      </c>
      <c r="C30" s="40" t="s">
        <v>86</v>
      </c>
      <c r="D30" s="41" t="s">
        <v>97</v>
      </c>
      <c r="E30" s="268"/>
      <c r="F30" s="268"/>
      <c r="G30" s="35"/>
      <c r="H30" s="35"/>
      <c r="I30" s="35"/>
      <c r="J30" s="35"/>
      <c r="K30" s="35"/>
      <c r="L30" s="35"/>
      <c r="M30" s="668"/>
      <c r="N30" s="274"/>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row>
    <row r="31" spans="1:235" s="2" customFormat="1">
      <c r="A31" s="38"/>
      <c r="B31" s="39"/>
      <c r="C31" s="40"/>
      <c r="D31" s="41"/>
      <c r="E31" s="268"/>
      <c r="F31" s="268"/>
      <c r="G31" s="35"/>
      <c r="H31" s="35"/>
      <c r="I31" s="35"/>
      <c r="J31" s="35"/>
      <c r="K31" s="35"/>
      <c r="L31" s="35"/>
      <c r="M31" s="668"/>
      <c r="N31" s="274"/>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row>
    <row r="32" spans="1:235" s="2" customFormat="1" ht="28.8">
      <c r="A32" s="36"/>
      <c r="B32" s="37" t="s">
        <v>568</v>
      </c>
      <c r="C32" s="34"/>
      <c r="D32" s="34"/>
      <c r="E32" s="268"/>
      <c r="F32" s="268"/>
      <c r="G32" s="35"/>
      <c r="H32" s="35"/>
      <c r="I32" s="35"/>
      <c r="J32" s="35"/>
      <c r="K32" s="35"/>
      <c r="L32" s="35"/>
      <c r="M32" s="668"/>
      <c r="N32" s="274"/>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row>
    <row r="33" spans="1:235" s="2" customFormat="1">
      <c r="A33" s="36"/>
      <c r="B33" s="37"/>
      <c r="C33" s="34"/>
      <c r="D33" s="34"/>
      <c r="E33" s="268"/>
      <c r="F33" s="268"/>
      <c r="G33" s="35"/>
      <c r="H33" s="35"/>
      <c r="I33" s="35"/>
      <c r="J33" s="35"/>
      <c r="K33" s="35"/>
      <c r="L33" s="35"/>
      <c r="M33" s="668"/>
      <c r="N33" s="274"/>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row>
    <row r="34" spans="1:235" s="2" customFormat="1">
      <c r="A34" s="32">
        <v>5</v>
      </c>
      <c r="B34" s="33" t="s">
        <v>569</v>
      </c>
      <c r="C34" s="34"/>
      <c r="D34" s="34"/>
      <c r="E34" s="268"/>
      <c r="F34" s="268"/>
      <c r="G34" s="35"/>
      <c r="H34" s="35"/>
      <c r="I34" s="35"/>
      <c r="J34" s="35"/>
      <c r="K34" s="35"/>
      <c r="L34" s="35"/>
      <c r="M34" s="668"/>
      <c r="N34" s="274"/>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row>
    <row r="35" spans="1:235" s="2" customFormat="1">
      <c r="A35" s="36"/>
      <c r="B35" s="37"/>
      <c r="C35" s="34"/>
      <c r="D35" s="34"/>
      <c r="E35" s="268"/>
      <c r="F35" s="268"/>
      <c r="G35" s="35"/>
      <c r="H35" s="35"/>
      <c r="I35" s="35"/>
      <c r="J35" s="35"/>
      <c r="K35" s="35"/>
      <c r="L35" s="35"/>
      <c r="M35" s="668"/>
      <c r="N35" s="274"/>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row>
    <row r="36" spans="1:235" s="2" customFormat="1" ht="72">
      <c r="A36" s="36"/>
      <c r="B36" s="37" t="s">
        <v>570</v>
      </c>
      <c r="C36" s="34"/>
      <c r="D36" s="34"/>
      <c r="E36" s="268"/>
      <c r="F36" s="268"/>
      <c r="G36" s="35"/>
      <c r="H36" s="35"/>
      <c r="I36" s="35"/>
      <c r="J36" s="35"/>
      <c r="K36" s="35"/>
      <c r="L36" s="35"/>
      <c r="M36" s="668"/>
      <c r="N36" s="274"/>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row>
    <row r="37" spans="1:235" s="2" customFormat="1">
      <c r="A37" s="36" t="s">
        <v>28</v>
      </c>
      <c r="B37" s="37" t="s">
        <v>571</v>
      </c>
      <c r="C37" s="34" t="s">
        <v>572</v>
      </c>
      <c r="D37" s="34">
        <v>220</v>
      </c>
      <c r="E37" s="268">
        <v>120</v>
      </c>
      <c r="F37" s="268">
        <f>E37*D37</f>
        <v>26400</v>
      </c>
      <c r="G37" s="35"/>
      <c r="H37" s="35">
        <f>I37-G37</f>
        <v>55</v>
      </c>
      <c r="I37" s="35">
        <f>'MB FIRE ALARM'!I64</f>
        <v>55</v>
      </c>
      <c r="J37" s="35"/>
      <c r="K37" s="651">
        <f>L37-J37</f>
        <v>6600</v>
      </c>
      <c r="L37" s="651">
        <f>I37*E37</f>
        <v>6600</v>
      </c>
      <c r="M37" s="669">
        <f>F37-L37</f>
        <v>19800</v>
      </c>
      <c r="N37" s="274"/>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row>
    <row r="38" spans="1:235" s="2" customFormat="1">
      <c r="A38" s="36"/>
      <c r="B38" s="37"/>
      <c r="C38" s="34"/>
      <c r="D38" s="34"/>
      <c r="E38" s="268"/>
      <c r="F38" s="268"/>
      <c r="G38" s="35"/>
      <c r="H38" s="35"/>
      <c r="I38" s="35"/>
      <c r="J38" s="35"/>
      <c r="K38" s="35"/>
      <c r="L38" s="35"/>
      <c r="M38" s="668"/>
      <c r="N38" s="274"/>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row>
    <row r="39" spans="1:235" s="2" customFormat="1">
      <c r="A39" s="32">
        <v>6</v>
      </c>
      <c r="B39" s="33" t="s">
        <v>573</v>
      </c>
      <c r="C39" s="34"/>
      <c r="D39" s="34"/>
      <c r="E39" s="268"/>
      <c r="F39" s="268"/>
      <c r="G39" s="35"/>
      <c r="H39" s="35"/>
      <c r="I39" s="35"/>
      <c r="J39" s="35"/>
      <c r="K39" s="35"/>
      <c r="L39" s="35"/>
      <c r="M39" s="668"/>
      <c r="N39" s="274"/>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row>
    <row r="40" spans="1:235" s="2" customFormat="1">
      <c r="A40" s="36"/>
      <c r="B40" s="37"/>
      <c r="C40" s="34"/>
      <c r="D40" s="34"/>
      <c r="E40" s="268"/>
      <c r="F40" s="268"/>
      <c r="G40" s="35"/>
      <c r="H40" s="35"/>
      <c r="I40" s="35"/>
      <c r="J40" s="35"/>
      <c r="K40" s="35"/>
      <c r="L40" s="35"/>
      <c r="M40" s="668"/>
      <c r="N40" s="274"/>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row>
    <row r="41" spans="1:235" s="2" customFormat="1" ht="28.8">
      <c r="A41" s="36"/>
      <c r="B41" s="37" t="s">
        <v>574</v>
      </c>
      <c r="C41" s="34"/>
      <c r="D41" s="34"/>
      <c r="E41" s="268"/>
      <c r="F41" s="268"/>
      <c r="G41" s="35"/>
      <c r="H41" s="35"/>
      <c r="I41" s="35"/>
      <c r="J41" s="35"/>
      <c r="K41" s="35"/>
      <c r="L41" s="35"/>
      <c r="M41" s="668"/>
      <c r="N41" s="274"/>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row>
    <row r="42" spans="1:235" s="2" customFormat="1">
      <c r="A42" s="36" t="s">
        <v>28</v>
      </c>
      <c r="B42" s="37" t="s">
        <v>575</v>
      </c>
      <c r="C42" s="34" t="s">
        <v>44</v>
      </c>
      <c r="D42" s="34" t="s">
        <v>347</v>
      </c>
      <c r="E42" s="268"/>
      <c r="F42" s="268"/>
      <c r="G42" s="35"/>
      <c r="H42" s="35"/>
      <c r="I42" s="35"/>
      <c r="J42" s="35"/>
      <c r="K42" s="35"/>
      <c r="L42" s="35"/>
      <c r="M42" s="668"/>
      <c r="N42" s="274"/>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row>
    <row r="43" spans="1:235" s="2" customFormat="1">
      <c r="A43" s="36" t="s">
        <v>46</v>
      </c>
      <c r="B43" s="37" t="s">
        <v>576</v>
      </c>
      <c r="C43" s="34" t="s">
        <v>44</v>
      </c>
      <c r="D43" s="34" t="s">
        <v>347</v>
      </c>
      <c r="E43" s="268"/>
      <c r="F43" s="268"/>
      <c r="G43" s="35"/>
      <c r="H43" s="35"/>
      <c r="I43" s="35"/>
      <c r="J43" s="35"/>
      <c r="K43" s="35"/>
      <c r="L43" s="35"/>
      <c r="M43" s="668"/>
      <c r="N43" s="274"/>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row>
    <row r="44" spans="1:235">
      <c r="A44" s="46"/>
      <c r="B44" s="10"/>
      <c r="C44" s="7"/>
      <c r="D44" s="7"/>
      <c r="E44" s="269"/>
      <c r="F44" s="269"/>
      <c r="G44" s="35"/>
      <c r="H44" s="35"/>
      <c r="I44" s="35"/>
      <c r="J44" s="35"/>
      <c r="K44" s="35"/>
      <c r="L44" s="35"/>
      <c r="M44" s="668"/>
      <c r="N44" s="274"/>
    </row>
    <row r="45" spans="1:235" s="267" customFormat="1" ht="15" thickBot="1">
      <c r="A45" s="270"/>
      <c r="B45" s="271" t="s">
        <v>577</v>
      </c>
      <c r="C45" s="13"/>
      <c r="D45" s="13"/>
      <c r="E45" s="272"/>
      <c r="F45" s="273">
        <f>SUM(F6:F44)</f>
        <v>92300</v>
      </c>
      <c r="G45" s="273"/>
      <c r="H45" s="273"/>
      <c r="I45" s="273"/>
      <c r="J45" s="273">
        <f>SUM(J6:J44)</f>
        <v>0</v>
      </c>
      <c r="K45" s="273">
        <f>SUM(K6:K44)</f>
        <v>72500</v>
      </c>
      <c r="L45" s="273">
        <f>SUM(L6:L44)</f>
        <v>72500</v>
      </c>
      <c r="M45" s="273">
        <f>SUM(M6:M44)</f>
        <v>19800</v>
      </c>
      <c r="N45" s="275"/>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6"/>
      <c r="CV45" s="276"/>
      <c r="CW45" s="276"/>
      <c r="CX45" s="276"/>
      <c r="CY45" s="276"/>
      <c r="CZ45" s="276"/>
      <c r="DA45" s="276"/>
      <c r="DB45" s="276"/>
      <c r="DC45" s="276"/>
      <c r="DD45" s="276"/>
      <c r="DE45" s="276"/>
      <c r="DF45" s="276"/>
      <c r="DG45" s="276"/>
      <c r="DH45" s="276"/>
      <c r="DI45" s="276"/>
      <c r="DJ45" s="276"/>
      <c r="DK45" s="276"/>
      <c r="DL45" s="276"/>
      <c r="DM45" s="276"/>
      <c r="DN45" s="276"/>
      <c r="DO45" s="276"/>
      <c r="DP45" s="276"/>
      <c r="DQ45" s="276"/>
      <c r="DR45" s="276"/>
      <c r="DS45" s="276"/>
      <c r="DT45" s="276"/>
      <c r="DU45" s="276"/>
      <c r="DV45" s="276"/>
      <c r="DW45" s="276"/>
      <c r="DX45" s="276"/>
      <c r="DY45" s="276"/>
      <c r="DZ45" s="276"/>
      <c r="EA45" s="276"/>
      <c r="EB45" s="276"/>
      <c r="EC45" s="276"/>
      <c r="ED45" s="276"/>
      <c r="EE45" s="276"/>
      <c r="EF45" s="276"/>
      <c r="EG45" s="276"/>
      <c r="EH45" s="276"/>
      <c r="EI45" s="276"/>
      <c r="EJ45" s="276"/>
      <c r="EK45" s="276"/>
      <c r="EL45" s="276"/>
      <c r="EM45" s="276"/>
      <c r="EN45" s="276"/>
      <c r="EO45" s="276"/>
      <c r="EP45" s="276"/>
      <c r="EQ45" s="276"/>
      <c r="ER45" s="276"/>
      <c r="ES45" s="276"/>
      <c r="ET45" s="276"/>
      <c r="EU45" s="276"/>
      <c r="EV45" s="276"/>
      <c r="EW45" s="276"/>
      <c r="EX45" s="276"/>
      <c r="EY45" s="276"/>
      <c r="EZ45" s="276"/>
      <c r="FA45" s="276"/>
      <c r="FB45" s="276"/>
      <c r="FC45" s="276"/>
      <c r="FD45" s="276"/>
      <c r="FE45" s="276"/>
      <c r="FF45" s="276"/>
      <c r="FG45" s="276"/>
      <c r="FH45" s="276"/>
      <c r="FI45" s="276"/>
      <c r="FJ45" s="276"/>
      <c r="FK45" s="276"/>
      <c r="FL45" s="276"/>
      <c r="FM45" s="276"/>
      <c r="FN45" s="276"/>
      <c r="FO45" s="276"/>
      <c r="FP45" s="276"/>
      <c r="FQ45" s="276"/>
      <c r="FR45" s="276"/>
      <c r="FS45" s="276"/>
      <c r="FT45" s="276"/>
      <c r="FU45" s="276"/>
      <c r="FV45" s="276"/>
      <c r="FW45" s="276"/>
      <c r="FX45" s="276"/>
    </row>
    <row r="46" spans="1:235">
      <c r="A46" s="28"/>
      <c r="B46" s="247" t="s">
        <v>834</v>
      </c>
      <c r="C46" s="248"/>
      <c r="D46" s="214"/>
      <c r="E46" s="298"/>
      <c r="F46" s="298">
        <f>F45*18%</f>
        <v>16614</v>
      </c>
      <c r="G46"/>
      <c r="H46"/>
      <c r="I46"/>
      <c r="J46" s="298">
        <f t="shared" ref="J46:M46" si="0">J45*18%</f>
        <v>0</v>
      </c>
      <c r="K46" s="298">
        <f t="shared" si="0"/>
        <v>13050</v>
      </c>
      <c r="L46" s="298">
        <f t="shared" si="0"/>
        <v>13050</v>
      </c>
      <c r="M46" s="298">
        <f t="shared" si="0"/>
        <v>3564</v>
      </c>
      <c r="N46"/>
    </row>
    <row r="47" spans="1:235" ht="15" thickBot="1">
      <c r="A47" s="545"/>
      <c r="B47" s="243" t="s">
        <v>838</v>
      </c>
      <c r="C47" s="244"/>
      <c r="D47" s="245"/>
      <c r="E47" s="302"/>
      <c r="F47" s="246">
        <f>SUM(F45:F46)</f>
        <v>108914</v>
      </c>
      <c r="G47" s="246"/>
      <c r="H47" s="246"/>
      <c r="I47" s="246"/>
      <c r="J47" s="246">
        <f t="shared" ref="J47:M47" si="1">SUM(J45:J46)</f>
        <v>0</v>
      </c>
      <c r="K47" s="246">
        <f t="shared" si="1"/>
        <v>85550</v>
      </c>
      <c r="L47" s="246">
        <f t="shared" si="1"/>
        <v>85550</v>
      </c>
      <c r="M47" s="246">
        <f t="shared" si="1"/>
        <v>23364</v>
      </c>
      <c r="N47" s="303"/>
    </row>
    <row r="48" spans="1:235">
      <c r="A48" s="15"/>
      <c r="C48" s="4"/>
    </row>
    <row r="49" spans="1:3">
      <c r="A49" s="15"/>
      <c r="C49" s="4"/>
    </row>
    <row r="50" spans="1:3">
      <c r="A50" s="15"/>
      <c r="C50" s="4"/>
    </row>
    <row r="51" spans="1:3">
      <c r="A51" s="15"/>
      <c r="C51" s="4"/>
    </row>
    <row r="52" spans="1:3">
      <c r="A52" s="15"/>
      <c r="C52" s="4"/>
    </row>
    <row r="53" spans="1:3">
      <c r="A53" s="15"/>
      <c r="C53" s="4"/>
    </row>
    <row r="54" spans="1:3">
      <c r="A54" s="15"/>
      <c r="C54" s="4"/>
    </row>
    <row r="55" spans="1:3">
      <c r="A55" s="15"/>
      <c r="C55" s="4"/>
    </row>
    <row r="56" spans="1:3">
      <c r="A56" s="15"/>
      <c r="C56" s="4"/>
    </row>
    <row r="57" spans="1:3">
      <c r="A57" s="15"/>
      <c r="C57" s="4"/>
    </row>
    <row r="58" spans="1:3">
      <c r="A58" s="15"/>
      <c r="C58" s="4"/>
    </row>
    <row r="59" spans="1:3">
      <c r="A59" s="15"/>
      <c r="C59" s="4"/>
    </row>
    <row r="60" spans="1:3">
      <c r="A60" s="15"/>
      <c r="C60" s="4"/>
    </row>
    <row r="61" spans="1:3">
      <c r="A61" s="15"/>
      <c r="C61" s="4"/>
    </row>
    <row r="62" spans="1:3">
      <c r="A62" s="15"/>
      <c r="C62" s="4"/>
    </row>
    <row r="63" spans="1:3">
      <c r="A63" s="15"/>
      <c r="C63" s="4"/>
    </row>
    <row r="64" spans="1:3">
      <c r="A64" s="15"/>
      <c r="C64" s="4"/>
    </row>
    <row r="65" spans="1:3">
      <c r="A65" s="15"/>
      <c r="C65" s="4"/>
    </row>
    <row r="66" spans="1:3">
      <c r="A66" s="15"/>
      <c r="C66" s="4"/>
    </row>
    <row r="67" spans="1:3">
      <c r="A67" s="15"/>
      <c r="C67" s="4"/>
    </row>
    <row r="68" spans="1:3">
      <c r="A68" s="15"/>
      <c r="C68" s="4"/>
    </row>
    <row r="69" spans="1:3">
      <c r="A69" s="15"/>
      <c r="C69" s="4"/>
    </row>
    <row r="70" spans="1:3">
      <c r="A70" s="15"/>
      <c r="C70" s="4"/>
    </row>
    <row r="71" spans="1:3">
      <c r="A71" s="15"/>
      <c r="C71" s="4"/>
    </row>
    <row r="72" spans="1:3">
      <c r="A72" s="15"/>
      <c r="C72" s="4"/>
    </row>
    <row r="73" spans="1:3">
      <c r="A73" s="15"/>
      <c r="C73" s="4"/>
    </row>
    <row r="74" spans="1:3">
      <c r="A74" s="15"/>
      <c r="C74" s="4"/>
    </row>
    <row r="75" spans="1:3">
      <c r="A75" s="15"/>
      <c r="C75" s="4"/>
    </row>
    <row r="76" spans="1:3">
      <c r="A76" s="15"/>
      <c r="C76" s="4"/>
    </row>
    <row r="77" spans="1:3">
      <c r="A77" s="15"/>
      <c r="C77" s="4"/>
    </row>
    <row r="78" spans="1:3">
      <c r="A78" s="15"/>
      <c r="C78" s="4"/>
    </row>
    <row r="79" spans="1:3">
      <c r="A79" s="15"/>
      <c r="C79" s="4"/>
    </row>
    <row r="80" spans="1:3">
      <c r="A80" s="15"/>
      <c r="C80" s="4"/>
    </row>
    <row r="81" spans="1:3">
      <c r="A81" s="15"/>
      <c r="C81" s="4"/>
    </row>
    <row r="82" spans="1:3">
      <c r="A82" s="15"/>
      <c r="C82" s="4"/>
    </row>
    <row r="83" spans="1:3">
      <c r="A83" s="15"/>
      <c r="C83" s="4"/>
    </row>
    <row r="84" spans="1:3">
      <c r="A84" s="15"/>
      <c r="C84" s="4"/>
    </row>
    <row r="85" spans="1:3">
      <c r="A85" s="15"/>
      <c r="C85" s="4"/>
    </row>
    <row r="86" spans="1:3">
      <c r="A86" s="15"/>
      <c r="C86" s="4"/>
    </row>
    <row r="87" spans="1:3">
      <c r="A87" s="15"/>
      <c r="C87" s="4"/>
    </row>
    <row r="88" spans="1:3">
      <c r="A88" s="15"/>
      <c r="C88" s="4"/>
    </row>
    <row r="89" spans="1:3">
      <c r="A89" s="15"/>
      <c r="C89" s="4"/>
    </row>
    <row r="90" spans="1:3">
      <c r="A90" s="15"/>
      <c r="C90" s="4"/>
    </row>
    <row r="91" spans="1:3">
      <c r="A91" s="15"/>
      <c r="C91" s="4"/>
    </row>
    <row r="92" spans="1:3">
      <c r="A92" s="15"/>
      <c r="C92" s="4"/>
    </row>
    <row r="93" spans="1:3">
      <c r="A93" s="15"/>
      <c r="C93" s="4"/>
    </row>
    <row r="94" spans="1:3">
      <c r="A94" s="15"/>
      <c r="C94" s="4"/>
    </row>
    <row r="95" spans="1:3">
      <c r="A95" s="15"/>
      <c r="C95" s="4"/>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Y86"/>
  <sheetViews>
    <sheetView topLeftCell="A7" zoomScale="80" zoomScaleNormal="80" workbookViewId="0">
      <selection activeCell="K34" sqref="K34"/>
    </sheetView>
  </sheetViews>
  <sheetFormatPr defaultColWidth="9" defaultRowHeight="14.4"/>
  <cols>
    <col min="1" max="1" width="7.5546875" style="17" customWidth="1"/>
    <col min="2" max="2" width="69.33203125" style="19" customWidth="1"/>
    <col min="3" max="3" width="8.5546875" style="17" customWidth="1"/>
    <col min="4" max="4" width="12" style="18" customWidth="1"/>
    <col min="5" max="6" width="11.44140625" style="17" customWidth="1"/>
    <col min="7" max="13" width="14.6640625" style="17" customWidth="1"/>
    <col min="14" max="14" width="11.33203125" style="17" customWidth="1"/>
    <col min="15" max="180" width="9" style="17"/>
    <col min="181" max="16384" width="9" style="16"/>
  </cols>
  <sheetData>
    <row r="1" spans="1:233">
      <c r="A1" s="808" t="s">
        <v>578</v>
      </c>
      <c r="B1" s="809"/>
      <c r="C1" s="809"/>
      <c r="D1" s="809"/>
      <c r="E1" s="810"/>
      <c r="F1" s="766"/>
      <c r="G1" s="809"/>
      <c r="H1" s="809"/>
      <c r="I1" s="809"/>
      <c r="J1" s="809"/>
      <c r="K1" s="809"/>
      <c r="L1" s="809"/>
      <c r="M1" s="767"/>
      <c r="N1" s="811"/>
    </row>
    <row r="2" spans="1:233" ht="28.2" customHeight="1">
      <c r="A2" s="812" t="s">
        <v>546</v>
      </c>
      <c r="B2" s="813" t="s">
        <v>1</v>
      </c>
      <c r="C2" s="813" t="s">
        <v>547</v>
      </c>
      <c r="D2" s="813" t="s">
        <v>548</v>
      </c>
      <c r="E2" s="804" t="s">
        <v>579</v>
      </c>
      <c r="F2" s="806" t="s">
        <v>3</v>
      </c>
      <c r="G2" s="774" t="s">
        <v>22</v>
      </c>
      <c r="H2" s="774"/>
      <c r="I2" s="774"/>
      <c r="J2" s="774" t="s">
        <v>23</v>
      </c>
      <c r="K2" s="774"/>
      <c r="L2" s="774"/>
      <c r="M2" s="794" t="s">
        <v>833</v>
      </c>
      <c r="N2" s="780" t="s">
        <v>4</v>
      </c>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row>
    <row r="3" spans="1:233">
      <c r="A3" s="812"/>
      <c r="B3" s="813"/>
      <c r="C3" s="813"/>
      <c r="D3" s="813"/>
      <c r="E3" s="805"/>
      <c r="F3" s="807"/>
      <c r="G3" s="251" t="s">
        <v>5</v>
      </c>
      <c r="H3" s="251" t="s">
        <v>6</v>
      </c>
      <c r="I3" s="251" t="s">
        <v>24</v>
      </c>
      <c r="J3" s="251" t="s">
        <v>5</v>
      </c>
      <c r="K3" s="251" t="s">
        <v>6</v>
      </c>
      <c r="L3" s="251" t="s">
        <v>24</v>
      </c>
      <c r="M3" s="795"/>
      <c r="N3" s="780"/>
    </row>
    <row r="4" spans="1:233">
      <c r="A4" s="20" t="s">
        <v>580</v>
      </c>
      <c r="B4" s="21" t="s">
        <v>581</v>
      </c>
      <c r="C4" s="22"/>
      <c r="D4" s="22"/>
      <c r="E4" s="257"/>
      <c r="F4" s="257"/>
      <c r="G4" s="23"/>
      <c r="H4" s="23"/>
      <c r="I4" s="23"/>
      <c r="J4" s="23"/>
      <c r="K4" s="23"/>
      <c r="L4" s="23"/>
      <c r="M4" s="670"/>
      <c r="N4" s="264"/>
    </row>
    <row r="5" spans="1:233">
      <c r="A5" s="24"/>
      <c r="B5" s="21"/>
      <c r="C5" s="22"/>
      <c r="D5" s="22"/>
      <c r="E5" s="257"/>
      <c r="F5" s="257"/>
      <c r="G5" s="23"/>
      <c r="H5" s="23"/>
      <c r="I5" s="23"/>
      <c r="J5" s="23"/>
      <c r="K5" s="23"/>
      <c r="L5" s="23"/>
      <c r="M5" s="670"/>
      <c r="N5" s="264"/>
    </row>
    <row r="6" spans="1:233" s="17" customFormat="1" ht="28.8">
      <c r="A6" s="25">
        <v>1</v>
      </c>
      <c r="B6" s="26" t="s">
        <v>582</v>
      </c>
      <c r="C6" s="22" t="s">
        <v>44</v>
      </c>
      <c r="D6" s="22">
        <v>7</v>
      </c>
      <c r="E6" s="257">
        <v>4300</v>
      </c>
      <c r="F6" s="257">
        <f>D6*E6</f>
        <v>30100</v>
      </c>
      <c r="G6" s="23">
        <v>8</v>
      </c>
      <c r="H6" s="23">
        <f>I6-G6</f>
        <v>0</v>
      </c>
      <c r="I6" s="23">
        <f>'MB CCTV'!I8</f>
        <v>8</v>
      </c>
      <c r="J6" s="23">
        <v>34400</v>
      </c>
      <c r="K6" s="377">
        <f>L6-J6</f>
        <v>0</v>
      </c>
      <c r="L6" s="377">
        <f>I6*E6</f>
        <v>34400</v>
      </c>
      <c r="M6" s="671">
        <f>F6-L6</f>
        <v>-4300</v>
      </c>
      <c r="N6" s="264"/>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row>
    <row r="7" spans="1:233" s="17" customFormat="1">
      <c r="A7" s="24"/>
      <c r="B7" s="21"/>
      <c r="C7" s="22"/>
      <c r="D7" s="22"/>
      <c r="E7" s="257"/>
      <c r="F7" s="257"/>
      <c r="G7" s="23"/>
      <c r="H7" s="23"/>
      <c r="I7" s="23"/>
      <c r="J7" s="23"/>
      <c r="K7" s="23"/>
      <c r="L7" s="23"/>
      <c r="M7" s="670"/>
      <c r="N7" s="264"/>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row>
    <row r="8" spans="1:233" s="17" customFormat="1" ht="28.8">
      <c r="A8" s="25">
        <v>2</v>
      </c>
      <c r="B8" s="26" t="s">
        <v>583</v>
      </c>
      <c r="C8" s="22" t="s">
        <v>30</v>
      </c>
      <c r="D8" s="22">
        <v>1</v>
      </c>
      <c r="E8" s="257">
        <v>20000</v>
      </c>
      <c r="F8" s="257">
        <f>D8*E8</f>
        <v>20000</v>
      </c>
      <c r="G8" s="23">
        <v>1</v>
      </c>
      <c r="H8" s="23">
        <f>I8-G8</f>
        <v>0</v>
      </c>
      <c r="I8" s="23">
        <f>'MB CCTV'!I14</f>
        <v>1</v>
      </c>
      <c r="J8" s="23">
        <v>20000</v>
      </c>
      <c r="K8" s="377">
        <f>L8-J8</f>
        <v>0</v>
      </c>
      <c r="L8" s="377">
        <f>I8*E8</f>
        <v>20000</v>
      </c>
      <c r="M8" s="671">
        <f>F8-L8</f>
        <v>0</v>
      </c>
      <c r="N8" s="264"/>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row>
    <row r="9" spans="1:233" s="17" customFormat="1">
      <c r="A9" s="24"/>
      <c r="B9" s="21"/>
      <c r="C9" s="22"/>
      <c r="D9" s="22"/>
      <c r="E9" s="257"/>
      <c r="F9" s="257"/>
      <c r="G9" s="23"/>
      <c r="H9" s="23"/>
      <c r="I9" s="23"/>
      <c r="J9" s="23"/>
      <c r="K9" s="23"/>
      <c r="L9" s="23"/>
      <c r="M9" s="670"/>
      <c r="N9" s="264"/>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row>
    <row r="10" spans="1:233" s="17" customFormat="1" ht="57.6">
      <c r="A10" s="25">
        <v>3</v>
      </c>
      <c r="B10" s="27" t="s">
        <v>584</v>
      </c>
      <c r="C10" s="22" t="s">
        <v>86</v>
      </c>
      <c r="D10" s="22"/>
      <c r="E10" s="257">
        <v>0</v>
      </c>
      <c r="F10" s="257"/>
      <c r="G10" s="23"/>
      <c r="H10" s="23"/>
      <c r="I10" s="23"/>
      <c r="J10" s="23"/>
      <c r="K10" s="23"/>
      <c r="L10" s="23"/>
      <c r="M10" s="670"/>
      <c r="N10" s="264"/>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row>
    <row r="11" spans="1:233" s="17" customFormat="1">
      <c r="A11" s="25"/>
      <c r="B11" s="27"/>
      <c r="C11" s="22"/>
      <c r="D11" s="22"/>
      <c r="E11" s="257"/>
      <c r="F11" s="257"/>
      <c r="G11" s="23"/>
      <c r="H11" s="23"/>
      <c r="I11" s="23"/>
      <c r="J11" s="23"/>
      <c r="K11" s="23"/>
      <c r="L11" s="23"/>
      <c r="M11" s="670"/>
      <c r="N11" s="264"/>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row>
    <row r="12" spans="1:233" s="17" customFormat="1" ht="57.6">
      <c r="A12" s="25">
        <v>4</v>
      </c>
      <c r="B12" s="27" t="s">
        <v>585</v>
      </c>
      <c r="C12" s="22" t="s">
        <v>86</v>
      </c>
      <c r="D12" s="22">
        <v>1</v>
      </c>
      <c r="E12" s="257">
        <v>5700</v>
      </c>
      <c r="F12" s="257">
        <f>D12*E12</f>
        <v>5700</v>
      </c>
      <c r="G12" s="23">
        <v>1</v>
      </c>
      <c r="H12" s="23">
        <f>I12-G12</f>
        <v>0</v>
      </c>
      <c r="I12" s="23">
        <f>'MB CCTV'!I22</f>
        <v>1</v>
      </c>
      <c r="J12" s="23">
        <v>5700</v>
      </c>
      <c r="K12" s="377">
        <f>L12-J12</f>
        <v>0</v>
      </c>
      <c r="L12" s="377">
        <f>I12*E12</f>
        <v>5700</v>
      </c>
      <c r="M12" s="671">
        <f>F12-L12</f>
        <v>0</v>
      </c>
      <c r="N12" s="264"/>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row>
    <row r="13" spans="1:233" s="17" customFormat="1">
      <c r="A13" s="25"/>
      <c r="B13" s="27"/>
      <c r="C13" s="22"/>
      <c r="D13" s="22"/>
      <c r="E13" s="257"/>
      <c r="F13" s="257"/>
      <c r="G13" s="23"/>
      <c r="H13" s="23"/>
      <c r="I13" s="23"/>
      <c r="J13" s="23"/>
      <c r="K13" s="23"/>
      <c r="L13" s="23"/>
      <c r="M13" s="670"/>
      <c r="N13" s="264"/>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row>
    <row r="14" spans="1:233" s="17" customFormat="1">
      <c r="A14" s="25">
        <v>5</v>
      </c>
      <c r="B14" s="26" t="s">
        <v>586</v>
      </c>
      <c r="C14" s="22" t="s">
        <v>500</v>
      </c>
      <c r="D14" s="22" t="s">
        <v>97</v>
      </c>
      <c r="E14" s="257">
        <v>0</v>
      </c>
      <c r="F14" s="257"/>
      <c r="G14" s="23"/>
      <c r="H14" s="23"/>
      <c r="I14" s="23"/>
      <c r="J14" s="23"/>
      <c r="K14" s="23"/>
      <c r="L14" s="23"/>
      <c r="M14" s="670"/>
      <c r="N14" s="264"/>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row>
    <row r="15" spans="1:233" s="17" customFormat="1">
      <c r="A15" s="25"/>
      <c r="B15" s="26"/>
      <c r="C15" s="22"/>
      <c r="D15" s="22"/>
      <c r="E15" s="258"/>
      <c r="F15" s="258"/>
      <c r="G15" s="23"/>
      <c r="H15" s="23"/>
      <c r="I15" s="23"/>
      <c r="J15" s="23"/>
      <c r="K15" s="23"/>
      <c r="L15" s="23"/>
      <c r="M15" s="670"/>
      <c r="N15" s="264"/>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row>
    <row r="16" spans="1:233" s="17" customFormat="1">
      <c r="A16" s="25">
        <v>6</v>
      </c>
      <c r="B16" s="26" t="s">
        <v>587</v>
      </c>
      <c r="C16" s="22" t="s">
        <v>500</v>
      </c>
      <c r="D16" s="22">
        <v>1</v>
      </c>
      <c r="E16" s="257">
        <v>14500</v>
      </c>
      <c r="F16" s="257">
        <f>D16*E16</f>
        <v>14500</v>
      </c>
      <c r="G16" s="23">
        <v>1</v>
      </c>
      <c r="H16" s="23">
        <f>I16-G16</f>
        <v>0</v>
      </c>
      <c r="I16" s="23">
        <f>'MB CCTV'!I30</f>
        <v>1</v>
      </c>
      <c r="J16" s="23">
        <v>14500</v>
      </c>
      <c r="K16" s="377">
        <f>L16-J16</f>
        <v>0</v>
      </c>
      <c r="L16" s="377">
        <f>I16*E16</f>
        <v>14500</v>
      </c>
      <c r="M16" s="671">
        <f>F16-L16</f>
        <v>0</v>
      </c>
      <c r="N16" s="264"/>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row>
    <row r="17" spans="1:233" s="17" customFormat="1">
      <c r="A17" s="25"/>
      <c r="B17" s="26"/>
      <c r="C17" s="22"/>
      <c r="D17" s="22"/>
      <c r="E17" s="258"/>
      <c r="F17" s="258"/>
      <c r="G17" s="23"/>
      <c r="H17" s="23"/>
      <c r="I17" s="23"/>
      <c r="J17" s="23"/>
      <c r="K17" s="23"/>
      <c r="L17" s="23"/>
      <c r="M17" s="670"/>
      <c r="N17" s="264"/>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row>
    <row r="18" spans="1:233" s="17" customFormat="1">
      <c r="A18" s="25"/>
      <c r="B18" s="26" t="s">
        <v>588</v>
      </c>
      <c r="C18" s="22" t="s">
        <v>500</v>
      </c>
      <c r="D18" s="22">
        <v>7</v>
      </c>
      <c r="E18" s="257">
        <v>600</v>
      </c>
      <c r="F18" s="257">
        <f>D18*E18</f>
        <v>4200</v>
      </c>
      <c r="G18" s="23">
        <v>8</v>
      </c>
      <c r="H18" s="23">
        <f>I18-G18</f>
        <v>0</v>
      </c>
      <c r="I18" s="23">
        <f>'MB CCTV'!I36</f>
        <v>8</v>
      </c>
      <c r="J18" s="23">
        <v>4800</v>
      </c>
      <c r="K18" s="377">
        <f>L18-J18</f>
        <v>0</v>
      </c>
      <c r="L18" s="377">
        <f>I18*E18</f>
        <v>4800</v>
      </c>
      <c r="M18" s="671">
        <f>F18-L18</f>
        <v>-600</v>
      </c>
      <c r="N18" s="264"/>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row>
    <row r="19" spans="1:233" s="17" customFormat="1">
      <c r="A19" s="25"/>
      <c r="B19" s="26"/>
      <c r="C19" s="22"/>
      <c r="D19" s="22"/>
      <c r="E19" s="258"/>
      <c r="F19" s="258"/>
      <c r="G19" s="23"/>
      <c r="H19" s="23"/>
      <c r="I19" s="23"/>
      <c r="J19" s="23"/>
      <c r="K19" s="23"/>
      <c r="L19" s="23"/>
      <c r="M19" s="670"/>
      <c r="N19" s="264"/>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row>
    <row r="20" spans="1:233" s="17" customFormat="1">
      <c r="A20" s="25"/>
      <c r="B20" s="26" t="s">
        <v>589</v>
      </c>
      <c r="C20" s="22" t="s">
        <v>500</v>
      </c>
      <c r="D20" s="22">
        <v>14</v>
      </c>
      <c r="E20" s="257">
        <v>600</v>
      </c>
      <c r="F20" s="257">
        <f>D20*E20</f>
        <v>8400</v>
      </c>
      <c r="G20" s="23">
        <v>16</v>
      </c>
      <c r="H20" s="23">
        <f>I20-G20</f>
        <v>0</v>
      </c>
      <c r="I20" s="23">
        <f>'MB CCTV'!I42</f>
        <v>16</v>
      </c>
      <c r="J20" s="23">
        <v>9600</v>
      </c>
      <c r="K20" s="377">
        <f>L20-J20</f>
        <v>0</v>
      </c>
      <c r="L20" s="377">
        <f>I20*E20</f>
        <v>9600</v>
      </c>
      <c r="M20" s="671">
        <f>F20-L20</f>
        <v>-1200</v>
      </c>
      <c r="N20" s="264"/>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row>
    <row r="21" spans="1:233" s="17" customFormat="1">
      <c r="A21" s="25"/>
      <c r="B21" s="26"/>
      <c r="C21" s="22"/>
      <c r="D21" s="22"/>
      <c r="E21" s="258"/>
      <c r="F21" s="258"/>
      <c r="G21" s="23"/>
      <c r="H21" s="23"/>
      <c r="I21" s="23"/>
      <c r="J21" s="23"/>
      <c r="K21" s="23"/>
      <c r="L21" s="23"/>
      <c r="M21" s="670"/>
      <c r="N21" s="264"/>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row>
    <row r="22" spans="1:233" s="17" customFormat="1" ht="28.8">
      <c r="A22" s="25">
        <v>7</v>
      </c>
      <c r="B22" s="26" t="s">
        <v>590</v>
      </c>
      <c r="C22" s="22" t="s">
        <v>572</v>
      </c>
      <c r="D22" s="22">
        <v>245</v>
      </c>
      <c r="E22" s="257">
        <v>85</v>
      </c>
      <c r="F22" s="257">
        <f>D22*E22</f>
        <v>20825</v>
      </c>
      <c r="G22" s="377"/>
      <c r="H22" s="23"/>
      <c r="I22" s="23"/>
      <c r="J22" s="23"/>
      <c r="K22" s="377"/>
      <c r="L22" s="377"/>
      <c r="M22" s="671">
        <f>F22-L22</f>
        <v>20825</v>
      </c>
      <c r="N22" s="264"/>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row>
    <row r="23" spans="1:233" s="17" customFormat="1">
      <c r="A23" s="25"/>
      <c r="B23" s="26"/>
      <c r="C23" s="22"/>
      <c r="D23" s="22"/>
      <c r="E23" s="258"/>
      <c r="F23" s="258"/>
      <c r="G23" s="23"/>
      <c r="H23" s="23"/>
      <c r="I23" s="23"/>
      <c r="J23" s="23"/>
      <c r="K23" s="23"/>
      <c r="L23" s="23"/>
      <c r="M23" s="670"/>
      <c r="N23" s="264"/>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row>
    <row r="24" spans="1:233" s="17" customFormat="1">
      <c r="A24" s="25">
        <v>8</v>
      </c>
      <c r="B24" s="26" t="s">
        <v>591</v>
      </c>
      <c r="C24" s="22" t="s">
        <v>572</v>
      </c>
      <c r="D24" s="22">
        <v>245</v>
      </c>
      <c r="E24" s="257">
        <v>160</v>
      </c>
      <c r="F24" s="257">
        <f>D24*E24</f>
        <v>39200</v>
      </c>
      <c r="G24" s="23">
        <v>202</v>
      </c>
      <c r="H24" s="23">
        <f>I24-G24</f>
        <v>0</v>
      </c>
      <c r="I24" s="23">
        <f>'MB CCTV'!I59</f>
        <v>202</v>
      </c>
      <c r="J24" s="23">
        <v>32320</v>
      </c>
      <c r="K24" s="377">
        <f>L24-J24</f>
        <v>0</v>
      </c>
      <c r="L24" s="377">
        <f>I24*E24</f>
        <v>32320</v>
      </c>
      <c r="M24" s="671">
        <f>F24-L24</f>
        <v>6880</v>
      </c>
      <c r="N24" s="264"/>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row>
    <row r="25" spans="1:233" s="17" customFormat="1">
      <c r="A25" s="25"/>
      <c r="B25" s="26"/>
      <c r="C25" s="22"/>
      <c r="D25" s="22"/>
      <c r="E25" s="258"/>
      <c r="F25" s="258"/>
      <c r="G25" s="23"/>
      <c r="H25" s="23"/>
      <c r="I25" s="23"/>
      <c r="J25" s="23"/>
      <c r="K25" s="23"/>
      <c r="L25" s="23"/>
      <c r="M25" s="670"/>
      <c r="N25" s="264"/>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row>
    <row r="26" spans="1:233" s="17" customFormat="1">
      <c r="A26" s="25">
        <v>9</v>
      </c>
      <c r="B26" s="26" t="s">
        <v>592</v>
      </c>
      <c r="C26" s="22" t="s">
        <v>572</v>
      </c>
      <c r="D26" s="22">
        <v>90</v>
      </c>
      <c r="E26" s="257">
        <v>75</v>
      </c>
      <c r="F26" s="257">
        <f>D26*E26</f>
        <v>6750</v>
      </c>
      <c r="G26" s="23">
        <v>45</v>
      </c>
      <c r="H26" s="23">
        <f>I26-G26</f>
        <v>0</v>
      </c>
      <c r="I26" s="23">
        <f>'MB CCTV'!I67</f>
        <v>45</v>
      </c>
      <c r="J26" s="23">
        <v>3375</v>
      </c>
      <c r="K26" s="377">
        <f>L26-J26</f>
        <v>0</v>
      </c>
      <c r="L26" s="377">
        <f>I26*E26</f>
        <v>3375</v>
      </c>
      <c r="M26" s="671">
        <f>F26-L26</f>
        <v>3375</v>
      </c>
      <c r="N26" s="264"/>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row>
    <row r="27" spans="1:233" s="17" customFormat="1">
      <c r="A27" s="25"/>
      <c r="B27" s="26"/>
      <c r="C27" s="22"/>
      <c r="D27" s="22"/>
      <c r="E27" s="258"/>
      <c r="F27" s="258"/>
      <c r="G27" s="23"/>
      <c r="H27" s="23"/>
      <c r="I27" s="23"/>
      <c r="J27" s="23"/>
      <c r="K27" s="23"/>
      <c r="L27" s="23"/>
      <c r="M27" s="670"/>
      <c r="N27" s="264"/>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row>
    <row r="28" spans="1:233" s="17" customFormat="1" ht="28.8">
      <c r="A28" s="25">
        <v>10</v>
      </c>
      <c r="B28" s="26" t="s">
        <v>593</v>
      </c>
      <c r="C28" s="22" t="s">
        <v>572</v>
      </c>
      <c r="D28" s="22" t="s">
        <v>97</v>
      </c>
      <c r="E28" s="257"/>
      <c r="F28" s="257"/>
      <c r="G28" s="23"/>
      <c r="H28" s="23"/>
      <c r="I28" s="23"/>
      <c r="J28" s="23"/>
      <c r="K28" s="23"/>
      <c r="L28" s="23"/>
      <c r="M28" s="670"/>
      <c r="N28" s="264"/>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row>
    <row r="29" spans="1:233">
      <c r="A29" s="25"/>
      <c r="B29" s="26"/>
      <c r="C29" s="22"/>
      <c r="D29" s="22"/>
      <c r="E29" s="258"/>
      <c r="F29" s="258"/>
      <c r="G29" s="23"/>
      <c r="H29" s="23"/>
      <c r="I29" s="23"/>
      <c r="J29" s="23"/>
      <c r="K29" s="23"/>
      <c r="L29" s="23"/>
      <c r="M29" s="670"/>
      <c r="N29" s="264"/>
    </row>
    <row r="30" spans="1:233" s="256" customFormat="1" ht="15" thickBot="1">
      <c r="A30" s="259"/>
      <c r="B30" s="260" t="s">
        <v>594</v>
      </c>
      <c r="C30" s="261"/>
      <c r="D30" s="261"/>
      <c r="E30" s="262"/>
      <c r="F30" s="263">
        <f t="shared" ref="F30" si="0">SUM(F6:F29)</f>
        <v>149675</v>
      </c>
      <c r="G30" s="263"/>
      <c r="H30" s="263"/>
      <c r="I30" s="263"/>
      <c r="J30" s="263">
        <f t="shared" ref="J30:K30" si="1">SUM(J6:J29)</f>
        <v>124695</v>
      </c>
      <c r="K30" s="263">
        <f t="shared" si="1"/>
        <v>0</v>
      </c>
      <c r="L30" s="263">
        <f>SUM(L6:L29)</f>
        <v>124695</v>
      </c>
      <c r="M30" s="263">
        <f>SUM(M6:M29)</f>
        <v>24980</v>
      </c>
      <c r="N30" s="265"/>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row>
    <row r="31" spans="1:233">
      <c r="A31" s="28"/>
      <c r="B31" s="247" t="s">
        <v>834</v>
      </c>
      <c r="C31" s="248"/>
      <c r="D31" s="214"/>
      <c r="E31" s="298"/>
      <c r="F31" s="298">
        <f>F30*18%</f>
        <v>26941.5</v>
      </c>
      <c r="G31"/>
      <c r="H31"/>
      <c r="I31"/>
      <c r="J31" s="298">
        <f t="shared" ref="J31:M31" si="2">J30*18%</f>
        <v>22445.1</v>
      </c>
      <c r="K31" s="298">
        <f t="shared" si="2"/>
        <v>0</v>
      </c>
      <c r="L31" s="298">
        <f t="shared" si="2"/>
        <v>22445.1</v>
      </c>
      <c r="M31" s="298">
        <f t="shared" si="2"/>
        <v>4496.3999999999996</v>
      </c>
      <c r="N31"/>
    </row>
    <row r="32" spans="1:233" ht="15" thickBot="1">
      <c r="A32" s="545"/>
      <c r="B32" s="243" t="s">
        <v>836</v>
      </c>
      <c r="C32" s="244"/>
      <c r="D32" s="245"/>
      <c r="E32" s="302"/>
      <c r="F32" s="246">
        <f>SUM(F30:F31)</f>
        <v>176616.5</v>
      </c>
      <c r="G32" s="246"/>
      <c r="H32" s="246"/>
      <c r="I32" s="246"/>
      <c r="J32" s="246">
        <f t="shared" ref="J32:M32" si="3">SUM(J30:J31)</f>
        <v>147140.1</v>
      </c>
      <c r="K32" s="246">
        <f t="shared" si="3"/>
        <v>0</v>
      </c>
      <c r="L32" s="246">
        <f t="shared" si="3"/>
        <v>147140.1</v>
      </c>
      <c r="M32" s="246">
        <f t="shared" si="3"/>
        <v>29476.400000000001</v>
      </c>
      <c r="N32" s="303"/>
    </row>
    <row r="33" spans="1:233">
      <c r="A33" s="28"/>
      <c r="C33" s="18"/>
    </row>
    <row r="34" spans="1:233">
      <c r="A34" s="28"/>
      <c r="C34" s="18"/>
    </row>
    <row r="35" spans="1:233">
      <c r="A35" s="28"/>
      <c r="C35" s="18"/>
    </row>
    <row r="36" spans="1:233">
      <c r="A36" s="28"/>
      <c r="C36" s="18"/>
    </row>
    <row r="37" spans="1:233">
      <c r="A37" s="28"/>
      <c r="C37" s="18"/>
    </row>
    <row r="38" spans="1:233">
      <c r="A38" s="28"/>
      <c r="C38" s="18"/>
    </row>
    <row r="39" spans="1:233" s="18" customFormat="1">
      <c r="A39" s="28"/>
      <c r="B39" s="19"/>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row>
    <row r="40" spans="1:233" s="18" customFormat="1">
      <c r="A40" s="28"/>
      <c r="B40" s="19"/>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row>
    <row r="41" spans="1:233" s="18" customFormat="1">
      <c r="A41" s="28"/>
      <c r="B41" s="19"/>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row>
    <row r="42" spans="1:233" s="18" customFormat="1">
      <c r="A42" s="28"/>
      <c r="B42" s="19"/>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row>
    <row r="43" spans="1:233" s="18" customFormat="1">
      <c r="A43" s="28"/>
      <c r="B43" s="19"/>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row>
    <row r="44" spans="1:233" s="18" customFormat="1">
      <c r="A44" s="28"/>
      <c r="B44" s="19"/>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row>
    <row r="45" spans="1:233" s="18" customFormat="1">
      <c r="A45" s="28"/>
      <c r="B45" s="19"/>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row>
    <row r="46" spans="1:233" s="18" customFormat="1">
      <c r="A46" s="28"/>
      <c r="B46" s="19"/>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row>
    <row r="47" spans="1:233" s="18" customFormat="1">
      <c r="A47" s="28"/>
      <c r="B47" s="19"/>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row>
    <row r="48" spans="1:233" s="18" customFormat="1">
      <c r="A48" s="28"/>
      <c r="B48" s="19"/>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row>
    <row r="49" spans="1:233" s="18" customFormat="1">
      <c r="A49" s="28"/>
      <c r="B49" s="19"/>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row>
    <row r="50" spans="1:233" s="18" customFormat="1">
      <c r="A50" s="28"/>
      <c r="B50" s="19"/>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row>
    <row r="51" spans="1:233" s="18" customFormat="1">
      <c r="A51" s="28"/>
      <c r="B51" s="19"/>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row>
    <row r="52" spans="1:233" s="18" customFormat="1">
      <c r="A52" s="28"/>
      <c r="B52" s="19"/>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row>
    <row r="53" spans="1:233" s="18" customFormat="1">
      <c r="A53" s="28"/>
      <c r="B53" s="19"/>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row>
    <row r="54" spans="1:233" s="18" customFormat="1">
      <c r="A54" s="28"/>
      <c r="B54" s="19"/>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row>
    <row r="55" spans="1:233" s="18" customFormat="1">
      <c r="A55" s="28"/>
      <c r="B55" s="19"/>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row>
    <row r="56" spans="1:233" s="18" customFormat="1">
      <c r="A56" s="28"/>
      <c r="B56" s="19"/>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row>
    <row r="57" spans="1:233" s="18" customFormat="1">
      <c r="A57" s="28"/>
      <c r="B57" s="19"/>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row>
    <row r="58" spans="1:233" s="18" customFormat="1">
      <c r="A58" s="28"/>
      <c r="B58" s="19"/>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row>
    <row r="59" spans="1:233" s="18" customFormat="1">
      <c r="A59" s="28"/>
      <c r="B59" s="19"/>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row>
    <row r="60" spans="1:233" s="18" customFormat="1">
      <c r="A60" s="28"/>
      <c r="B60" s="19"/>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row>
    <row r="61" spans="1:233" s="18" customFormat="1">
      <c r="A61" s="28"/>
      <c r="B61" s="19"/>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row>
    <row r="62" spans="1:233" s="18" customFormat="1">
      <c r="A62" s="28"/>
      <c r="B62" s="19"/>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row>
    <row r="63" spans="1:233" s="18" customFormat="1">
      <c r="A63" s="28"/>
      <c r="B63" s="19"/>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row>
    <row r="64" spans="1:233" s="18" customFormat="1">
      <c r="A64" s="28"/>
      <c r="B64" s="19"/>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row>
    <row r="65" spans="1:233" s="18" customFormat="1">
      <c r="A65" s="28"/>
      <c r="B65" s="19"/>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row>
    <row r="66" spans="1:233" s="18" customFormat="1">
      <c r="A66" s="28"/>
      <c r="B66" s="19"/>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row>
    <row r="67" spans="1:233" s="18" customFormat="1">
      <c r="A67" s="28"/>
      <c r="B67" s="19"/>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row>
    <row r="68" spans="1:233" s="18" customFormat="1">
      <c r="A68" s="28"/>
      <c r="B68" s="19"/>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row>
    <row r="69" spans="1:233" s="18" customFormat="1">
      <c r="A69" s="28"/>
      <c r="B69" s="19"/>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row>
    <row r="70" spans="1:233" s="18" customFormat="1">
      <c r="A70" s="28"/>
      <c r="B70" s="19"/>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row>
    <row r="71" spans="1:233" s="18" customFormat="1">
      <c r="A71" s="28"/>
      <c r="B71" s="19"/>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row>
    <row r="72" spans="1:233" s="18" customFormat="1">
      <c r="A72" s="28"/>
      <c r="B72" s="19"/>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row>
    <row r="73" spans="1:233" s="18" customFormat="1">
      <c r="A73" s="28"/>
      <c r="B73" s="19"/>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row>
    <row r="74" spans="1:233" s="18" customFormat="1">
      <c r="A74" s="28"/>
      <c r="B74" s="19"/>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row>
    <row r="75" spans="1:233" s="18" customFormat="1">
      <c r="A75" s="28"/>
      <c r="B75" s="19"/>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row>
    <row r="76" spans="1:233" s="18" customFormat="1">
      <c r="A76" s="28"/>
      <c r="B76" s="19"/>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row>
    <row r="77" spans="1:233" s="18" customFormat="1">
      <c r="A77" s="28"/>
      <c r="B77" s="19"/>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row>
    <row r="78" spans="1:233" s="18" customFormat="1">
      <c r="A78" s="28"/>
      <c r="B78" s="19"/>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row>
    <row r="79" spans="1:233" s="18" customFormat="1">
      <c r="A79" s="28"/>
      <c r="B79" s="19"/>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row>
    <row r="80" spans="1:233" s="18" customFormat="1">
      <c r="A80" s="28"/>
      <c r="B80" s="19"/>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row>
    <row r="81" spans="1:233" s="18" customFormat="1">
      <c r="A81" s="28"/>
      <c r="B81" s="19"/>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row>
    <row r="82" spans="1:233" s="18" customFormat="1">
      <c r="A82" s="28"/>
      <c r="B82" s="19"/>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row>
    <row r="83" spans="1:233" s="18" customFormat="1">
      <c r="A83" s="28"/>
      <c r="B83" s="19"/>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row>
    <row r="84" spans="1:233" s="18" customFormat="1">
      <c r="A84" s="28"/>
      <c r="B84" s="19"/>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row>
    <row r="85" spans="1:233" s="18" customFormat="1">
      <c r="A85" s="28"/>
      <c r="B85" s="19"/>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row>
    <row r="86" spans="1:233" s="18" customFormat="1">
      <c r="A86" s="28"/>
      <c r="B86" s="19"/>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8"/>
  <sheetViews>
    <sheetView topLeftCell="A8" workbookViewId="0">
      <selection activeCell="L18" sqref="L18"/>
    </sheetView>
  </sheetViews>
  <sheetFormatPr defaultColWidth="9" defaultRowHeight="14.4"/>
  <cols>
    <col min="1" max="1" width="6.33203125" style="2" customWidth="1"/>
    <col min="2" max="2" width="61.44140625" style="3" customWidth="1"/>
    <col min="3" max="3" width="6.33203125" style="4" customWidth="1"/>
    <col min="4" max="4" width="7.6640625" style="4" customWidth="1"/>
    <col min="5" max="5" width="10.33203125" style="250" customWidth="1"/>
    <col min="6" max="6" width="11.44140625" style="250" bestFit="1" customWidth="1"/>
    <col min="7" max="7" width="11.88671875" bestFit="1" customWidth="1"/>
    <col min="8" max="8" width="7.88671875" bestFit="1" customWidth="1"/>
    <col min="9" max="9" width="10.77734375" bestFit="1" customWidth="1"/>
    <col min="10" max="10" width="11.88671875" bestFit="1" customWidth="1"/>
    <col min="11" max="11" width="9.44140625" bestFit="1" customWidth="1"/>
    <col min="12" max="12" width="10.77734375" bestFit="1" customWidth="1"/>
    <col min="13" max="13" width="11.44140625" bestFit="1" customWidth="1"/>
  </cols>
  <sheetData>
    <row r="1" spans="1:14">
      <c r="A1" s="796" t="s">
        <v>595</v>
      </c>
      <c r="B1" s="797"/>
      <c r="C1" s="797"/>
      <c r="D1" s="797"/>
      <c r="E1" s="798"/>
      <c r="F1" s="799"/>
      <c r="G1" s="797"/>
      <c r="H1" s="797"/>
      <c r="I1" s="797"/>
      <c r="J1" s="797"/>
      <c r="K1" s="797"/>
      <c r="L1" s="797"/>
      <c r="M1" s="800"/>
      <c r="N1" s="801"/>
    </row>
    <row r="2" spans="1:14">
      <c r="A2" s="814" t="s">
        <v>596</v>
      </c>
      <c r="B2" s="815"/>
      <c r="C2" s="815"/>
      <c r="D2" s="815"/>
      <c r="E2" s="816"/>
      <c r="F2" s="816"/>
      <c r="G2" s="815"/>
      <c r="H2" s="815"/>
      <c r="I2" s="815"/>
      <c r="J2" s="815"/>
      <c r="K2" s="815"/>
      <c r="L2" s="815"/>
      <c r="M2" s="817"/>
      <c r="N2" s="818"/>
    </row>
    <row r="3" spans="1:14" ht="21" customHeight="1">
      <c r="A3" s="802" t="s">
        <v>18</v>
      </c>
      <c r="B3" s="803" t="s">
        <v>1</v>
      </c>
      <c r="C3" s="803" t="s">
        <v>547</v>
      </c>
      <c r="D3" s="803" t="s">
        <v>548</v>
      </c>
      <c r="E3" s="819" t="s">
        <v>21</v>
      </c>
      <c r="F3" s="821" t="s">
        <v>3</v>
      </c>
      <c r="G3" s="774" t="s">
        <v>22</v>
      </c>
      <c r="H3" s="774"/>
      <c r="I3" s="774"/>
      <c r="J3" s="774" t="s">
        <v>23</v>
      </c>
      <c r="K3" s="774"/>
      <c r="L3" s="774"/>
      <c r="M3" s="794" t="s">
        <v>833</v>
      </c>
      <c r="N3" s="780" t="s">
        <v>4</v>
      </c>
    </row>
    <row r="4" spans="1:14" ht="13.2">
      <c r="A4" s="802"/>
      <c r="B4" s="803"/>
      <c r="C4" s="803"/>
      <c r="D4" s="803"/>
      <c r="E4" s="820"/>
      <c r="F4" s="822"/>
      <c r="G4" s="251" t="s">
        <v>5</v>
      </c>
      <c r="H4" s="251" t="s">
        <v>6</v>
      </c>
      <c r="I4" s="251" t="s">
        <v>24</v>
      </c>
      <c r="J4" s="251" t="s">
        <v>5</v>
      </c>
      <c r="K4" s="251" t="s">
        <v>6</v>
      </c>
      <c r="L4" s="251" t="s">
        <v>24</v>
      </c>
      <c r="M4" s="795"/>
      <c r="N4" s="780"/>
    </row>
    <row r="5" spans="1:14">
      <c r="A5" s="5" t="s">
        <v>276</v>
      </c>
      <c r="B5" s="6" t="s">
        <v>597</v>
      </c>
      <c r="C5" s="7"/>
      <c r="D5" s="7"/>
      <c r="E5" s="252"/>
      <c r="F5" s="252"/>
      <c r="G5" s="8"/>
      <c r="H5" s="8"/>
      <c r="I5" s="8"/>
      <c r="J5" s="8"/>
      <c r="K5" s="8"/>
      <c r="L5" s="8"/>
      <c r="M5" s="660"/>
      <c r="N5" s="82"/>
    </row>
    <row r="6" spans="1:14">
      <c r="A6" s="9"/>
      <c r="B6" s="10"/>
      <c r="C6" s="7"/>
      <c r="D6" s="7"/>
      <c r="E6" s="252"/>
      <c r="F6" s="252"/>
      <c r="G6" s="8"/>
      <c r="H6" s="8"/>
      <c r="I6" s="8"/>
      <c r="J6" s="8"/>
      <c r="K6" s="8"/>
      <c r="L6" s="8"/>
      <c r="M6" s="660"/>
      <c r="N6" s="82"/>
    </row>
    <row r="7" spans="1:14" ht="28.8">
      <c r="A7" s="9">
        <v>1</v>
      </c>
      <c r="B7" s="10" t="s">
        <v>598</v>
      </c>
      <c r="C7" s="7" t="s">
        <v>44</v>
      </c>
      <c r="D7" s="7">
        <v>8</v>
      </c>
      <c r="E7" s="253">
        <v>13500</v>
      </c>
      <c r="F7" s="253">
        <f>D7*E7</f>
        <v>108000</v>
      </c>
      <c r="G7" s="8"/>
      <c r="H7" s="8"/>
      <c r="I7" s="8"/>
      <c r="J7" s="8"/>
      <c r="K7" s="8"/>
      <c r="L7" s="8"/>
      <c r="M7" s="672">
        <f>F7-L7</f>
        <v>108000</v>
      </c>
      <c r="N7" s="82"/>
    </row>
    <row r="8" spans="1:14">
      <c r="A8" s="9"/>
      <c r="B8" s="10"/>
      <c r="C8" s="7"/>
      <c r="D8" s="7"/>
      <c r="E8" s="252"/>
      <c r="F8" s="252"/>
      <c r="G8" s="8"/>
      <c r="H8" s="8"/>
      <c r="I8" s="8"/>
      <c r="J8" s="8"/>
      <c r="K8" s="8"/>
      <c r="L8" s="8"/>
      <c r="M8" s="660"/>
      <c r="N8" s="82"/>
    </row>
    <row r="9" spans="1:14">
      <c r="A9" s="9">
        <v>2</v>
      </c>
      <c r="B9" s="10" t="s">
        <v>599</v>
      </c>
      <c r="C9" s="7" t="s">
        <v>44</v>
      </c>
      <c r="D9" s="7"/>
      <c r="E9" s="252"/>
      <c r="F9" s="252"/>
      <c r="G9" s="8"/>
      <c r="H9" s="8"/>
      <c r="I9" s="8"/>
      <c r="J9" s="8"/>
      <c r="K9" s="8"/>
      <c r="L9" s="8"/>
      <c r="M9" s="660"/>
      <c r="N9" s="82"/>
    </row>
    <row r="10" spans="1:14">
      <c r="A10" s="9"/>
      <c r="B10" s="10"/>
      <c r="C10" s="7"/>
      <c r="D10" s="7"/>
      <c r="E10" s="252"/>
      <c r="F10" s="252"/>
      <c r="G10" s="8"/>
      <c r="H10" s="8"/>
      <c r="I10" s="8"/>
      <c r="J10" s="8"/>
      <c r="K10" s="8"/>
      <c r="L10" s="8"/>
      <c r="M10" s="660"/>
      <c r="N10" s="82"/>
    </row>
    <row r="11" spans="1:14" ht="28.8">
      <c r="A11" s="9">
        <v>3</v>
      </c>
      <c r="B11" s="10" t="s">
        <v>600</v>
      </c>
      <c r="C11" s="7" t="s">
        <v>44</v>
      </c>
      <c r="D11" s="7" t="s">
        <v>45</v>
      </c>
      <c r="E11" s="253"/>
      <c r="F11" s="253"/>
      <c r="G11" s="8"/>
      <c r="H11" s="8"/>
      <c r="I11" s="8"/>
      <c r="J11" s="8"/>
      <c r="K11" s="8"/>
      <c r="L11" s="8"/>
      <c r="M11" s="660"/>
      <c r="N11" s="82"/>
    </row>
    <row r="12" spans="1:14">
      <c r="A12" s="9"/>
      <c r="B12" s="10"/>
      <c r="C12" s="7"/>
      <c r="D12" s="7"/>
      <c r="E12" s="252"/>
      <c r="F12" s="252"/>
      <c r="G12" s="8"/>
      <c r="H12" s="8"/>
      <c r="I12" s="8"/>
      <c r="J12" s="8"/>
      <c r="K12" s="8"/>
      <c r="L12" s="8"/>
      <c r="M12" s="660"/>
      <c r="N12" s="82"/>
    </row>
    <row r="13" spans="1:14">
      <c r="A13" s="9">
        <v>4</v>
      </c>
      <c r="B13" s="10" t="s">
        <v>601</v>
      </c>
      <c r="C13" s="7" t="s">
        <v>44</v>
      </c>
      <c r="D13" s="7" t="s">
        <v>45</v>
      </c>
      <c r="E13" s="253"/>
      <c r="F13" s="253"/>
      <c r="G13" s="8"/>
      <c r="H13" s="8"/>
      <c r="I13" s="8"/>
      <c r="J13" s="8"/>
      <c r="K13" s="8"/>
      <c r="L13" s="8"/>
      <c r="M13" s="660"/>
      <c r="N13" s="82"/>
    </row>
    <row r="14" spans="1:14">
      <c r="A14" s="9"/>
      <c r="B14" s="10"/>
      <c r="C14" s="7"/>
      <c r="D14" s="7"/>
      <c r="E14" s="252"/>
      <c r="F14" s="252"/>
      <c r="G14" s="8"/>
      <c r="H14" s="8"/>
      <c r="I14" s="8"/>
      <c r="J14" s="8"/>
      <c r="K14" s="8"/>
      <c r="L14" s="8"/>
      <c r="M14" s="660"/>
      <c r="N14" s="82"/>
    </row>
    <row r="15" spans="1:14">
      <c r="A15" s="9">
        <v>5</v>
      </c>
      <c r="B15" s="10" t="s">
        <v>602</v>
      </c>
      <c r="C15" s="7" t="s">
        <v>44</v>
      </c>
      <c r="D15" s="7" t="s">
        <v>45</v>
      </c>
      <c r="E15" s="253"/>
      <c r="F15" s="253"/>
      <c r="G15" s="8"/>
      <c r="H15" s="8"/>
      <c r="I15" s="8"/>
      <c r="J15" s="8"/>
      <c r="K15" s="8"/>
      <c r="L15" s="8"/>
      <c r="M15" s="660"/>
      <c r="N15" s="82"/>
    </row>
    <row r="16" spans="1:14">
      <c r="A16" s="9"/>
      <c r="B16" s="10"/>
      <c r="C16" s="7"/>
      <c r="D16" s="7"/>
      <c r="E16" s="252"/>
      <c r="F16" s="252"/>
      <c r="G16" s="8"/>
      <c r="H16" s="8"/>
      <c r="I16" s="8"/>
      <c r="J16" s="8"/>
      <c r="K16" s="8"/>
      <c r="L16" s="8"/>
      <c r="M16" s="660"/>
      <c r="N16" s="82"/>
    </row>
    <row r="17" spans="1:14">
      <c r="A17" s="9">
        <v>6</v>
      </c>
      <c r="B17" s="10" t="s">
        <v>603</v>
      </c>
      <c r="C17" s="7" t="s">
        <v>44</v>
      </c>
      <c r="D17" s="7" t="s">
        <v>45</v>
      </c>
      <c r="E17" s="253"/>
      <c r="F17" s="253"/>
      <c r="G17" s="8"/>
      <c r="H17" s="8"/>
      <c r="I17" s="8"/>
      <c r="J17" s="8"/>
      <c r="K17" s="8"/>
      <c r="L17" s="8"/>
      <c r="M17" s="660"/>
      <c r="N17" s="82"/>
    </row>
    <row r="18" spans="1:14">
      <c r="A18" s="9"/>
      <c r="B18" s="10"/>
      <c r="C18" s="7"/>
      <c r="D18" s="7"/>
      <c r="E18" s="252"/>
      <c r="F18" s="252"/>
      <c r="G18" s="8"/>
      <c r="H18" s="8"/>
      <c r="I18" s="8"/>
      <c r="J18" s="8"/>
      <c r="K18" s="8"/>
      <c r="L18" s="8"/>
      <c r="M18" s="660"/>
      <c r="N18" s="82"/>
    </row>
    <row r="19" spans="1:14">
      <c r="A19" s="9">
        <v>7</v>
      </c>
      <c r="B19" s="10" t="s">
        <v>604</v>
      </c>
      <c r="C19" s="7" t="s">
        <v>44</v>
      </c>
      <c r="D19" s="7" t="s">
        <v>45</v>
      </c>
      <c r="E19" s="253"/>
      <c r="F19" s="253"/>
      <c r="G19" s="8"/>
      <c r="H19" s="8"/>
      <c r="I19" s="8"/>
      <c r="J19" s="8"/>
      <c r="K19" s="8"/>
      <c r="L19" s="8"/>
      <c r="M19" s="660"/>
      <c r="N19" s="82"/>
    </row>
    <row r="20" spans="1:14">
      <c r="A20" s="9"/>
      <c r="B20" s="10"/>
      <c r="C20" s="7"/>
      <c r="D20" s="7"/>
      <c r="E20" s="252"/>
      <c r="F20" s="252"/>
      <c r="G20" s="8"/>
      <c r="H20" s="8"/>
      <c r="I20" s="8"/>
      <c r="J20" s="8"/>
      <c r="K20" s="8"/>
      <c r="L20" s="8"/>
      <c r="M20" s="660"/>
      <c r="N20" s="82"/>
    </row>
    <row r="21" spans="1:14">
      <c r="A21" s="9">
        <v>8</v>
      </c>
      <c r="B21" s="10" t="s">
        <v>605</v>
      </c>
      <c r="C21" s="7" t="s">
        <v>44</v>
      </c>
      <c r="D21" s="7" t="s">
        <v>45</v>
      </c>
      <c r="E21" s="253"/>
      <c r="F21" s="253"/>
      <c r="G21" s="8"/>
      <c r="H21" s="8"/>
      <c r="I21" s="8"/>
      <c r="J21" s="8"/>
      <c r="K21" s="8"/>
      <c r="L21" s="8"/>
      <c r="M21" s="660"/>
      <c r="N21" s="82"/>
    </row>
    <row r="22" spans="1:14">
      <c r="A22" s="9"/>
      <c r="B22" s="10"/>
      <c r="C22" s="7"/>
      <c r="D22" s="7"/>
      <c r="E22" s="252"/>
      <c r="F22" s="252"/>
      <c r="G22" s="8"/>
      <c r="H22" s="8"/>
      <c r="I22" s="8"/>
      <c r="J22" s="8"/>
      <c r="K22" s="8"/>
      <c r="L22" s="8"/>
      <c r="M22" s="660"/>
      <c r="N22" s="82"/>
    </row>
    <row r="23" spans="1:14" ht="28.8">
      <c r="A23" s="9">
        <v>9</v>
      </c>
      <c r="B23" s="10" t="s">
        <v>606</v>
      </c>
      <c r="C23" s="7" t="s">
        <v>114</v>
      </c>
      <c r="D23" s="7">
        <v>72</v>
      </c>
      <c r="E23" s="253">
        <v>125</v>
      </c>
      <c r="F23" s="253">
        <f>D23*E23</f>
        <v>9000</v>
      </c>
      <c r="G23" s="160">
        <v>64.099999999999994</v>
      </c>
      <c r="H23" s="160">
        <f>I23-G23</f>
        <v>0</v>
      </c>
      <c r="I23" s="160">
        <f>'MB PA System'!I36</f>
        <v>64.099999999999994</v>
      </c>
      <c r="J23" s="160">
        <v>8012.4999999999991</v>
      </c>
      <c r="K23" s="362">
        <f>L23-J23</f>
        <v>0</v>
      </c>
      <c r="L23" s="362">
        <f>I23*E23</f>
        <v>8012.4999999999991</v>
      </c>
      <c r="M23" s="672">
        <f>F23-L23</f>
        <v>987.50000000000091</v>
      </c>
      <c r="N23" s="82"/>
    </row>
    <row r="24" spans="1:14">
      <c r="A24" s="9"/>
      <c r="B24" s="10"/>
      <c r="C24" s="7"/>
      <c r="D24" s="7"/>
      <c r="E24" s="252"/>
      <c r="F24" s="252"/>
      <c r="G24" s="8"/>
      <c r="H24" s="8"/>
      <c r="I24" s="8"/>
      <c r="J24" s="8"/>
      <c r="K24" s="8"/>
      <c r="L24" s="8"/>
      <c r="M24" s="660"/>
      <c r="N24" s="82"/>
    </row>
    <row r="25" spans="1:14" ht="28.8">
      <c r="A25" s="9">
        <v>10</v>
      </c>
      <c r="B25" s="10" t="s">
        <v>607</v>
      </c>
      <c r="C25" s="7" t="s">
        <v>114</v>
      </c>
      <c r="D25" s="7" t="s">
        <v>45</v>
      </c>
      <c r="E25" s="253"/>
      <c r="F25" s="253"/>
      <c r="G25" s="8"/>
      <c r="H25" s="8"/>
      <c r="I25" s="8"/>
      <c r="J25" s="8"/>
      <c r="K25" s="8"/>
      <c r="L25" s="8"/>
      <c r="M25" s="660"/>
      <c r="N25" s="82"/>
    </row>
    <row r="26" spans="1:14">
      <c r="A26" s="9"/>
      <c r="B26" s="10"/>
      <c r="C26" s="7"/>
      <c r="D26" s="7"/>
      <c r="E26" s="252"/>
      <c r="F26" s="252"/>
      <c r="G26" s="8"/>
      <c r="H26" s="8"/>
      <c r="I26" s="8"/>
      <c r="J26" s="8"/>
      <c r="K26" s="8"/>
      <c r="L26" s="8"/>
      <c r="M26" s="660"/>
      <c r="N26" s="82"/>
    </row>
    <row r="27" spans="1:14">
      <c r="A27" s="9">
        <v>11</v>
      </c>
      <c r="B27" s="10" t="s">
        <v>608</v>
      </c>
      <c r="C27" s="7" t="s">
        <v>44</v>
      </c>
      <c r="D27" s="7">
        <v>1</v>
      </c>
      <c r="E27" s="253">
        <v>4300</v>
      </c>
      <c r="F27" s="253">
        <f>D27*E27</f>
        <v>4300</v>
      </c>
      <c r="G27" s="8"/>
      <c r="H27" s="8"/>
      <c r="I27" s="8"/>
      <c r="J27" s="8"/>
      <c r="K27" s="8"/>
      <c r="L27" s="8"/>
      <c r="M27" s="672">
        <f>F27-L27</f>
        <v>4300</v>
      </c>
      <c r="N27" s="82"/>
    </row>
    <row r="28" spans="1:14">
      <c r="A28" s="9"/>
      <c r="B28" s="10"/>
      <c r="C28" s="7"/>
      <c r="D28" s="7"/>
      <c r="E28" s="252"/>
      <c r="F28" s="252"/>
      <c r="G28" s="8"/>
      <c r="H28" s="8"/>
      <c r="I28" s="8"/>
      <c r="J28" s="8"/>
      <c r="K28" s="8"/>
      <c r="L28" s="8"/>
      <c r="M28" s="660"/>
      <c r="N28" s="82"/>
    </row>
    <row r="29" spans="1:14">
      <c r="A29" s="9">
        <v>12</v>
      </c>
      <c r="B29" s="10" t="s">
        <v>592</v>
      </c>
      <c r="C29" s="7" t="s">
        <v>114</v>
      </c>
      <c r="D29" s="7">
        <v>50</v>
      </c>
      <c r="E29" s="253">
        <v>85</v>
      </c>
      <c r="F29" s="253">
        <f>D29*E29</f>
        <v>4250</v>
      </c>
      <c r="G29" s="160">
        <v>47.599999999999994</v>
      </c>
      <c r="H29" s="160">
        <f>I29-G29</f>
        <v>0</v>
      </c>
      <c r="I29" s="160">
        <f>'MB PA System'!I55</f>
        <v>47.599999999999994</v>
      </c>
      <c r="J29" s="160">
        <v>4045.9999999999995</v>
      </c>
      <c r="K29" s="362">
        <f>L29-J29</f>
        <v>0</v>
      </c>
      <c r="L29" s="362">
        <f>I29*E29</f>
        <v>4045.9999999999995</v>
      </c>
      <c r="M29" s="672">
        <f>F29-L29</f>
        <v>204.00000000000045</v>
      </c>
      <c r="N29" s="82"/>
    </row>
    <row r="30" spans="1:14">
      <c r="A30" s="9"/>
      <c r="B30" s="10"/>
      <c r="C30" s="7"/>
      <c r="D30" s="7"/>
      <c r="E30" s="252"/>
      <c r="F30" s="252"/>
      <c r="G30" s="8"/>
      <c r="H30" s="8"/>
      <c r="I30" s="8"/>
      <c r="J30" s="8"/>
      <c r="K30" s="8"/>
      <c r="L30" s="8"/>
      <c r="M30" s="660"/>
      <c r="N30" s="82"/>
    </row>
    <row r="31" spans="1:14" s="1" customFormat="1" ht="15" thickBot="1">
      <c r="A31" s="11"/>
      <c r="B31" s="12" t="s">
        <v>609</v>
      </c>
      <c r="C31" s="13"/>
      <c r="D31" s="13"/>
      <c r="E31" s="254"/>
      <c r="F31" s="14">
        <f t="shared" ref="F31" si="0">SUM(F7:F30)</f>
        <v>125550</v>
      </c>
      <c r="G31" s="14"/>
      <c r="H31" s="14"/>
      <c r="I31" s="14"/>
      <c r="J31" s="14">
        <f t="shared" ref="J31:K31" si="1">SUM(J7:J30)</f>
        <v>12058.499999999998</v>
      </c>
      <c r="K31" s="14">
        <f t="shared" si="1"/>
        <v>0</v>
      </c>
      <c r="L31" s="14">
        <f>SUM(L7:L30)</f>
        <v>12058.499999999998</v>
      </c>
      <c r="M31" s="14">
        <f>SUM(M7:M30)</f>
        <v>113491.5</v>
      </c>
      <c r="N31" s="255"/>
    </row>
    <row r="32" spans="1:14">
      <c r="A32" s="28"/>
      <c r="B32" s="247" t="s">
        <v>834</v>
      </c>
      <c r="C32" s="248"/>
      <c r="D32" s="214"/>
      <c r="E32" s="298"/>
      <c r="F32" s="298">
        <f>F31*18%</f>
        <v>22599</v>
      </c>
      <c r="J32" s="298">
        <f t="shared" ref="J32:M32" si="2">J31*18%</f>
        <v>2170.5299999999997</v>
      </c>
      <c r="K32" s="298">
        <f t="shared" si="2"/>
        <v>0</v>
      </c>
      <c r="L32" s="298">
        <f t="shared" si="2"/>
        <v>2170.5299999999997</v>
      </c>
      <c r="M32" s="298">
        <f t="shared" si="2"/>
        <v>20428.469999999998</v>
      </c>
    </row>
    <row r="33" spans="1:14" ht="15" thickBot="1">
      <c r="A33" s="545"/>
      <c r="B33" s="243" t="s">
        <v>836</v>
      </c>
      <c r="C33" s="244"/>
      <c r="D33" s="245"/>
      <c r="E33" s="302"/>
      <c r="F33" s="246">
        <f>SUM(F31:F32)</f>
        <v>148149</v>
      </c>
      <c r="G33" s="246"/>
      <c r="H33" s="246"/>
      <c r="I33" s="246"/>
      <c r="J33" s="246">
        <f t="shared" ref="J33:M33" si="3">SUM(J31:J32)</f>
        <v>14229.029999999999</v>
      </c>
      <c r="K33" s="246">
        <f t="shared" si="3"/>
        <v>0</v>
      </c>
      <c r="L33" s="246">
        <f t="shared" si="3"/>
        <v>14229.029999999999</v>
      </c>
      <c r="M33" s="246">
        <f t="shared" si="3"/>
        <v>133919.97</v>
      </c>
      <c r="N33" s="303"/>
    </row>
    <row r="34" spans="1:14">
      <c r="A34" s="15"/>
    </row>
    <row r="35" spans="1:14">
      <c r="A35" s="15"/>
    </row>
    <row r="36" spans="1:14">
      <c r="A36" s="15"/>
    </row>
    <row r="37" spans="1:14">
      <c r="A37" s="15"/>
    </row>
    <row r="38" spans="1:14">
      <c r="A38" s="15"/>
    </row>
    <row r="39" spans="1:14">
      <c r="A39" s="15"/>
    </row>
    <row r="40" spans="1:14">
      <c r="A40" s="15"/>
    </row>
    <row r="41" spans="1:14">
      <c r="A41" s="15"/>
    </row>
    <row r="42" spans="1:14">
      <c r="A42" s="15"/>
    </row>
    <row r="43" spans="1:14">
      <c r="A43" s="15"/>
    </row>
    <row r="44" spans="1:14">
      <c r="A44" s="15"/>
    </row>
    <row r="45" spans="1:14">
      <c r="A45" s="15"/>
    </row>
    <row r="46" spans="1:14">
      <c r="A46" s="15"/>
    </row>
    <row r="47" spans="1:14">
      <c r="A47" s="15"/>
    </row>
    <row r="48" spans="1:14">
      <c r="A48" s="15"/>
    </row>
    <row r="49" spans="1:1">
      <c r="A49" s="15"/>
    </row>
    <row r="50" spans="1:1">
      <c r="A50" s="15"/>
    </row>
    <row r="51" spans="1:1">
      <c r="A51" s="15"/>
    </row>
    <row r="52" spans="1:1">
      <c r="A52" s="15"/>
    </row>
    <row r="53" spans="1:1">
      <c r="A53" s="15"/>
    </row>
    <row r="54" spans="1:1">
      <c r="A54" s="15"/>
    </row>
    <row r="55" spans="1:1">
      <c r="A55" s="15"/>
    </row>
    <row r="56" spans="1:1">
      <c r="A56" s="15"/>
    </row>
    <row r="57" spans="1:1">
      <c r="A57" s="15"/>
    </row>
    <row r="58" spans="1:1">
      <c r="A58" s="15"/>
    </row>
    <row r="59" spans="1:1">
      <c r="A59" s="15"/>
    </row>
    <row r="60" spans="1:1">
      <c r="A60" s="15"/>
    </row>
    <row r="61" spans="1:1">
      <c r="A61" s="15"/>
    </row>
    <row r="62" spans="1:1">
      <c r="A62" s="15"/>
    </row>
    <row r="63" spans="1:1">
      <c r="A63" s="15"/>
    </row>
    <row r="64" spans="1:1">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sheetData>
  <mergeCells count="12">
    <mergeCell ref="A1:N1"/>
    <mergeCell ref="A2:N2"/>
    <mergeCell ref="G3:I3"/>
    <mergeCell ref="J3:L3"/>
    <mergeCell ref="A3:A4"/>
    <mergeCell ref="B3:B4"/>
    <mergeCell ref="C3:C4"/>
    <mergeCell ref="D3:D4"/>
    <mergeCell ref="E3:E4"/>
    <mergeCell ref="N3:N4"/>
    <mergeCell ref="M3:M4"/>
    <mergeCell ref="F3:F4"/>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D308E9-9AD1-44C3-B068-0B88A8FCD935}"/>
</file>

<file path=customXml/itemProps2.xml><?xml version="1.0" encoding="utf-8"?>
<ds:datastoreItem xmlns:ds="http://schemas.openxmlformats.org/officeDocument/2006/customXml" ds:itemID="{A187B9DF-B5EE-4247-A150-1D73763E23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PI</vt:lpstr>
      <vt:lpstr>SUMMARY</vt:lpstr>
      <vt:lpstr>Electrical</vt:lpstr>
      <vt:lpstr>PHE</vt:lpstr>
      <vt:lpstr>HVAC</vt:lpstr>
      <vt:lpstr>Fire Fighting</vt:lpstr>
      <vt:lpstr>Fire Alarm</vt:lpstr>
      <vt:lpstr>CCTV</vt:lpstr>
      <vt:lpstr>PA System</vt:lpstr>
      <vt:lpstr>MB Electrical</vt:lpstr>
      <vt:lpstr>MB PHE</vt:lpstr>
      <vt:lpstr>MB HVAC</vt:lpstr>
      <vt:lpstr>MB Fire Fighting</vt:lpstr>
      <vt:lpstr>MB FIRE ALARM</vt:lpstr>
      <vt:lpstr>MB CCTV</vt:lpstr>
      <vt:lpstr>MB PA System</vt:lpstr>
      <vt:lpstr>'MB HVAC'!Print_Area</vt:lpstr>
      <vt:lpstr>'MB PHE'!Print_Area</vt:lpstr>
      <vt:lpstr>'MB Electrical'!Print_Titles</vt:lpstr>
      <vt:lpstr>'MB FIRE ALARM'!Print_Titles</vt:lpstr>
      <vt:lpstr>'MB Fire Fighting'!Print_Titles</vt:lpstr>
      <vt:lpstr>'MB HVAC'!Print_Titles</vt:lpstr>
      <vt:lpstr>'MB PHE'!Print_Titles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  Mulchandani</dc:creator>
  <cp:lastModifiedBy>hi</cp:lastModifiedBy>
  <cp:lastPrinted>2024-04-24T04:31:11Z</cp:lastPrinted>
  <dcterms:created xsi:type="dcterms:W3CDTF">2023-11-06T14:18:00Z</dcterms:created>
  <dcterms:modified xsi:type="dcterms:W3CDTF">2024-04-27T09:35:27Z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B98E0CD5F2A74E6087F7BA30C1932BFE</vt:lpwstr>
  </property>
  <property fmtid="{D5CDD505-2E9C-101B-9397-08002B2CF9AE}" pid="3" name="KSOProductBuildVer">
    <vt:lpwstr>1033-11.2.0.11225</vt:lpwstr>
  </property>
</Properties>
</file>