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FDT Acc\DESKTOP 106\TFS\AJ kitchen\RA 2\Seperate Abstract\Excel\"/>
    </mc:Choice>
  </mc:AlternateContent>
  <xr:revisionPtr revIDLastSave="0" documentId="13_ncr:1_{31A76378-56D6-4F16-A088-5BCB8ECDEF3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ummery " sheetId="3" r:id="rId1"/>
    <sheet name="Gas  BOQ " sheetId="1" r:id="rId2"/>
    <sheet name="GAS JMR 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H6" i="2"/>
  <c r="I6" i="2"/>
  <c r="J6" i="2"/>
  <c r="I7" i="2"/>
  <c r="I8" i="2"/>
  <c r="I9" i="2"/>
  <c r="I10" i="2"/>
  <c r="I11" i="2"/>
  <c r="I12" i="2"/>
  <c r="I13" i="2"/>
  <c r="J13" i="2"/>
  <c r="H3" i="3" l="1"/>
  <c r="E3" i="3"/>
  <c r="D3" i="3"/>
  <c r="F3" i="3" l="1"/>
  <c r="G3" i="3" s="1"/>
  <c r="F4" i="3"/>
  <c r="D4" i="3"/>
  <c r="E4" i="3"/>
  <c r="C4" i="3"/>
  <c r="F14" i="1"/>
  <c r="J14" i="1"/>
  <c r="J3" i="1" s="1"/>
  <c r="K14" i="1"/>
  <c r="L14" i="1"/>
  <c r="L3" i="1"/>
  <c r="K3" i="1"/>
  <c r="F3" i="1"/>
  <c r="F5" i="3" l="1"/>
  <c r="F6" i="3" s="1"/>
  <c r="E5" i="3"/>
  <c r="E6" i="3"/>
  <c r="G4" i="3"/>
  <c r="C5" i="3"/>
  <c r="C6" i="3" s="1"/>
  <c r="D5" i="3"/>
  <c r="D6" i="3" s="1"/>
  <c r="G5" i="3" l="1"/>
  <c r="G6" i="3" s="1"/>
  <c r="J13" i="1" l="1"/>
  <c r="H13" i="1"/>
  <c r="K13" i="1" s="1"/>
  <c r="L13" i="1" s="1"/>
  <c r="F13" i="1"/>
  <c r="K12" i="1"/>
  <c r="J12" i="1"/>
  <c r="I12" i="1"/>
  <c r="F12" i="1"/>
  <c r="K11" i="1"/>
  <c r="J11" i="1"/>
  <c r="L11" i="1" s="1"/>
  <c r="I11" i="1"/>
  <c r="F11" i="1"/>
  <c r="K10" i="1"/>
  <c r="L10" i="1" s="1"/>
  <c r="J10" i="1"/>
  <c r="I10" i="1"/>
  <c r="F10" i="1"/>
  <c r="K9" i="1"/>
  <c r="G9" i="1"/>
  <c r="J9" i="1" s="1"/>
  <c r="L9" i="1" s="1"/>
  <c r="F9" i="1"/>
  <c r="K8" i="1"/>
  <c r="J8" i="1"/>
  <c r="L8" i="1" s="1"/>
  <c r="I8" i="1"/>
  <c r="F8" i="1"/>
  <c r="J7" i="1"/>
  <c r="H7" i="1"/>
  <c r="I7" i="1" s="1"/>
  <c r="F7" i="1"/>
  <c r="K6" i="1"/>
  <c r="J6" i="1"/>
  <c r="L6" i="1" s="1"/>
  <c r="I6" i="1"/>
  <c r="H6" i="1"/>
  <c r="F6" i="1"/>
  <c r="K5" i="1"/>
  <c r="J5" i="1"/>
  <c r="L5" i="1" s="1"/>
  <c r="I5" i="1"/>
  <c r="F5" i="1"/>
  <c r="I13" i="1" l="1"/>
  <c r="K7" i="1"/>
  <c r="L7" i="1" s="1"/>
  <c r="L12" i="1"/>
  <c r="I9" i="1"/>
</calcChain>
</file>

<file path=xl/sharedStrings.xml><?xml version="1.0" encoding="utf-8"?>
<sst xmlns="http://schemas.openxmlformats.org/spreadsheetml/2006/main" count="91" uniqueCount="49">
  <si>
    <t>AJ KITCHEN -AHMEDABAD AIRPORT</t>
  </si>
  <si>
    <t xml:space="preserve">PO Qty </t>
  </si>
  <si>
    <t>RA-01</t>
  </si>
  <si>
    <t xml:space="preserve">RA-02 </t>
  </si>
  <si>
    <t>Cumm</t>
  </si>
  <si>
    <t xml:space="preserve">BOQ FOR GAS PIPING SYSTEM- FDT </t>
  </si>
  <si>
    <t xml:space="preserve">Rate </t>
  </si>
  <si>
    <t xml:space="preserve">Amount </t>
  </si>
  <si>
    <t xml:space="preserve">Qty </t>
  </si>
  <si>
    <t xml:space="preserve">S/NO </t>
  </si>
  <si>
    <t xml:space="preserve">DESCRIPTION </t>
  </si>
  <si>
    <t>QUANTITY</t>
  </si>
  <si>
    <t xml:space="preserve">UNIT </t>
  </si>
  <si>
    <t xml:space="preserve">Supply , instllation ,testing and commissioning of 32 NB CS seamless Sch. 40 pipe and fittings. Pipe conforming to ASTM A 106 Gr. B including required pipe supports </t>
  </si>
  <si>
    <t>RMT</t>
  </si>
  <si>
    <t xml:space="preserve">Supply , instllation ,testing and commissioning of 25 NB CS seamless Sch. 40 pipe and fittings. Pipe conforming to ASTM A 106 Gr. B including required pipe supports </t>
  </si>
  <si>
    <t>Supply of 32 NB L&amp;T ball valve. Flanged end 150 # single pc design Fire Safe</t>
  </si>
  <si>
    <t>No.</t>
  </si>
  <si>
    <t>Supply of 25 NB L&amp;T ball valve. Screwed end, 3 pcs design</t>
  </si>
  <si>
    <t>Nos.</t>
  </si>
  <si>
    <t>Painting of pipes. 2 coats of red oxide and 2 coats of Golden Yellow final paint. Total 120 microns thickness</t>
  </si>
  <si>
    <t xml:space="preserve">2 mtrs long flexible Suraksha rubber hose for equipment connections </t>
  </si>
  <si>
    <r>
      <t>2</t>
    </r>
    <r>
      <rPr>
        <vertAlign val="superscript"/>
        <sz val="12"/>
        <rFont val="Calibri"/>
        <family val="2"/>
      </rPr>
      <t>nd</t>
    </r>
    <r>
      <rPr>
        <sz val="12"/>
        <rFont val="Calibri"/>
        <family val="2"/>
      </rPr>
      <t xml:space="preserve"> Stage low pressure regulator for equipment connection. United works make</t>
    </r>
  </si>
  <si>
    <t>Pressure testing as per MGL requirement. Drawing for MGL and CFO submissions</t>
  </si>
  <si>
    <t>JOB</t>
  </si>
  <si>
    <t xml:space="preserve">Installation, commissioning charges for all above including tranportation </t>
  </si>
  <si>
    <t xml:space="preserve">Sub - TOTAL </t>
  </si>
  <si>
    <t xml:space="preserve">AJ KITCHEN - Bill Summary </t>
  </si>
  <si>
    <t xml:space="preserve">S.N </t>
  </si>
  <si>
    <t xml:space="preserve">Item </t>
  </si>
  <si>
    <t xml:space="preserve">PO Value </t>
  </si>
  <si>
    <t xml:space="preserve">RA-01 Value </t>
  </si>
  <si>
    <t xml:space="preserve">RA-02 Value </t>
  </si>
  <si>
    <t xml:space="preserve">Cumulative </t>
  </si>
  <si>
    <t xml:space="preserve">Varition ( In Amt ) </t>
  </si>
  <si>
    <t>% Billing</t>
  </si>
  <si>
    <t xml:space="preserve">Po No. </t>
  </si>
  <si>
    <t xml:space="preserve">Gas </t>
  </si>
  <si>
    <t>Semolina/PO/23-24/000716</t>
  </si>
  <si>
    <t xml:space="preserve">SUB TOTAL </t>
  </si>
  <si>
    <t xml:space="preserve">GST -18% </t>
  </si>
  <si>
    <t xml:space="preserve"> TOTAL </t>
  </si>
  <si>
    <t xml:space="preserve">RA-01 </t>
  </si>
  <si>
    <t xml:space="preserve">JMR </t>
  </si>
  <si>
    <t xml:space="preserve">Total Approved Qty </t>
  </si>
  <si>
    <t>RA-02</t>
  </si>
  <si>
    <t>Qty</t>
  </si>
  <si>
    <t xml:space="preserve">Length </t>
  </si>
  <si>
    <t xml:space="preserve">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</si>
</sst>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\-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b/>
      <sz val="11"/>
      <name val="Cambria"/>
      <family val="1"/>
    </font>
    <font>
      <b/>
      <sz val="12"/>
      <name val="Calibri"/>
      <family val="2"/>
    </font>
    <font>
      <sz val="12"/>
      <name val="Calibri"/>
      <family val="2"/>
    </font>
    <font>
      <sz val="11"/>
      <name val="Cambria"/>
      <family val="1"/>
    </font>
    <font>
      <vertAlign val="superscript"/>
      <sz val="12"/>
      <name val="Calibri"/>
      <family val="2"/>
    </font>
    <font>
      <sz val="12"/>
      <color rgb="FFFF0000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85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6" fillId="3" borderId="4" xfId="3" applyFont="1" applyFill="1" applyBorder="1" applyAlignment="1">
      <alignment horizontal="center"/>
    </xf>
    <xf numFmtId="0" fontId="6" fillId="5" borderId="6" xfId="3" applyFont="1" applyFill="1" applyBorder="1" applyAlignment="1">
      <alignment horizontal="center" vertical="center"/>
    </xf>
    <xf numFmtId="0" fontId="6" fillId="5" borderId="7" xfId="3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8" xfId="2" applyFont="1" applyFill="1" applyBorder="1" applyAlignment="1">
      <alignment horizontal="center" vertical="center"/>
    </xf>
    <xf numFmtId="2" fontId="6" fillId="5" borderId="6" xfId="3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 shrinkToFit="1"/>
    </xf>
    <xf numFmtId="0" fontId="9" fillId="0" borderId="6" xfId="3" applyFont="1" applyBorder="1"/>
    <xf numFmtId="2" fontId="9" fillId="0" borderId="6" xfId="3" applyNumberFormat="1" applyFont="1" applyBorder="1"/>
    <xf numFmtId="43" fontId="9" fillId="0" borderId="6" xfId="3" applyNumberFormat="1" applyFont="1" applyBorder="1"/>
    <xf numFmtId="0" fontId="8" fillId="0" borderId="6" xfId="2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0" xfId="2" applyFont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9" fillId="0" borderId="10" xfId="3" applyFont="1" applyBorder="1"/>
    <xf numFmtId="2" fontId="9" fillId="0" borderId="10" xfId="3" applyNumberFormat="1" applyFont="1" applyBorder="1"/>
    <xf numFmtId="0" fontId="7" fillId="0" borderId="6" xfId="2" applyFont="1" applyBorder="1" applyAlignment="1">
      <alignment horizontal="center" vertical="center"/>
    </xf>
    <xf numFmtId="2" fontId="6" fillId="0" borderId="6" xfId="3" applyNumberFormat="1" applyFont="1" applyBorder="1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3" applyFont="1"/>
    <xf numFmtId="0" fontId="8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43" fontId="9" fillId="0" borderId="7" xfId="1" applyFont="1" applyBorder="1"/>
    <xf numFmtId="43" fontId="6" fillId="0" borderId="7" xfId="1" applyFont="1" applyBorder="1"/>
    <xf numFmtId="0" fontId="4" fillId="2" borderId="3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5" fillId="7" borderId="6" xfId="0" applyFont="1" applyFill="1" applyBorder="1" applyAlignment="1">
      <alignment horizontal="center" vertical="center"/>
    </xf>
    <xf numFmtId="2" fontId="0" fillId="7" borderId="6" xfId="0" applyNumberFormat="1" applyFill="1" applyBorder="1" applyAlignment="1">
      <alignment horizontal="center"/>
    </xf>
    <xf numFmtId="0" fontId="0" fillId="6" borderId="0" xfId="0" applyFill="1"/>
    <xf numFmtId="43" fontId="0" fillId="0" borderId="0" xfId="1" applyFont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center" vertical="center"/>
    </xf>
    <xf numFmtId="0" fontId="3" fillId="8" borderId="8" xfId="2" applyFont="1" applyFill="1" applyBorder="1" applyAlignment="1">
      <alignment horizontal="center" vertical="center"/>
    </xf>
    <xf numFmtId="0" fontId="3" fillId="9" borderId="6" xfId="2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6" fillId="10" borderId="16" xfId="3" applyFont="1" applyFill="1" applyBorder="1" applyAlignment="1">
      <alignment horizontal="center" vertical="center"/>
    </xf>
    <xf numFmtId="0" fontId="6" fillId="10" borderId="6" xfId="3" applyFont="1" applyFill="1" applyBorder="1" applyAlignment="1">
      <alignment horizontal="center" vertical="center"/>
    </xf>
    <xf numFmtId="0" fontId="6" fillId="10" borderId="7" xfId="3" applyFont="1" applyFill="1" applyBorder="1" applyAlignment="1">
      <alignment horizontal="center" vertical="center"/>
    </xf>
    <xf numFmtId="164" fontId="8" fillId="0" borderId="6" xfId="2" applyNumberFormat="1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43" fontId="8" fillId="0" borderId="6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E09D3133-0F5D-471B-A769-C83EBAF1A50C}"/>
    <cellStyle name="Normal 4" xfId="2" xr:uid="{C39E4B34-660F-460F-A715-46C15A146B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DT%20-Working\TFS\AHM\AJ%20Kitch%20-%20Ahmdabad%20Airport\BIILING\RA-02\AJ%20Kitchen%20_RA-02_JMR_F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&amp; Interior "/>
      <sheetName val="Electrical Work "/>
      <sheetName val="Plumbing Work "/>
      <sheetName val="HVAC "/>
      <sheetName val="GAS "/>
      <sheetName val="Music System "/>
      <sheetName val="CCTV System "/>
      <sheetName val="Signage "/>
      <sheetName val="Counter "/>
      <sheetName val="Furniture "/>
      <sheetName val="Plants "/>
      <sheetName val="FAS "/>
      <sheetName val="Fire Fighting Syste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J6">
            <v>4.3</v>
          </cell>
        </row>
        <row r="7">
          <cell r="J7">
            <v>1</v>
          </cell>
        </row>
        <row r="13">
          <cell r="J13">
            <v>0.5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82D8-9C96-4D41-979F-D2417E67B714}">
  <dimension ref="A1:I6"/>
  <sheetViews>
    <sheetView tabSelected="1" workbookViewId="0">
      <selection activeCell="G23" sqref="G23"/>
    </sheetView>
  </sheetViews>
  <sheetFormatPr defaultRowHeight="15" x14ac:dyDescent="0.25"/>
  <cols>
    <col min="1" max="1" width="4.7109375" customWidth="1"/>
    <col min="2" max="3" width="14.28515625" customWidth="1"/>
    <col min="4" max="4" width="15" customWidth="1"/>
    <col min="5" max="5" width="18.140625" customWidth="1"/>
    <col min="6" max="6" width="19.7109375" customWidth="1"/>
    <col min="7" max="7" width="17.7109375" customWidth="1"/>
    <col min="9" max="9" width="25.7109375" bestFit="1" customWidth="1"/>
  </cols>
  <sheetData>
    <row r="1" spans="1:9" x14ac:dyDescent="0.25">
      <c r="A1" s="43" t="s">
        <v>27</v>
      </c>
      <c r="B1" s="44"/>
      <c r="C1" s="44"/>
      <c r="D1" s="44"/>
      <c r="E1" s="44"/>
      <c r="F1" s="44"/>
      <c r="G1" s="44"/>
    </row>
    <row r="2" spans="1:9" x14ac:dyDescent="0.25">
      <c r="A2" s="45" t="s">
        <v>28</v>
      </c>
      <c r="B2" s="45" t="s">
        <v>29</v>
      </c>
      <c r="C2" s="45" t="s">
        <v>30</v>
      </c>
      <c r="D2" s="45" t="s">
        <v>31</v>
      </c>
      <c r="E2" s="46" t="s">
        <v>32</v>
      </c>
      <c r="F2" s="45" t="s">
        <v>33</v>
      </c>
      <c r="G2" s="45" t="s">
        <v>34</v>
      </c>
      <c r="H2" s="47" t="s">
        <v>35</v>
      </c>
      <c r="I2" s="47" t="s">
        <v>36</v>
      </c>
    </row>
    <row r="3" spans="1:9" x14ac:dyDescent="0.25">
      <c r="A3" s="48">
        <v>1</v>
      </c>
      <c r="B3" s="49" t="s">
        <v>37</v>
      </c>
      <c r="C3" s="50">
        <v>63746</v>
      </c>
      <c r="D3" s="55">
        <f>+'Gas  BOQ '!J3</f>
        <v>34217.56</v>
      </c>
      <c r="E3" s="56">
        <f>+'Gas  BOQ '!K3</f>
        <v>11118.199999999999</v>
      </c>
      <c r="F3" s="55">
        <f t="shared" ref="F3" si="0">D3+E3</f>
        <v>45335.759999999995</v>
      </c>
      <c r="G3" s="55">
        <f t="shared" ref="G3" si="1">C3-F3</f>
        <v>18410.240000000005</v>
      </c>
      <c r="H3" s="52">
        <f>+E3*100/C3</f>
        <v>17.441408088350641</v>
      </c>
      <c r="I3" s="51" t="s">
        <v>38</v>
      </c>
    </row>
    <row r="4" spans="1:9" x14ac:dyDescent="0.25">
      <c r="A4" s="57"/>
      <c r="B4" s="58" t="s">
        <v>39</v>
      </c>
      <c r="C4" s="59">
        <f>SUM(C3:C3)</f>
        <v>63746</v>
      </c>
      <c r="D4" s="59">
        <f>SUM(D3:D3)</f>
        <v>34217.56</v>
      </c>
      <c r="E4" s="59">
        <f>SUM(E3:E3)</f>
        <v>11118.199999999999</v>
      </c>
      <c r="F4" s="59">
        <f>SUM(F3:F3)</f>
        <v>45335.759999999995</v>
      </c>
      <c r="G4" s="59">
        <f>SUM(G3:G3)</f>
        <v>18410.240000000005</v>
      </c>
    </row>
    <row r="5" spans="1:9" x14ac:dyDescent="0.25">
      <c r="A5" s="53"/>
      <c r="B5" s="54" t="s">
        <v>40</v>
      </c>
      <c r="C5" s="60">
        <f>C4*0.18</f>
        <v>11474.279999999999</v>
      </c>
      <c r="D5" s="60">
        <f>D4*0.18</f>
        <v>6159.1607999999997</v>
      </c>
      <c r="E5" s="56">
        <f t="shared" ref="E5:G5" si="2">E4*0.18</f>
        <v>2001.2759999999998</v>
      </c>
      <c r="F5" s="60">
        <f t="shared" si="2"/>
        <v>8160.4367999999986</v>
      </c>
      <c r="G5" s="60">
        <f t="shared" si="2"/>
        <v>3313.8432000000007</v>
      </c>
    </row>
    <row r="6" spans="1:9" x14ac:dyDescent="0.25">
      <c r="A6" s="57"/>
      <c r="B6" s="58" t="s">
        <v>41</v>
      </c>
      <c r="C6" s="59">
        <f>C4+C5</f>
        <v>75220.28</v>
      </c>
      <c r="D6" s="59">
        <f>D4+D5</f>
        <v>40376.720799999996</v>
      </c>
      <c r="E6" s="61">
        <f t="shared" ref="E6:G6" si="3">E4+E5</f>
        <v>13119.475999999999</v>
      </c>
      <c r="F6" s="59">
        <f t="shared" si="3"/>
        <v>53496.196799999991</v>
      </c>
      <c r="G6" s="59">
        <f t="shared" si="3"/>
        <v>21724.083200000005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workbookViewId="0">
      <selection activeCell="F27" sqref="F27"/>
    </sheetView>
  </sheetViews>
  <sheetFormatPr defaultColWidth="9.140625" defaultRowHeight="15.75" x14ac:dyDescent="0.2"/>
  <cols>
    <col min="1" max="1" width="6.140625" style="30" customWidth="1"/>
    <col min="2" max="2" width="107.7109375" style="31" customWidth="1"/>
    <col min="3" max="3" width="11.28515625" style="30" customWidth="1"/>
    <col min="4" max="4" width="7.28515625" style="30" customWidth="1"/>
    <col min="5" max="5" width="13" style="32" customWidth="1"/>
    <col min="6" max="6" width="13.7109375" style="32" customWidth="1"/>
    <col min="7" max="9" width="9.140625" style="32"/>
    <col min="10" max="10" width="13.140625" style="32" customWidth="1"/>
    <col min="11" max="11" width="12.5703125" style="30" customWidth="1"/>
    <col min="12" max="12" width="12.7109375" style="30" customWidth="1"/>
    <col min="13" max="245" width="9.140625" style="30"/>
    <col min="246" max="246" width="6.140625" style="30" customWidth="1"/>
    <col min="247" max="247" width="107.85546875" style="30" bestFit="1" customWidth="1"/>
    <col min="248" max="248" width="11.28515625" style="30" customWidth="1"/>
    <col min="249" max="249" width="7.28515625" style="30" customWidth="1"/>
    <col min="250" max="250" width="11.28515625" style="30" customWidth="1"/>
    <col min="251" max="251" width="19.140625" style="30" customWidth="1"/>
    <col min="252" max="501" width="9.140625" style="30"/>
    <col min="502" max="502" width="6.140625" style="30" customWidth="1"/>
    <col min="503" max="503" width="107.85546875" style="30" bestFit="1" customWidth="1"/>
    <col min="504" max="504" width="11.28515625" style="30" customWidth="1"/>
    <col min="505" max="505" width="7.28515625" style="30" customWidth="1"/>
    <col min="506" max="506" width="11.28515625" style="30" customWidth="1"/>
    <col min="507" max="507" width="19.140625" style="30" customWidth="1"/>
    <col min="508" max="757" width="9.140625" style="30"/>
    <col min="758" max="758" width="6.140625" style="30" customWidth="1"/>
    <col min="759" max="759" width="107.85546875" style="30" bestFit="1" customWidth="1"/>
    <col min="760" max="760" width="11.28515625" style="30" customWidth="1"/>
    <col min="761" max="761" width="7.28515625" style="30" customWidth="1"/>
    <col min="762" max="762" width="11.28515625" style="30" customWidth="1"/>
    <col min="763" max="763" width="19.140625" style="30" customWidth="1"/>
    <col min="764" max="1013" width="9.140625" style="30"/>
    <col min="1014" max="1014" width="6.140625" style="30" customWidth="1"/>
    <col min="1015" max="1015" width="107.85546875" style="30" bestFit="1" customWidth="1"/>
    <col min="1016" max="1016" width="11.28515625" style="30" customWidth="1"/>
    <col min="1017" max="1017" width="7.28515625" style="30" customWidth="1"/>
    <col min="1018" max="1018" width="11.28515625" style="30" customWidth="1"/>
    <col min="1019" max="1019" width="19.140625" style="30" customWidth="1"/>
    <col min="1020" max="1269" width="9.140625" style="30"/>
    <col min="1270" max="1270" width="6.140625" style="30" customWidth="1"/>
    <col min="1271" max="1271" width="107.85546875" style="30" bestFit="1" customWidth="1"/>
    <col min="1272" max="1272" width="11.28515625" style="30" customWidth="1"/>
    <col min="1273" max="1273" width="7.28515625" style="30" customWidth="1"/>
    <col min="1274" max="1274" width="11.28515625" style="30" customWidth="1"/>
    <col min="1275" max="1275" width="19.140625" style="30" customWidth="1"/>
    <col min="1276" max="1525" width="9.140625" style="30"/>
    <col min="1526" max="1526" width="6.140625" style="30" customWidth="1"/>
    <col min="1527" max="1527" width="107.85546875" style="30" bestFit="1" customWidth="1"/>
    <col min="1528" max="1528" width="11.28515625" style="30" customWidth="1"/>
    <col min="1529" max="1529" width="7.28515625" style="30" customWidth="1"/>
    <col min="1530" max="1530" width="11.28515625" style="30" customWidth="1"/>
    <col min="1531" max="1531" width="19.140625" style="30" customWidth="1"/>
    <col min="1532" max="1781" width="9.140625" style="30"/>
    <col min="1782" max="1782" width="6.140625" style="30" customWidth="1"/>
    <col min="1783" max="1783" width="107.85546875" style="30" bestFit="1" customWidth="1"/>
    <col min="1784" max="1784" width="11.28515625" style="30" customWidth="1"/>
    <col min="1785" max="1785" width="7.28515625" style="30" customWidth="1"/>
    <col min="1786" max="1786" width="11.28515625" style="30" customWidth="1"/>
    <col min="1787" max="1787" width="19.140625" style="30" customWidth="1"/>
    <col min="1788" max="2037" width="9.140625" style="30"/>
    <col min="2038" max="2038" width="6.140625" style="30" customWidth="1"/>
    <col min="2039" max="2039" width="107.85546875" style="30" bestFit="1" customWidth="1"/>
    <col min="2040" max="2040" width="11.28515625" style="30" customWidth="1"/>
    <col min="2041" max="2041" width="7.28515625" style="30" customWidth="1"/>
    <col min="2042" max="2042" width="11.28515625" style="30" customWidth="1"/>
    <col min="2043" max="2043" width="19.140625" style="30" customWidth="1"/>
    <col min="2044" max="2293" width="9.140625" style="30"/>
    <col min="2294" max="2294" width="6.140625" style="30" customWidth="1"/>
    <col min="2295" max="2295" width="107.85546875" style="30" bestFit="1" customWidth="1"/>
    <col min="2296" max="2296" width="11.28515625" style="30" customWidth="1"/>
    <col min="2297" max="2297" width="7.28515625" style="30" customWidth="1"/>
    <col min="2298" max="2298" width="11.28515625" style="30" customWidth="1"/>
    <col min="2299" max="2299" width="19.140625" style="30" customWidth="1"/>
    <col min="2300" max="2549" width="9.140625" style="30"/>
    <col min="2550" max="2550" width="6.140625" style="30" customWidth="1"/>
    <col min="2551" max="2551" width="107.85546875" style="30" bestFit="1" customWidth="1"/>
    <col min="2552" max="2552" width="11.28515625" style="30" customWidth="1"/>
    <col min="2553" max="2553" width="7.28515625" style="30" customWidth="1"/>
    <col min="2554" max="2554" width="11.28515625" style="30" customWidth="1"/>
    <col min="2555" max="2555" width="19.140625" style="30" customWidth="1"/>
    <col min="2556" max="2805" width="9.140625" style="30"/>
    <col min="2806" max="2806" width="6.140625" style="30" customWidth="1"/>
    <col min="2807" max="2807" width="107.85546875" style="30" bestFit="1" customWidth="1"/>
    <col min="2808" max="2808" width="11.28515625" style="30" customWidth="1"/>
    <col min="2809" max="2809" width="7.28515625" style="30" customWidth="1"/>
    <col min="2810" max="2810" width="11.28515625" style="30" customWidth="1"/>
    <col min="2811" max="2811" width="19.140625" style="30" customWidth="1"/>
    <col min="2812" max="3061" width="9.140625" style="30"/>
    <col min="3062" max="3062" width="6.140625" style="30" customWidth="1"/>
    <col min="3063" max="3063" width="107.85546875" style="30" bestFit="1" customWidth="1"/>
    <col min="3064" max="3064" width="11.28515625" style="30" customWidth="1"/>
    <col min="3065" max="3065" width="7.28515625" style="30" customWidth="1"/>
    <col min="3066" max="3066" width="11.28515625" style="30" customWidth="1"/>
    <col min="3067" max="3067" width="19.140625" style="30" customWidth="1"/>
    <col min="3068" max="3317" width="9.140625" style="30"/>
    <col min="3318" max="3318" width="6.140625" style="30" customWidth="1"/>
    <col min="3319" max="3319" width="107.85546875" style="30" bestFit="1" customWidth="1"/>
    <col min="3320" max="3320" width="11.28515625" style="30" customWidth="1"/>
    <col min="3321" max="3321" width="7.28515625" style="30" customWidth="1"/>
    <col min="3322" max="3322" width="11.28515625" style="30" customWidth="1"/>
    <col min="3323" max="3323" width="19.140625" style="30" customWidth="1"/>
    <col min="3324" max="3573" width="9.140625" style="30"/>
    <col min="3574" max="3574" width="6.140625" style="30" customWidth="1"/>
    <col min="3575" max="3575" width="107.85546875" style="30" bestFit="1" customWidth="1"/>
    <col min="3576" max="3576" width="11.28515625" style="30" customWidth="1"/>
    <col min="3577" max="3577" width="7.28515625" style="30" customWidth="1"/>
    <col min="3578" max="3578" width="11.28515625" style="30" customWidth="1"/>
    <col min="3579" max="3579" width="19.140625" style="30" customWidth="1"/>
    <col min="3580" max="3829" width="9.140625" style="30"/>
    <col min="3830" max="3830" width="6.140625" style="30" customWidth="1"/>
    <col min="3831" max="3831" width="107.85546875" style="30" bestFit="1" customWidth="1"/>
    <col min="3832" max="3832" width="11.28515625" style="30" customWidth="1"/>
    <col min="3833" max="3833" width="7.28515625" style="30" customWidth="1"/>
    <col min="3834" max="3834" width="11.28515625" style="30" customWidth="1"/>
    <col min="3835" max="3835" width="19.140625" style="30" customWidth="1"/>
    <col min="3836" max="4085" width="9.140625" style="30"/>
    <col min="4086" max="4086" width="6.140625" style="30" customWidth="1"/>
    <col min="4087" max="4087" width="107.85546875" style="30" bestFit="1" customWidth="1"/>
    <col min="4088" max="4088" width="11.28515625" style="30" customWidth="1"/>
    <col min="4089" max="4089" width="7.28515625" style="30" customWidth="1"/>
    <col min="4090" max="4090" width="11.28515625" style="30" customWidth="1"/>
    <col min="4091" max="4091" width="19.140625" style="30" customWidth="1"/>
    <col min="4092" max="4341" width="9.140625" style="30"/>
    <col min="4342" max="4342" width="6.140625" style="30" customWidth="1"/>
    <col min="4343" max="4343" width="107.85546875" style="30" bestFit="1" customWidth="1"/>
    <col min="4344" max="4344" width="11.28515625" style="30" customWidth="1"/>
    <col min="4345" max="4345" width="7.28515625" style="30" customWidth="1"/>
    <col min="4346" max="4346" width="11.28515625" style="30" customWidth="1"/>
    <col min="4347" max="4347" width="19.140625" style="30" customWidth="1"/>
    <col min="4348" max="4597" width="9.140625" style="30"/>
    <col min="4598" max="4598" width="6.140625" style="30" customWidth="1"/>
    <col min="4599" max="4599" width="107.85546875" style="30" bestFit="1" customWidth="1"/>
    <col min="4600" max="4600" width="11.28515625" style="30" customWidth="1"/>
    <col min="4601" max="4601" width="7.28515625" style="30" customWidth="1"/>
    <col min="4602" max="4602" width="11.28515625" style="30" customWidth="1"/>
    <col min="4603" max="4603" width="19.140625" style="30" customWidth="1"/>
    <col min="4604" max="4853" width="9.140625" style="30"/>
    <col min="4854" max="4854" width="6.140625" style="30" customWidth="1"/>
    <col min="4855" max="4855" width="107.85546875" style="30" bestFit="1" customWidth="1"/>
    <col min="4856" max="4856" width="11.28515625" style="30" customWidth="1"/>
    <col min="4857" max="4857" width="7.28515625" style="30" customWidth="1"/>
    <col min="4858" max="4858" width="11.28515625" style="30" customWidth="1"/>
    <col min="4859" max="4859" width="19.140625" style="30" customWidth="1"/>
    <col min="4860" max="5109" width="9.140625" style="30"/>
    <col min="5110" max="5110" width="6.140625" style="30" customWidth="1"/>
    <col min="5111" max="5111" width="107.85546875" style="30" bestFit="1" customWidth="1"/>
    <col min="5112" max="5112" width="11.28515625" style="30" customWidth="1"/>
    <col min="5113" max="5113" width="7.28515625" style="30" customWidth="1"/>
    <col min="5114" max="5114" width="11.28515625" style="30" customWidth="1"/>
    <col min="5115" max="5115" width="19.140625" style="30" customWidth="1"/>
    <col min="5116" max="5365" width="9.140625" style="30"/>
    <col min="5366" max="5366" width="6.140625" style="30" customWidth="1"/>
    <col min="5367" max="5367" width="107.85546875" style="30" bestFit="1" customWidth="1"/>
    <col min="5368" max="5368" width="11.28515625" style="30" customWidth="1"/>
    <col min="5369" max="5369" width="7.28515625" style="30" customWidth="1"/>
    <col min="5370" max="5370" width="11.28515625" style="30" customWidth="1"/>
    <col min="5371" max="5371" width="19.140625" style="30" customWidth="1"/>
    <col min="5372" max="5621" width="9.140625" style="30"/>
    <col min="5622" max="5622" width="6.140625" style="30" customWidth="1"/>
    <col min="5623" max="5623" width="107.85546875" style="30" bestFit="1" customWidth="1"/>
    <col min="5624" max="5624" width="11.28515625" style="30" customWidth="1"/>
    <col min="5625" max="5625" width="7.28515625" style="30" customWidth="1"/>
    <col min="5626" max="5626" width="11.28515625" style="30" customWidth="1"/>
    <col min="5627" max="5627" width="19.140625" style="30" customWidth="1"/>
    <col min="5628" max="5877" width="9.140625" style="30"/>
    <col min="5878" max="5878" width="6.140625" style="30" customWidth="1"/>
    <col min="5879" max="5879" width="107.85546875" style="30" bestFit="1" customWidth="1"/>
    <col min="5880" max="5880" width="11.28515625" style="30" customWidth="1"/>
    <col min="5881" max="5881" width="7.28515625" style="30" customWidth="1"/>
    <col min="5882" max="5882" width="11.28515625" style="30" customWidth="1"/>
    <col min="5883" max="5883" width="19.140625" style="30" customWidth="1"/>
    <col min="5884" max="6133" width="9.140625" style="30"/>
    <col min="6134" max="6134" width="6.140625" style="30" customWidth="1"/>
    <col min="6135" max="6135" width="107.85546875" style="30" bestFit="1" customWidth="1"/>
    <col min="6136" max="6136" width="11.28515625" style="30" customWidth="1"/>
    <col min="6137" max="6137" width="7.28515625" style="30" customWidth="1"/>
    <col min="6138" max="6138" width="11.28515625" style="30" customWidth="1"/>
    <col min="6139" max="6139" width="19.140625" style="30" customWidth="1"/>
    <col min="6140" max="6389" width="9.140625" style="30"/>
    <col min="6390" max="6390" width="6.140625" style="30" customWidth="1"/>
    <col min="6391" max="6391" width="107.85546875" style="30" bestFit="1" customWidth="1"/>
    <col min="6392" max="6392" width="11.28515625" style="30" customWidth="1"/>
    <col min="6393" max="6393" width="7.28515625" style="30" customWidth="1"/>
    <col min="6394" max="6394" width="11.28515625" style="30" customWidth="1"/>
    <col min="6395" max="6395" width="19.140625" style="30" customWidth="1"/>
    <col min="6396" max="6645" width="9.140625" style="30"/>
    <col min="6646" max="6646" width="6.140625" style="30" customWidth="1"/>
    <col min="6647" max="6647" width="107.85546875" style="30" bestFit="1" customWidth="1"/>
    <col min="6648" max="6648" width="11.28515625" style="30" customWidth="1"/>
    <col min="6649" max="6649" width="7.28515625" style="30" customWidth="1"/>
    <col min="6650" max="6650" width="11.28515625" style="30" customWidth="1"/>
    <col min="6651" max="6651" width="19.140625" style="30" customWidth="1"/>
    <col min="6652" max="6901" width="9.140625" style="30"/>
    <col min="6902" max="6902" width="6.140625" style="30" customWidth="1"/>
    <col min="6903" max="6903" width="107.85546875" style="30" bestFit="1" customWidth="1"/>
    <col min="6904" max="6904" width="11.28515625" style="30" customWidth="1"/>
    <col min="6905" max="6905" width="7.28515625" style="30" customWidth="1"/>
    <col min="6906" max="6906" width="11.28515625" style="30" customWidth="1"/>
    <col min="6907" max="6907" width="19.140625" style="30" customWidth="1"/>
    <col min="6908" max="7157" width="9.140625" style="30"/>
    <col min="7158" max="7158" width="6.140625" style="30" customWidth="1"/>
    <col min="7159" max="7159" width="107.85546875" style="30" bestFit="1" customWidth="1"/>
    <col min="7160" max="7160" width="11.28515625" style="30" customWidth="1"/>
    <col min="7161" max="7161" width="7.28515625" style="30" customWidth="1"/>
    <col min="7162" max="7162" width="11.28515625" style="30" customWidth="1"/>
    <col min="7163" max="7163" width="19.140625" style="30" customWidth="1"/>
    <col min="7164" max="7413" width="9.140625" style="30"/>
    <col min="7414" max="7414" width="6.140625" style="30" customWidth="1"/>
    <col min="7415" max="7415" width="107.85546875" style="30" bestFit="1" customWidth="1"/>
    <col min="7416" max="7416" width="11.28515625" style="30" customWidth="1"/>
    <col min="7417" max="7417" width="7.28515625" style="30" customWidth="1"/>
    <col min="7418" max="7418" width="11.28515625" style="30" customWidth="1"/>
    <col min="7419" max="7419" width="19.140625" style="30" customWidth="1"/>
    <col min="7420" max="7669" width="9.140625" style="30"/>
    <col min="7670" max="7670" width="6.140625" style="30" customWidth="1"/>
    <col min="7671" max="7671" width="107.85546875" style="30" bestFit="1" customWidth="1"/>
    <col min="7672" max="7672" width="11.28515625" style="30" customWidth="1"/>
    <col min="7673" max="7673" width="7.28515625" style="30" customWidth="1"/>
    <col min="7674" max="7674" width="11.28515625" style="30" customWidth="1"/>
    <col min="7675" max="7675" width="19.140625" style="30" customWidth="1"/>
    <col min="7676" max="7925" width="9.140625" style="30"/>
    <col min="7926" max="7926" width="6.140625" style="30" customWidth="1"/>
    <col min="7927" max="7927" width="107.85546875" style="30" bestFit="1" customWidth="1"/>
    <col min="7928" max="7928" width="11.28515625" style="30" customWidth="1"/>
    <col min="7929" max="7929" width="7.28515625" style="30" customWidth="1"/>
    <col min="7930" max="7930" width="11.28515625" style="30" customWidth="1"/>
    <col min="7931" max="7931" width="19.140625" style="30" customWidth="1"/>
    <col min="7932" max="8181" width="9.140625" style="30"/>
    <col min="8182" max="8182" width="6.140625" style="30" customWidth="1"/>
    <col min="8183" max="8183" width="107.85546875" style="30" bestFit="1" customWidth="1"/>
    <col min="8184" max="8184" width="11.28515625" style="30" customWidth="1"/>
    <col min="8185" max="8185" width="7.28515625" style="30" customWidth="1"/>
    <col min="8186" max="8186" width="11.28515625" style="30" customWidth="1"/>
    <col min="8187" max="8187" width="19.140625" style="30" customWidth="1"/>
    <col min="8188" max="8437" width="9.140625" style="30"/>
    <col min="8438" max="8438" width="6.140625" style="30" customWidth="1"/>
    <col min="8439" max="8439" width="107.85546875" style="30" bestFit="1" customWidth="1"/>
    <col min="8440" max="8440" width="11.28515625" style="30" customWidth="1"/>
    <col min="8441" max="8441" width="7.28515625" style="30" customWidth="1"/>
    <col min="8442" max="8442" width="11.28515625" style="30" customWidth="1"/>
    <col min="8443" max="8443" width="19.140625" style="30" customWidth="1"/>
    <col min="8444" max="8693" width="9.140625" style="30"/>
    <col min="8694" max="8694" width="6.140625" style="30" customWidth="1"/>
    <col min="8695" max="8695" width="107.85546875" style="30" bestFit="1" customWidth="1"/>
    <col min="8696" max="8696" width="11.28515625" style="30" customWidth="1"/>
    <col min="8697" max="8697" width="7.28515625" style="30" customWidth="1"/>
    <col min="8698" max="8698" width="11.28515625" style="30" customWidth="1"/>
    <col min="8699" max="8699" width="19.140625" style="30" customWidth="1"/>
    <col min="8700" max="8949" width="9.140625" style="30"/>
    <col min="8950" max="8950" width="6.140625" style="30" customWidth="1"/>
    <col min="8951" max="8951" width="107.85546875" style="30" bestFit="1" customWidth="1"/>
    <col min="8952" max="8952" width="11.28515625" style="30" customWidth="1"/>
    <col min="8953" max="8953" width="7.28515625" style="30" customWidth="1"/>
    <col min="8954" max="8954" width="11.28515625" style="30" customWidth="1"/>
    <col min="8955" max="8955" width="19.140625" style="30" customWidth="1"/>
    <col min="8956" max="9205" width="9.140625" style="30"/>
    <col min="9206" max="9206" width="6.140625" style="30" customWidth="1"/>
    <col min="9207" max="9207" width="107.85546875" style="30" bestFit="1" customWidth="1"/>
    <col min="9208" max="9208" width="11.28515625" style="30" customWidth="1"/>
    <col min="9209" max="9209" width="7.28515625" style="30" customWidth="1"/>
    <col min="9210" max="9210" width="11.28515625" style="30" customWidth="1"/>
    <col min="9211" max="9211" width="19.140625" style="30" customWidth="1"/>
    <col min="9212" max="9461" width="9.140625" style="30"/>
    <col min="9462" max="9462" width="6.140625" style="30" customWidth="1"/>
    <col min="9463" max="9463" width="107.85546875" style="30" bestFit="1" customWidth="1"/>
    <col min="9464" max="9464" width="11.28515625" style="30" customWidth="1"/>
    <col min="9465" max="9465" width="7.28515625" style="30" customWidth="1"/>
    <col min="9466" max="9466" width="11.28515625" style="30" customWidth="1"/>
    <col min="9467" max="9467" width="19.140625" style="30" customWidth="1"/>
    <col min="9468" max="9717" width="9.140625" style="30"/>
    <col min="9718" max="9718" width="6.140625" style="30" customWidth="1"/>
    <col min="9719" max="9719" width="107.85546875" style="30" bestFit="1" customWidth="1"/>
    <col min="9720" max="9720" width="11.28515625" style="30" customWidth="1"/>
    <col min="9721" max="9721" width="7.28515625" style="30" customWidth="1"/>
    <col min="9722" max="9722" width="11.28515625" style="30" customWidth="1"/>
    <col min="9723" max="9723" width="19.140625" style="30" customWidth="1"/>
    <col min="9724" max="9973" width="9.140625" style="30"/>
    <col min="9974" max="9974" width="6.140625" style="30" customWidth="1"/>
    <col min="9975" max="9975" width="107.85546875" style="30" bestFit="1" customWidth="1"/>
    <col min="9976" max="9976" width="11.28515625" style="30" customWidth="1"/>
    <col min="9977" max="9977" width="7.28515625" style="30" customWidth="1"/>
    <col min="9978" max="9978" width="11.28515625" style="30" customWidth="1"/>
    <col min="9979" max="9979" width="19.140625" style="30" customWidth="1"/>
    <col min="9980" max="10229" width="9.140625" style="30"/>
    <col min="10230" max="10230" width="6.140625" style="30" customWidth="1"/>
    <col min="10231" max="10231" width="107.85546875" style="30" bestFit="1" customWidth="1"/>
    <col min="10232" max="10232" width="11.28515625" style="30" customWidth="1"/>
    <col min="10233" max="10233" width="7.28515625" style="30" customWidth="1"/>
    <col min="10234" max="10234" width="11.28515625" style="30" customWidth="1"/>
    <col min="10235" max="10235" width="19.140625" style="30" customWidth="1"/>
    <col min="10236" max="10485" width="9.140625" style="30"/>
    <col min="10486" max="10486" width="6.140625" style="30" customWidth="1"/>
    <col min="10487" max="10487" width="107.85546875" style="30" bestFit="1" customWidth="1"/>
    <col min="10488" max="10488" width="11.28515625" style="30" customWidth="1"/>
    <col min="10489" max="10489" width="7.28515625" style="30" customWidth="1"/>
    <col min="10490" max="10490" width="11.28515625" style="30" customWidth="1"/>
    <col min="10491" max="10491" width="19.140625" style="30" customWidth="1"/>
    <col min="10492" max="10741" width="9.140625" style="30"/>
    <col min="10742" max="10742" width="6.140625" style="30" customWidth="1"/>
    <col min="10743" max="10743" width="107.85546875" style="30" bestFit="1" customWidth="1"/>
    <col min="10744" max="10744" width="11.28515625" style="30" customWidth="1"/>
    <col min="10745" max="10745" width="7.28515625" style="30" customWidth="1"/>
    <col min="10746" max="10746" width="11.28515625" style="30" customWidth="1"/>
    <col min="10747" max="10747" width="19.140625" style="30" customWidth="1"/>
    <col min="10748" max="10997" width="9.140625" style="30"/>
    <col min="10998" max="10998" width="6.140625" style="30" customWidth="1"/>
    <col min="10999" max="10999" width="107.85546875" style="30" bestFit="1" customWidth="1"/>
    <col min="11000" max="11000" width="11.28515625" style="30" customWidth="1"/>
    <col min="11001" max="11001" width="7.28515625" style="30" customWidth="1"/>
    <col min="11002" max="11002" width="11.28515625" style="30" customWidth="1"/>
    <col min="11003" max="11003" width="19.140625" style="30" customWidth="1"/>
    <col min="11004" max="11253" width="9.140625" style="30"/>
    <col min="11254" max="11254" width="6.140625" style="30" customWidth="1"/>
    <col min="11255" max="11255" width="107.85546875" style="30" bestFit="1" customWidth="1"/>
    <col min="11256" max="11256" width="11.28515625" style="30" customWidth="1"/>
    <col min="11257" max="11257" width="7.28515625" style="30" customWidth="1"/>
    <col min="11258" max="11258" width="11.28515625" style="30" customWidth="1"/>
    <col min="11259" max="11259" width="19.140625" style="30" customWidth="1"/>
    <col min="11260" max="11509" width="9.140625" style="30"/>
    <col min="11510" max="11510" width="6.140625" style="30" customWidth="1"/>
    <col min="11511" max="11511" width="107.85546875" style="30" bestFit="1" customWidth="1"/>
    <col min="11512" max="11512" width="11.28515625" style="30" customWidth="1"/>
    <col min="11513" max="11513" width="7.28515625" style="30" customWidth="1"/>
    <col min="11514" max="11514" width="11.28515625" style="30" customWidth="1"/>
    <col min="11515" max="11515" width="19.140625" style="30" customWidth="1"/>
    <col min="11516" max="11765" width="9.140625" style="30"/>
    <col min="11766" max="11766" width="6.140625" style="30" customWidth="1"/>
    <col min="11767" max="11767" width="107.85546875" style="30" bestFit="1" customWidth="1"/>
    <col min="11768" max="11768" width="11.28515625" style="30" customWidth="1"/>
    <col min="11769" max="11769" width="7.28515625" style="30" customWidth="1"/>
    <col min="11770" max="11770" width="11.28515625" style="30" customWidth="1"/>
    <col min="11771" max="11771" width="19.140625" style="30" customWidth="1"/>
    <col min="11772" max="12021" width="9.140625" style="30"/>
    <col min="12022" max="12022" width="6.140625" style="30" customWidth="1"/>
    <col min="12023" max="12023" width="107.85546875" style="30" bestFit="1" customWidth="1"/>
    <col min="12024" max="12024" width="11.28515625" style="30" customWidth="1"/>
    <col min="12025" max="12025" width="7.28515625" style="30" customWidth="1"/>
    <col min="12026" max="12026" width="11.28515625" style="30" customWidth="1"/>
    <col min="12027" max="12027" width="19.140625" style="30" customWidth="1"/>
    <col min="12028" max="12277" width="9.140625" style="30"/>
    <col min="12278" max="12278" width="6.140625" style="30" customWidth="1"/>
    <col min="12279" max="12279" width="107.85546875" style="30" bestFit="1" customWidth="1"/>
    <col min="12280" max="12280" width="11.28515625" style="30" customWidth="1"/>
    <col min="12281" max="12281" width="7.28515625" style="30" customWidth="1"/>
    <col min="12282" max="12282" width="11.28515625" style="30" customWidth="1"/>
    <col min="12283" max="12283" width="19.140625" style="30" customWidth="1"/>
    <col min="12284" max="12533" width="9.140625" style="30"/>
    <col min="12534" max="12534" width="6.140625" style="30" customWidth="1"/>
    <col min="12535" max="12535" width="107.85546875" style="30" bestFit="1" customWidth="1"/>
    <col min="12536" max="12536" width="11.28515625" style="30" customWidth="1"/>
    <col min="12537" max="12537" width="7.28515625" style="30" customWidth="1"/>
    <col min="12538" max="12538" width="11.28515625" style="30" customWidth="1"/>
    <col min="12539" max="12539" width="19.140625" style="30" customWidth="1"/>
    <col min="12540" max="12789" width="9.140625" style="30"/>
    <col min="12790" max="12790" width="6.140625" style="30" customWidth="1"/>
    <col min="12791" max="12791" width="107.85546875" style="30" bestFit="1" customWidth="1"/>
    <col min="12792" max="12792" width="11.28515625" style="30" customWidth="1"/>
    <col min="12793" max="12793" width="7.28515625" style="30" customWidth="1"/>
    <col min="12794" max="12794" width="11.28515625" style="30" customWidth="1"/>
    <col min="12795" max="12795" width="19.140625" style="30" customWidth="1"/>
    <col min="12796" max="13045" width="9.140625" style="30"/>
    <col min="13046" max="13046" width="6.140625" style="30" customWidth="1"/>
    <col min="13047" max="13047" width="107.85546875" style="30" bestFit="1" customWidth="1"/>
    <col min="13048" max="13048" width="11.28515625" style="30" customWidth="1"/>
    <col min="13049" max="13049" width="7.28515625" style="30" customWidth="1"/>
    <col min="13050" max="13050" width="11.28515625" style="30" customWidth="1"/>
    <col min="13051" max="13051" width="19.140625" style="30" customWidth="1"/>
    <col min="13052" max="13301" width="9.140625" style="30"/>
    <col min="13302" max="13302" width="6.140625" style="30" customWidth="1"/>
    <col min="13303" max="13303" width="107.85546875" style="30" bestFit="1" customWidth="1"/>
    <col min="13304" max="13304" width="11.28515625" style="30" customWidth="1"/>
    <col min="13305" max="13305" width="7.28515625" style="30" customWidth="1"/>
    <col min="13306" max="13306" width="11.28515625" style="30" customWidth="1"/>
    <col min="13307" max="13307" width="19.140625" style="30" customWidth="1"/>
    <col min="13308" max="13557" width="9.140625" style="30"/>
    <col min="13558" max="13558" width="6.140625" style="30" customWidth="1"/>
    <col min="13559" max="13559" width="107.85546875" style="30" bestFit="1" customWidth="1"/>
    <col min="13560" max="13560" width="11.28515625" style="30" customWidth="1"/>
    <col min="13561" max="13561" width="7.28515625" style="30" customWidth="1"/>
    <col min="13562" max="13562" width="11.28515625" style="30" customWidth="1"/>
    <col min="13563" max="13563" width="19.140625" style="30" customWidth="1"/>
    <col min="13564" max="13813" width="9.140625" style="30"/>
    <col min="13814" max="13814" width="6.140625" style="30" customWidth="1"/>
    <col min="13815" max="13815" width="107.85546875" style="30" bestFit="1" customWidth="1"/>
    <col min="13816" max="13816" width="11.28515625" style="30" customWidth="1"/>
    <col min="13817" max="13817" width="7.28515625" style="30" customWidth="1"/>
    <col min="13818" max="13818" width="11.28515625" style="30" customWidth="1"/>
    <col min="13819" max="13819" width="19.140625" style="30" customWidth="1"/>
    <col min="13820" max="14069" width="9.140625" style="30"/>
    <col min="14070" max="14070" width="6.140625" style="30" customWidth="1"/>
    <col min="14071" max="14071" width="107.85546875" style="30" bestFit="1" customWidth="1"/>
    <col min="14072" max="14072" width="11.28515625" style="30" customWidth="1"/>
    <col min="14073" max="14073" width="7.28515625" style="30" customWidth="1"/>
    <col min="14074" max="14074" width="11.28515625" style="30" customWidth="1"/>
    <col min="14075" max="14075" width="19.140625" style="30" customWidth="1"/>
    <col min="14076" max="14325" width="9.140625" style="30"/>
    <col min="14326" max="14326" width="6.140625" style="30" customWidth="1"/>
    <col min="14327" max="14327" width="107.85546875" style="30" bestFit="1" customWidth="1"/>
    <col min="14328" max="14328" width="11.28515625" style="30" customWidth="1"/>
    <col min="14329" max="14329" width="7.28515625" style="30" customWidth="1"/>
    <col min="14330" max="14330" width="11.28515625" style="30" customWidth="1"/>
    <col min="14331" max="14331" width="19.140625" style="30" customWidth="1"/>
    <col min="14332" max="14581" width="9.140625" style="30"/>
    <col min="14582" max="14582" width="6.140625" style="30" customWidth="1"/>
    <col min="14583" max="14583" width="107.85546875" style="30" bestFit="1" customWidth="1"/>
    <col min="14584" max="14584" width="11.28515625" style="30" customWidth="1"/>
    <col min="14585" max="14585" width="7.28515625" style="30" customWidth="1"/>
    <col min="14586" max="14586" width="11.28515625" style="30" customWidth="1"/>
    <col min="14587" max="14587" width="19.140625" style="30" customWidth="1"/>
    <col min="14588" max="14837" width="9.140625" style="30"/>
    <col min="14838" max="14838" width="6.140625" style="30" customWidth="1"/>
    <col min="14839" max="14839" width="107.85546875" style="30" bestFit="1" customWidth="1"/>
    <col min="14840" max="14840" width="11.28515625" style="30" customWidth="1"/>
    <col min="14841" max="14841" width="7.28515625" style="30" customWidth="1"/>
    <col min="14842" max="14842" width="11.28515625" style="30" customWidth="1"/>
    <col min="14843" max="14843" width="19.140625" style="30" customWidth="1"/>
    <col min="14844" max="15093" width="9.140625" style="30"/>
    <col min="15094" max="15094" width="6.140625" style="30" customWidth="1"/>
    <col min="15095" max="15095" width="107.85546875" style="30" bestFit="1" customWidth="1"/>
    <col min="15096" max="15096" width="11.28515625" style="30" customWidth="1"/>
    <col min="15097" max="15097" width="7.28515625" style="30" customWidth="1"/>
    <col min="15098" max="15098" width="11.28515625" style="30" customWidth="1"/>
    <col min="15099" max="15099" width="19.140625" style="30" customWidth="1"/>
    <col min="15100" max="15349" width="9.140625" style="30"/>
    <col min="15350" max="15350" width="6.140625" style="30" customWidth="1"/>
    <col min="15351" max="15351" width="107.85546875" style="30" bestFit="1" customWidth="1"/>
    <col min="15352" max="15352" width="11.28515625" style="30" customWidth="1"/>
    <col min="15353" max="15353" width="7.28515625" style="30" customWidth="1"/>
    <col min="15354" max="15354" width="11.28515625" style="30" customWidth="1"/>
    <col min="15355" max="15355" width="19.140625" style="30" customWidth="1"/>
    <col min="15356" max="15605" width="9.140625" style="30"/>
    <col min="15606" max="15606" width="6.140625" style="30" customWidth="1"/>
    <col min="15607" max="15607" width="107.85546875" style="30" bestFit="1" customWidth="1"/>
    <col min="15608" max="15608" width="11.28515625" style="30" customWidth="1"/>
    <col min="15609" max="15609" width="7.28515625" style="30" customWidth="1"/>
    <col min="15610" max="15610" width="11.28515625" style="30" customWidth="1"/>
    <col min="15611" max="15611" width="19.140625" style="30" customWidth="1"/>
    <col min="15612" max="15861" width="9.140625" style="30"/>
    <col min="15862" max="15862" width="6.140625" style="30" customWidth="1"/>
    <col min="15863" max="15863" width="107.85546875" style="30" bestFit="1" customWidth="1"/>
    <col min="15864" max="15864" width="11.28515625" style="30" customWidth="1"/>
    <col min="15865" max="15865" width="7.28515625" style="30" customWidth="1"/>
    <col min="15866" max="15866" width="11.28515625" style="30" customWidth="1"/>
    <col min="15867" max="15867" width="19.140625" style="30" customWidth="1"/>
    <col min="15868" max="16117" width="9.140625" style="30"/>
    <col min="16118" max="16118" width="6.140625" style="30" customWidth="1"/>
    <col min="16119" max="16119" width="107.85546875" style="30" bestFit="1" customWidth="1"/>
    <col min="16120" max="16120" width="11.28515625" style="30" customWidth="1"/>
    <col min="16121" max="16121" width="7.28515625" style="30" customWidth="1"/>
    <col min="16122" max="16122" width="11.28515625" style="30" customWidth="1"/>
    <col min="16123" max="16123" width="19.140625" style="30" customWidth="1"/>
    <col min="16124" max="16384" width="9.140625" style="30"/>
  </cols>
  <sheetData>
    <row r="1" spans="1:12" s="33" customFormat="1" ht="18.75" x14ac:dyDescent="0.2">
      <c r="A1" s="1"/>
      <c r="B1" s="2" t="s">
        <v>0</v>
      </c>
      <c r="C1" s="38" t="s">
        <v>1</v>
      </c>
      <c r="D1" s="39"/>
      <c r="E1" s="39"/>
      <c r="F1" s="39"/>
      <c r="G1" s="4" t="s">
        <v>2</v>
      </c>
      <c r="H1" s="4" t="s">
        <v>3</v>
      </c>
      <c r="I1" s="4" t="s">
        <v>4</v>
      </c>
      <c r="J1" s="4" t="s">
        <v>2</v>
      </c>
      <c r="K1" s="4" t="s">
        <v>3</v>
      </c>
      <c r="L1" s="4" t="s">
        <v>4</v>
      </c>
    </row>
    <row r="2" spans="1:12" s="34" customFormat="1" ht="18.75" x14ac:dyDescent="0.25">
      <c r="A2" s="40" t="s">
        <v>5</v>
      </c>
      <c r="B2" s="41"/>
      <c r="C2" s="40"/>
      <c r="D2" s="42"/>
      <c r="E2" s="5" t="s">
        <v>6</v>
      </c>
      <c r="F2" s="5" t="s">
        <v>7</v>
      </c>
      <c r="G2" s="5" t="s">
        <v>8</v>
      </c>
      <c r="H2" s="5" t="s">
        <v>8</v>
      </c>
      <c r="I2" s="5" t="s">
        <v>8</v>
      </c>
      <c r="J2" s="6" t="s">
        <v>7</v>
      </c>
      <c r="K2" s="6" t="s">
        <v>7</v>
      </c>
      <c r="L2" s="6" t="s">
        <v>7</v>
      </c>
    </row>
    <row r="3" spans="1:12" s="34" customFormat="1" ht="18.75" x14ac:dyDescent="0.25">
      <c r="A3" s="7"/>
      <c r="B3" s="8"/>
      <c r="C3" s="7"/>
      <c r="D3" s="9"/>
      <c r="E3" s="5"/>
      <c r="F3" s="10">
        <f>F14</f>
        <v>63424.799999999996</v>
      </c>
      <c r="G3" s="5"/>
      <c r="H3" s="5"/>
      <c r="I3" s="5"/>
      <c r="J3" s="10">
        <f t="shared" ref="J3:L3" si="0">J14</f>
        <v>34217.56</v>
      </c>
      <c r="K3" s="10">
        <f t="shared" si="0"/>
        <v>11118.199999999999</v>
      </c>
      <c r="L3" s="10">
        <f t="shared" si="0"/>
        <v>45335.759999999995</v>
      </c>
    </row>
    <row r="4" spans="1:12" x14ac:dyDescent="0.25">
      <c r="A4" s="11" t="s">
        <v>9</v>
      </c>
      <c r="B4" s="11" t="s">
        <v>10</v>
      </c>
      <c r="C4" s="11" t="s">
        <v>11</v>
      </c>
      <c r="D4" s="12" t="s">
        <v>12</v>
      </c>
      <c r="E4" s="5"/>
      <c r="F4" s="5"/>
      <c r="G4" s="5"/>
      <c r="H4" s="5"/>
      <c r="I4" s="5"/>
      <c r="J4" s="6"/>
      <c r="K4" s="6"/>
      <c r="L4" s="6"/>
    </row>
    <row r="5" spans="1:12" ht="31.5" x14ac:dyDescent="0.2">
      <c r="A5" s="13">
        <v>1</v>
      </c>
      <c r="B5" s="14" t="s">
        <v>13</v>
      </c>
      <c r="C5" s="15">
        <v>12</v>
      </c>
      <c r="D5" s="16" t="s">
        <v>14</v>
      </c>
      <c r="E5" s="17">
        <v>1150</v>
      </c>
      <c r="F5" s="18">
        <f>C5*E5</f>
        <v>13800</v>
      </c>
      <c r="G5" s="17">
        <v>4.3</v>
      </c>
      <c r="H5" s="17"/>
      <c r="I5" s="17">
        <f>G5+H5</f>
        <v>4.3</v>
      </c>
      <c r="J5" s="36">
        <f>E5*G5</f>
        <v>4945</v>
      </c>
      <c r="K5" s="35">
        <f>E5*H5</f>
        <v>0</v>
      </c>
      <c r="L5" s="35">
        <f>J5+K5</f>
        <v>4945</v>
      </c>
    </row>
    <row r="6" spans="1:12" ht="31.5" x14ac:dyDescent="0.2">
      <c r="A6" s="13">
        <v>2</v>
      </c>
      <c r="B6" s="14" t="s">
        <v>15</v>
      </c>
      <c r="C6" s="15">
        <v>12</v>
      </c>
      <c r="D6" s="16" t="s">
        <v>14</v>
      </c>
      <c r="E6" s="17">
        <v>1058</v>
      </c>
      <c r="F6" s="18">
        <f t="shared" ref="F6:F13" si="1">C6*E6</f>
        <v>12696</v>
      </c>
      <c r="G6" s="17"/>
      <c r="H6" s="19">
        <f>'[1]GAS '!$J$6</f>
        <v>4.3</v>
      </c>
      <c r="I6" s="17">
        <f t="shared" ref="I6:I13" si="2">G6+H6</f>
        <v>4.3</v>
      </c>
      <c r="J6" s="36">
        <f t="shared" ref="J6:J13" si="3">E6*G6</f>
        <v>0</v>
      </c>
      <c r="K6" s="35">
        <f t="shared" ref="K6:K13" si="4">E6*H6</f>
        <v>4549.3999999999996</v>
      </c>
      <c r="L6" s="35">
        <f t="shared" ref="L6:L13" si="5">J6+K6</f>
        <v>4549.3999999999996</v>
      </c>
    </row>
    <row r="7" spans="1:12" x14ac:dyDescent="0.2">
      <c r="A7" s="13">
        <v>3</v>
      </c>
      <c r="B7" s="20" t="s">
        <v>16</v>
      </c>
      <c r="C7" s="15">
        <v>2</v>
      </c>
      <c r="D7" s="21" t="s">
        <v>17</v>
      </c>
      <c r="E7" s="17">
        <v>4498.7999999999993</v>
      </c>
      <c r="F7" s="18">
        <f t="shared" si="1"/>
        <v>8997.5999999999985</v>
      </c>
      <c r="G7" s="17">
        <v>1</v>
      </c>
      <c r="H7" s="19">
        <f>'[1]GAS '!$J$7</f>
        <v>1</v>
      </c>
      <c r="I7" s="17">
        <f t="shared" si="2"/>
        <v>2</v>
      </c>
      <c r="J7" s="36">
        <f t="shared" si="3"/>
        <v>4498.7999999999993</v>
      </c>
      <c r="K7" s="35">
        <f t="shared" si="4"/>
        <v>4498.7999999999993</v>
      </c>
      <c r="L7" s="35">
        <f t="shared" si="5"/>
        <v>8997.5999999999985</v>
      </c>
    </row>
    <row r="8" spans="1:12" x14ac:dyDescent="0.2">
      <c r="A8" s="13">
        <v>4</v>
      </c>
      <c r="B8" s="20" t="s">
        <v>18</v>
      </c>
      <c r="C8" s="15">
        <v>2</v>
      </c>
      <c r="D8" s="21" t="s">
        <v>19</v>
      </c>
      <c r="E8" s="17">
        <v>3376.3999999999996</v>
      </c>
      <c r="F8" s="18">
        <f t="shared" si="1"/>
        <v>6752.7999999999993</v>
      </c>
      <c r="G8" s="17">
        <v>2</v>
      </c>
      <c r="H8" s="17"/>
      <c r="I8" s="17">
        <f t="shared" si="2"/>
        <v>2</v>
      </c>
      <c r="J8" s="36">
        <f t="shared" si="3"/>
        <v>6752.7999999999993</v>
      </c>
      <c r="K8" s="35">
        <f t="shared" si="4"/>
        <v>0</v>
      </c>
      <c r="L8" s="35">
        <f t="shared" si="5"/>
        <v>6752.7999999999993</v>
      </c>
    </row>
    <row r="9" spans="1:12" x14ac:dyDescent="0.2">
      <c r="A9" s="13">
        <v>5</v>
      </c>
      <c r="B9" s="20" t="s">
        <v>20</v>
      </c>
      <c r="C9" s="15">
        <v>24</v>
      </c>
      <c r="D9" s="16" t="s">
        <v>14</v>
      </c>
      <c r="E9" s="17">
        <v>55.199999999999996</v>
      </c>
      <c r="F9" s="18">
        <f t="shared" si="1"/>
        <v>1324.8</v>
      </c>
      <c r="G9" s="17">
        <f>4.3</f>
        <v>4.3</v>
      </c>
      <c r="H9" s="17"/>
      <c r="I9" s="17">
        <f t="shared" si="2"/>
        <v>4.3</v>
      </c>
      <c r="J9" s="36">
        <f t="shared" si="3"/>
        <v>237.35999999999999</v>
      </c>
      <c r="K9" s="35">
        <f t="shared" si="4"/>
        <v>0</v>
      </c>
      <c r="L9" s="35">
        <f t="shared" si="5"/>
        <v>237.35999999999999</v>
      </c>
    </row>
    <row r="10" spans="1:12" x14ac:dyDescent="0.2">
      <c r="A10" s="13">
        <v>6</v>
      </c>
      <c r="B10" s="20" t="s">
        <v>21</v>
      </c>
      <c r="C10" s="15">
        <v>2</v>
      </c>
      <c r="D10" s="21" t="s">
        <v>19</v>
      </c>
      <c r="E10" s="17">
        <v>496.79999999999995</v>
      </c>
      <c r="F10" s="18">
        <f t="shared" si="1"/>
        <v>993.59999999999991</v>
      </c>
      <c r="G10" s="17">
        <v>2</v>
      </c>
      <c r="H10" s="17"/>
      <c r="I10" s="17">
        <f t="shared" si="2"/>
        <v>2</v>
      </c>
      <c r="J10" s="36">
        <f t="shared" si="3"/>
        <v>993.59999999999991</v>
      </c>
      <c r="K10" s="35">
        <f t="shared" si="4"/>
        <v>0</v>
      </c>
      <c r="L10" s="35">
        <f t="shared" si="5"/>
        <v>993.59999999999991</v>
      </c>
    </row>
    <row r="11" spans="1:12" ht="18" x14ac:dyDescent="0.2">
      <c r="A11" s="13">
        <v>7</v>
      </c>
      <c r="B11" s="20" t="s">
        <v>22</v>
      </c>
      <c r="C11" s="15">
        <v>2</v>
      </c>
      <c r="D11" s="21" t="s">
        <v>19</v>
      </c>
      <c r="E11" s="17">
        <v>3219.9999999999995</v>
      </c>
      <c r="F11" s="18">
        <f t="shared" si="1"/>
        <v>6439.9999999999991</v>
      </c>
      <c r="G11" s="17">
        <v>2</v>
      </c>
      <c r="H11" s="17"/>
      <c r="I11" s="17">
        <f t="shared" si="2"/>
        <v>2</v>
      </c>
      <c r="J11" s="36">
        <f t="shared" si="3"/>
        <v>6439.9999999999991</v>
      </c>
      <c r="K11" s="35">
        <f t="shared" si="4"/>
        <v>0</v>
      </c>
      <c r="L11" s="35">
        <f t="shared" si="5"/>
        <v>6439.9999999999991</v>
      </c>
    </row>
    <row r="12" spans="1:12" x14ac:dyDescent="0.2">
      <c r="A12" s="13">
        <v>8</v>
      </c>
      <c r="B12" s="20" t="s">
        <v>23</v>
      </c>
      <c r="C12" s="15">
        <v>1</v>
      </c>
      <c r="D12" s="21" t="s">
        <v>24</v>
      </c>
      <c r="E12" s="17">
        <v>8280</v>
      </c>
      <c r="F12" s="18">
        <f t="shared" si="1"/>
        <v>8280</v>
      </c>
      <c r="G12" s="17">
        <v>1</v>
      </c>
      <c r="H12" s="17"/>
      <c r="I12" s="17">
        <f t="shared" si="2"/>
        <v>1</v>
      </c>
      <c r="J12" s="36">
        <f t="shared" si="3"/>
        <v>8280</v>
      </c>
      <c r="K12" s="35">
        <f t="shared" si="4"/>
        <v>0</v>
      </c>
      <c r="L12" s="35">
        <f t="shared" si="5"/>
        <v>8280</v>
      </c>
    </row>
    <row r="13" spans="1:12" x14ac:dyDescent="0.2">
      <c r="A13" s="22">
        <v>9</v>
      </c>
      <c r="B13" s="23" t="s">
        <v>25</v>
      </c>
      <c r="C13" s="24">
        <v>1</v>
      </c>
      <c r="D13" s="25" t="s">
        <v>24</v>
      </c>
      <c r="E13" s="26">
        <v>4140</v>
      </c>
      <c r="F13" s="27">
        <f t="shared" si="1"/>
        <v>4140</v>
      </c>
      <c r="G13" s="26">
        <v>0.5</v>
      </c>
      <c r="H13" s="26">
        <f>'[1]GAS '!$J$13</f>
        <v>0.5</v>
      </c>
      <c r="I13" s="17">
        <f t="shared" si="2"/>
        <v>1</v>
      </c>
      <c r="J13" s="36">
        <f t="shared" si="3"/>
        <v>2070</v>
      </c>
      <c r="K13" s="35">
        <f t="shared" si="4"/>
        <v>2070</v>
      </c>
      <c r="L13" s="35">
        <f t="shared" si="5"/>
        <v>4140</v>
      </c>
    </row>
    <row r="14" spans="1:12" x14ac:dyDescent="0.2">
      <c r="A14" s="13"/>
      <c r="B14" s="28" t="s">
        <v>26</v>
      </c>
      <c r="C14" s="13"/>
      <c r="D14" s="13"/>
      <c r="E14" s="17"/>
      <c r="F14" s="29">
        <f>SUM(F5:F13)</f>
        <v>63424.799999999996</v>
      </c>
      <c r="G14" s="17"/>
      <c r="H14" s="17"/>
      <c r="I14" s="17"/>
      <c r="J14" s="37">
        <f>SUM(J5:J13)</f>
        <v>34217.56</v>
      </c>
      <c r="K14" s="37">
        <f>SUM(K5:K13)</f>
        <v>11118.199999999999</v>
      </c>
      <c r="L14" s="37">
        <f>SUM(L5:L13)</f>
        <v>45335.759999999995</v>
      </c>
    </row>
  </sheetData>
  <mergeCells count="3">
    <mergeCell ref="C1:F1"/>
    <mergeCell ref="A2:B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488F2-DA5E-4A28-B76A-8DB2D7E595AD}">
  <dimension ref="A1:J13"/>
  <sheetViews>
    <sheetView workbookViewId="0">
      <selection activeCell="B25" sqref="B25"/>
    </sheetView>
  </sheetViews>
  <sheetFormatPr defaultColWidth="9.140625" defaultRowHeight="15.75" x14ac:dyDescent="0.25"/>
  <cols>
    <col min="1" max="1" width="6.140625" style="30" customWidth="1"/>
    <col min="2" max="2" width="107.7109375" style="31" customWidth="1"/>
    <col min="3" max="3" width="11.28515625" style="30" customWidth="1"/>
    <col min="4" max="5" width="7.28515625" style="30" customWidth="1"/>
    <col min="6" max="8" width="9.140625" style="30"/>
    <col min="9" max="9" width="18.7109375" style="30" customWidth="1"/>
    <col min="10" max="10" width="9.140625" style="30"/>
    <col min="11" max="11" width="11.140625" style="30" customWidth="1"/>
    <col min="12" max="247" width="9.140625" style="30"/>
    <col min="248" max="248" width="6.140625" style="30" customWidth="1"/>
    <col min="249" max="249" width="107.85546875" style="30" bestFit="1" customWidth="1"/>
    <col min="250" max="250" width="11.28515625" style="30" customWidth="1"/>
    <col min="251" max="251" width="7.28515625" style="30" customWidth="1"/>
    <col min="252" max="252" width="11.28515625" style="30" customWidth="1"/>
    <col min="253" max="253" width="19.140625" style="30" customWidth="1"/>
    <col min="254" max="503" width="9.140625" style="30"/>
    <col min="504" max="504" width="6.140625" style="30" customWidth="1"/>
    <col min="505" max="505" width="107.85546875" style="30" bestFit="1" customWidth="1"/>
    <col min="506" max="506" width="11.28515625" style="30" customWidth="1"/>
    <col min="507" max="507" width="7.28515625" style="30" customWidth="1"/>
    <col min="508" max="508" width="11.28515625" style="30" customWidth="1"/>
    <col min="509" max="509" width="19.140625" style="30" customWidth="1"/>
    <col min="510" max="759" width="9.140625" style="30"/>
    <col min="760" max="760" width="6.140625" style="30" customWidth="1"/>
    <col min="761" max="761" width="107.85546875" style="30" bestFit="1" customWidth="1"/>
    <col min="762" max="762" width="11.28515625" style="30" customWidth="1"/>
    <col min="763" max="763" width="7.28515625" style="30" customWidth="1"/>
    <col min="764" max="764" width="11.28515625" style="30" customWidth="1"/>
    <col min="765" max="765" width="19.140625" style="30" customWidth="1"/>
    <col min="766" max="1015" width="9.140625" style="30"/>
    <col min="1016" max="1016" width="6.140625" style="30" customWidth="1"/>
    <col min="1017" max="1017" width="107.85546875" style="30" bestFit="1" customWidth="1"/>
    <col min="1018" max="1018" width="11.28515625" style="30" customWidth="1"/>
    <col min="1019" max="1019" width="7.28515625" style="30" customWidth="1"/>
    <col min="1020" max="1020" width="11.28515625" style="30" customWidth="1"/>
    <col min="1021" max="1021" width="19.140625" style="30" customWidth="1"/>
    <col min="1022" max="1271" width="9.140625" style="30"/>
    <col min="1272" max="1272" width="6.140625" style="30" customWidth="1"/>
    <col min="1273" max="1273" width="107.85546875" style="30" bestFit="1" customWidth="1"/>
    <col min="1274" max="1274" width="11.28515625" style="30" customWidth="1"/>
    <col min="1275" max="1275" width="7.28515625" style="30" customWidth="1"/>
    <col min="1276" max="1276" width="11.28515625" style="30" customWidth="1"/>
    <col min="1277" max="1277" width="19.140625" style="30" customWidth="1"/>
    <col min="1278" max="1527" width="9.140625" style="30"/>
    <col min="1528" max="1528" width="6.140625" style="30" customWidth="1"/>
    <col min="1529" max="1529" width="107.85546875" style="30" bestFit="1" customWidth="1"/>
    <col min="1530" max="1530" width="11.28515625" style="30" customWidth="1"/>
    <col min="1531" max="1531" width="7.28515625" style="30" customWidth="1"/>
    <col min="1532" max="1532" width="11.28515625" style="30" customWidth="1"/>
    <col min="1533" max="1533" width="19.140625" style="30" customWidth="1"/>
    <col min="1534" max="1783" width="9.140625" style="30"/>
    <col min="1784" max="1784" width="6.140625" style="30" customWidth="1"/>
    <col min="1785" max="1785" width="107.85546875" style="30" bestFit="1" customWidth="1"/>
    <col min="1786" max="1786" width="11.28515625" style="30" customWidth="1"/>
    <col min="1787" max="1787" width="7.28515625" style="30" customWidth="1"/>
    <col min="1788" max="1788" width="11.28515625" style="30" customWidth="1"/>
    <col min="1789" max="1789" width="19.140625" style="30" customWidth="1"/>
    <col min="1790" max="2039" width="9.140625" style="30"/>
    <col min="2040" max="2040" width="6.140625" style="30" customWidth="1"/>
    <col min="2041" max="2041" width="107.85546875" style="30" bestFit="1" customWidth="1"/>
    <col min="2042" max="2042" width="11.28515625" style="30" customWidth="1"/>
    <col min="2043" max="2043" width="7.28515625" style="30" customWidth="1"/>
    <col min="2044" max="2044" width="11.28515625" style="30" customWidth="1"/>
    <col min="2045" max="2045" width="19.140625" style="30" customWidth="1"/>
    <col min="2046" max="2295" width="9.140625" style="30"/>
    <col min="2296" max="2296" width="6.140625" style="30" customWidth="1"/>
    <col min="2297" max="2297" width="107.85546875" style="30" bestFit="1" customWidth="1"/>
    <col min="2298" max="2298" width="11.28515625" style="30" customWidth="1"/>
    <col min="2299" max="2299" width="7.28515625" style="30" customWidth="1"/>
    <col min="2300" max="2300" width="11.28515625" style="30" customWidth="1"/>
    <col min="2301" max="2301" width="19.140625" style="30" customWidth="1"/>
    <col min="2302" max="2551" width="9.140625" style="30"/>
    <col min="2552" max="2552" width="6.140625" style="30" customWidth="1"/>
    <col min="2553" max="2553" width="107.85546875" style="30" bestFit="1" customWidth="1"/>
    <col min="2554" max="2554" width="11.28515625" style="30" customWidth="1"/>
    <col min="2555" max="2555" width="7.28515625" style="30" customWidth="1"/>
    <col min="2556" max="2556" width="11.28515625" style="30" customWidth="1"/>
    <col min="2557" max="2557" width="19.140625" style="30" customWidth="1"/>
    <col min="2558" max="2807" width="9.140625" style="30"/>
    <col min="2808" max="2808" width="6.140625" style="30" customWidth="1"/>
    <col min="2809" max="2809" width="107.85546875" style="30" bestFit="1" customWidth="1"/>
    <col min="2810" max="2810" width="11.28515625" style="30" customWidth="1"/>
    <col min="2811" max="2811" width="7.28515625" style="30" customWidth="1"/>
    <col min="2812" max="2812" width="11.28515625" style="30" customWidth="1"/>
    <col min="2813" max="2813" width="19.140625" style="30" customWidth="1"/>
    <col min="2814" max="3063" width="9.140625" style="30"/>
    <col min="3064" max="3064" width="6.140625" style="30" customWidth="1"/>
    <col min="3065" max="3065" width="107.85546875" style="30" bestFit="1" customWidth="1"/>
    <col min="3066" max="3066" width="11.28515625" style="30" customWidth="1"/>
    <col min="3067" max="3067" width="7.28515625" style="30" customWidth="1"/>
    <col min="3068" max="3068" width="11.28515625" style="30" customWidth="1"/>
    <col min="3069" max="3069" width="19.140625" style="30" customWidth="1"/>
    <col min="3070" max="3319" width="9.140625" style="30"/>
    <col min="3320" max="3320" width="6.140625" style="30" customWidth="1"/>
    <col min="3321" max="3321" width="107.85546875" style="30" bestFit="1" customWidth="1"/>
    <col min="3322" max="3322" width="11.28515625" style="30" customWidth="1"/>
    <col min="3323" max="3323" width="7.28515625" style="30" customWidth="1"/>
    <col min="3324" max="3324" width="11.28515625" style="30" customWidth="1"/>
    <col min="3325" max="3325" width="19.140625" style="30" customWidth="1"/>
    <col min="3326" max="3575" width="9.140625" style="30"/>
    <col min="3576" max="3576" width="6.140625" style="30" customWidth="1"/>
    <col min="3577" max="3577" width="107.85546875" style="30" bestFit="1" customWidth="1"/>
    <col min="3578" max="3578" width="11.28515625" style="30" customWidth="1"/>
    <col min="3579" max="3579" width="7.28515625" style="30" customWidth="1"/>
    <col min="3580" max="3580" width="11.28515625" style="30" customWidth="1"/>
    <col min="3581" max="3581" width="19.140625" style="30" customWidth="1"/>
    <col min="3582" max="3831" width="9.140625" style="30"/>
    <col min="3832" max="3832" width="6.140625" style="30" customWidth="1"/>
    <col min="3833" max="3833" width="107.85546875" style="30" bestFit="1" customWidth="1"/>
    <col min="3834" max="3834" width="11.28515625" style="30" customWidth="1"/>
    <col min="3835" max="3835" width="7.28515625" style="30" customWidth="1"/>
    <col min="3836" max="3836" width="11.28515625" style="30" customWidth="1"/>
    <col min="3837" max="3837" width="19.140625" style="30" customWidth="1"/>
    <col min="3838" max="4087" width="9.140625" style="30"/>
    <col min="4088" max="4088" width="6.140625" style="30" customWidth="1"/>
    <col min="4089" max="4089" width="107.85546875" style="30" bestFit="1" customWidth="1"/>
    <col min="4090" max="4090" width="11.28515625" style="30" customWidth="1"/>
    <col min="4091" max="4091" width="7.28515625" style="30" customWidth="1"/>
    <col min="4092" max="4092" width="11.28515625" style="30" customWidth="1"/>
    <col min="4093" max="4093" width="19.140625" style="30" customWidth="1"/>
    <col min="4094" max="4343" width="9.140625" style="30"/>
    <col min="4344" max="4344" width="6.140625" style="30" customWidth="1"/>
    <col min="4345" max="4345" width="107.85546875" style="30" bestFit="1" customWidth="1"/>
    <col min="4346" max="4346" width="11.28515625" style="30" customWidth="1"/>
    <col min="4347" max="4347" width="7.28515625" style="30" customWidth="1"/>
    <col min="4348" max="4348" width="11.28515625" style="30" customWidth="1"/>
    <col min="4349" max="4349" width="19.140625" style="30" customWidth="1"/>
    <col min="4350" max="4599" width="9.140625" style="30"/>
    <col min="4600" max="4600" width="6.140625" style="30" customWidth="1"/>
    <col min="4601" max="4601" width="107.85546875" style="30" bestFit="1" customWidth="1"/>
    <col min="4602" max="4602" width="11.28515625" style="30" customWidth="1"/>
    <col min="4603" max="4603" width="7.28515625" style="30" customWidth="1"/>
    <col min="4604" max="4604" width="11.28515625" style="30" customWidth="1"/>
    <col min="4605" max="4605" width="19.140625" style="30" customWidth="1"/>
    <col min="4606" max="4855" width="9.140625" style="30"/>
    <col min="4856" max="4856" width="6.140625" style="30" customWidth="1"/>
    <col min="4857" max="4857" width="107.85546875" style="30" bestFit="1" customWidth="1"/>
    <col min="4858" max="4858" width="11.28515625" style="30" customWidth="1"/>
    <col min="4859" max="4859" width="7.28515625" style="30" customWidth="1"/>
    <col min="4860" max="4860" width="11.28515625" style="30" customWidth="1"/>
    <col min="4861" max="4861" width="19.140625" style="30" customWidth="1"/>
    <col min="4862" max="5111" width="9.140625" style="30"/>
    <col min="5112" max="5112" width="6.140625" style="30" customWidth="1"/>
    <col min="5113" max="5113" width="107.85546875" style="30" bestFit="1" customWidth="1"/>
    <col min="5114" max="5114" width="11.28515625" style="30" customWidth="1"/>
    <col min="5115" max="5115" width="7.28515625" style="30" customWidth="1"/>
    <col min="5116" max="5116" width="11.28515625" style="30" customWidth="1"/>
    <col min="5117" max="5117" width="19.140625" style="30" customWidth="1"/>
    <col min="5118" max="5367" width="9.140625" style="30"/>
    <col min="5368" max="5368" width="6.140625" style="30" customWidth="1"/>
    <col min="5369" max="5369" width="107.85546875" style="30" bestFit="1" customWidth="1"/>
    <col min="5370" max="5370" width="11.28515625" style="30" customWidth="1"/>
    <col min="5371" max="5371" width="7.28515625" style="30" customWidth="1"/>
    <col min="5372" max="5372" width="11.28515625" style="30" customWidth="1"/>
    <col min="5373" max="5373" width="19.140625" style="30" customWidth="1"/>
    <col min="5374" max="5623" width="9.140625" style="30"/>
    <col min="5624" max="5624" width="6.140625" style="30" customWidth="1"/>
    <col min="5625" max="5625" width="107.85546875" style="30" bestFit="1" customWidth="1"/>
    <col min="5626" max="5626" width="11.28515625" style="30" customWidth="1"/>
    <col min="5627" max="5627" width="7.28515625" style="30" customWidth="1"/>
    <col min="5628" max="5628" width="11.28515625" style="30" customWidth="1"/>
    <col min="5629" max="5629" width="19.140625" style="30" customWidth="1"/>
    <col min="5630" max="5879" width="9.140625" style="30"/>
    <col min="5880" max="5880" width="6.140625" style="30" customWidth="1"/>
    <col min="5881" max="5881" width="107.85546875" style="30" bestFit="1" customWidth="1"/>
    <col min="5882" max="5882" width="11.28515625" style="30" customWidth="1"/>
    <col min="5883" max="5883" width="7.28515625" style="30" customWidth="1"/>
    <col min="5884" max="5884" width="11.28515625" style="30" customWidth="1"/>
    <col min="5885" max="5885" width="19.140625" style="30" customWidth="1"/>
    <col min="5886" max="6135" width="9.140625" style="30"/>
    <col min="6136" max="6136" width="6.140625" style="30" customWidth="1"/>
    <col min="6137" max="6137" width="107.85546875" style="30" bestFit="1" customWidth="1"/>
    <col min="6138" max="6138" width="11.28515625" style="30" customWidth="1"/>
    <col min="6139" max="6139" width="7.28515625" style="30" customWidth="1"/>
    <col min="6140" max="6140" width="11.28515625" style="30" customWidth="1"/>
    <col min="6141" max="6141" width="19.140625" style="30" customWidth="1"/>
    <col min="6142" max="6391" width="9.140625" style="30"/>
    <col min="6392" max="6392" width="6.140625" style="30" customWidth="1"/>
    <col min="6393" max="6393" width="107.85546875" style="30" bestFit="1" customWidth="1"/>
    <col min="6394" max="6394" width="11.28515625" style="30" customWidth="1"/>
    <col min="6395" max="6395" width="7.28515625" style="30" customWidth="1"/>
    <col min="6396" max="6396" width="11.28515625" style="30" customWidth="1"/>
    <col min="6397" max="6397" width="19.140625" style="30" customWidth="1"/>
    <col min="6398" max="6647" width="9.140625" style="30"/>
    <col min="6648" max="6648" width="6.140625" style="30" customWidth="1"/>
    <col min="6649" max="6649" width="107.85546875" style="30" bestFit="1" customWidth="1"/>
    <col min="6650" max="6650" width="11.28515625" style="30" customWidth="1"/>
    <col min="6651" max="6651" width="7.28515625" style="30" customWidth="1"/>
    <col min="6652" max="6652" width="11.28515625" style="30" customWidth="1"/>
    <col min="6653" max="6653" width="19.140625" style="30" customWidth="1"/>
    <col min="6654" max="6903" width="9.140625" style="30"/>
    <col min="6904" max="6904" width="6.140625" style="30" customWidth="1"/>
    <col min="6905" max="6905" width="107.85546875" style="30" bestFit="1" customWidth="1"/>
    <col min="6906" max="6906" width="11.28515625" style="30" customWidth="1"/>
    <col min="6907" max="6907" width="7.28515625" style="30" customWidth="1"/>
    <col min="6908" max="6908" width="11.28515625" style="30" customWidth="1"/>
    <col min="6909" max="6909" width="19.140625" style="30" customWidth="1"/>
    <col min="6910" max="7159" width="9.140625" style="30"/>
    <col min="7160" max="7160" width="6.140625" style="30" customWidth="1"/>
    <col min="7161" max="7161" width="107.85546875" style="30" bestFit="1" customWidth="1"/>
    <col min="7162" max="7162" width="11.28515625" style="30" customWidth="1"/>
    <col min="7163" max="7163" width="7.28515625" style="30" customWidth="1"/>
    <col min="7164" max="7164" width="11.28515625" style="30" customWidth="1"/>
    <col min="7165" max="7165" width="19.140625" style="30" customWidth="1"/>
    <col min="7166" max="7415" width="9.140625" style="30"/>
    <col min="7416" max="7416" width="6.140625" style="30" customWidth="1"/>
    <col min="7417" max="7417" width="107.85546875" style="30" bestFit="1" customWidth="1"/>
    <col min="7418" max="7418" width="11.28515625" style="30" customWidth="1"/>
    <col min="7419" max="7419" width="7.28515625" style="30" customWidth="1"/>
    <col min="7420" max="7420" width="11.28515625" style="30" customWidth="1"/>
    <col min="7421" max="7421" width="19.140625" style="30" customWidth="1"/>
    <col min="7422" max="7671" width="9.140625" style="30"/>
    <col min="7672" max="7672" width="6.140625" style="30" customWidth="1"/>
    <col min="7673" max="7673" width="107.85546875" style="30" bestFit="1" customWidth="1"/>
    <col min="7674" max="7674" width="11.28515625" style="30" customWidth="1"/>
    <col min="7675" max="7675" width="7.28515625" style="30" customWidth="1"/>
    <col min="7676" max="7676" width="11.28515625" style="30" customWidth="1"/>
    <col min="7677" max="7677" width="19.140625" style="30" customWidth="1"/>
    <col min="7678" max="7927" width="9.140625" style="30"/>
    <col min="7928" max="7928" width="6.140625" style="30" customWidth="1"/>
    <col min="7929" max="7929" width="107.85546875" style="30" bestFit="1" customWidth="1"/>
    <col min="7930" max="7930" width="11.28515625" style="30" customWidth="1"/>
    <col min="7931" max="7931" width="7.28515625" style="30" customWidth="1"/>
    <col min="7932" max="7932" width="11.28515625" style="30" customWidth="1"/>
    <col min="7933" max="7933" width="19.140625" style="30" customWidth="1"/>
    <col min="7934" max="8183" width="9.140625" style="30"/>
    <col min="8184" max="8184" width="6.140625" style="30" customWidth="1"/>
    <col min="8185" max="8185" width="107.85546875" style="30" bestFit="1" customWidth="1"/>
    <col min="8186" max="8186" width="11.28515625" style="30" customWidth="1"/>
    <col min="8187" max="8187" width="7.28515625" style="30" customWidth="1"/>
    <col min="8188" max="8188" width="11.28515625" style="30" customWidth="1"/>
    <col min="8189" max="8189" width="19.140625" style="30" customWidth="1"/>
    <col min="8190" max="8439" width="9.140625" style="30"/>
    <col min="8440" max="8440" width="6.140625" style="30" customWidth="1"/>
    <col min="8441" max="8441" width="107.85546875" style="30" bestFit="1" customWidth="1"/>
    <col min="8442" max="8442" width="11.28515625" style="30" customWidth="1"/>
    <col min="8443" max="8443" width="7.28515625" style="30" customWidth="1"/>
    <col min="8444" max="8444" width="11.28515625" style="30" customWidth="1"/>
    <col min="8445" max="8445" width="19.140625" style="30" customWidth="1"/>
    <col min="8446" max="8695" width="9.140625" style="30"/>
    <col min="8696" max="8696" width="6.140625" style="30" customWidth="1"/>
    <col min="8697" max="8697" width="107.85546875" style="30" bestFit="1" customWidth="1"/>
    <col min="8698" max="8698" width="11.28515625" style="30" customWidth="1"/>
    <col min="8699" max="8699" width="7.28515625" style="30" customWidth="1"/>
    <col min="8700" max="8700" width="11.28515625" style="30" customWidth="1"/>
    <col min="8701" max="8701" width="19.140625" style="30" customWidth="1"/>
    <col min="8702" max="8951" width="9.140625" style="30"/>
    <col min="8952" max="8952" width="6.140625" style="30" customWidth="1"/>
    <col min="8953" max="8953" width="107.85546875" style="30" bestFit="1" customWidth="1"/>
    <col min="8954" max="8954" width="11.28515625" style="30" customWidth="1"/>
    <col min="8955" max="8955" width="7.28515625" style="30" customWidth="1"/>
    <col min="8956" max="8956" width="11.28515625" style="30" customWidth="1"/>
    <col min="8957" max="8957" width="19.140625" style="30" customWidth="1"/>
    <col min="8958" max="9207" width="9.140625" style="30"/>
    <col min="9208" max="9208" width="6.140625" style="30" customWidth="1"/>
    <col min="9209" max="9209" width="107.85546875" style="30" bestFit="1" customWidth="1"/>
    <col min="9210" max="9210" width="11.28515625" style="30" customWidth="1"/>
    <col min="9211" max="9211" width="7.28515625" style="30" customWidth="1"/>
    <col min="9212" max="9212" width="11.28515625" style="30" customWidth="1"/>
    <col min="9213" max="9213" width="19.140625" style="30" customWidth="1"/>
    <col min="9214" max="9463" width="9.140625" style="30"/>
    <col min="9464" max="9464" width="6.140625" style="30" customWidth="1"/>
    <col min="9465" max="9465" width="107.85546875" style="30" bestFit="1" customWidth="1"/>
    <col min="9466" max="9466" width="11.28515625" style="30" customWidth="1"/>
    <col min="9467" max="9467" width="7.28515625" style="30" customWidth="1"/>
    <col min="9468" max="9468" width="11.28515625" style="30" customWidth="1"/>
    <col min="9469" max="9469" width="19.140625" style="30" customWidth="1"/>
    <col min="9470" max="9719" width="9.140625" style="30"/>
    <col min="9720" max="9720" width="6.140625" style="30" customWidth="1"/>
    <col min="9721" max="9721" width="107.85546875" style="30" bestFit="1" customWidth="1"/>
    <col min="9722" max="9722" width="11.28515625" style="30" customWidth="1"/>
    <col min="9723" max="9723" width="7.28515625" style="30" customWidth="1"/>
    <col min="9724" max="9724" width="11.28515625" style="30" customWidth="1"/>
    <col min="9725" max="9725" width="19.140625" style="30" customWidth="1"/>
    <col min="9726" max="9975" width="9.140625" style="30"/>
    <col min="9976" max="9976" width="6.140625" style="30" customWidth="1"/>
    <col min="9977" max="9977" width="107.85546875" style="30" bestFit="1" customWidth="1"/>
    <col min="9978" max="9978" width="11.28515625" style="30" customWidth="1"/>
    <col min="9979" max="9979" width="7.28515625" style="30" customWidth="1"/>
    <col min="9980" max="9980" width="11.28515625" style="30" customWidth="1"/>
    <col min="9981" max="9981" width="19.140625" style="30" customWidth="1"/>
    <col min="9982" max="10231" width="9.140625" style="30"/>
    <col min="10232" max="10232" width="6.140625" style="30" customWidth="1"/>
    <col min="10233" max="10233" width="107.85546875" style="30" bestFit="1" customWidth="1"/>
    <col min="10234" max="10234" width="11.28515625" style="30" customWidth="1"/>
    <col min="10235" max="10235" width="7.28515625" style="30" customWidth="1"/>
    <col min="10236" max="10236" width="11.28515625" style="30" customWidth="1"/>
    <col min="10237" max="10237" width="19.140625" style="30" customWidth="1"/>
    <col min="10238" max="10487" width="9.140625" style="30"/>
    <col min="10488" max="10488" width="6.140625" style="30" customWidth="1"/>
    <col min="10489" max="10489" width="107.85546875" style="30" bestFit="1" customWidth="1"/>
    <col min="10490" max="10490" width="11.28515625" style="30" customWidth="1"/>
    <col min="10491" max="10491" width="7.28515625" style="30" customWidth="1"/>
    <col min="10492" max="10492" width="11.28515625" style="30" customWidth="1"/>
    <col min="10493" max="10493" width="19.140625" style="30" customWidth="1"/>
    <col min="10494" max="10743" width="9.140625" style="30"/>
    <col min="10744" max="10744" width="6.140625" style="30" customWidth="1"/>
    <col min="10745" max="10745" width="107.85546875" style="30" bestFit="1" customWidth="1"/>
    <col min="10746" max="10746" width="11.28515625" style="30" customWidth="1"/>
    <col min="10747" max="10747" width="7.28515625" style="30" customWidth="1"/>
    <col min="10748" max="10748" width="11.28515625" style="30" customWidth="1"/>
    <col min="10749" max="10749" width="19.140625" style="30" customWidth="1"/>
    <col min="10750" max="10999" width="9.140625" style="30"/>
    <col min="11000" max="11000" width="6.140625" style="30" customWidth="1"/>
    <col min="11001" max="11001" width="107.85546875" style="30" bestFit="1" customWidth="1"/>
    <col min="11002" max="11002" width="11.28515625" style="30" customWidth="1"/>
    <col min="11003" max="11003" width="7.28515625" style="30" customWidth="1"/>
    <col min="11004" max="11004" width="11.28515625" style="30" customWidth="1"/>
    <col min="11005" max="11005" width="19.140625" style="30" customWidth="1"/>
    <col min="11006" max="11255" width="9.140625" style="30"/>
    <col min="11256" max="11256" width="6.140625" style="30" customWidth="1"/>
    <col min="11257" max="11257" width="107.85546875" style="30" bestFit="1" customWidth="1"/>
    <col min="11258" max="11258" width="11.28515625" style="30" customWidth="1"/>
    <col min="11259" max="11259" width="7.28515625" style="30" customWidth="1"/>
    <col min="11260" max="11260" width="11.28515625" style="30" customWidth="1"/>
    <col min="11261" max="11261" width="19.140625" style="30" customWidth="1"/>
    <col min="11262" max="11511" width="9.140625" style="30"/>
    <col min="11512" max="11512" width="6.140625" style="30" customWidth="1"/>
    <col min="11513" max="11513" width="107.85546875" style="30" bestFit="1" customWidth="1"/>
    <col min="11514" max="11514" width="11.28515625" style="30" customWidth="1"/>
    <col min="11515" max="11515" width="7.28515625" style="30" customWidth="1"/>
    <col min="11516" max="11516" width="11.28515625" style="30" customWidth="1"/>
    <col min="11517" max="11517" width="19.140625" style="30" customWidth="1"/>
    <col min="11518" max="11767" width="9.140625" style="30"/>
    <col min="11768" max="11768" width="6.140625" style="30" customWidth="1"/>
    <col min="11769" max="11769" width="107.85546875" style="30" bestFit="1" customWidth="1"/>
    <col min="11770" max="11770" width="11.28515625" style="30" customWidth="1"/>
    <col min="11771" max="11771" width="7.28515625" style="30" customWidth="1"/>
    <col min="11772" max="11772" width="11.28515625" style="30" customWidth="1"/>
    <col min="11773" max="11773" width="19.140625" style="30" customWidth="1"/>
    <col min="11774" max="12023" width="9.140625" style="30"/>
    <col min="12024" max="12024" width="6.140625" style="30" customWidth="1"/>
    <col min="12025" max="12025" width="107.85546875" style="30" bestFit="1" customWidth="1"/>
    <col min="12026" max="12026" width="11.28515625" style="30" customWidth="1"/>
    <col min="12027" max="12027" width="7.28515625" style="30" customWidth="1"/>
    <col min="12028" max="12028" width="11.28515625" style="30" customWidth="1"/>
    <col min="12029" max="12029" width="19.140625" style="30" customWidth="1"/>
    <col min="12030" max="12279" width="9.140625" style="30"/>
    <col min="12280" max="12280" width="6.140625" style="30" customWidth="1"/>
    <col min="12281" max="12281" width="107.85546875" style="30" bestFit="1" customWidth="1"/>
    <col min="12282" max="12282" width="11.28515625" style="30" customWidth="1"/>
    <col min="12283" max="12283" width="7.28515625" style="30" customWidth="1"/>
    <col min="12284" max="12284" width="11.28515625" style="30" customWidth="1"/>
    <col min="12285" max="12285" width="19.140625" style="30" customWidth="1"/>
    <col min="12286" max="12535" width="9.140625" style="30"/>
    <col min="12536" max="12536" width="6.140625" style="30" customWidth="1"/>
    <col min="12537" max="12537" width="107.85546875" style="30" bestFit="1" customWidth="1"/>
    <col min="12538" max="12538" width="11.28515625" style="30" customWidth="1"/>
    <col min="12539" max="12539" width="7.28515625" style="30" customWidth="1"/>
    <col min="12540" max="12540" width="11.28515625" style="30" customWidth="1"/>
    <col min="12541" max="12541" width="19.140625" style="30" customWidth="1"/>
    <col min="12542" max="12791" width="9.140625" style="30"/>
    <col min="12792" max="12792" width="6.140625" style="30" customWidth="1"/>
    <col min="12793" max="12793" width="107.85546875" style="30" bestFit="1" customWidth="1"/>
    <col min="12794" max="12794" width="11.28515625" style="30" customWidth="1"/>
    <col min="12795" max="12795" width="7.28515625" style="30" customWidth="1"/>
    <col min="12796" max="12796" width="11.28515625" style="30" customWidth="1"/>
    <col min="12797" max="12797" width="19.140625" style="30" customWidth="1"/>
    <col min="12798" max="13047" width="9.140625" style="30"/>
    <col min="13048" max="13048" width="6.140625" style="30" customWidth="1"/>
    <col min="13049" max="13049" width="107.85546875" style="30" bestFit="1" customWidth="1"/>
    <col min="13050" max="13050" width="11.28515625" style="30" customWidth="1"/>
    <col min="13051" max="13051" width="7.28515625" style="30" customWidth="1"/>
    <col min="13052" max="13052" width="11.28515625" style="30" customWidth="1"/>
    <col min="13053" max="13053" width="19.140625" style="30" customWidth="1"/>
    <col min="13054" max="13303" width="9.140625" style="30"/>
    <col min="13304" max="13304" width="6.140625" style="30" customWidth="1"/>
    <col min="13305" max="13305" width="107.85546875" style="30" bestFit="1" customWidth="1"/>
    <col min="13306" max="13306" width="11.28515625" style="30" customWidth="1"/>
    <col min="13307" max="13307" width="7.28515625" style="30" customWidth="1"/>
    <col min="13308" max="13308" width="11.28515625" style="30" customWidth="1"/>
    <col min="13309" max="13309" width="19.140625" style="30" customWidth="1"/>
    <col min="13310" max="13559" width="9.140625" style="30"/>
    <col min="13560" max="13560" width="6.140625" style="30" customWidth="1"/>
    <col min="13561" max="13561" width="107.85546875" style="30" bestFit="1" customWidth="1"/>
    <col min="13562" max="13562" width="11.28515625" style="30" customWidth="1"/>
    <col min="13563" max="13563" width="7.28515625" style="30" customWidth="1"/>
    <col min="13564" max="13564" width="11.28515625" style="30" customWidth="1"/>
    <col min="13565" max="13565" width="19.140625" style="30" customWidth="1"/>
    <col min="13566" max="13815" width="9.140625" style="30"/>
    <col min="13816" max="13816" width="6.140625" style="30" customWidth="1"/>
    <col min="13817" max="13817" width="107.85546875" style="30" bestFit="1" customWidth="1"/>
    <col min="13818" max="13818" width="11.28515625" style="30" customWidth="1"/>
    <col min="13819" max="13819" width="7.28515625" style="30" customWidth="1"/>
    <col min="13820" max="13820" width="11.28515625" style="30" customWidth="1"/>
    <col min="13821" max="13821" width="19.140625" style="30" customWidth="1"/>
    <col min="13822" max="14071" width="9.140625" style="30"/>
    <col min="14072" max="14072" width="6.140625" style="30" customWidth="1"/>
    <col min="14073" max="14073" width="107.85546875" style="30" bestFit="1" customWidth="1"/>
    <col min="14074" max="14074" width="11.28515625" style="30" customWidth="1"/>
    <col min="14075" max="14075" width="7.28515625" style="30" customWidth="1"/>
    <col min="14076" max="14076" width="11.28515625" style="30" customWidth="1"/>
    <col min="14077" max="14077" width="19.140625" style="30" customWidth="1"/>
    <col min="14078" max="14327" width="9.140625" style="30"/>
    <col min="14328" max="14328" width="6.140625" style="30" customWidth="1"/>
    <col min="14329" max="14329" width="107.85546875" style="30" bestFit="1" customWidth="1"/>
    <col min="14330" max="14330" width="11.28515625" style="30" customWidth="1"/>
    <col min="14331" max="14331" width="7.28515625" style="30" customWidth="1"/>
    <col min="14332" max="14332" width="11.28515625" style="30" customWidth="1"/>
    <col min="14333" max="14333" width="19.140625" style="30" customWidth="1"/>
    <col min="14334" max="14583" width="9.140625" style="30"/>
    <col min="14584" max="14584" width="6.140625" style="30" customWidth="1"/>
    <col min="14585" max="14585" width="107.85546875" style="30" bestFit="1" customWidth="1"/>
    <col min="14586" max="14586" width="11.28515625" style="30" customWidth="1"/>
    <col min="14587" max="14587" width="7.28515625" style="30" customWidth="1"/>
    <col min="14588" max="14588" width="11.28515625" style="30" customWidth="1"/>
    <col min="14589" max="14589" width="19.140625" style="30" customWidth="1"/>
    <col min="14590" max="14839" width="9.140625" style="30"/>
    <col min="14840" max="14840" width="6.140625" style="30" customWidth="1"/>
    <col min="14841" max="14841" width="107.85546875" style="30" bestFit="1" customWidth="1"/>
    <col min="14842" max="14842" width="11.28515625" style="30" customWidth="1"/>
    <col min="14843" max="14843" width="7.28515625" style="30" customWidth="1"/>
    <col min="14844" max="14844" width="11.28515625" style="30" customWidth="1"/>
    <col min="14845" max="14845" width="19.140625" style="30" customWidth="1"/>
    <col min="14846" max="15095" width="9.140625" style="30"/>
    <col min="15096" max="15096" width="6.140625" style="30" customWidth="1"/>
    <col min="15097" max="15097" width="107.85546875" style="30" bestFit="1" customWidth="1"/>
    <col min="15098" max="15098" width="11.28515625" style="30" customWidth="1"/>
    <col min="15099" max="15099" width="7.28515625" style="30" customWidth="1"/>
    <col min="15100" max="15100" width="11.28515625" style="30" customWidth="1"/>
    <col min="15101" max="15101" width="19.140625" style="30" customWidth="1"/>
    <col min="15102" max="15351" width="9.140625" style="30"/>
    <col min="15352" max="15352" width="6.140625" style="30" customWidth="1"/>
    <col min="15353" max="15353" width="107.85546875" style="30" bestFit="1" customWidth="1"/>
    <col min="15354" max="15354" width="11.28515625" style="30" customWidth="1"/>
    <col min="15355" max="15355" width="7.28515625" style="30" customWidth="1"/>
    <col min="15356" max="15356" width="11.28515625" style="30" customWidth="1"/>
    <col min="15357" max="15357" width="19.140625" style="30" customWidth="1"/>
    <col min="15358" max="15607" width="9.140625" style="30"/>
    <col min="15608" max="15608" width="6.140625" style="30" customWidth="1"/>
    <col min="15609" max="15609" width="107.85546875" style="30" bestFit="1" customWidth="1"/>
    <col min="15610" max="15610" width="11.28515625" style="30" customWidth="1"/>
    <col min="15611" max="15611" width="7.28515625" style="30" customWidth="1"/>
    <col min="15612" max="15612" width="11.28515625" style="30" customWidth="1"/>
    <col min="15613" max="15613" width="19.140625" style="30" customWidth="1"/>
    <col min="15614" max="15863" width="9.140625" style="30"/>
    <col min="15864" max="15864" width="6.140625" style="30" customWidth="1"/>
    <col min="15865" max="15865" width="107.85546875" style="30" bestFit="1" customWidth="1"/>
    <col min="15866" max="15866" width="11.28515625" style="30" customWidth="1"/>
    <col min="15867" max="15867" width="7.28515625" style="30" customWidth="1"/>
    <col min="15868" max="15868" width="11.28515625" style="30" customWidth="1"/>
    <col min="15869" max="15869" width="19.140625" style="30" customWidth="1"/>
    <col min="15870" max="16119" width="9.140625" style="30"/>
    <col min="16120" max="16120" width="6.140625" style="30" customWidth="1"/>
    <col min="16121" max="16121" width="107.85546875" style="30" bestFit="1" customWidth="1"/>
    <col min="16122" max="16122" width="11.28515625" style="30" customWidth="1"/>
    <col min="16123" max="16123" width="7.28515625" style="30" customWidth="1"/>
    <col min="16124" max="16124" width="11.28515625" style="30" customWidth="1"/>
    <col min="16125" max="16125" width="19.140625" style="30" customWidth="1"/>
    <col min="16126" max="16384" width="9.140625" style="30"/>
  </cols>
  <sheetData>
    <row r="1" spans="1:10" s="33" customFormat="1" ht="18.75" x14ac:dyDescent="0.25">
      <c r="A1" s="1"/>
      <c r="B1" s="62" t="s">
        <v>0</v>
      </c>
      <c r="C1" s="63"/>
      <c r="D1" s="64"/>
      <c r="E1" s="3"/>
      <c r="F1" s="65"/>
      <c r="G1" s="65"/>
      <c r="H1" s="66"/>
      <c r="I1" s="65"/>
      <c r="J1" s="65"/>
    </row>
    <row r="2" spans="1:10" s="34" customFormat="1" ht="18.75" x14ac:dyDescent="0.25">
      <c r="A2" s="40" t="s">
        <v>5</v>
      </c>
      <c r="B2" s="41"/>
      <c r="C2" s="67" t="s">
        <v>1</v>
      </c>
      <c r="D2" s="68"/>
      <c r="E2" s="69" t="s">
        <v>42</v>
      </c>
      <c r="F2" s="70" t="s">
        <v>43</v>
      </c>
      <c r="G2" s="71"/>
      <c r="H2" s="71"/>
      <c r="I2" s="72" t="s">
        <v>44</v>
      </c>
      <c r="J2" s="72" t="s">
        <v>45</v>
      </c>
    </row>
    <row r="3" spans="1:10" x14ac:dyDescent="0.25">
      <c r="A3" s="73" t="s">
        <v>9</v>
      </c>
      <c r="B3" s="73" t="s">
        <v>10</v>
      </c>
      <c r="C3" s="73" t="s">
        <v>11</v>
      </c>
      <c r="D3" s="74" t="s">
        <v>12</v>
      </c>
      <c r="E3" s="75" t="s">
        <v>46</v>
      </c>
      <c r="F3" s="76" t="s">
        <v>46</v>
      </c>
      <c r="G3" s="77"/>
      <c r="H3" s="77"/>
      <c r="I3" s="75" t="s">
        <v>46</v>
      </c>
      <c r="J3" s="75" t="s">
        <v>46</v>
      </c>
    </row>
    <row r="4" spans="1:10" x14ac:dyDescent="0.25">
      <c r="A4" s="73"/>
      <c r="B4" s="73"/>
      <c r="C4" s="73"/>
      <c r="D4" s="74"/>
      <c r="E4" s="28"/>
      <c r="F4" s="78" t="s">
        <v>47</v>
      </c>
      <c r="G4" s="79" t="s">
        <v>48</v>
      </c>
      <c r="H4" s="80" t="s">
        <v>8</v>
      </c>
      <c r="I4" s="13"/>
      <c r="J4" s="13"/>
    </row>
    <row r="5" spans="1:10" ht="31.5" x14ac:dyDescent="0.25">
      <c r="A5" s="13">
        <v>1</v>
      </c>
      <c r="B5" s="14" t="s">
        <v>13</v>
      </c>
      <c r="C5" s="15">
        <v>12</v>
      </c>
      <c r="D5" s="16" t="s">
        <v>14</v>
      </c>
      <c r="E5" s="81">
        <v>4.3</v>
      </c>
      <c r="F5" s="82"/>
      <c r="G5" s="13"/>
      <c r="H5" s="83"/>
      <c r="I5" s="84">
        <f>E5+H5</f>
        <v>4.3</v>
      </c>
      <c r="J5" s="13">
        <v>0</v>
      </c>
    </row>
    <row r="6" spans="1:10" ht="31.5" x14ac:dyDescent="0.25">
      <c r="A6" s="13">
        <v>2</v>
      </c>
      <c r="B6" s="14" t="s">
        <v>15</v>
      </c>
      <c r="C6" s="15">
        <v>12</v>
      </c>
      <c r="D6" s="16" t="s">
        <v>14</v>
      </c>
      <c r="E6" s="81"/>
      <c r="F6" s="82">
        <v>4.3</v>
      </c>
      <c r="G6" s="13">
        <v>1</v>
      </c>
      <c r="H6" s="83">
        <f>F6*G6</f>
        <v>4.3</v>
      </c>
      <c r="I6" s="84">
        <f>E6+H6</f>
        <v>4.3</v>
      </c>
      <c r="J6" s="84">
        <f>I6</f>
        <v>4.3</v>
      </c>
    </row>
    <row r="7" spans="1:10" x14ac:dyDescent="0.25">
      <c r="A7" s="13">
        <v>3</v>
      </c>
      <c r="B7" s="20" t="s">
        <v>16</v>
      </c>
      <c r="C7" s="15">
        <v>2</v>
      </c>
      <c r="D7" s="21" t="s">
        <v>17</v>
      </c>
      <c r="E7" s="13">
        <v>1</v>
      </c>
      <c r="F7" s="82"/>
      <c r="G7" s="13"/>
      <c r="H7" s="83">
        <v>1</v>
      </c>
      <c r="I7" s="84">
        <f>E7+H7</f>
        <v>2</v>
      </c>
      <c r="J7" s="84">
        <v>1</v>
      </c>
    </row>
    <row r="8" spans="1:10" x14ac:dyDescent="0.25">
      <c r="A8" s="13">
        <v>4</v>
      </c>
      <c r="B8" s="20" t="s">
        <v>18</v>
      </c>
      <c r="C8" s="15">
        <v>2</v>
      </c>
      <c r="D8" s="21" t="s">
        <v>19</v>
      </c>
      <c r="E8" s="13">
        <v>2</v>
      </c>
      <c r="F8" s="82"/>
      <c r="G8" s="13"/>
      <c r="H8" s="83"/>
      <c r="I8" s="84">
        <f>E8+H8</f>
        <v>2</v>
      </c>
      <c r="J8" s="13">
        <v>0</v>
      </c>
    </row>
    <row r="9" spans="1:10" x14ac:dyDescent="0.25">
      <c r="A9" s="13">
        <v>5</v>
      </c>
      <c r="B9" s="20" t="s">
        <v>20</v>
      </c>
      <c r="C9" s="15">
        <v>24</v>
      </c>
      <c r="D9" s="16" t="s">
        <v>14</v>
      </c>
      <c r="E9" s="81">
        <v>4.3</v>
      </c>
      <c r="F9" s="82"/>
      <c r="G9" s="13"/>
      <c r="H9" s="83"/>
      <c r="I9" s="84">
        <f>E9+H9</f>
        <v>4.3</v>
      </c>
      <c r="J9" s="13">
        <v>0</v>
      </c>
    </row>
    <row r="10" spans="1:10" x14ac:dyDescent="0.25">
      <c r="A10" s="13">
        <v>6</v>
      </c>
      <c r="B10" s="20" t="s">
        <v>21</v>
      </c>
      <c r="C10" s="15">
        <v>2</v>
      </c>
      <c r="D10" s="21" t="s">
        <v>19</v>
      </c>
      <c r="E10" s="13">
        <v>2</v>
      </c>
      <c r="F10" s="82"/>
      <c r="G10" s="13"/>
      <c r="H10" s="83"/>
      <c r="I10" s="84">
        <f t="shared" ref="I10:I13" si="0">E10+H10</f>
        <v>2</v>
      </c>
      <c r="J10" s="13">
        <v>0</v>
      </c>
    </row>
    <row r="11" spans="1:10" ht="18" x14ac:dyDescent="0.25">
      <c r="A11" s="13">
        <v>7</v>
      </c>
      <c r="B11" s="20" t="s">
        <v>22</v>
      </c>
      <c r="C11" s="15">
        <v>2</v>
      </c>
      <c r="D11" s="21" t="s">
        <v>19</v>
      </c>
      <c r="E11" s="13">
        <v>2</v>
      </c>
      <c r="F11" s="82"/>
      <c r="G11" s="13"/>
      <c r="H11" s="83"/>
      <c r="I11" s="84">
        <f t="shared" si="0"/>
        <v>2</v>
      </c>
      <c r="J11" s="13">
        <v>0</v>
      </c>
    </row>
    <row r="12" spans="1:10" x14ac:dyDescent="0.25">
      <c r="A12" s="13">
        <v>8</v>
      </c>
      <c r="B12" s="20" t="s">
        <v>23</v>
      </c>
      <c r="C12" s="15">
        <v>1</v>
      </c>
      <c r="D12" s="21" t="s">
        <v>24</v>
      </c>
      <c r="E12" s="13">
        <v>1</v>
      </c>
      <c r="F12" s="82"/>
      <c r="G12" s="13"/>
      <c r="H12" s="83"/>
      <c r="I12" s="84">
        <f t="shared" si="0"/>
        <v>1</v>
      </c>
      <c r="J12" s="13">
        <v>0</v>
      </c>
    </row>
    <row r="13" spans="1:10" x14ac:dyDescent="0.25">
      <c r="A13" s="13">
        <v>9</v>
      </c>
      <c r="B13" s="20" t="s">
        <v>25</v>
      </c>
      <c r="C13" s="15">
        <v>1</v>
      </c>
      <c r="D13" s="21" t="s">
        <v>24</v>
      </c>
      <c r="E13" s="13">
        <v>0.5</v>
      </c>
      <c r="F13" s="82"/>
      <c r="G13" s="13"/>
      <c r="H13" s="83">
        <v>0.5</v>
      </c>
      <c r="I13" s="84">
        <f t="shared" si="0"/>
        <v>1</v>
      </c>
      <c r="J13" s="13">
        <f>H13</f>
        <v>0.5</v>
      </c>
    </row>
  </sheetData>
  <mergeCells count="9">
    <mergeCell ref="A3:A4"/>
    <mergeCell ref="B3:B4"/>
    <mergeCell ref="C3:C4"/>
    <mergeCell ref="D3:D4"/>
    <mergeCell ref="F3:H3"/>
    <mergeCell ref="A2:B2"/>
    <mergeCell ref="C2:D2"/>
    <mergeCell ref="B1:D1"/>
    <mergeCell ref="F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CF898-C49D-47DB-8F29-8BDC70307B8E}"/>
</file>

<file path=customXml/itemProps2.xml><?xml version="1.0" encoding="utf-8"?>
<ds:datastoreItem xmlns:ds="http://schemas.openxmlformats.org/officeDocument/2006/customXml" ds:itemID="{5142011C-6E68-4E14-B81A-8E523906C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 </vt:lpstr>
      <vt:lpstr>Gas  BOQ </vt:lpstr>
      <vt:lpstr>GAS JMR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2024-05-09T06:49:10Z</dcterms:modified>
</cp:coreProperties>
</file>