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Trivendrum/"/>
    </mc:Choice>
  </mc:AlternateContent>
  <bookViews>
    <workbookView xWindow="-110" yWindow="-110" windowWidth="23260" windowHeight="12460"/>
  </bookViews>
  <sheets>
    <sheet name="BILL FOR THE DOMESTIC LOUNGE" sheetId="1" r:id="rId1"/>
  </sheets>
  <definedNames>
    <definedName name="_xlnm._FilterDatabase" localSheetId="0" hidden="1">'BILL FOR THE DOMESTIC LOUNGE'!$A$4:$D$18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20" i="1"/>
  <c r="F17" i="1"/>
  <c r="F16" i="1"/>
  <c r="F5" i="1" l="1"/>
  <c r="F7" i="1"/>
  <c r="F8" i="1"/>
  <c r="F9" i="1"/>
  <c r="F10" i="1"/>
  <c r="F11" i="1"/>
  <c r="F12" i="1"/>
  <c r="F13" i="1"/>
  <c r="D14" i="1"/>
  <c r="F14" i="1"/>
  <c r="D15" i="1"/>
  <c r="F15" i="1"/>
  <c r="D18" i="1"/>
  <c r="F18" i="1"/>
  <c r="F19" i="1"/>
  <c r="F21" i="1"/>
</calcChain>
</file>

<file path=xl/sharedStrings.xml><?xml version="1.0" encoding="utf-8"?>
<sst xmlns="http://schemas.openxmlformats.org/spreadsheetml/2006/main" count="39" uniqueCount="30">
  <si>
    <t>IMPULSE BRANDING SOLUTIONS</t>
  </si>
  <si>
    <t>SL NO</t>
  </si>
  <si>
    <t>Item Description</t>
  </si>
  <si>
    <t>Unit</t>
  </si>
  <si>
    <t>Qty</t>
  </si>
  <si>
    <t>RATE</t>
  </si>
  <si>
    <t>Amount</t>
  </si>
  <si>
    <t>FLOORING - Removing od existing wooden flooring including skirting,  transication profile.</t>
  </si>
  <si>
    <t>SMTR</t>
  </si>
  <si>
    <t>Asian Paint : 8459 Raw Cotton on wall , Beam and ceiling - Sand papering the finished on existing partition with smooth surface, filling in the cracks on the surface if any, Apply a coat of cement primer on the surface, Applying enamel putty making the surface smooth, applying one more coat of cement primer on the surface &amp; applying two or more coats of approved paint .</t>
  </si>
  <si>
    <t>Deep cleaning of site - Brooming, scrapping the stains on floor, cleaning and washing of the entire floor using appropriate cleaning agency etc. complete as per site conditions</t>
  </si>
  <si>
    <t>NOS</t>
  </si>
  <si>
    <t>Refurbish of existing kitchen counter and shutter  - Repairing of existing shutter and new polishing of edges  to be match with laminate share with new fixing of hardware.</t>
  </si>
  <si>
    <t>Front Desk - Repairing of existing Desk  with new polishing of edges  to be match with laminate share with new fixing of hardware.</t>
  </si>
  <si>
    <t>SWITCH BOARD AND WIRING - Vendor to check and  replace new switches in case if existing switches is not working.</t>
  </si>
  <si>
    <t>Vendor to check and  replace new socket in case if existing socket is not working.</t>
  </si>
  <si>
    <t>Electrical point at new servery counter along with switches and socket to be install</t>
  </si>
  <si>
    <t>Existing Table denting and painting to be done - if required.</t>
  </si>
  <si>
    <r>
      <rPr>
        <b/>
        <sz val="11"/>
        <rFont val="Calibri"/>
        <family val="2"/>
        <scheme val="minor"/>
      </rPr>
      <t>SERVERY COUNTER</t>
    </r>
    <r>
      <rPr>
        <sz val="11"/>
        <rFont val="Calibri"/>
        <family val="2"/>
        <scheme val="minor"/>
      </rPr>
      <t xml:space="preserve"> 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1.0 mm thick laminate and open shelves inner surface to be finished with 1mm laminate , external facade surface  &amp; top surface of survery storage to be finished with corian  fixed with adhesive &amp; 100mm high skirting finish in laminate finish at floor level , table top will be 12mm thk Porcelain-Slabs @ Rs 350 /- sqm. with all  superior quality  of approved make, and warm white profile light to be provide below shelf with complete in all respect.</t>
    </r>
    <r>
      <rPr>
        <b/>
        <sz val="11"/>
        <rFont val="Calibri"/>
        <family val="2"/>
        <scheme val="minor"/>
      </rPr>
      <t>(Basic cost of laminate for internal surface @ Rs. 270/-Sqm &amp; external surface laminate@ Rs.600/-Sqm)</t>
    </r>
    <r>
      <rPr>
        <sz val="11"/>
        <rFont val="Calibri"/>
        <family val="2"/>
        <scheme val="minor"/>
      </rPr>
      <t xml:space="preserve"> * </t>
    </r>
    <r>
      <rPr>
        <i/>
        <u/>
        <sz val="11"/>
        <rFont val="Calibri"/>
        <family val="2"/>
        <scheme val="minor"/>
      </rPr>
      <t xml:space="preserve">Laminate to be match with an existing servery counter Laminate  </t>
    </r>
  </si>
  <si>
    <t xml:space="preserve">Sqmt </t>
  </si>
  <si>
    <t>Providing and fixing of 12 MM thk top of porcelian slab on existing servery counter.  Edges of marble to be polish at all 4 side. @ RS : 350 /- sqm.</t>
  </si>
  <si>
    <t>15 AMP Socket</t>
  </si>
  <si>
    <t xml:space="preserve">nos </t>
  </si>
  <si>
    <t>Profile ligght Adeptor</t>
  </si>
  <si>
    <t xml:space="preserve">Rmt </t>
  </si>
  <si>
    <t>SUM TOTAL</t>
  </si>
  <si>
    <t>INCLUDING TAX 18%</t>
  </si>
  <si>
    <t>TOTAL AMOUNT</t>
  </si>
  <si>
    <t>ABSTRACT</t>
  </si>
  <si>
    <t>DOMESTIC LOUNGE - CIVIL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</si>
</sst>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name val="Calibri"/>
      <family val="2"/>
    </font>
    <font>
      <b/>
      <sz val="36"/>
      <name val="Calibri"/>
      <family val="2"/>
      <scheme val="minor"/>
    </font>
    <font>
      <sz val="11"/>
      <name val="Calibri"/>
      <family val="2"/>
      <scheme val="minor"/>
    </font>
    <font>
      <sz val="16"/>
      <name val="Calibri"/>
      <family val="2"/>
      <scheme val="minor"/>
    </font>
    <font>
      <b/>
      <sz val="11"/>
      <name val="Calibri"/>
      <family val="2"/>
      <scheme val="minor"/>
    </font>
    <font>
      <i/>
      <u/>
      <sz val="11"/>
      <name val="Calibri"/>
      <family val="2"/>
      <scheme val="minor"/>
    </font>
    <font>
      <b/>
      <sz val="20"/>
      <name val="Calibri"/>
      <family val="2"/>
      <scheme val="minor"/>
    </font>
    <font>
      <b/>
      <sz val="16"/>
      <name val="Calibri"/>
      <family val="2"/>
      <scheme val="minor"/>
    </font>
    <font>
      <sz val="10"/>
      <color rgb="FF000000"/>
      <name val="Times New Roman"/>
      <family val="1"/>
    </font>
    <font>
      <b/>
      <sz val="24"/>
      <name val="Calibri"/>
      <family val="2"/>
      <scheme val="minor"/>
    </font>
    <font>
      <b/>
      <sz val="28"/>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9" fillId="0" borderId="0"/>
    <xf numFmtId="0" fontId="1" fillId="0" borderId="0"/>
  </cellStyleXfs>
  <cellXfs count="24">
    <xf numFmtId="0" fontId="0" fillId="0" borderId="0" xfId="0"/>
    <xf numFmtId="0" fontId="3" fillId="0" borderId="0" xfId="1" applyFont="1" applyAlignment="1">
      <alignment vertical="center"/>
    </xf>
    <xf numFmtId="0" fontId="5"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8" fillId="3" borderId="1" xfId="1" applyFont="1" applyFill="1" applyBorder="1" applyAlignment="1">
      <alignment horizontal="center" vertical="center" wrapText="1"/>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12" fillId="3" borderId="1" xfId="1" applyFont="1" applyFill="1" applyBorder="1" applyAlignment="1">
      <alignment horizontal="center" vertical="center"/>
    </xf>
    <xf numFmtId="0" fontId="2" fillId="0" borderId="1" xfId="1" applyFont="1" applyBorder="1" applyAlignment="1">
      <alignment horizontal="center" vertical="center"/>
    </xf>
    <xf numFmtId="0" fontId="4" fillId="0" borderId="1" xfId="1" applyFont="1" applyBorder="1" applyAlignment="1">
      <alignment horizontal="center" vertical="center"/>
    </xf>
    <xf numFmtId="0" fontId="10" fillId="3" borderId="1" xfId="1" applyFont="1" applyFill="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3" fillId="3" borderId="1" xfId="1" applyFont="1" applyFill="1" applyBorder="1" applyAlignment="1">
      <alignment horizontal="center" vertical="center"/>
    </xf>
    <xf numFmtId="1" fontId="5" fillId="3" borderId="1" xfId="1" applyNumberFormat="1" applyFont="1" applyFill="1" applyBorder="1" applyAlignment="1">
      <alignment horizontal="center" vertical="center"/>
    </xf>
  </cellXfs>
  <cellStyles count="6">
    <cellStyle name="Normal" xfId="0" builtinId="0"/>
    <cellStyle name="Normal 2" xfId="2"/>
    <cellStyle name="Normal 3" xfId="1"/>
    <cellStyle name="Normal 3 2" xfId="3"/>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topLeftCell="A18" zoomScale="80" zoomScaleNormal="80" workbookViewId="0">
      <selection activeCell="J22" sqref="J22"/>
    </sheetView>
  </sheetViews>
  <sheetFormatPr defaultRowHeight="14.5" x14ac:dyDescent="0.35"/>
  <cols>
    <col min="1" max="1" width="9.08984375" style="1" customWidth="1"/>
    <col min="2" max="2" width="87.6328125" style="14" customWidth="1"/>
    <col min="3" max="5" width="11.08984375" style="1" customWidth="1"/>
    <col min="6" max="6" width="15.36328125" style="1" customWidth="1"/>
    <col min="7" max="9" width="9.08984375" style="1" customWidth="1"/>
    <col min="10" max="10" width="11.08984375" style="1" bestFit="1" customWidth="1"/>
    <col min="11" max="16365" width="9.08984375" style="1" customWidth="1"/>
    <col min="16366" max="16384" width="8.90625" style="1"/>
  </cols>
  <sheetData>
    <row r="1" spans="1:6" ht="41.4" customHeight="1" x14ac:dyDescent="0.35">
      <c r="A1" s="16" t="s">
        <v>0</v>
      </c>
      <c r="B1" s="16"/>
      <c r="C1" s="16"/>
      <c r="D1" s="16"/>
      <c r="E1" s="16"/>
      <c r="F1" s="16"/>
    </row>
    <row r="2" spans="1:6" ht="37.75" customHeight="1" x14ac:dyDescent="0.35">
      <c r="A2" s="19" t="s">
        <v>28</v>
      </c>
      <c r="B2" s="20"/>
      <c r="C2" s="20"/>
      <c r="D2" s="20"/>
      <c r="E2" s="20"/>
      <c r="F2" s="21"/>
    </row>
    <row r="3" spans="1:6" ht="25.5" customHeight="1" x14ac:dyDescent="0.35">
      <c r="A3" s="17" t="s">
        <v>29</v>
      </c>
      <c r="B3" s="17"/>
      <c r="C3" s="17"/>
      <c r="D3" s="17"/>
      <c r="E3" s="17"/>
      <c r="F3" s="17"/>
    </row>
    <row r="4" spans="1:6" ht="30" customHeight="1" x14ac:dyDescent="0.35">
      <c r="A4" s="2" t="s">
        <v>1</v>
      </c>
      <c r="B4" s="2" t="s">
        <v>2</v>
      </c>
      <c r="C4" s="2" t="s">
        <v>3</v>
      </c>
      <c r="D4" s="2" t="s">
        <v>4</v>
      </c>
      <c r="E4" s="3" t="s">
        <v>5</v>
      </c>
      <c r="F4" s="3" t="s">
        <v>6</v>
      </c>
    </row>
    <row r="5" spans="1:6" ht="36.65" customHeight="1" x14ac:dyDescent="0.35">
      <c r="A5" s="4">
        <v>1</v>
      </c>
      <c r="B5" s="5" t="s">
        <v>7</v>
      </c>
      <c r="C5" s="4" t="s">
        <v>8</v>
      </c>
      <c r="D5" s="4">
        <v>95</v>
      </c>
      <c r="E5" s="4">
        <v>650</v>
      </c>
      <c r="F5" s="4">
        <f>D5*E5</f>
        <v>61750</v>
      </c>
    </row>
    <row r="6" spans="1:6" ht="58" x14ac:dyDescent="0.35">
      <c r="A6" s="4">
        <v>2</v>
      </c>
      <c r="B6" s="5" t="s">
        <v>9</v>
      </c>
      <c r="C6" s="4" t="s">
        <v>8</v>
      </c>
      <c r="D6" s="4">
        <v>52</v>
      </c>
      <c r="E6" s="4">
        <v>850</v>
      </c>
      <c r="F6" s="4">
        <f>D6*E6</f>
        <v>44200</v>
      </c>
    </row>
    <row r="7" spans="1:6" ht="51.75" customHeight="1" x14ac:dyDescent="0.35">
      <c r="A7" s="4">
        <v>3</v>
      </c>
      <c r="B7" s="5" t="s">
        <v>10</v>
      </c>
      <c r="C7" s="4" t="s">
        <v>11</v>
      </c>
      <c r="D7" s="4">
        <v>1</v>
      </c>
      <c r="E7" s="4">
        <v>35000</v>
      </c>
      <c r="F7" s="4">
        <f t="shared" ref="F6:F18" si="0">D7*E7</f>
        <v>35000</v>
      </c>
    </row>
    <row r="8" spans="1:6" ht="36.75" customHeight="1" x14ac:dyDescent="0.35">
      <c r="A8" s="4">
        <v>4</v>
      </c>
      <c r="B8" s="5" t="s">
        <v>12</v>
      </c>
      <c r="C8" s="4" t="s">
        <v>8</v>
      </c>
      <c r="D8" s="4">
        <v>8</v>
      </c>
      <c r="E8" s="4">
        <v>1020</v>
      </c>
      <c r="F8" s="4">
        <f t="shared" si="0"/>
        <v>8160</v>
      </c>
    </row>
    <row r="9" spans="1:6" ht="36.75" customHeight="1" x14ac:dyDescent="0.35">
      <c r="A9" s="4">
        <v>5</v>
      </c>
      <c r="B9" s="5" t="s">
        <v>13</v>
      </c>
      <c r="C9" s="4" t="s">
        <v>8</v>
      </c>
      <c r="D9" s="4">
        <v>2</v>
      </c>
      <c r="E9" s="4">
        <v>9800</v>
      </c>
      <c r="F9" s="4">
        <f t="shared" si="0"/>
        <v>19600</v>
      </c>
    </row>
    <row r="10" spans="1:6" ht="36.75" customHeight="1" x14ac:dyDescent="0.35">
      <c r="A10" s="4">
        <v>6</v>
      </c>
      <c r="B10" s="5" t="s">
        <v>14</v>
      </c>
      <c r="C10" s="4" t="s">
        <v>11</v>
      </c>
      <c r="D10" s="4">
        <v>10</v>
      </c>
      <c r="E10" s="4">
        <v>2000</v>
      </c>
      <c r="F10" s="4">
        <f t="shared" si="0"/>
        <v>20000</v>
      </c>
    </row>
    <row r="11" spans="1:6" ht="31.5" customHeight="1" x14ac:dyDescent="0.35">
      <c r="A11" s="4">
        <v>7</v>
      </c>
      <c r="B11" s="5" t="s">
        <v>15</v>
      </c>
      <c r="C11" s="4" t="s">
        <v>11</v>
      </c>
      <c r="D11" s="4">
        <v>10</v>
      </c>
      <c r="E11" s="4">
        <v>1750</v>
      </c>
      <c r="F11" s="4">
        <f t="shared" si="0"/>
        <v>17500</v>
      </c>
    </row>
    <row r="12" spans="1:6" ht="31.5" customHeight="1" x14ac:dyDescent="0.35">
      <c r="A12" s="4">
        <v>8</v>
      </c>
      <c r="B12" s="5" t="s">
        <v>16</v>
      </c>
      <c r="C12" s="4" t="s">
        <v>11</v>
      </c>
      <c r="D12" s="4">
        <v>4</v>
      </c>
      <c r="E12" s="4">
        <v>6500</v>
      </c>
      <c r="F12" s="4">
        <f t="shared" si="0"/>
        <v>26000</v>
      </c>
    </row>
    <row r="13" spans="1:6" ht="31.5" customHeight="1" x14ac:dyDescent="0.35">
      <c r="A13" s="4">
        <v>9</v>
      </c>
      <c r="B13" s="5" t="s">
        <v>17</v>
      </c>
      <c r="C13" s="4" t="s">
        <v>11</v>
      </c>
      <c r="D13" s="4">
        <v>23</v>
      </c>
      <c r="E13" s="4">
        <v>1500</v>
      </c>
      <c r="F13" s="4">
        <f t="shared" si="0"/>
        <v>34500</v>
      </c>
    </row>
    <row r="14" spans="1:6" ht="175.5" customHeight="1" x14ac:dyDescent="0.35">
      <c r="A14" s="4">
        <v>10</v>
      </c>
      <c r="B14" s="7" t="s">
        <v>18</v>
      </c>
      <c r="C14" s="6" t="s">
        <v>19</v>
      </c>
      <c r="D14" s="6">
        <f>2.1*1.25</f>
        <v>2.625</v>
      </c>
      <c r="E14" s="4">
        <v>35000</v>
      </c>
      <c r="F14" s="4">
        <f t="shared" si="0"/>
        <v>91875</v>
      </c>
    </row>
    <row r="15" spans="1:6" ht="40.5" customHeight="1" x14ac:dyDescent="0.35">
      <c r="A15" s="4">
        <v>11</v>
      </c>
      <c r="B15" s="7" t="s">
        <v>20</v>
      </c>
      <c r="C15" s="6" t="s">
        <v>19</v>
      </c>
      <c r="D15" s="6">
        <f>3.2*0.6</f>
        <v>1.92</v>
      </c>
      <c r="E15" s="4">
        <v>14500</v>
      </c>
      <c r="F15" s="4">
        <f t="shared" si="0"/>
        <v>27840</v>
      </c>
    </row>
    <row r="16" spans="1:6" ht="29.25" customHeight="1" x14ac:dyDescent="0.35">
      <c r="A16" s="4">
        <v>12</v>
      </c>
      <c r="B16" s="7" t="s">
        <v>16</v>
      </c>
      <c r="C16" s="6"/>
      <c r="D16" s="6"/>
      <c r="E16" s="4"/>
      <c r="F16" s="4">
        <f>D16*E16</f>
        <v>0</v>
      </c>
    </row>
    <row r="17" spans="1:6" ht="29.25" customHeight="1" x14ac:dyDescent="0.35">
      <c r="A17" s="4">
        <v>13</v>
      </c>
      <c r="B17" s="7" t="s">
        <v>21</v>
      </c>
      <c r="C17" s="6" t="s">
        <v>22</v>
      </c>
      <c r="D17" s="6">
        <v>4</v>
      </c>
      <c r="E17" s="4">
        <v>2500</v>
      </c>
      <c r="F17" s="4">
        <f>D17*E17</f>
        <v>10000</v>
      </c>
    </row>
    <row r="18" spans="1:6" ht="29.25" customHeight="1" x14ac:dyDescent="0.35">
      <c r="A18" s="4">
        <v>14</v>
      </c>
      <c r="B18" s="7" t="s">
        <v>23</v>
      </c>
      <c r="C18" s="6" t="s">
        <v>24</v>
      </c>
      <c r="D18" s="6">
        <f>1.8+1.8+2.1</f>
        <v>5.7</v>
      </c>
      <c r="E18" s="4">
        <v>3500</v>
      </c>
      <c r="F18" s="4">
        <f t="shared" si="0"/>
        <v>19950</v>
      </c>
    </row>
    <row r="19" spans="1:6" ht="26" x14ac:dyDescent="0.35">
      <c r="A19" s="8"/>
      <c r="B19" s="9" t="s">
        <v>25</v>
      </c>
      <c r="C19" s="6"/>
      <c r="D19" s="6"/>
      <c r="E19" s="10"/>
      <c r="F19" s="23">
        <f>SUM(F5:F18)</f>
        <v>416375</v>
      </c>
    </row>
    <row r="20" spans="1:6" ht="21" x14ac:dyDescent="0.35">
      <c r="A20" s="8"/>
      <c r="B20" s="11" t="s">
        <v>26</v>
      </c>
      <c r="C20" s="6"/>
      <c r="D20" s="6"/>
      <c r="E20" s="10"/>
      <c r="F20" s="22">
        <f>F19*0.18</f>
        <v>74947.5</v>
      </c>
    </row>
    <row r="21" spans="1:6" ht="21" x14ac:dyDescent="0.35">
      <c r="A21" s="8"/>
      <c r="B21" s="11" t="s">
        <v>27</v>
      </c>
      <c r="C21" s="6"/>
      <c r="D21" s="6"/>
      <c r="E21" s="10"/>
      <c r="F21" s="15">
        <f>SUM(F19:F20)</f>
        <v>491322.5</v>
      </c>
    </row>
    <row r="22" spans="1:6" ht="48.65" customHeight="1" x14ac:dyDescent="0.35">
      <c r="A22" s="18"/>
      <c r="B22" s="18"/>
      <c r="C22" s="18"/>
      <c r="D22" s="18"/>
      <c r="E22" s="18"/>
      <c r="F22" s="18"/>
    </row>
    <row r="23" spans="1:6" x14ac:dyDescent="0.35">
      <c r="A23" s="12"/>
      <c r="B23" s="13"/>
      <c r="C23" s="12"/>
      <c r="D23" s="12"/>
    </row>
    <row r="24" spans="1:6" x14ac:dyDescent="0.35">
      <c r="A24" s="12"/>
      <c r="B24" s="13"/>
      <c r="C24" s="12"/>
      <c r="D24" s="12"/>
    </row>
    <row r="25" spans="1:6" x14ac:dyDescent="0.35">
      <c r="A25" s="12"/>
      <c r="B25" s="13"/>
      <c r="C25" s="12"/>
      <c r="D25" s="12"/>
    </row>
    <row r="26" spans="1:6" x14ac:dyDescent="0.35">
      <c r="A26" s="12"/>
      <c r="B26" s="13"/>
      <c r="C26" s="12"/>
      <c r="D26" s="12"/>
    </row>
  </sheetData>
  <autoFilter ref="A4:D18"/>
  <mergeCells count="4">
    <mergeCell ref="A1:F1"/>
    <mergeCell ref="A3:F3"/>
    <mergeCell ref="A22:F22"/>
    <mergeCell ref="A2:F2"/>
  </mergeCells>
  <pageMargins left="0.31496062992125984" right="0.31496062992125984" top="0.74803149606299213" bottom="0.74803149606299213" header="0.31496062992125984" footer="0.31496062992125984"/>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BD97FC-499F-4222-890E-3B088EB531BC}"/>
</file>

<file path=customXml/itemProps2.xml><?xml version="1.0" encoding="utf-8"?>
<ds:datastoreItem xmlns:ds="http://schemas.openxmlformats.org/officeDocument/2006/customXml" ds:itemID="{B6F8295E-F219-4167-A355-BF93A347501C}">
  <ds:schemaRefs>
    <ds:schemaRef ds:uri="http://schemas.microsoft.com/sharepoint/v3/contenttype/forms"/>
  </ds:schemaRefs>
</ds:datastoreItem>
</file>

<file path=customXml/itemProps3.xml><?xml version="1.0" encoding="utf-8"?>
<ds:datastoreItem xmlns:ds="http://schemas.openxmlformats.org/officeDocument/2006/customXml" ds:itemID="{9BD0F120-59DF-496D-992F-17BF171E2F72}">
  <ds:schemaRefs>
    <ds:schemaRef ds:uri="http://www.w3.org/XML/1998/namespace"/>
    <ds:schemaRef ds:uri="72b43016-16a7-42f7-bc1a-063c27e5d515"/>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326994b-23a0-4b5e-a973-7b87443abe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BILL FOR THE DOMESTIC LOUNGE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khurshid</dc:creator>
  <cp:lastModifiedBy>Urmila Jadhav</cp:lastModifiedBy>
  <cp:lastPrinted>2024-11-11T06:21:01Z</cp:lastPrinted>
  <dcterms:created xsi:type="dcterms:W3CDTF">2024-08-25T21:59:50Z</dcterms:created>
  <dcterms:modified xsi:type="dcterms:W3CDTF">2024-12-11T06:31:47Z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