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0" yWindow="0" windowWidth="19200" windowHeight="6930" tabRatio="806"/>
  </bookViews>
  <sheets>
    <sheet name="SUMMARY " sheetId="1" r:id="rId1"/>
    <sheet name="Civil &amp; Interior1" sheetId="5" r:id="rId2"/>
    <sheet name="Plumbing" sheetId="3" r:id="rId3"/>
    <sheet name="ELECTRICAL " sheetId="2" r:id="rId4"/>
  </sheets>
  <definedNames>
    <definedName name="_xlnm._FilterDatabase" localSheetId="1" hidden="1">'Civil &amp; Interior1'!$A$5:$I$47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2" i="1"/>
  <c r="L94" i="2" l="1"/>
  <c r="L93" i="2"/>
  <c r="L90" i="2"/>
  <c r="L82" i="2"/>
  <c r="L96" i="2" s="1"/>
  <c r="E9" i="1" s="1"/>
  <c r="L41" i="3"/>
  <c r="E8" i="1" s="1"/>
  <c r="L13" i="3"/>
  <c r="K44" i="5"/>
  <c r="K45" i="5"/>
  <c r="E7" i="1" s="1"/>
  <c r="K40" i="5"/>
  <c r="K29" i="5"/>
  <c r="E11" i="1" l="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9" i="5"/>
  <c r="E12" i="1" l="1"/>
  <c r="E13" i="1" s="1"/>
  <c r="I45" i="5"/>
  <c r="D7" i="1" s="1"/>
  <c r="F7" i="1" s="1"/>
  <c r="G9" i="5"/>
  <c r="G10"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l="1"/>
  <c r="C7" i="1" s="1"/>
  <c r="G7" i="1" l="1"/>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17"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J14" i="3"/>
  <c r="J15" i="3"/>
  <c r="J16" i="3"/>
  <c r="J17" i="3"/>
  <c r="J18" i="3"/>
  <c r="J19" i="3"/>
  <c r="J20" i="3"/>
  <c r="J21" i="3"/>
  <c r="J22" i="3"/>
  <c r="J23" i="3"/>
  <c r="J24" i="3"/>
  <c r="J25" i="3"/>
  <c r="J26" i="3"/>
  <c r="J27" i="3"/>
  <c r="J28" i="3"/>
  <c r="J29" i="3"/>
  <c r="J30" i="3"/>
  <c r="J31" i="3"/>
  <c r="J32" i="3"/>
  <c r="J33" i="3"/>
  <c r="J34" i="3"/>
  <c r="J35" i="3"/>
  <c r="J36" i="3"/>
  <c r="J37" i="3"/>
  <c r="J13" i="3"/>
  <c r="F96" i="2" l="1"/>
  <c r="C9" i="1" s="1"/>
  <c r="J96" i="2"/>
  <c r="D9" i="1" s="1"/>
  <c r="F9" i="1" s="1"/>
  <c r="J41" i="3"/>
  <c r="D8" i="1" s="1"/>
  <c r="F8" i="1" s="1"/>
  <c r="F14" i="3"/>
  <c r="F15" i="3"/>
  <c r="F16" i="3"/>
  <c r="F17" i="3"/>
  <c r="F18" i="3"/>
  <c r="F19" i="3"/>
  <c r="F20" i="3"/>
  <c r="F21" i="3"/>
  <c r="F22" i="3"/>
  <c r="F23" i="3"/>
  <c r="F24" i="3"/>
  <c r="F25" i="3"/>
  <c r="F26" i="3"/>
  <c r="F27" i="3"/>
  <c r="F28" i="3"/>
  <c r="F29" i="3"/>
  <c r="F30" i="3"/>
  <c r="F31" i="3"/>
  <c r="F32" i="3"/>
  <c r="F33" i="3"/>
  <c r="F34" i="3"/>
  <c r="F35" i="3"/>
  <c r="F36" i="3"/>
  <c r="F37" i="3"/>
  <c r="F13" i="3"/>
  <c r="D11" i="1" l="1"/>
  <c r="D12" i="1" s="1"/>
  <c r="D13" i="1" s="1"/>
  <c r="F41" i="3"/>
  <c r="C8" i="1" s="1"/>
  <c r="C11" i="1" s="1"/>
  <c r="C12" i="1" s="1"/>
  <c r="C13" i="1" s="1"/>
  <c r="G8" i="1" l="1"/>
  <c r="G9" i="1"/>
  <c r="F11" i="1" l="1"/>
  <c r="F12" i="1" s="1"/>
  <c r="F13" i="1" s="1"/>
  <c r="G11" i="1"/>
</calcChain>
</file>

<file path=xl/sharedStrings.xml><?xml version="1.0" encoding="utf-8"?>
<sst xmlns="http://schemas.openxmlformats.org/spreadsheetml/2006/main" count="286" uniqueCount="204">
  <si>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</si>
  <si>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</si>
  <si>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</si>
  <si>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</si>
  <si>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</si>
  <si>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</si>
  <si>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</si>
  <si>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</si>
  <si>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</si>
  <si>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</si>
  <si>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</si>
  <si>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</si>
  <si>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</si>
  <si>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</si>
  <si>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</si>
  <si>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</si>
  <si>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</si>
  <si>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</si>
  <si>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</si>
  <si>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</si>
  <si>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</si>
  <si>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</si>
  <si>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</si>
  <si>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</si>
  <si>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</si>
  <si>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</si>
  <si>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</si>
  <si>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</si>
  <si>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</si>
  <si>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</si>
  <si>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</si>
  <si>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</si>
  <si>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</si>
  <si>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</si>
  <si>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</si>
  <si>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</si>
  <si>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</si>
  <si>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</si>
  <si>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</si>
  <si>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</si>
  <si>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Project : Nourish</t>
  </si>
  <si>
    <t>PO QTY.</t>
  </si>
  <si>
    <t xml:space="preserve">PO  AMOUNT </t>
  </si>
  <si>
    <t>PO Qty</t>
  </si>
  <si>
    <t>PO Amount</t>
  </si>
  <si>
    <t>Nourish @ AHM</t>
  </si>
  <si>
    <t>DATE :</t>
  </si>
  <si>
    <t>Nourish-AHM-PHE BOQ</t>
  </si>
  <si>
    <t>S.NO</t>
  </si>
  <si>
    <t>I</t>
  </si>
  <si>
    <t xml:space="preserve">INTERNAL WATER SYSTEM </t>
  </si>
  <si>
    <t>WATER DISTRIBUTION FOR ALL THE AREAS</t>
  </si>
  <si>
    <r>
      <t xml:space="preserve">Supplying, installing, fixing, jointing, testing and commissioning of approved make </t>
    </r>
    <r>
      <rPr>
        <b/>
        <sz val="10"/>
        <color indexed="8"/>
        <rFont val="Calibri"/>
        <family val="2"/>
        <scheme val="minor"/>
      </rPr>
      <t>Chlorinated Polyvinyl Chloride pipes (CPVC)</t>
    </r>
    <r>
      <rPr>
        <sz val="10"/>
        <color indexed="8"/>
        <rFont val="Calibri"/>
        <family val="2"/>
        <scheme val="minor"/>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0"/>
        <color indexed="8"/>
        <rFont val="Calibri"/>
        <family val="2"/>
        <scheme val="minor"/>
      </rPr>
      <t>(DWS  AND HWS)</t>
    </r>
  </si>
  <si>
    <t xml:space="preserve"> 25 mm dia </t>
  </si>
  <si>
    <r>
      <t>Supplying, installing and testing approved make</t>
    </r>
    <r>
      <rPr>
        <b/>
        <sz val="10"/>
        <color indexed="8"/>
        <rFont val="Calibri"/>
        <family val="2"/>
        <scheme val="minor"/>
      </rPr>
      <t xml:space="preserve"> GM ball valves </t>
    </r>
    <r>
      <rPr>
        <sz val="10"/>
        <color indexed="8"/>
        <rFont val="Calibri"/>
        <family val="2"/>
        <scheme val="minor"/>
      </rPr>
      <t>PN10 conforming to IS 1703 with unions etc., complete.</t>
    </r>
  </si>
  <si>
    <t>25 mm dia (Screwed ends)</t>
  </si>
  <si>
    <t>Digital Water Flow meter for measuring water consumption for the unit with all the mounting accessories with 25mm dia inlet and outlet size. Endress Hauser Flow Meters.</t>
  </si>
  <si>
    <t>A)</t>
  </si>
  <si>
    <t>SUB-TOTAL FOR WATER DISTRIBUTION FOR ALL THE AREAS</t>
  </si>
  <si>
    <t>II</t>
  </si>
  <si>
    <t xml:space="preserve">INTERNAL DRAINAGE SYSTEM </t>
  </si>
  <si>
    <t>INTERNAL SEWERAGE WATER SYSTEM + BOH/BAR AREA</t>
  </si>
  <si>
    <r>
      <t>Supplying, fixing, testing and commissioning</t>
    </r>
    <r>
      <rPr>
        <b/>
        <sz val="10"/>
        <color indexed="8"/>
        <rFont val="Calibri"/>
        <family val="2"/>
        <scheme val="minor"/>
      </rPr>
      <t xml:space="preserve"> PVC, waste pipes</t>
    </r>
    <r>
      <rPr>
        <sz val="10"/>
        <color indexed="8"/>
        <rFont val="Calibri"/>
        <family val="2"/>
        <scheme val="minor"/>
      </rPr>
      <t xml:space="preserve"> (SWR) confirming to IS13592 :1992, </t>
    </r>
    <r>
      <rPr>
        <b/>
        <sz val="10"/>
        <color indexed="8"/>
        <rFont val="Calibri"/>
        <family val="2"/>
        <scheme val="minor"/>
      </rPr>
      <t>type B</t>
    </r>
    <r>
      <rPr>
        <sz val="10"/>
        <color indexed="8"/>
        <rFont val="Calibri"/>
        <family val="2"/>
        <scheme val="minor"/>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</si>
  <si>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 xml:space="preserve">I) INTERNAL AREA </t>
  </si>
  <si>
    <t>ii</t>
  </si>
  <si>
    <t xml:space="preserve">100 mm dia </t>
  </si>
  <si>
    <r>
      <t>Supplying, fixing and testing</t>
    </r>
    <r>
      <rPr>
        <b/>
        <sz val="10"/>
        <color indexed="8"/>
        <rFont val="Calibri"/>
        <family val="2"/>
        <scheme val="minor"/>
      </rPr>
      <t xml:space="preserve"> PVC pressure pipes (6Kg/sqcm</t>
    </r>
    <r>
      <rPr>
        <sz val="10"/>
        <color indexed="8"/>
        <rFont val="Calibri"/>
        <family val="2"/>
        <scheme val="minor"/>
      </rPr>
      <t xml:space="preserve">) confirming to IS 4985 for waste connection from </t>
    </r>
    <r>
      <rPr>
        <b/>
        <sz val="10"/>
        <color indexed="8"/>
        <rFont val="Calibri"/>
        <family val="2"/>
        <scheme val="minor"/>
      </rPr>
      <t>wash basin to 'P' trap and sink outlet pipe</t>
    </r>
    <r>
      <rPr>
        <sz val="10"/>
        <color indexed="8"/>
        <rFont val="Calibri"/>
        <family val="2"/>
        <scheme val="minor"/>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</si>
  <si>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</si>
  <si>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</si>
  <si>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</si>
  <si>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r>
      <t xml:space="preserve">Supply, Fixing, Installation &amp; Commissioning of  Bib Cock  with nozzle of Jaquar make model no </t>
    </r>
    <r>
      <rPr>
        <b/>
        <sz val="10"/>
        <color indexed="8"/>
        <rFont val="Calibri"/>
        <family val="2"/>
        <scheme val="minor"/>
      </rPr>
      <t xml:space="preserve">CON-049KN </t>
    </r>
    <r>
      <rPr>
        <sz val="10"/>
        <color indexed="8"/>
        <rFont val="Calibri"/>
        <family val="2"/>
        <scheme val="minor"/>
      </rPr>
      <t xml:space="preserve">with wall flange and necessary fittings etc complete., </t>
    </r>
  </si>
  <si>
    <t>(B)</t>
  </si>
  <si>
    <t>SUB -TOTAL FOR INTERNAL  SEWERAGE WATER SYSTEM ALL AREAS</t>
  </si>
  <si>
    <t>GRAND TOTAL FOR PHE WATER SUPPLY SYSTEM</t>
  </si>
  <si>
    <t xml:space="preserve">Rmt </t>
  </si>
  <si>
    <t xml:space="preserve">Nos </t>
  </si>
  <si>
    <t>Each</t>
  </si>
  <si>
    <t>S. No.</t>
  </si>
  <si>
    <t>Qty.</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</si>
  <si>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</si>
  <si>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</si>
  <si>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</si>
  <si>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</si>
  <si>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8 nos. 6/16/20/25 amps SP 10 kA MCB(Type C)  with thermal magnetic protective releases out goings. </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</si>
  <si>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</si>
  <si>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</si>
  <si>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</si>
  <si>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</si>
  <si>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</si>
  <si>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</si>
  <si>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</si>
  <si>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</si>
  <si>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</si>
  <si>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</si>
  <si>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</si>
  <si>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</si>
  <si>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</si>
  <si>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</si>
  <si>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</si>
  <si>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</si>
  <si>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</si>
  <si>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</si>
  <si>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</si>
  <si>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</si>
  <si>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</si>
  <si>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</si>
  <si>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</si>
  <si>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</si>
  <si>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</si>
  <si>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</si>
  <si>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</si>
  <si>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</si>
  <si>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</si>
  <si>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</si>
  <si>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</si>
  <si>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</si>
  <si>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</si>
  <si>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</si>
  <si>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</si>
  <si>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</si>
  <si>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</si>
  <si>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</si>
  <si>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</si>
  <si>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</si>
  <si>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</si>
  <si>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</si>
  <si>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</si>
  <si>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</si>
  <si>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</si>
  <si>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</si>
  <si>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</si>
  <si>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</si>
  <si>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Item</t>
  </si>
  <si>
    <t>CIVIL WORKS</t>
  </si>
  <si>
    <t>M.S. FRAMING</t>
  </si>
  <si>
    <t>Inspection Chamber - 
600 x600 x350(external dimensions)</t>
  </si>
  <si>
    <t>Providing Inspection chamber with 100 mm thk Siporex walls Plasterd with cement mortar &amp; waterproof chemical .with necessary PCC bedding to required slope.</t>
  </si>
  <si>
    <t>nos</t>
  </si>
  <si>
    <t>Inspection Chamber cover  -
(Perforated S.S)
600 x600mm</t>
  </si>
  <si>
    <t>Providing and fixing of S.S. perforated Inspection chamber cover with necessary fittings</t>
  </si>
  <si>
    <t>CARPENTRY WORKS</t>
  </si>
  <si>
    <t>PARTITIONS/ BOXING</t>
  </si>
  <si>
    <t>SINGLE SIDE PARTITION</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</si>
  <si>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</si>
  <si>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Sq.Mt</t>
  </si>
  <si>
    <t xml:space="preserve">Overhead Storage
</t>
  </si>
  <si>
    <r>
      <t xml:space="preserve">Providing and fixing of Overhead storage with 
- 18mm  </t>
    </r>
    <r>
      <rPr>
        <sz val="10"/>
        <color rgb="FFFF0000"/>
        <rFont val="Century Gothic"/>
        <family val="2"/>
      </rPr>
      <t>FR</t>
    </r>
    <r>
      <rPr>
        <sz val="10"/>
        <color theme="1"/>
        <rFont val="Century Gothic"/>
        <family val="2"/>
      </rPr>
      <t xml:space="preserve">+WP Ply carcass
- 18mm  </t>
    </r>
    <r>
      <rPr>
        <sz val="10"/>
        <color rgb="FFFF0000"/>
        <rFont val="Century Gothic"/>
        <family val="2"/>
      </rPr>
      <t>FR</t>
    </r>
    <r>
      <rPr>
        <sz val="10"/>
        <color theme="1"/>
        <rFont val="Century Gothic"/>
        <family val="2"/>
      </rPr>
      <t>+WP Ply shutters
-Inside finished with laminate (as per finishes schedule)
- edges finished with plastic edge beading
 ,To take finished as per design &amp; details</t>
    </r>
  </si>
  <si>
    <t xml:space="preserve">WPC fret cut panel over Front facade
</t>
  </si>
  <si>
    <t>Providing and fixing of 25mm THK WPC fret cut panel over front counter facade , as per design and details  , to take finish coat as per finish schedule</t>
  </si>
  <si>
    <t>DOORS / FIXED GLASS</t>
  </si>
  <si>
    <t>Door- D1
(900W x 2100 H</t>
  </si>
  <si>
    <t>Providing &amp; fixing of Flush code door with
- 50x100 Wood Frame 
- 35mm thk flush core shutter , edge to be sealed with teak wood lipping
- S.S. handles with Lock
- All to be painted to approved specs
- with necessary fittings &amp; iron mongery 
all as per design , to receive finishes as per schedule</t>
  </si>
  <si>
    <t>E</t>
  </si>
  <si>
    <t>STORAGE UNITS/ SHELVES</t>
  </si>
  <si>
    <t>Front counter 
3.73L x 0.75D x 0.90 H</t>
  </si>
  <si>
    <t>Providing and fabrication of Front Counter unit with
- 18mm thk HDHMR carcass as per design
- 18mm thk  HDHMR Shutters and shelves 
-Inside finished with laminate (as per finishes schedule)
- Outside finished with Teakwood
- Edges to be finished with 2mm plastic edge binding
-Cabinet counter-top prepped to receiveSolid surface
as per details and design.</t>
  </si>
  <si>
    <t>FALSE CEILING</t>
  </si>
  <si>
    <t>F</t>
  </si>
  <si>
    <t>FLOORING &amp; WALL CLADDING</t>
  </si>
  <si>
    <t xml:space="preserve">Gypsum ceiling </t>
  </si>
  <si>
    <t>Providing &amp; fixing of false ceiling with fire rated Gypsum board , incl of all cuts &amp; grooves required for services &amp; lights ,Hvac etc not to be paid separate , to receive finishes as per specifications</t>
  </si>
  <si>
    <t>Note: Engineered Stone cost to be priced separately and has been included in the Finishes schedule</t>
  </si>
  <si>
    <t>FINISHES</t>
  </si>
  <si>
    <t>G</t>
  </si>
  <si>
    <t>Servery &amp; BOH flooring</t>
  </si>
  <si>
    <t>Providing &amp; Laying of 600x600 mm Vitrified tiles flooring  (Base price -Rs.60/Sft)with Cement mortar, as per finishes schedule</t>
  </si>
  <si>
    <t>Servery &amp; BOH flooring Skirting</t>
  </si>
  <si>
    <t>Providing &amp; Laying of 100 high skirting with same 600x600 mm Vitrified tiles used for flooring, with cement mortar, as per finishes schedule</t>
  </si>
  <si>
    <t>R.Mt</t>
  </si>
  <si>
    <t>Front counter skirting-12mm thk. WPC</t>
  </si>
  <si>
    <t>Providing &amp; Laying of 100 high with 12mm THK WPC board skirting  , to take finishes as per schedule</t>
  </si>
  <si>
    <t>Ceramic tile cladding</t>
  </si>
  <si>
    <r>
      <t xml:space="preserve">Providing &amp; Fixing of Ceramic tile </t>
    </r>
    <r>
      <rPr>
        <b/>
        <sz val="10"/>
        <color theme="1"/>
        <rFont val="Century Gothic"/>
        <family val="2"/>
      </rPr>
      <t>(600 x 300mm - Kajaria-Oxford Blanco)</t>
    </r>
    <r>
      <rPr>
        <sz val="10"/>
        <color theme="1"/>
        <rFont val="Century Gothic"/>
        <family val="2"/>
      </rPr>
      <t xml:space="preserve">cladding with cement mortar. over </t>
    </r>
    <r>
      <rPr>
        <sz val="10"/>
        <rFont val="Century Gothic"/>
        <family val="2"/>
      </rPr>
      <t>BOH &amp; Dishwashing</t>
    </r>
    <r>
      <rPr>
        <sz val="10"/>
        <color rgb="FFFF0000"/>
        <rFont val="Century Gothic"/>
        <family val="2"/>
      </rPr>
      <t xml:space="preserve"> </t>
    </r>
    <r>
      <rPr>
        <sz val="10"/>
        <color theme="1"/>
        <rFont val="Century Gothic"/>
        <family val="2"/>
      </rPr>
      <t xml:space="preserve">walls ,as per design ,details &amp;finishes specified. 
</t>
    </r>
  </si>
  <si>
    <t>Green Ceramic tile cladding
(Over Servery rear wall)</t>
  </si>
  <si>
    <r>
      <t xml:space="preserve">Providing &amp; Fixing of Green Ceramic tile (100 x 100mm , </t>
    </r>
    <r>
      <rPr>
        <sz val="10"/>
        <rFont val="Century Gothic"/>
        <family val="2"/>
      </rPr>
      <t>Base price rs.100/sft)cladding with cement mortar over Servery rear wall a</t>
    </r>
    <r>
      <rPr>
        <sz val="10"/>
        <color theme="1"/>
        <rFont val="Century Gothic"/>
        <family val="2"/>
      </rPr>
      <t xml:space="preserve">s per design ,details &amp;finishes specified. 
</t>
    </r>
  </si>
  <si>
    <t>15/18 mm THK. engineered stone on rear countertop</t>
  </si>
  <si>
    <t>Providing and installing 15/18mm thick engineered stone counter-top fixed to Ply carcass/ base as per design &amp; detail</t>
  </si>
  <si>
    <t>Veneer Cladding finished with Stainer + polish (Impulse unit, Bulkhead &amp; Overhead storage &amp; Side walls)</t>
  </si>
  <si>
    <t>Providing and installing Pinewood Veneer over surfaces ,finished with necessary coats of Polish as per design &amp; detail</t>
  </si>
  <si>
    <t>Wallpaper for side wall (Slender branched leaves)</t>
  </si>
  <si>
    <t>Providing and installing Custom made wallpaper as per design &amp; detail</t>
  </si>
  <si>
    <t>MOH WALL</t>
  </si>
  <si>
    <r>
      <t xml:space="preserve">P/fixing glazed ceramic </t>
    </r>
    <r>
      <rPr>
        <b/>
        <sz val="10"/>
        <rFont val="Calibri"/>
        <family val="2"/>
      </rPr>
      <t xml:space="preserve">(Kajaria)  Veda Bianaca Décor (450x450nn) </t>
    </r>
    <r>
      <rPr>
        <sz val="10"/>
        <rFont val="Calibri"/>
        <family val="2"/>
      </rPr>
      <t>Wall tiles,in MOH back bison board partition in per approved pattern, setting the tiles in appropriate adhesive as per manufacturer's specifications,  joints filled and finished neat with epoxy grout as/spec</t>
    </r>
  </si>
  <si>
    <t xml:space="preserve">Trophical Wallpaper fixed on shera board paneling </t>
  </si>
  <si>
    <t>H</t>
  </si>
  <si>
    <t>PAINTING</t>
  </si>
  <si>
    <t>Paint Finish (A) (Locker rooms + Gyp Ceiling)</t>
  </si>
  <si>
    <t>Primer + Emulsion Paint over Training room walls &amp; Area above tiles in BOH &amp; Dishwash area &amp; Gypsum ceiling</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</si>
  <si>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</si>
  <si>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No wastage % considered for Interior works</t>
  </si>
  <si>
    <t>Semolina/PO/24-25/000080</t>
  </si>
  <si>
    <t>Venodr Name : INVENTECH SOLUTIONS</t>
  </si>
  <si>
    <t>Sl/no</t>
  </si>
  <si>
    <t>SIMNA</t>
  </si>
  <si>
    <t>All componets of carpentry (Plywood / WPC boards / Gypsum boards) to be of 1Hr Fire rating</t>
  </si>
  <si>
    <t>Nourish</t>
  </si>
  <si>
    <t>Civil &amp; Interior</t>
  </si>
  <si>
    <t>CUMULATIVE AMT 
(Previous + This Bill)</t>
  </si>
  <si>
    <t>PREVIOUS BILL AMT (RA-1)</t>
  </si>
  <si>
    <t>THIS BILL  AMT (Final Bill)</t>
  </si>
  <si>
    <t>Final Bill Amount (INR)</t>
  </si>
  <si>
    <t>Previous Bill Amount (INR)</t>
  </si>
  <si>
    <t>Final bill Amount (INR)</t>
  </si>
  <si>
    <t>Final bill Amount(INR)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</si>
</sst>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_(* #,##0_);_(* \(#,##0\);_(* &quot;-&quot;??_);_(@_)"/>
    <numFmt numFmtId="209" formatCode="##\ ##\ ##\ ###"/>
    <numFmt numFmtId="210" formatCode="_-* #,##0.00\ _m_k_-;\-* #,##0.00\ _m_k_-;_-* &quot;-&quot;??\ _m_k_-;_-@_-"/>
    <numFmt numFmtId="211" formatCode="_ * #,##0.0_ ;_ * \-#,##0.0_ ;_ * &quot;-&quot;??_ ;_ @_ "/>
  </numFmts>
  <fonts count="83">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sz val="10"/>
      <name val="Helv"/>
      <charset val="204"/>
    </font>
    <font>
      <b/>
      <sz val="10"/>
      <color theme="1"/>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sz val="10"/>
      <color rgb="FFFF0000"/>
      <name val="Century Gothic"/>
      <family val="2"/>
    </font>
    <font>
      <b/>
      <sz val="10"/>
      <name val="Calibri"/>
      <family val="2"/>
    </font>
    <font>
      <sz val="10"/>
      <name val="Calibri"/>
      <family val="2"/>
    </font>
    <font>
      <b/>
      <u/>
      <sz val="10"/>
      <color theme="1"/>
      <name val="Century Gothic"/>
      <family val="2"/>
    </font>
    <font>
      <b/>
      <sz val="11"/>
      <color theme="1"/>
      <name val="Century Gothic"/>
      <family val="2"/>
    </font>
  </fonts>
  <fills count="37">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theme="4" tint="0.79998168889431442"/>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1054">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6" borderId="17" applyNumberFormat="0" applyAlignment="0" applyProtection="0"/>
    <xf numFmtId="0" fontId="25" fillId="0" borderId="22"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3" applyNumberFormat="0" applyAlignment="0" applyProtection="0"/>
    <xf numFmtId="0" fontId="27" fillId="10" borderId="24" applyNumberFormat="0" applyAlignment="0" applyProtection="0"/>
    <xf numFmtId="0" fontId="6" fillId="0" borderId="0"/>
    <xf numFmtId="0" fontId="28" fillId="0" borderId="0" applyNumberFormat="0" applyFill="0" applyBorder="0" applyAlignment="0" applyProtection="0"/>
    <xf numFmtId="0" fontId="29" fillId="0" borderId="25"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7" applyNumberFormat="0" applyAlignment="0" applyProtection="0"/>
    <xf numFmtId="0" fontId="42" fillId="0" borderId="16">
      <alignment horizontal="left" vertical="center"/>
    </xf>
    <xf numFmtId="0" fontId="43" fillId="0" borderId="20"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7"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3" applyNumberFormat="0" applyAlignment="0" applyProtection="0"/>
    <xf numFmtId="0" fontId="34" fillId="31" borderId="23" applyNumberFormat="0" applyAlignment="0" applyProtection="0"/>
    <xf numFmtId="187" fontId="4" fillId="0" borderId="0">
      <protection locked="0"/>
    </xf>
    <xf numFmtId="0" fontId="27" fillId="10" borderId="2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8">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9">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30" applyNumberFormat="0" applyFill="0" applyProtection="0">
      <alignment horizontal="center"/>
    </xf>
    <xf numFmtId="182" fontId="12" fillId="0" borderId="0"/>
    <xf numFmtId="0" fontId="47" fillId="0" borderId="31"/>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7"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0" fontId="68" fillId="0" borderId="0"/>
    <xf numFmtId="207" fontId="4" fillId="0" borderId="0" applyFont="0" applyFill="0" applyBorder="0" applyAlignment="0" applyProtection="0"/>
  </cellStyleXfs>
  <cellXfs count="181">
    <xf numFmtId="0" fontId="0" fillId="0" borderId="0" xfId="0"/>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4" fontId="14" fillId="0" borderId="32" xfId="0" applyNumberFormat="1" applyFont="1" applyBorder="1" applyAlignment="1" applyProtection="1">
      <alignment horizontal="right" vertical="center"/>
      <protection locked="0"/>
    </xf>
    <xf numFmtId="164" fontId="14" fillId="0" borderId="26" xfId="824" applyFont="1" applyFill="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26" xfId="0" applyFont="1" applyBorder="1" applyAlignment="1" applyProtection="1">
      <alignment horizontal="justify" vertical="center" wrapText="1"/>
      <protection locked="0"/>
    </xf>
    <xf numFmtId="0" fontId="14" fillId="0" borderId="26" xfId="0" applyFont="1" applyBorder="1" applyAlignment="1" applyProtection="1">
      <alignment vertical="center"/>
      <protection locked="0"/>
    </xf>
    <xf numFmtId="4" fontId="14" fillId="34" borderId="33" xfId="0" applyNumberFormat="1" applyFont="1" applyFill="1" applyBorder="1" applyAlignment="1" applyProtection="1">
      <alignment horizontal="right" vertical="center"/>
      <protection locked="0"/>
    </xf>
    <xf numFmtId="0" fontId="14" fillId="0" borderId="1"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5" xfId="1" applyNumberFormat="1" applyFont="1" applyBorder="1" applyAlignment="1">
      <alignment horizontal="center" vertical="center"/>
    </xf>
    <xf numFmtId="168" fontId="0" fillId="0" borderId="35" xfId="1" applyNumberFormat="1" applyFont="1" applyBorder="1" applyAlignment="1">
      <alignment horizontal="center"/>
    </xf>
    <xf numFmtId="168" fontId="3" fillId="0" borderId="35" xfId="1" applyNumberFormat="1" applyFont="1" applyBorder="1" applyAlignment="1"/>
    <xf numFmtId="0" fontId="3" fillId="0" borderId="35"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69" fillId="0" borderId="39" xfId="914" applyFont="1" applyBorder="1" applyAlignment="1">
      <alignment horizontal="center" vertical="center"/>
    </xf>
    <xf numFmtId="0" fontId="69" fillId="3" borderId="39" xfId="914" applyFont="1" applyFill="1" applyBorder="1" applyAlignment="1">
      <alignment horizontal="center" vertical="center"/>
    </xf>
    <xf numFmtId="0" fontId="69" fillId="3" borderId="39" xfId="914" applyFont="1" applyFill="1" applyBorder="1" applyAlignment="1">
      <alignment horizontal="center"/>
    </xf>
    <xf numFmtId="0" fontId="69" fillId="0" borderId="39" xfId="914" applyFont="1" applyBorder="1" applyAlignment="1">
      <alignment horizontal="justify" vertical="top" wrapText="1"/>
    </xf>
    <xf numFmtId="0" fontId="70" fillId="0" borderId="39" xfId="914" applyFont="1" applyBorder="1" applyAlignment="1">
      <alignment horizontal="center" vertical="center"/>
    </xf>
    <xf numFmtId="0" fontId="70" fillId="0" borderId="39" xfId="914" applyFont="1" applyBorder="1" applyAlignment="1">
      <alignment horizontal="justify" vertical="top" wrapText="1"/>
    </xf>
    <xf numFmtId="0" fontId="70" fillId="0" borderId="39" xfId="914" applyFont="1" applyBorder="1" applyAlignment="1">
      <alignment horizontal="center" vertical="center" wrapText="1"/>
    </xf>
    <xf numFmtId="0" fontId="73" fillId="0" borderId="39" xfId="914" applyFont="1" applyBorder="1" applyAlignment="1">
      <alignment horizontal="center" vertical="center"/>
    </xf>
    <xf numFmtId="0" fontId="73" fillId="0" borderId="39" xfId="914" applyFont="1" applyBorder="1"/>
    <xf numFmtId="0" fontId="69" fillId="0" borderId="39" xfId="914" applyFont="1" applyBorder="1" applyAlignment="1">
      <alignment horizontal="center"/>
    </xf>
    <xf numFmtId="0" fontId="69" fillId="0" borderId="39" xfId="914" applyFont="1" applyBorder="1" applyAlignment="1">
      <alignment horizontal="left"/>
    </xf>
    <xf numFmtId="0" fontId="70" fillId="0" borderId="39" xfId="914" applyFont="1" applyBorder="1" applyAlignment="1">
      <alignment horizontal="justify" vertical="top"/>
    </xf>
    <xf numFmtId="0" fontId="70" fillId="0" borderId="39" xfId="914" applyFont="1" applyBorder="1" applyAlignment="1">
      <alignment vertical="top"/>
    </xf>
    <xf numFmtId="0" fontId="70" fillId="6" borderId="39" xfId="914" applyFont="1" applyFill="1" applyBorder="1" applyAlignment="1">
      <alignment horizontal="justify" vertical="top" wrapText="1"/>
    </xf>
    <xf numFmtId="0" fontId="69" fillId="3" borderId="39" xfId="914" applyFont="1" applyFill="1" applyBorder="1" applyAlignment="1">
      <alignment horizontal="center" vertical="center" wrapText="1"/>
    </xf>
    <xf numFmtId="0" fontId="67" fillId="3" borderId="39" xfId="914" applyFont="1" applyFill="1" applyBorder="1" applyAlignment="1">
      <alignment horizontal="center" vertical="center"/>
    </xf>
    <xf numFmtId="0" fontId="69" fillId="3" borderId="39" xfId="914" applyFont="1" applyFill="1" applyBorder="1" applyAlignment="1">
      <alignment horizontal="left"/>
    </xf>
    <xf numFmtId="207" fontId="70" fillId="6" borderId="39" xfId="1051" applyFont="1" applyFill="1" applyBorder="1" applyAlignment="1">
      <alignment vertical="center"/>
    </xf>
    <xf numFmtId="0" fontId="70" fillId="3" borderId="39" xfId="914" applyFont="1" applyFill="1" applyBorder="1" applyAlignment="1">
      <alignment horizontal="center" vertical="center"/>
    </xf>
    <xf numFmtId="3" fontId="70" fillId="6" borderId="39" xfId="1051" applyNumberFormat="1" applyFont="1" applyFill="1" applyBorder="1" applyAlignment="1">
      <alignment horizontal="center" vertical="center"/>
    </xf>
    <xf numFmtId="0" fontId="1" fillId="3" borderId="39" xfId="914" applyFont="1" applyFill="1" applyBorder="1" applyAlignment="1">
      <alignment horizontal="center" vertical="center"/>
    </xf>
    <xf numFmtId="1" fontId="73" fillId="4" borderId="39" xfId="914" applyNumberFormat="1" applyFont="1" applyFill="1" applyBorder="1" applyAlignment="1">
      <alignment horizontal="center" vertical="center"/>
    </xf>
    <xf numFmtId="1" fontId="73" fillId="6" borderId="39" xfId="914" applyNumberFormat="1" applyFont="1" applyFill="1" applyBorder="1" applyAlignment="1">
      <alignment horizontal="center" vertical="center" wrapText="1"/>
    </xf>
    <xf numFmtId="2" fontId="69" fillId="3" borderId="39" xfId="914" applyNumberFormat="1" applyFont="1" applyFill="1" applyBorder="1" applyAlignment="1">
      <alignment horizontal="center" vertical="center"/>
    </xf>
    <xf numFmtId="208" fontId="70" fillId="6" borderId="39" xfId="1051" applyNumberFormat="1" applyFont="1" applyFill="1" applyBorder="1" applyAlignment="1">
      <alignment horizontal="center" vertical="center"/>
    </xf>
    <xf numFmtId="0" fontId="0" fillId="0" borderId="39" xfId="0" applyBorder="1"/>
    <xf numFmtId="0" fontId="0" fillId="0" borderId="0" xfId="0" applyAlignment="1">
      <alignment horizontal="center"/>
    </xf>
    <xf numFmtId="0" fontId="0" fillId="0" borderId="39" xfId="0" applyBorder="1" applyAlignment="1">
      <alignment horizontal="center"/>
    </xf>
    <xf numFmtId="0" fontId="3" fillId="0" borderId="39" xfId="0" applyFont="1" applyBorder="1"/>
    <xf numFmtId="0" fontId="31" fillId="0" borderId="40" xfId="0" applyFont="1" applyBorder="1" applyAlignment="1">
      <alignment horizontal="center" vertical="center"/>
    </xf>
    <xf numFmtId="0" fontId="31" fillId="0" borderId="41" xfId="0" applyFont="1" applyBorder="1" applyAlignment="1">
      <alignmen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center" vertical="center"/>
    </xf>
    <xf numFmtId="0" fontId="31" fillId="0" borderId="43" xfId="0" quotePrefix="1" applyFont="1" applyBorder="1" applyAlignment="1">
      <alignment horizontal="center" vertical="center"/>
    </xf>
    <xf numFmtId="0" fontId="74" fillId="0" borderId="0" xfId="1052" applyFont="1" applyAlignment="1">
      <alignment horizontal="center" vertical="center"/>
    </xf>
    <xf numFmtId="0" fontId="75" fillId="0" borderId="0" xfId="0" applyFont="1" applyAlignment="1">
      <alignment horizontal="justify" vertical="center"/>
    </xf>
    <xf numFmtId="209" fontId="7" fillId="0" borderId="0" xfId="1052" applyNumberFormat="1" applyFont="1" applyAlignment="1">
      <alignment horizontal="center" vertical="center"/>
    </xf>
    <xf numFmtId="0" fontId="7" fillId="0" borderId="0" xfId="1052" applyFont="1" applyAlignment="1">
      <alignment horizontal="center" vertical="center"/>
    </xf>
    <xf numFmtId="0" fontId="31" fillId="0" borderId="0" xfId="0" quotePrefix="1" applyFont="1" applyAlignment="1">
      <alignment horizontal="center" vertical="center"/>
    </xf>
    <xf numFmtId="0" fontId="14" fillId="0" borderId="0" xfId="0" applyFont="1" applyAlignment="1">
      <alignment horizontal="center" vertical="center"/>
    </xf>
    <xf numFmtId="171" fontId="14" fillId="0" borderId="0" xfId="0" applyNumberFormat="1" applyFont="1" applyAlignment="1">
      <alignment horizontal="center" vertical="center"/>
    </xf>
    <xf numFmtId="210" fontId="14" fillId="0" borderId="0" xfId="1" applyNumberFormat="1" applyFont="1" applyFill="1" applyBorder="1" applyAlignment="1">
      <alignment horizontal="center" vertical="center"/>
    </xf>
    <xf numFmtId="20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justify" vertical="center"/>
    </xf>
    <xf numFmtId="1" fontId="14" fillId="0" borderId="0" xfId="0" applyNumberFormat="1" applyFont="1" applyAlignment="1">
      <alignment horizontal="center" vertical="center"/>
    </xf>
    <xf numFmtId="164" fontId="14" fillId="0" borderId="0" xfId="824" applyFont="1" applyFill="1" applyBorder="1" applyAlignment="1">
      <alignment horizontal="center" vertical="center"/>
    </xf>
    <xf numFmtId="0" fontId="14" fillId="0" borderId="0" xfId="0" quotePrefix="1" applyFont="1" applyAlignment="1">
      <alignment horizontal="center" vertical="center"/>
    </xf>
    <xf numFmtId="0" fontId="31" fillId="0" borderId="0" xfId="0" applyFont="1" applyAlignment="1">
      <alignment horizontal="justify" vertical="center"/>
    </xf>
    <xf numFmtId="210" fontId="14" fillId="0" borderId="0" xfId="1053"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209" fontId="14" fillId="0" borderId="0" xfId="1052" applyNumberFormat="1" applyFont="1" applyAlignment="1">
      <alignment horizontal="center" vertical="center"/>
    </xf>
    <xf numFmtId="0" fontId="7" fillId="0" borderId="0" xfId="92" applyFont="1" applyAlignment="1">
      <alignment horizontal="justify" vertical="center"/>
    </xf>
    <xf numFmtId="0" fontId="14" fillId="0" borderId="0" xfId="92" applyFont="1" applyAlignment="1">
      <alignment horizontal="center" vertical="center"/>
    </xf>
    <xf numFmtId="0" fontId="14" fillId="0" borderId="0" xfId="92" applyFont="1" applyAlignment="1">
      <alignment horizontal="justify" vertical="center"/>
    </xf>
    <xf numFmtId="171" fontId="14" fillId="0" borderId="0" xfId="0" applyNumberFormat="1" applyFont="1" applyAlignment="1">
      <alignment horizontal="justify" vertical="center" wrapText="1"/>
    </xf>
    <xf numFmtId="1" fontId="14" fillId="0" borderId="0" xfId="0" quotePrefix="1" applyNumberFormat="1" applyFont="1" applyAlignment="1">
      <alignment horizontal="center" vertical="center"/>
    </xf>
    <xf numFmtId="171" fontId="14" fillId="0" borderId="44" xfId="0" applyNumberFormat="1" applyFont="1" applyBorder="1" applyAlignment="1">
      <alignment horizontal="center" vertical="center"/>
    </xf>
    <xf numFmtId="171" fontId="14" fillId="0" borderId="0" xfId="0" applyNumberFormat="1" applyFont="1" applyAlignment="1">
      <alignment horizontal="justify" vertical="center"/>
    </xf>
    <xf numFmtId="164" fontId="14" fillId="0" borderId="0" xfId="824" applyFont="1" applyAlignment="1">
      <alignment horizontal="center" vertical="center"/>
    </xf>
    <xf numFmtId="0" fontId="31" fillId="0" borderId="0" xfId="0" applyFont="1" applyAlignment="1">
      <alignment horizontal="center" vertical="center"/>
    </xf>
    <xf numFmtId="0" fontId="14" fillId="0" borderId="0" xfId="0" applyFont="1" applyAlignment="1">
      <alignment horizontal="left" vertical="center" wrapText="1"/>
    </xf>
    <xf numFmtId="0" fontId="14" fillId="0" borderId="39" xfId="0" applyFont="1" applyBorder="1" applyAlignment="1" applyProtection="1">
      <alignment vertical="center"/>
      <protection locked="0"/>
    </xf>
    <xf numFmtId="4" fontId="14" fillId="0" borderId="39" xfId="0" applyNumberFormat="1" applyFont="1" applyBorder="1" applyAlignment="1" applyProtection="1">
      <alignment vertical="center"/>
      <protection locked="0"/>
    </xf>
    <xf numFmtId="43" fontId="14" fillId="0" borderId="39" xfId="0" applyNumberFormat="1" applyFont="1" applyBorder="1" applyAlignment="1" applyProtection="1">
      <alignment vertical="center"/>
      <protection locked="0"/>
    </xf>
    <xf numFmtId="0" fontId="76" fillId="0" borderId="35" xfId="0" applyFont="1" applyBorder="1" applyAlignment="1">
      <alignment horizontal="center" vertical="center" wrapText="1"/>
    </xf>
    <xf numFmtId="0" fontId="77" fillId="0" borderId="35" xfId="0" applyFont="1" applyBorder="1" applyAlignment="1">
      <alignment horizontal="center" vertical="center" wrapText="1"/>
    </xf>
    <xf numFmtId="1" fontId="77" fillId="0" borderId="35" xfId="0" applyNumberFormat="1" applyFont="1" applyBorder="1" applyAlignment="1">
      <alignment horizontal="center" vertical="center" wrapText="1"/>
    </xf>
    <xf numFmtId="2" fontId="77" fillId="0" borderId="35" xfId="0" applyNumberFormat="1" applyFont="1" applyBorder="1" applyAlignment="1">
      <alignment horizontal="center" vertical="center" wrapText="1"/>
    </xf>
    <xf numFmtId="0" fontId="0" fillId="0" borderId="35" xfId="0" applyBorder="1"/>
    <xf numFmtId="0" fontId="0" fillId="0" borderId="35" xfId="0" applyBorder="1" applyAlignment="1">
      <alignment vertical="center"/>
    </xf>
    <xf numFmtId="0" fontId="0" fillId="0" borderId="0" xfId="0" applyAlignment="1">
      <alignment vertical="center"/>
    </xf>
    <xf numFmtId="0" fontId="3" fillId="0" borderId="35" xfId="0" applyFont="1" applyBorder="1" applyAlignment="1">
      <alignment vertical="center"/>
    </xf>
    <xf numFmtId="0" fontId="77" fillId="0" borderId="0" xfId="0" applyFont="1" applyAlignment="1">
      <alignment horizontal="center" vertical="center" wrapText="1"/>
    </xf>
    <xf numFmtId="1" fontId="77" fillId="0" borderId="0" xfId="0" applyNumberFormat="1" applyFont="1" applyAlignment="1">
      <alignment horizontal="center" vertical="center" wrapText="1"/>
    </xf>
    <xf numFmtId="1" fontId="77" fillId="0" borderId="39" xfId="0" applyNumberFormat="1" applyFont="1" applyBorder="1" applyAlignment="1">
      <alignment horizontal="center" vertical="center" wrapText="1"/>
    </xf>
    <xf numFmtId="0" fontId="77" fillId="0" borderId="39" xfId="0" applyFont="1" applyBorder="1" applyAlignment="1">
      <alignment horizontal="center" vertical="center" wrapText="1"/>
    </xf>
    <xf numFmtId="2" fontId="77" fillId="0" borderId="39" xfId="0" applyNumberFormat="1" applyFont="1" applyBorder="1" applyAlignment="1">
      <alignment horizontal="center" vertical="center" wrapText="1"/>
    </xf>
    <xf numFmtId="0" fontId="76" fillId="0" borderId="39" xfId="0" applyFont="1" applyBorder="1" applyAlignment="1">
      <alignment horizontal="center" vertical="center" wrapText="1"/>
    </xf>
    <xf numFmtId="0" fontId="77" fillId="0" borderId="39" xfId="0" applyFont="1" applyBorder="1" applyAlignment="1">
      <alignment horizontal="left" vertical="center" wrapText="1"/>
    </xf>
    <xf numFmtId="0" fontId="73" fillId="0" borderId="39" xfId="2" applyFont="1" applyBorder="1" applyAlignment="1">
      <alignment horizontal="left" vertical="center" wrapText="1"/>
    </xf>
    <xf numFmtId="0" fontId="13" fillId="0" borderId="39" xfId="0" applyFont="1" applyBorder="1" applyAlignment="1">
      <alignment horizontal="center" vertical="center" wrapText="1"/>
    </xf>
    <xf numFmtId="2" fontId="13" fillId="0" borderId="39" xfId="2" applyNumberFormat="1" applyFont="1" applyBorder="1" applyAlignment="1">
      <alignment horizontal="center" vertical="center" wrapText="1"/>
    </xf>
    <xf numFmtId="1" fontId="76" fillId="0" borderId="39" xfId="0" applyNumberFormat="1" applyFont="1" applyBorder="1" applyAlignment="1">
      <alignment horizontal="center" vertical="center" wrapText="1"/>
    </xf>
    <xf numFmtId="1" fontId="76" fillId="35" borderId="39" xfId="0" applyNumberFormat="1" applyFont="1" applyFill="1" applyBorder="1" applyAlignment="1">
      <alignment horizontal="center" vertical="center" wrapText="1"/>
    </xf>
    <xf numFmtId="0" fontId="76" fillId="35" borderId="39" xfId="0" applyFont="1" applyFill="1" applyBorder="1" applyAlignment="1">
      <alignment horizontal="center" vertical="center" wrapText="1"/>
    </xf>
    <xf numFmtId="0" fontId="82" fillId="0" borderId="0" xfId="0" applyFont="1" applyAlignment="1">
      <alignment horizontal="center" vertical="center" wrapText="1"/>
    </xf>
    <xf numFmtId="0" fontId="82" fillId="35" borderId="39" xfId="0" applyFont="1" applyFill="1" applyBorder="1" applyAlignment="1">
      <alignment horizontal="center" vertical="center" wrapText="1"/>
    </xf>
    <xf numFmtId="1" fontId="76" fillId="36" borderId="39" xfId="0" applyNumberFormat="1" applyFont="1" applyFill="1" applyBorder="1" applyAlignment="1">
      <alignment horizontal="center" vertical="center" wrapText="1"/>
    </xf>
    <xf numFmtId="0" fontId="76" fillId="36" borderId="39" xfId="0" applyFont="1" applyFill="1" applyBorder="1" applyAlignment="1">
      <alignment horizontal="center" vertical="center" wrapText="1"/>
    </xf>
    <xf numFmtId="0" fontId="67" fillId="2" borderId="1" xfId="0" applyFont="1" applyFill="1" applyBorder="1" applyAlignment="1">
      <alignment horizontal="center" vertical="center"/>
    </xf>
    <xf numFmtId="0" fontId="67" fillId="2" borderId="1" xfId="0" applyFont="1" applyFill="1" applyBorder="1" applyAlignment="1">
      <alignment horizontal="center" vertical="center" wrapText="1"/>
    </xf>
    <xf numFmtId="0" fontId="12" fillId="8" borderId="9" xfId="30" applyFont="1" applyFill="1" applyBorder="1" applyAlignment="1">
      <alignment horizontal="center" vertical="center"/>
    </xf>
    <xf numFmtId="0" fontId="12" fillId="8" borderId="13" xfId="30" applyFont="1" applyFill="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76" fillId="36" borderId="39" xfId="0" applyFont="1" applyFill="1" applyBorder="1" applyAlignment="1">
      <alignment horizontal="center" vertical="center" wrapText="1"/>
    </xf>
    <xf numFmtId="0" fontId="77" fillId="0" borderId="47" xfId="0" applyFont="1" applyBorder="1" applyAlignment="1">
      <alignment horizontal="left" vertical="center" wrapText="1"/>
    </xf>
    <xf numFmtId="0" fontId="77" fillId="0" borderId="11" xfId="0" applyFont="1" applyBorder="1" applyAlignment="1">
      <alignment horizontal="left" vertical="center" wrapText="1"/>
    </xf>
    <xf numFmtId="0" fontId="77" fillId="0" borderId="12" xfId="0" applyFont="1" applyBorder="1" applyAlignment="1">
      <alignment horizontal="left" vertical="center" wrapText="1"/>
    </xf>
    <xf numFmtId="0" fontId="76" fillId="0" borderId="47" xfId="0" applyFont="1" applyBorder="1" applyAlignment="1">
      <alignment horizontal="left" vertical="center" wrapText="1"/>
    </xf>
    <xf numFmtId="0" fontId="76" fillId="0" borderId="11" xfId="0" applyFont="1" applyBorder="1" applyAlignment="1">
      <alignment horizontal="left" vertical="center" wrapText="1"/>
    </xf>
    <xf numFmtId="0" fontId="76" fillId="0" borderId="12" xfId="0" applyFont="1" applyBorder="1" applyAlignment="1">
      <alignment horizontal="left" vertical="center" wrapText="1"/>
    </xf>
    <xf numFmtId="0" fontId="76" fillId="0" borderId="47"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82" fillId="35" borderId="47" xfId="0" applyFont="1" applyFill="1" applyBorder="1" applyAlignment="1">
      <alignment horizontal="center" vertical="center" wrapText="1"/>
    </xf>
    <xf numFmtId="0" fontId="82" fillId="35" borderId="12"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14" xfId="0" applyFont="1" applyBorder="1" applyAlignment="1">
      <alignment horizontal="center" wrapText="1"/>
    </xf>
    <xf numFmtId="0" fontId="3" fillId="0" borderId="13" xfId="0" applyFont="1" applyBorder="1" applyAlignment="1">
      <alignment horizontal="center" wrapText="1"/>
    </xf>
    <xf numFmtId="0" fontId="3" fillId="5" borderId="1" xfId="0" applyFont="1" applyFill="1" applyBorder="1" applyAlignment="1">
      <alignment horizontal="lef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69" fillId="0" borderId="39" xfId="914" applyFont="1" applyBorder="1" applyAlignment="1">
      <alignment horizontal="center" vertical="center"/>
    </xf>
    <xf numFmtId="43" fontId="12" fillId="5" borderId="4" xfId="14" applyFont="1" applyFill="1" applyBorder="1" applyAlignment="1" applyProtection="1">
      <alignment horizontal="center" vertical="center"/>
    </xf>
    <xf numFmtId="43" fontId="12" fillId="5" borderId="12" xfId="14" applyFont="1" applyFill="1" applyBorder="1" applyAlignment="1" applyProtection="1">
      <alignment horizontal="center" vertical="center"/>
    </xf>
    <xf numFmtId="0" fontId="13" fillId="9" borderId="13" xfId="30" applyFont="1" applyFill="1" applyBorder="1" applyAlignment="1">
      <alignment horizontal="center" vertical="center"/>
    </xf>
    <xf numFmtId="170" fontId="12" fillId="5" borderId="36" xfId="34" applyFont="1" applyFill="1" applyBorder="1" applyAlignment="1" applyProtection="1">
      <alignment horizontal="center" vertical="center"/>
    </xf>
    <xf numFmtId="170" fontId="12" fillId="5" borderId="12" xfId="34" applyFont="1" applyFill="1" applyBorder="1" applyAlignment="1" applyProtection="1">
      <alignment horizontal="center" vertical="center"/>
    </xf>
    <xf numFmtId="0" fontId="31" fillId="0" borderId="45" xfId="0" applyFont="1" applyBorder="1" applyAlignment="1">
      <alignment horizontal="right" vertical="center"/>
    </xf>
    <xf numFmtId="0" fontId="31" fillId="0" borderId="46" xfId="0" applyFont="1" applyBorder="1" applyAlignment="1">
      <alignment horizontal="right" vertical="center"/>
    </xf>
    <xf numFmtId="0" fontId="31" fillId="0" borderId="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34" borderId="1" xfId="0" applyFont="1" applyFill="1" applyBorder="1" applyAlignment="1" applyProtection="1">
      <alignment horizontal="left" vertical="center"/>
      <protection locked="0"/>
    </xf>
    <xf numFmtId="0" fontId="31" fillId="34" borderId="15" xfId="0" applyFont="1" applyFill="1" applyBorder="1" applyAlignment="1" applyProtection="1">
      <alignment horizontal="center" vertical="center" wrapText="1"/>
      <protection locked="0"/>
    </xf>
    <xf numFmtId="0" fontId="31" fillId="34" borderId="10" xfId="0" applyFont="1" applyFill="1" applyBorder="1" applyAlignment="1" applyProtection="1">
      <alignment horizontal="center" vertical="center" wrapText="1"/>
      <protection locked="0"/>
    </xf>
    <xf numFmtId="0" fontId="31" fillId="0" borderId="36"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34" borderId="1" xfId="0" applyFont="1" applyFill="1" applyBorder="1" applyAlignment="1" applyProtection="1">
      <alignment horizontal="center" vertical="center"/>
      <protection locked="0"/>
    </xf>
    <xf numFmtId="4" fontId="31" fillId="34" borderId="36" xfId="0" applyNumberFormat="1" applyFont="1" applyFill="1" applyBorder="1" applyAlignment="1" applyProtection="1">
      <alignment horizontal="right" vertical="center"/>
      <protection locked="0"/>
    </xf>
    <xf numFmtId="0" fontId="31" fillId="34" borderId="1" xfId="0" applyFont="1" applyFill="1" applyBorder="1" applyAlignment="1" applyProtection="1">
      <alignment horizontal="center" vertical="center" wrapText="1"/>
      <protection locked="0"/>
    </xf>
    <xf numFmtId="168" fontId="3" fillId="0" borderId="35" xfId="1" applyNumberFormat="1" applyFont="1" applyBorder="1" applyAlignment="1">
      <alignment vertical="center"/>
    </xf>
    <xf numFmtId="211" fontId="0" fillId="0" borderId="35" xfId="1" applyNumberFormat="1" applyFont="1" applyFill="1" applyBorder="1" applyAlignment="1">
      <alignment horizontal="center"/>
    </xf>
    <xf numFmtId="211" fontId="0" fillId="0" borderId="47" xfId="1" applyNumberFormat="1" applyFont="1" applyFill="1" applyBorder="1" applyAlignment="1">
      <alignment horizontal="center"/>
    </xf>
    <xf numFmtId="211" fontId="0" fillId="0" borderId="39" xfId="1" applyNumberFormat="1" applyFont="1" applyBorder="1"/>
    <xf numFmtId="211" fontId="0" fillId="0" borderId="0" xfId="1" applyNumberFormat="1" applyFont="1"/>
    <xf numFmtId="211" fontId="3" fillId="0" borderId="35" xfId="1" applyNumberFormat="1" applyFont="1" applyFill="1" applyBorder="1" applyAlignment="1">
      <alignment horizontal="center"/>
    </xf>
    <xf numFmtId="211" fontId="3" fillId="0" borderId="47" xfId="1" applyNumberFormat="1" applyFont="1" applyFill="1" applyBorder="1" applyAlignment="1">
      <alignment horizontal="center"/>
    </xf>
    <xf numFmtId="211" fontId="3" fillId="0" borderId="39" xfId="1" applyNumberFormat="1" applyFont="1" applyBorder="1"/>
    <xf numFmtId="211" fontId="0" fillId="0" borderId="39" xfId="1" applyNumberFormat="1" applyFont="1" applyFill="1" applyBorder="1" applyAlignment="1">
      <alignment horizontal="center"/>
    </xf>
    <xf numFmtId="211" fontId="3" fillId="0" borderId="39" xfId="1" applyNumberFormat="1" applyFont="1" applyFill="1" applyBorder="1" applyAlignment="1">
      <alignment horizontal="center"/>
    </xf>
  </cellXfs>
  <cellStyles count="1054">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3"/>
    <cellStyle name="Comma 10 3 2" xfId="1051"/>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rmal_Sheet1" xfId="1052"/>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G16" sqref="G16"/>
    </sheetView>
  </sheetViews>
  <sheetFormatPr defaultRowHeight="14.5"/>
  <cols>
    <col min="1" max="1" width="8.6328125" bestFit="1" customWidth="1"/>
    <col min="2" max="2" width="19.36328125" bestFit="1" customWidth="1"/>
    <col min="3" max="3" width="12.6328125" customWidth="1"/>
    <col min="4" max="4" width="22" customWidth="1"/>
    <col min="5" max="5" width="20.08984375" bestFit="1" customWidth="1"/>
    <col min="6" max="6" width="22.36328125" customWidth="1"/>
    <col min="7" max="7" width="16.36328125" bestFit="1" customWidth="1"/>
  </cols>
  <sheetData>
    <row r="1" spans="1:7">
      <c r="A1" t="s">
        <v>38</v>
      </c>
    </row>
    <row r="2" spans="1:7">
      <c r="A2" t="s">
        <v>40</v>
      </c>
    </row>
    <row r="3" spans="1:7">
      <c r="A3" t="s">
        <v>39</v>
      </c>
      <c r="B3" t="s">
        <v>190</v>
      </c>
    </row>
    <row r="4" spans="1:7">
      <c r="A4" t="s">
        <v>191</v>
      </c>
    </row>
    <row r="6" spans="1:7" s="107" customFormat="1" ht="39" customHeight="1">
      <c r="A6" s="126" t="s">
        <v>0</v>
      </c>
      <c r="B6" s="126" t="s">
        <v>1</v>
      </c>
      <c r="C6" s="126" t="s">
        <v>2</v>
      </c>
      <c r="D6" s="127" t="s">
        <v>198</v>
      </c>
      <c r="E6" s="127" t="s">
        <v>199</v>
      </c>
      <c r="F6" s="127" t="s">
        <v>197</v>
      </c>
      <c r="G6" s="126" t="s">
        <v>3</v>
      </c>
    </row>
    <row r="7" spans="1:7">
      <c r="A7" s="28">
        <v>1</v>
      </c>
      <c r="B7" s="27" t="s">
        <v>196</v>
      </c>
      <c r="C7" s="172">
        <f>'Civil &amp; Interior1'!G45</f>
        <v>691668.82</v>
      </c>
      <c r="D7" s="173">
        <f>'Civil &amp; Interior1'!I45</f>
        <v>609713.79599999997</v>
      </c>
      <c r="E7" s="174">
        <f>'Civil &amp; Interior1'!K45</f>
        <v>52948.600000000006</v>
      </c>
      <c r="F7" s="172">
        <f>D7+E7</f>
        <v>662662.39599999995</v>
      </c>
      <c r="G7" s="172">
        <f>-C7+F7</f>
        <v>-29006.423999999999</v>
      </c>
    </row>
    <row r="8" spans="1:7">
      <c r="A8" s="28">
        <v>2</v>
      </c>
      <c r="B8" s="27" t="s">
        <v>5</v>
      </c>
      <c r="C8" s="172">
        <f>Plumbing!F41</f>
        <v>41950</v>
      </c>
      <c r="D8" s="175">
        <f>Plumbing!J41</f>
        <v>33125</v>
      </c>
      <c r="E8" s="174">
        <f>Plumbing!L41</f>
        <v>0</v>
      </c>
      <c r="F8" s="172">
        <f t="shared" ref="F8:F9" si="0">D8+E8</f>
        <v>33125</v>
      </c>
      <c r="G8" s="172">
        <f>-C8+F8</f>
        <v>-8825</v>
      </c>
    </row>
    <row r="9" spans="1:7">
      <c r="A9" s="28">
        <v>3</v>
      </c>
      <c r="B9" s="27" t="s">
        <v>4</v>
      </c>
      <c r="C9" s="172">
        <f>'ELECTRICAL '!F96</f>
        <v>209930</v>
      </c>
      <c r="D9" s="173">
        <f>'ELECTRICAL '!J96</f>
        <v>169010</v>
      </c>
      <c r="E9" s="174">
        <f>'ELECTRICAL '!L96</f>
        <v>945</v>
      </c>
      <c r="F9" s="172">
        <f t="shared" si="0"/>
        <v>169955</v>
      </c>
      <c r="G9" s="179">
        <f>-C9+F9</f>
        <v>-39975</v>
      </c>
    </row>
    <row r="10" spans="1:7">
      <c r="A10" s="26"/>
      <c r="B10" s="27"/>
      <c r="C10" s="172"/>
      <c r="D10" s="173"/>
      <c r="E10" s="174"/>
      <c r="F10" s="172"/>
      <c r="G10" s="179"/>
    </row>
    <row r="11" spans="1:7">
      <c r="A11" s="27"/>
      <c r="B11" s="27" t="s">
        <v>35</v>
      </c>
      <c r="C11" s="176">
        <f>SUM(C7:C10)</f>
        <v>943548.82</v>
      </c>
      <c r="D11" s="177">
        <f>SUM(D7:D10)</f>
        <v>811848.79599999997</v>
      </c>
      <c r="E11" s="178">
        <f>SUM(E7:E10)</f>
        <v>53893.600000000006</v>
      </c>
      <c r="F11" s="176">
        <f>SUM(F7:F10)</f>
        <v>865742.39599999995</v>
      </c>
      <c r="G11" s="180">
        <f>SUM(G7:G7)</f>
        <v>-29006.423999999999</v>
      </c>
    </row>
    <row r="12" spans="1:7">
      <c r="A12" s="27"/>
      <c r="B12" s="27" t="s">
        <v>36</v>
      </c>
      <c r="C12" s="172">
        <f>C11*18%</f>
        <v>169838.78759999998</v>
      </c>
      <c r="D12" s="173">
        <f>D11*18%</f>
        <v>146132.78328</v>
      </c>
      <c r="E12" s="173">
        <f>E11*18%</f>
        <v>9700.848</v>
      </c>
      <c r="F12" s="172">
        <f>F11*18%</f>
        <v>155833.63127999997</v>
      </c>
      <c r="G12" s="179">
        <f>G11*18%</f>
        <v>-5221.1563200000001</v>
      </c>
    </row>
    <row r="13" spans="1:7">
      <c r="A13" s="27"/>
      <c r="B13" s="27" t="s">
        <v>37</v>
      </c>
      <c r="C13" s="176">
        <f>SUM(C11:C12)</f>
        <v>1113387.6076</v>
      </c>
      <c r="D13" s="177">
        <f>SUM(D11:D12)</f>
        <v>957981.57927999995</v>
      </c>
      <c r="E13" s="177">
        <f>SUM(E11:E12)</f>
        <v>63594.448000000004</v>
      </c>
      <c r="F13" s="176">
        <f>SUM(F11:F12)</f>
        <v>1021576.0272799999</v>
      </c>
      <c r="G13" s="180">
        <f>SUM(G11:G12)</f>
        <v>-34227.580320000001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opLeftCell="A44" zoomScale="80" zoomScaleNormal="80" zoomScaleSheetLayoutView="80" workbookViewId="0">
      <selection activeCell="D61" sqref="D61"/>
    </sheetView>
  </sheetViews>
  <sheetFormatPr defaultColWidth="9.08984375" defaultRowHeight="14.5"/>
  <cols>
    <col min="1" max="1" width="14.453125" style="109" customWidth="1"/>
    <col min="2" max="2" width="26.6328125" style="109" customWidth="1"/>
    <col min="3" max="3" width="69.453125" style="109" bestFit="1" customWidth="1"/>
    <col min="4" max="5" width="8.453125" style="109" customWidth="1"/>
    <col min="6" max="6" width="11.54296875" style="109" customWidth="1"/>
    <col min="7" max="7" width="8.54296875" style="110" bestFit="1" customWidth="1"/>
    <col min="8" max="8" width="15.453125" customWidth="1"/>
    <col min="9" max="9" width="9.08984375" style="107"/>
    <col min="10" max="10" width="15.453125" customWidth="1"/>
    <col min="11" max="11" width="10.1796875" style="107" bestFit="1" customWidth="1"/>
    <col min="12" max="16384" width="9.08984375" style="109"/>
  </cols>
  <sheetData>
    <row r="1" spans="1:11">
      <c r="H1" s="6"/>
      <c r="I1" s="6"/>
      <c r="J1" s="6"/>
      <c r="K1" s="6"/>
    </row>
    <row r="2" spans="1:11" ht="12.5">
      <c r="A2" s="132" t="s">
        <v>195</v>
      </c>
      <c r="B2" s="132"/>
      <c r="C2" s="132"/>
      <c r="D2" s="132"/>
      <c r="E2" s="132"/>
      <c r="F2" s="132"/>
      <c r="G2" s="132"/>
      <c r="H2" s="128" t="s">
        <v>201</v>
      </c>
      <c r="I2" s="129"/>
      <c r="J2" s="128" t="s">
        <v>200</v>
      </c>
      <c r="K2" s="129"/>
    </row>
    <row r="3" spans="1:11">
      <c r="A3" s="125"/>
      <c r="B3" s="125"/>
      <c r="C3" s="125"/>
      <c r="D3" s="125"/>
      <c r="E3" s="125"/>
      <c r="F3" s="125"/>
      <c r="G3" s="124"/>
      <c r="H3" s="5"/>
      <c r="I3" s="4"/>
      <c r="J3" s="5"/>
      <c r="K3" s="4"/>
    </row>
    <row r="4" spans="1:11" ht="12.5">
      <c r="A4" s="132" t="s">
        <v>194</v>
      </c>
      <c r="B4" s="132"/>
      <c r="C4" s="132"/>
      <c r="D4" s="132"/>
      <c r="E4" s="132"/>
      <c r="F4" s="132"/>
      <c r="G4" s="124"/>
      <c r="H4" s="130" t="s">
        <v>14</v>
      </c>
      <c r="I4" s="130" t="s">
        <v>16</v>
      </c>
      <c r="J4" s="130" t="s">
        <v>14</v>
      </c>
      <c r="K4" s="130" t="s">
        <v>16</v>
      </c>
    </row>
    <row r="5" spans="1:11" s="122" customFormat="1" ht="23.25" customHeight="1">
      <c r="A5" s="123"/>
      <c r="B5" s="123"/>
      <c r="C5" s="123"/>
      <c r="D5" s="123"/>
      <c r="E5" s="123"/>
      <c r="F5" s="142" t="s">
        <v>193</v>
      </c>
      <c r="G5" s="143"/>
      <c r="H5" s="131"/>
      <c r="I5" s="131"/>
      <c r="J5" s="131"/>
      <c r="K5" s="131"/>
    </row>
    <row r="6" spans="1:11">
      <c r="A6" s="121" t="s">
        <v>192</v>
      </c>
      <c r="B6" s="121" t="s">
        <v>132</v>
      </c>
      <c r="C6" s="121" t="s">
        <v>12</v>
      </c>
      <c r="D6" s="121" t="s">
        <v>14</v>
      </c>
      <c r="E6" s="121" t="s">
        <v>13</v>
      </c>
      <c r="F6" s="121" t="s">
        <v>15</v>
      </c>
      <c r="G6" s="120" t="s">
        <v>16</v>
      </c>
      <c r="H6" s="105"/>
      <c r="I6" s="106"/>
      <c r="J6" s="105"/>
      <c r="K6" s="106"/>
    </row>
    <row r="7" spans="1:11">
      <c r="A7" s="139" t="s">
        <v>133</v>
      </c>
      <c r="B7" s="140"/>
      <c r="C7" s="141"/>
      <c r="D7" s="114"/>
      <c r="E7" s="114"/>
      <c r="F7" s="114"/>
      <c r="G7" s="119"/>
      <c r="H7" s="105"/>
      <c r="I7" s="106"/>
      <c r="J7" s="105"/>
      <c r="K7" s="106"/>
    </row>
    <row r="8" spans="1:11" ht="12.5">
      <c r="A8" s="114" t="s">
        <v>18</v>
      </c>
      <c r="B8" s="114" t="s">
        <v>134</v>
      </c>
      <c r="C8" s="114"/>
      <c r="D8" s="114"/>
      <c r="E8" s="114"/>
      <c r="F8" s="114"/>
      <c r="G8" s="119"/>
      <c r="H8" s="109"/>
      <c r="I8" s="109"/>
      <c r="J8" s="109"/>
      <c r="K8" s="109"/>
    </row>
    <row r="9" spans="1:11" ht="63.75" customHeight="1">
      <c r="A9" s="112">
        <v>1</v>
      </c>
      <c r="B9" s="112" t="s">
        <v>135</v>
      </c>
      <c r="C9" s="112" t="s">
        <v>136</v>
      </c>
      <c r="D9" s="112">
        <v>2</v>
      </c>
      <c r="E9" s="112" t="s">
        <v>137</v>
      </c>
      <c r="F9" s="112">
        <v>6000</v>
      </c>
      <c r="G9" s="111">
        <f>D9*F9</f>
        <v>12000</v>
      </c>
      <c r="H9" s="102">
        <v>2</v>
      </c>
      <c r="I9" s="106">
        <f>H9*F9</f>
        <v>12000</v>
      </c>
      <c r="J9" s="102"/>
      <c r="K9" s="106"/>
    </row>
    <row r="10" spans="1:11" ht="48" customHeight="1">
      <c r="A10" s="112">
        <v>2</v>
      </c>
      <c r="B10" s="112" t="s">
        <v>138</v>
      </c>
      <c r="C10" s="112" t="s">
        <v>139</v>
      </c>
      <c r="D10" s="112">
        <v>2</v>
      </c>
      <c r="E10" s="112" t="s">
        <v>137</v>
      </c>
      <c r="F10" s="112">
        <v>9000</v>
      </c>
      <c r="G10" s="111">
        <f>D10*F10</f>
        <v>18000</v>
      </c>
      <c r="H10" s="102">
        <v>2</v>
      </c>
      <c r="I10" s="106">
        <f t="shared" ref="I10:I44" si="0">H10*F10</f>
        <v>18000</v>
      </c>
      <c r="J10" s="102"/>
      <c r="K10" s="106"/>
    </row>
    <row r="11" spans="1:11">
      <c r="A11" s="114"/>
      <c r="B11" s="114"/>
      <c r="C11" s="114"/>
      <c r="D11" s="114"/>
      <c r="E11" s="114"/>
      <c r="F11" s="114"/>
      <c r="G11" s="111"/>
      <c r="H11" s="101"/>
      <c r="I11" s="106">
        <f t="shared" si="0"/>
        <v>0</v>
      </c>
      <c r="J11" s="101"/>
      <c r="K11" s="106"/>
    </row>
    <row r="12" spans="1:11">
      <c r="A12" s="112"/>
      <c r="B12" s="112"/>
      <c r="C12" s="112"/>
      <c r="D12" s="112"/>
      <c r="E12" s="112"/>
      <c r="F12" s="112"/>
      <c r="G12" s="111"/>
      <c r="H12" s="102"/>
      <c r="I12" s="106">
        <f t="shared" si="0"/>
        <v>0</v>
      </c>
      <c r="J12" s="102"/>
      <c r="K12" s="106"/>
    </row>
    <row r="13" spans="1:11">
      <c r="A13" s="112"/>
      <c r="B13" s="112"/>
      <c r="C13" s="112"/>
      <c r="D13" s="113"/>
      <c r="E13" s="112"/>
      <c r="F13" s="112"/>
      <c r="G13" s="111">
        <f t="shared" ref="G13:G44" si="1">D13*F13</f>
        <v>0</v>
      </c>
      <c r="H13" s="104"/>
      <c r="I13" s="106">
        <f t="shared" si="0"/>
        <v>0</v>
      </c>
      <c r="J13" s="104"/>
      <c r="K13" s="106"/>
    </row>
    <row r="14" spans="1:11" ht="25">
      <c r="A14" s="114" t="s">
        <v>140</v>
      </c>
      <c r="B14" s="114"/>
      <c r="C14" s="114"/>
      <c r="D14" s="114"/>
      <c r="E14" s="114"/>
      <c r="F14" s="114"/>
      <c r="G14" s="111">
        <f t="shared" si="1"/>
        <v>0</v>
      </c>
      <c r="H14" s="101"/>
      <c r="I14" s="106">
        <f t="shared" si="0"/>
        <v>0</v>
      </c>
      <c r="J14" s="101"/>
      <c r="K14" s="106"/>
    </row>
    <row r="15" spans="1:11">
      <c r="A15" s="114" t="s">
        <v>23</v>
      </c>
      <c r="B15" s="114" t="s">
        <v>141</v>
      </c>
      <c r="C15" s="114"/>
      <c r="D15" s="114"/>
      <c r="E15" s="114"/>
      <c r="F15" s="114"/>
      <c r="G15" s="111">
        <f t="shared" si="1"/>
        <v>0</v>
      </c>
      <c r="H15" s="101"/>
      <c r="I15" s="106">
        <f t="shared" si="0"/>
        <v>0</v>
      </c>
      <c r="J15" s="101"/>
      <c r="K15" s="106"/>
    </row>
    <row r="16" spans="1:11" ht="100">
      <c r="A16" s="112">
        <v>1</v>
      </c>
      <c r="B16" s="118" t="s">
        <v>142</v>
      </c>
      <c r="C16" s="112" t="s">
        <v>143</v>
      </c>
      <c r="D16" s="113">
        <v>43.6</v>
      </c>
      <c r="E16" s="112" t="s">
        <v>144</v>
      </c>
      <c r="F16" s="112">
        <v>2520</v>
      </c>
      <c r="G16" s="111">
        <f t="shared" si="1"/>
        <v>109872</v>
      </c>
      <c r="H16" s="104">
        <v>37.344799999999999</v>
      </c>
      <c r="I16" s="106">
        <f t="shared" si="0"/>
        <v>94108.895999999993</v>
      </c>
      <c r="J16" s="104"/>
      <c r="K16" s="106"/>
    </row>
    <row r="17" spans="1:11" ht="106.5" customHeight="1">
      <c r="A17" s="112">
        <v>3</v>
      </c>
      <c r="B17" s="112" t="s">
        <v>145</v>
      </c>
      <c r="C17" s="112" t="s">
        <v>146</v>
      </c>
      <c r="D17" s="113">
        <v>2.4580000000000002</v>
      </c>
      <c r="E17" s="112" t="s">
        <v>144</v>
      </c>
      <c r="F17" s="112">
        <v>25840</v>
      </c>
      <c r="G17" s="111">
        <f t="shared" si="1"/>
        <v>63514.720000000001</v>
      </c>
      <c r="H17" s="104">
        <v>2.46</v>
      </c>
      <c r="I17" s="106">
        <f t="shared" si="0"/>
        <v>63566.400000000001</v>
      </c>
      <c r="J17" s="104"/>
      <c r="K17" s="106"/>
    </row>
    <row r="18" spans="1:11" ht="72" customHeight="1">
      <c r="A18" s="112">
        <v>4</v>
      </c>
      <c r="B18" s="112" t="s">
        <v>147</v>
      </c>
      <c r="C18" s="112" t="s">
        <v>148</v>
      </c>
      <c r="D18" s="113">
        <v>2.34</v>
      </c>
      <c r="E18" s="112" t="s">
        <v>144</v>
      </c>
      <c r="F18" s="112">
        <v>12450</v>
      </c>
      <c r="G18" s="111">
        <f t="shared" si="1"/>
        <v>29133</v>
      </c>
      <c r="H18" s="104">
        <v>3.24</v>
      </c>
      <c r="I18" s="106">
        <f t="shared" si="0"/>
        <v>40338</v>
      </c>
      <c r="J18" s="104"/>
      <c r="K18" s="106"/>
    </row>
    <row r="19" spans="1:11">
      <c r="A19" s="112"/>
      <c r="B19" s="112"/>
      <c r="C19" s="112"/>
      <c r="D19" s="112"/>
      <c r="E19" s="112"/>
      <c r="F19" s="112"/>
      <c r="G19" s="111">
        <f t="shared" si="1"/>
        <v>0</v>
      </c>
      <c r="H19" s="102"/>
      <c r="I19" s="106">
        <f t="shared" si="0"/>
        <v>0</v>
      </c>
      <c r="J19" s="102"/>
      <c r="K19" s="106"/>
    </row>
    <row r="20" spans="1:11" ht="14.25" customHeight="1">
      <c r="A20" s="114" t="s">
        <v>24</v>
      </c>
      <c r="B20" s="114" t="s">
        <v>149</v>
      </c>
      <c r="C20" s="114"/>
      <c r="D20" s="114"/>
      <c r="E20" s="114"/>
      <c r="F20" s="114"/>
      <c r="G20" s="111">
        <f t="shared" si="1"/>
        <v>0</v>
      </c>
      <c r="H20" s="101"/>
      <c r="I20" s="106">
        <f t="shared" si="0"/>
        <v>0</v>
      </c>
      <c r="J20" s="101"/>
      <c r="K20" s="106"/>
    </row>
    <row r="21" spans="1:11">
      <c r="A21" s="112"/>
      <c r="B21" s="112"/>
      <c r="C21" s="112"/>
      <c r="D21" s="112"/>
      <c r="E21" s="112"/>
      <c r="F21" s="112"/>
      <c r="G21" s="111">
        <f t="shared" si="1"/>
        <v>0</v>
      </c>
      <c r="H21" s="102"/>
      <c r="I21" s="106">
        <f t="shared" si="0"/>
        <v>0</v>
      </c>
      <c r="J21" s="102"/>
      <c r="K21" s="106"/>
    </row>
    <row r="22" spans="1:11" ht="105" customHeight="1">
      <c r="A22" s="112">
        <v>1</v>
      </c>
      <c r="B22" s="112" t="s">
        <v>150</v>
      </c>
      <c r="C22" s="112" t="s">
        <v>151</v>
      </c>
      <c r="D22" s="111">
        <v>1</v>
      </c>
      <c r="E22" s="112" t="s">
        <v>21</v>
      </c>
      <c r="F22" s="112">
        <v>25000</v>
      </c>
      <c r="G22" s="111">
        <f t="shared" si="1"/>
        <v>25000</v>
      </c>
      <c r="H22" s="103">
        <v>1</v>
      </c>
      <c r="I22" s="106">
        <f t="shared" si="0"/>
        <v>25000</v>
      </c>
      <c r="J22" s="103"/>
      <c r="K22" s="106"/>
    </row>
    <row r="23" spans="1:11" ht="17.25" customHeight="1">
      <c r="A23" s="112"/>
      <c r="B23" s="112"/>
      <c r="C23" s="112"/>
      <c r="D23" s="113"/>
      <c r="E23" s="112"/>
      <c r="F23" s="112"/>
      <c r="G23" s="111">
        <f t="shared" si="1"/>
        <v>0</v>
      </c>
      <c r="H23" s="104"/>
      <c r="I23" s="106">
        <f t="shared" si="0"/>
        <v>0</v>
      </c>
      <c r="J23" s="104"/>
      <c r="K23" s="106"/>
    </row>
    <row r="24" spans="1:11" ht="28.5" customHeight="1">
      <c r="A24" s="114" t="s">
        <v>152</v>
      </c>
      <c r="B24" s="114" t="s">
        <v>153</v>
      </c>
      <c r="C24" s="114"/>
      <c r="D24" s="114"/>
      <c r="E24" s="114"/>
      <c r="F24" s="114"/>
      <c r="G24" s="111">
        <f t="shared" si="1"/>
        <v>0</v>
      </c>
      <c r="H24" s="101"/>
      <c r="I24" s="106">
        <f t="shared" si="0"/>
        <v>0</v>
      </c>
      <c r="J24" s="101"/>
      <c r="K24" s="106"/>
    </row>
    <row r="25" spans="1:11" ht="128.25" customHeight="1">
      <c r="A25" s="112">
        <v>1</v>
      </c>
      <c r="B25" s="117" t="s">
        <v>154</v>
      </c>
      <c r="C25" s="112" t="s">
        <v>155</v>
      </c>
      <c r="D25" s="112">
        <v>1</v>
      </c>
      <c r="E25" s="112" t="s">
        <v>21</v>
      </c>
      <c r="F25" s="112">
        <v>113029</v>
      </c>
      <c r="G25" s="111">
        <f t="shared" si="1"/>
        <v>113029</v>
      </c>
      <c r="H25" s="102">
        <v>1</v>
      </c>
      <c r="I25" s="106">
        <f t="shared" si="0"/>
        <v>113029</v>
      </c>
      <c r="J25" s="102"/>
      <c r="K25" s="106"/>
    </row>
    <row r="26" spans="1:11" ht="19.5" customHeight="1">
      <c r="A26" s="112"/>
      <c r="B26" s="117"/>
      <c r="C26" s="112"/>
      <c r="D26" s="112"/>
      <c r="E26" s="112"/>
      <c r="F26" s="112"/>
      <c r="G26" s="111">
        <f t="shared" si="1"/>
        <v>0</v>
      </c>
      <c r="H26" s="102"/>
      <c r="I26" s="106">
        <f t="shared" si="0"/>
        <v>0</v>
      </c>
      <c r="J26" s="102"/>
      <c r="K26" s="106"/>
    </row>
    <row r="27" spans="1:11" ht="35.25" customHeight="1">
      <c r="A27" s="114" t="s">
        <v>156</v>
      </c>
      <c r="B27" s="114"/>
      <c r="C27" s="114"/>
      <c r="D27" s="114"/>
      <c r="E27" s="114"/>
      <c r="F27" s="114"/>
      <c r="G27" s="111">
        <f t="shared" si="1"/>
        <v>0</v>
      </c>
      <c r="H27" s="101"/>
      <c r="I27" s="106">
        <f t="shared" si="0"/>
        <v>0</v>
      </c>
      <c r="J27" s="101"/>
      <c r="K27" s="106"/>
    </row>
    <row r="28" spans="1:11" ht="41.25" customHeight="1">
      <c r="A28" s="114" t="s">
        <v>157</v>
      </c>
      <c r="B28" s="114" t="s">
        <v>158</v>
      </c>
      <c r="C28" s="114"/>
      <c r="D28" s="114"/>
      <c r="E28" s="114"/>
      <c r="F28" s="114"/>
      <c r="G28" s="111">
        <f t="shared" si="1"/>
        <v>0</v>
      </c>
      <c r="H28" s="101"/>
      <c r="I28" s="106">
        <f t="shared" si="0"/>
        <v>0</v>
      </c>
      <c r="J28" s="101"/>
      <c r="K28" s="106"/>
    </row>
    <row r="29" spans="1:11" ht="57" customHeight="1">
      <c r="A29" s="112">
        <v>1</v>
      </c>
      <c r="B29" s="117" t="s">
        <v>159</v>
      </c>
      <c r="C29" s="112" t="s">
        <v>160</v>
      </c>
      <c r="D29" s="112">
        <v>16.78</v>
      </c>
      <c r="E29" s="112" t="s">
        <v>144</v>
      </c>
      <c r="F29" s="112">
        <v>1200</v>
      </c>
      <c r="G29" s="111">
        <f t="shared" si="1"/>
        <v>20136</v>
      </c>
      <c r="H29" s="102"/>
      <c r="I29" s="106">
        <f t="shared" si="0"/>
        <v>0</v>
      </c>
      <c r="J29" s="102">
        <v>16.78</v>
      </c>
      <c r="K29" s="106">
        <f>F29*J29</f>
        <v>20136</v>
      </c>
    </row>
    <row r="30" spans="1:11">
      <c r="A30" s="136" t="s">
        <v>161</v>
      </c>
      <c r="B30" s="137"/>
      <c r="C30" s="137"/>
      <c r="D30" s="137"/>
      <c r="E30" s="138"/>
      <c r="F30" s="112"/>
      <c r="G30" s="111">
        <f t="shared" si="1"/>
        <v>0</v>
      </c>
      <c r="H30" s="105"/>
      <c r="I30" s="106">
        <f t="shared" si="0"/>
        <v>0</v>
      </c>
      <c r="J30" s="105"/>
      <c r="K30" s="106"/>
    </row>
    <row r="31" spans="1:11">
      <c r="A31" s="114" t="s">
        <v>162</v>
      </c>
      <c r="B31" s="114"/>
      <c r="C31" s="114"/>
      <c r="D31" s="114"/>
      <c r="E31" s="114"/>
      <c r="F31" s="114"/>
      <c r="G31" s="111">
        <f t="shared" si="1"/>
        <v>0</v>
      </c>
      <c r="H31" s="105"/>
      <c r="I31" s="106">
        <f t="shared" si="0"/>
        <v>0</v>
      </c>
      <c r="J31" s="105"/>
      <c r="K31" s="106"/>
    </row>
    <row r="32" spans="1:11" ht="25">
      <c r="A32" s="114" t="s">
        <v>163</v>
      </c>
      <c r="B32" s="114" t="s">
        <v>158</v>
      </c>
      <c r="C32" s="114"/>
      <c r="D32" s="114"/>
      <c r="E32" s="114"/>
      <c r="F32" s="114"/>
      <c r="G32" s="111">
        <f t="shared" si="1"/>
        <v>0</v>
      </c>
      <c r="H32" s="101"/>
      <c r="I32" s="106">
        <f t="shared" si="0"/>
        <v>0</v>
      </c>
      <c r="J32" s="101"/>
      <c r="K32" s="106"/>
    </row>
    <row r="33" spans="1:11" ht="42.75" customHeight="1">
      <c r="A33" s="112">
        <v>1</v>
      </c>
      <c r="B33" s="112" t="s">
        <v>164</v>
      </c>
      <c r="C33" s="112" t="s">
        <v>165</v>
      </c>
      <c r="D33" s="113">
        <v>18.5</v>
      </c>
      <c r="E33" s="112" t="s">
        <v>144</v>
      </c>
      <c r="F33" s="112">
        <v>1990</v>
      </c>
      <c r="G33" s="111">
        <f t="shared" si="1"/>
        <v>36815</v>
      </c>
      <c r="H33" s="104">
        <v>18.5</v>
      </c>
      <c r="I33" s="106">
        <f t="shared" si="0"/>
        <v>36815</v>
      </c>
      <c r="J33" s="104"/>
      <c r="K33" s="106"/>
    </row>
    <row r="34" spans="1:11" ht="40.5" customHeight="1">
      <c r="A34" s="112">
        <v>2</v>
      </c>
      <c r="B34" s="112" t="s">
        <v>166</v>
      </c>
      <c r="C34" s="112" t="s">
        <v>167</v>
      </c>
      <c r="D34" s="113">
        <v>27.8</v>
      </c>
      <c r="E34" s="112" t="s">
        <v>168</v>
      </c>
      <c r="F34" s="112">
        <v>250</v>
      </c>
      <c r="G34" s="111">
        <f t="shared" si="1"/>
        <v>6950</v>
      </c>
      <c r="H34" s="104"/>
      <c r="I34" s="106">
        <f t="shared" si="0"/>
        <v>0</v>
      </c>
      <c r="J34" s="104"/>
      <c r="K34" s="106"/>
    </row>
    <row r="35" spans="1:11" ht="33.75" customHeight="1">
      <c r="A35" s="112">
        <v>3</v>
      </c>
      <c r="B35" s="112" t="s">
        <v>169</v>
      </c>
      <c r="C35" s="112" t="s">
        <v>170</v>
      </c>
      <c r="D35" s="113">
        <v>3.73</v>
      </c>
      <c r="E35" s="112" t="s">
        <v>168</v>
      </c>
      <c r="F35" s="112">
        <v>2550</v>
      </c>
      <c r="G35" s="111">
        <f t="shared" si="1"/>
        <v>9511.5</v>
      </c>
      <c r="H35" s="104">
        <v>3.73</v>
      </c>
      <c r="I35" s="106">
        <f t="shared" si="0"/>
        <v>9511.5</v>
      </c>
      <c r="J35" s="104"/>
      <c r="K35" s="106"/>
    </row>
    <row r="36" spans="1:11" ht="50">
      <c r="A36" s="112">
        <v>4</v>
      </c>
      <c r="B36" s="112" t="s">
        <v>171</v>
      </c>
      <c r="C36" s="112" t="s">
        <v>172</v>
      </c>
      <c r="D36" s="113">
        <v>44.5</v>
      </c>
      <c r="E36" s="112" t="s">
        <v>144</v>
      </c>
      <c r="F36" s="112">
        <v>2100</v>
      </c>
      <c r="G36" s="111">
        <f t="shared" si="1"/>
        <v>93450</v>
      </c>
      <c r="H36" s="104">
        <v>44.5</v>
      </c>
      <c r="I36" s="106">
        <f t="shared" si="0"/>
        <v>93450</v>
      </c>
      <c r="J36" s="104"/>
      <c r="K36" s="106"/>
    </row>
    <row r="37" spans="1:11" ht="57.75" customHeight="1">
      <c r="A37" s="112">
        <v>5</v>
      </c>
      <c r="B37" s="112" t="s">
        <v>173</v>
      </c>
      <c r="C37" s="112" t="s">
        <v>174</v>
      </c>
      <c r="D37" s="113">
        <v>2.0499999999999998</v>
      </c>
      <c r="E37" s="112" t="s">
        <v>144</v>
      </c>
      <c r="F37" s="112">
        <v>3200</v>
      </c>
      <c r="G37" s="111">
        <f t="shared" si="1"/>
        <v>6559.9999999999991</v>
      </c>
      <c r="H37" s="104">
        <v>2.0499999999999998</v>
      </c>
      <c r="I37" s="106">
        <f t="shared" si="0"/>
        <v>6559.9999999999991</v>
      </c>
      <c r="J37" s="104"/>
      <c r="K37" s="106"/>
    </row>
    <row r="38" spans="1:11" ht="39" customHeight="1">
      <c r="A38" s="112">
        <v>6</v>
      </c>
      <c r="B38" s="112" t="s">
        <v>175</v>
      </c>
      <c r="C38" s="112" t="s">
        <v>176</v>
      </c>
      <c r="D38" s="113">
        <v>1.89</v>
      </c>
      <c r="E38" s="112" t="s">
        <v>144</v>
      </c>
      <c r="F38" s="112">
        <v>25500</v>
      </c>
      <c r="G38" s="111">
        <f t="shared" si="1"/>
        <v>48195</v>
      </c>
      <c r="H38" s="104">
        <v>1.89</v>
      </c>
      <c r="I38" s="106">
        <f t="shared" si="0"/>
        <v>48195</v>
      </c>
      <c r="J38" s="104"/>
      <c r="K38" s="106"/>
    </row>
    <row r="39" spans="1:11" ht="65.25" customHeight="1">
      <c r="A39" s="112">
        <v>7</v>
      </c>
      <c r="B39" s="112" t="s">
        <v>177</v>
      </c>
      <c r="C39" s="112" t="s">
        <v>178</v>
      </c>
      <c r="D39" s="113">
        <v>2.34</v>
      </c>
      <c r="E39" s="112" t="s">
        <v>144</v>
      </c>
      <c r="F39" s="112">
        <v>7500</v>
      </c>
      <c r="G39" s="111">
        <f t="shared" si="1"/>
        <v>17550</v>
      </c>
      <c r="H39" s="104"/>
      <c r="I39" s="106">
        <f t="shared" si="0"/>
        <v>0</v>
      </c>
      <c r="J39" s="104"/>
      <c r="K39" s="106"/>
    </row>
    <row r="40" spans="1:11" ht="42.75" customHeight="1">
      <c r="A40" s="112">
        <v>8</v>
      </c>
      <c r="B40" s="112" t="s">
        <v>179</v>
      </c>
      <c r="C40" s="112" t="s">
        <v>180</v>
      </c>
      <c r="D40" s="113">
        <v>6.94</v>
      </c>
      <c r="E40" s="112" t="s">
        <v>144</v>
      </c>
      <c r="F40" s="112">
        <v>3640</v>
      </c>
      <c r="G40" s="111">
        <f t="shared" si="1"/>
        <v>25261.600000000002</v>
      </c>
      <c r="H40" s="104"/>
      <c r="I40" s="106">
        <f t="shared" si="0"/>
        <v>0</v>
      </c>
      <c r="J40" s="104">
        <v>6.94</v>
      </c>
      <c r="K40" s="106">
        <f>F40*J40</f>
        <v>25261.600000000002</v>
      </c>
    </row>
    <row r="41" spans="1:11" ht="52">
      <c r="A41" s="112">
        <v>9</v>
      </c>
      <c r="B41" s="112" t="s">
        <v>181</v>
      </c>
      <c r="C41" s="116" t="s">
        <v>182</v>
      </c>
      <c r="D41" s="113">
        <v>7</v>
      </c>
      <c r="E41" s="112" t="s">
        <v>144</v>
      </c>
      <c r="F41" s="112">
        <v>1820</v>
      </c>
      <c r="G41" s="111">
        <f t="shared" si="1"/>
        <v>12740</v>
      </c>
      <c r="H41" s="104">
        <v>7</v>
      </c>
      <c r="I41" s="106">
        <f t="shared" si="0"/>
        <v>12740</v>
      </c>
      <c r="J41" s="104"/>
      <c r="K41" s="106"/>
    </row>
    <row r="42" spans="1:11" ht="42.75" customHeight="1">
      <c r="A42" s="112">
        <v>10</v>
      </c>
      <c r="B42" s="112" t="s">
        <v>181</v>
      </c>
      <c r="C42" s="115" t="s">
        <v>183</v>
      </c>
      <c r="D42" s="113">
        <v>7</v>
      </c>
      <c r="E42" s="112" t="s">
        <v>144</v>
      </c>
      <c r="F42" s="112">
        <v>5200</v>
      </c>
      <c r="G42" s="111">
        <f t="shared" si="1"/>
        <v>36400</v>
      </c>
      <c r="H42" s="104">
        <v>7</v>
      </c>
      <c r="I42" s="106">
        <f t="shared" si="0"/>
        <v>36400</v>
      </c>
      <c r="J42" s="104"/>
      <c r="K42" s="106"/>
    </row>
    <row r="43" spans="1:11">
      <c r="A43" s="114" t="s">
        <v>184</v>
      </c>
      <c r="B43" s="114" t="s">
        <v>185</v>
      </c>
      <c r="C43" s="114"/>
      <c r="D43" s="114"/>
      <c r="E43" s="114"/>
      <c r="F43" s="114"/>
      <c r="G43" s="111">
        <f t="shared" si="1"/>
        <v>0</v>
      </c>
      <c r="H43" s="101"/>
      <c r="I43" s="106">
        <f t="shared" si="0"/>
        <v>0</v>
      </c>
      <c r="J43" s="101"/>
      <c r="K43" s="106"/>
    </row>
    <row r="44" spans="1:11" ht="45.75" customHeight="1">
      <c r="A44" s="112">
        <v>1</v>
      </c>
      <c r="B44" s="112" t="s">
        <v>186</v>
      </c>
      <c r="C44" s="112" t="s">
        <v>187</v>
      </c>
      <c r="D44" s="113">
        <v>16.78</v>
      </c>
      <c r="E44" s="112" t="s">
        <v>144</v>
      </c>
      <c r="F44" s="112">
        <v>450</v>
      </c>
      <c r="G44" s="111">
        <f t="shared" si="1"/>
        <v>7551.0000000000009</v>
      </c>
      <c r="H44" s="104"/>
      <c r="I44" s="106">
        <f t="shared" si="0"/>
        <v>0</v>
      </c>
      <c r="J44" s="104">
        <v>16.78</v>
      </c>
      <c r="K44" s="106">
        <f>F44*J44</f>
        <v>7551.0000000000009</v>
      </c>
    </row>
    <row r="45" spans="1:11" ht="77.25" customHeight="1">
      <c r="A45" s="133" t="s">
        <v>188</v>
      </c>
      <c r="B45" s="134"/>
      <c r="C45" s="135"/>
      <c r="D45" s="112"/>
      <c r="E45" s="112"/>
      <c r="F45" s="112"/>
      <c r="G45" s="119">
        <f>SUM(G9:G44)</f>
        <v>691668.82</v>
      </c>
      <c r="H45" s="105"/>
      <c r="I45" s="108">
        <f>SUM(I9:I44)</f>
        <v>609713.79599999997</v>
      </c>
      <c r="J45" s="105"/>
      <c r="K45" s="171">
        <f>SUM(K9:K44)</f>
        <v>52948.600000000006</v>
      </c>
    </row>
    <row r="46" spans="1:11">
      <c r="A46" s="112" t="s">
        <v>20</v>
      </c>
      <c r="B46" s="112"/>
      <c r="C46" s="112"/>
      <c r="D46" s="112"/>
      <c r="E46" s="112"/>
      <c r="F46" s="112"/>
      <c r="G46" s="111"/>
      <c r="H46" s="105"/>
      <c r="I46" s="106"/>
      <c r="J46" s="105"/>
      <c r="K46" s="106"/>
    </row>
    <row r="47" spans="1:11">
      <c r="A47" s="133" t="s">
        <v>189</v>
      </c>
      <c r="B47" s="134"/>
      <c r="C47" s="135"/>
      <c r="D47" s="112"/>
      <c r="E47" s="112"/>
      <c r="F47" s="112"/>
      <c r="G47" s="111"/>
    </row>
  </sheetData>
  <autoFilter ref="A5:I47">
    <filterColumn colId="5" showButton="0"/>
  </autoFilter>
  <mergeCells count="13">
    <mergeCell ref="A2:G2"/>
    <mergeCell ref="A45:C45"/>
    <mergeCell ref="A47:C47"/>
    <mergeCell ref="A30:E30"/>
    <mergeCell ref="A7:C7"/>
    <mergeCell ref="A4:F4"/>
    <mergeCell ref="F5:G5"/>
    <mergeCell ref="J2:K2"/>
    <mergeCell ref="J4:J5"/>
    <mergeCell ref="K4:K5"/>
    <mergeCell ref="H4:H5"/>
    <mergeCell ref="I4:I5"/>
    <mergeCell ref="H2:I2"/>
  </mergeCells>
  <pageMargins left="0.70866141732283472" right="0.70866141732283472" top="0.74803149606299213" bottom="0.74803149606299213" header="0.31496062992125984" footer="0.31496062992125984"/>
  <pageSetup paperSize="9" scale="56"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topLeftCell="A31" zoomScale="90" zoomScaleNormal="90" workbookViewId="0">
      <selection activeCell="J45" sqref="J45"/>
    </sheetView>
  </sheetViews>
  <sheetFormatPr defaultRowHeight="14.5"/>
  <cols>
    <col min="2" max="2" width="52.08984375" bestFit="1" customWidth="1"/>
    <col min="6" max="6" width="11.90625" customWidth="1"/>
    <col min="7" max="7" width="17.36328125" hidden="1" customWidth="1"/>
    <col min="8" max="8" width="0" hidden="1" customWidth="1"/>
    <col min="9" max="9" width="16.36328125" style="59" customWidth="1"/>
    <col min="11" max="11" width="16.54296875" customWidth="1"/>
  </cols>
  <sheetData>
    <row r="1" spans="1:13">
      <c r="A1" s="146"/>
      <c r="B1" s="147"/>
      <c r="C1" s="147"/>
      <c r="D1" s="147"/>
      <c r="E1" s="147"/>
      <c r="F1" s="147"/>
      <c r="G1" s="9"/>
      <c r="H1" s="9"/>
      <c r="I1" s="9"/>
      <c r="J1" s="9"/>
      <c r="K1" s="9"/>
      <c r="L1" s="9"/>
      <c r="M1" s="1"/>
    </row>
    <row r="2" spans="1:13">
      <c r="A2" s="144" t="s">
        <v>47</v>
      </c>
      <c r="B2" s="145"/>
      <c r="C2" s="145"/>
      <c r="D2" s="2"/>
      <c r="E2" s="3" t="s">
        <v>6</v>
      </c>
      <c r="F2" s="6" t="s">
        <v>7</v>
      </c>
      <c r="G2" s="6"/>
      <c r="H2" s="6"/>
      <c r="I2" s="6"/>
      <c r="J2" s="6"/>
      <c r="K2" s="6"/>
      <c r="L2" s="6"/>
      <c r="M2" s="3"/>
    </row>
    <row r="3" spans="1:13" s="107" customFormat="1">
      <c r="A3" s="148"/>
      <c r="B3" s="148"/>
      <c r="C3" s="6"/>
      <c r="D3" s="3"/>
      <c r="E3" s="3" t="s">
        <v>8</v>
      </c>
      <c r="F3" s="7" t="s">
        <v>9</v>
      </c>
      <c r="G3" s="152" t="s">
        <v>10</v>
      </c>
      <c r="H3" s="153"/>
      <c r="I3" s="128" t="s">
        <v>201</v>
      </c>
      <c r="J3" s="129"/>
      <c r="K3" s="154" t="s">
        <v>202</v>
      </c>
      <c r="L3" s="154"/>
      <c r="M3" s="7"/>
    </row>
    <row r="4" spans="1:13">
      <c r="A4" s="4"/>
      <c r="B4" s="4"/>
      <c r="C4" s="5"/>
      <c r="D4" s="4"/>
      <c r="E4" s="4"/>
      <c r="F4" s="4"/>
      <c r="G4" s="4"/>
      <c r="H4" s="4"/>
      <c r="I4" s="5"/>
      <c r="J4" s="4"/>
      <c r="K4" s="4"/>
      <c r="L4" s="4"/>
      <c r="M4" s="4"/>
    </row>
    <row r="5" spans="1:13">
      <c r="A5" s="149" t="s">
        <v>11</v>
      </c>
      <c r="B5" s="130" t="s">
        <v>12</v>
      </c>
      <c r="C5" s="130" t="s">
        <v>13</v>
      </c>
      <c r="D5" s="130" t="s">
        <v>43</v>
      </c>
      <c r="E5" s="130" t="s">
        <v>15</v>
      </c>
      <c r="F5" s="130" t="s">
        <v>44</v>
      </c>
      <c r="G5" s="130" t="s">
        <v>14</v>
      </c>
      <c r="H5" s="130" t="s">
        <v>16</v>
      </c>
      <c r="I5" s="130" t="s">
        <v>14</v>
      </c>
      <c r="J5" s="130" t="s">
        <v>16</v>
      </c>
      <c r="K5" s="130" t="s">
        <v>14</v>
      </c>
      <c r="L5" s="130" t="s">
        <v>16</v>
      </c>
      <c r="M5" s="130" t="s">
        <v>17</v>
      </c>
    </row>
    <row r="6" spans="1:13">
      <c r="A6" s="150"/>
      <c r="B6" s="131"/>
      <c r="C6" s="131"/>
      <c r="D6" s="131"/>
      <c r="E6" s="131"/>
      <c r="F6" s="131"/>
      <c r="G6" s="131"/>
      <c r="H6" s="131"/>
      <c r="I6" s="131"/>
      <c r="J6" s="131"/>
      <c r="K6" s="131"/>
      <c r="L6" s="131"/>
      <c r="M6" s="131"/>
    </row>
    <row r="7" spans="1:13">
      <c r="A7" s="29"/>
      <c r="B7" s="30"/>
      <c r="C7" s="31"/>
      <c r="D7" s="32"/>
      <c r="E7" s="8"/>
      <c r="F7" s="8"/>
      <c r="G7" s="8"/>
      <c r="H7" s="8"/>
      <c r="I7" s="8"/>
      <c r="J7" s="8"/>
      <c r="K7" s="8"/>
      <c r="L7" s="8"/>
      <c r="M7" s="8"/>
    </row>
    <row r="8" spans="1:13">
      <c r="A8" s="151" t="s">
        <v>48</v>
      </c>
      <c r="B8" s="151" t="s">
        <v>25</v>
      </c>
    </row>
    <row r="9" spans="1:13">
      <c r="A9" s="151"/>
      <c r="B9" s="151"/>
    </row>
    <row r="10" spans="1:13">
      <c r="A10" s="34" t="s">
        <v>49</v>
      </c>
      <c r="B10" s="35" t="s">
        <v>50</v>
      </c>
      <c r="C10" s="49"/>
      <c r="D10" s="49"/>
      <c r="E10" s="49"/>
      <c r="F10" s="49"/>
      <c r="G10" s="58"/>
      <c r="H10" s="58"/>
      <c r="I10" s="60"/>
      <c r="J10" s="58"/>
      <c r="K10" s="58"/>
      <c r="L10" s="58"/>
      <c r="M10" s="58"/>
    </row>
    <row r="11" spans="1:13">
      <c r="A11" s="33" t="s">
        <v>18</v>
      </c>
      <c r="B11" s="36" t="s">
        <v>51</v>
      </c>
      <c r="C11" s="37"/>
      <c r="D11" s="37"/>
      <c r="E11" s="37"/>
      <c r="F11" s="37"/>
      <c r="G11" s="58"/>
      <c r="H11" s="58"/>
      <c r="I11" s="60"/>
      <c r="J11" s="58"/>
      <c r="K11" s="58"/>
      <c r="L11" s="58"/>
      <c r="M11" s="58"/>
    </row>
    <row r="12" spans="1:13" ht="182">
      <c r="A12" s="37">
        <v>1</v>
      </c>
      <c r="B12" s="38" t="s">
        <v>52</v>
      </c>
      <c r="C12" s="37"/>
      <c r="D12" s="37"/>
      <c r="E12" s="37"/>
      <c r="F12" s="37"/>
      <c r="G12" s="58"/>
      <c r="H12" s="58"/>
      <c r="I12" s="60"/>
      <c r="J12" s="58"/>
      <c r="K12" s="58"/>
      <c r="L12" s="58"/>
      <c r="M12" s="58"/>
    </row>
    <row r="13" spans="1:13">
      <c r="A13" s="39">
        <v>1.1000000000000001</v>
      </c>
      <c r="B13" s="38" t="s">
        <v>53</v>
      </c>
      <c r="C13" s="37" t="s">
        <v>74</v>
      </c>
      <c r="D13" s="39">
        <v>20</v>
      </c>
      <c r="E13" s="54">
        <v>710</v>
      </c>
      <c r="F13" s="39">
        <f>D13*E13</f>
        <v>14200</v>
      </c>
      <c r="G13" s="58"/>
      <c r="H13" s="58"/>
      <c r="I13" s="60">
        <v>20</v>
      </c>
      <c r="J13" s="58">
        <f>I13*E13</f>
        <v>14200</v>
      </c>
      <c r="K13" s="58"/>
      <c r="L13" s="58">
        <f>E13*K13</f>
        <v>0</v>
      </c>
      <c r="M13" s="58"/>
    </row>
    <row r="14" spans="1:13">
      <c r="A14" s="39"/>
      <c r="B14" s="38"/>
      <c r="C14" s="39"/>
      <c r="D14" s="39"/>
      <c r="E14" s="39"/>
      <c r="F14" s="39">
        <f t="shared" ref="F14:F37" si="0">D14*E14</f>
        <v>0</v>
      </c>
      <c r="G14" s="58"/>
      <c r="H14" s="58"/>
      <c r="I14" s="60"/>
      <c r="J14" s="58">
        <f t="shared" ref="J14:J37" si="1">I14*E14</f>
        <v>0</v>
      </c>
      <c r="K14" s="58"/>
      <c r="L14" s="58"/>
      <c r="M14" s="58"/>
    </row>
    <row r="15" spans="1:13" ht="26">
      <c r="A15" s="39">
        <v>2</v>
      </c>
      <c r="B15" s="38" t="s">
        <v>54</v>
      </c>
      <c r="C15" s="39"/>
      <c r="D15" s="39"/>
      <c r="E15" s="39"/>
      <c r="F15" s="39">
        <f t="shared" si="0"/>
        <v>0</v>
      </c>
      <c r="G15" s="58"/>
      <c r="H15" s="58"/>
      <c r="I15" s="60"/>
      <c r="J15" s="58">
        <f t="shared" si="1"/>
        <v>0</v>
      </c>
      <c r="K15" s="58"/>
      <c r="L15" s="58"/>
      <c r="M15" s="58"/>
    </row>
    <row r="16" spans="1:13">
      <c r="A16" s="39" t="s">
        <v>32</v>
      </c>
      <c r="B16" s="38" t="s">
        <v>55</v>
      </c>
      <c r="C16" s="39" t="s">
        <v>75</v>
      </c>
      <c r="D16" s="39">
        <v>1</v>
      </c>
      <c r="E16" s="55">
        <v>1950</v>
      </c>
      <c r="F16" s="39">
        <f t="shared" si="0"/>
        <v>1950</v>
      </c>
      <c r="G16" s="58"/>
      <c r="H16" s="58"/>
      <c r="I16" s="60">
        <v>1</v>
      </c>
      <c r="J16" s="58">
        <f t="shared" si="1"/>
        <v>1950</v>
      </c>
      <c r="K16" s="58"/>
      <c r="L16" s="58"/>
      <c r="M16" s="58"/>
    </row>
    <row r="17" spans="1:13">
      <c r="A17" s="39"/>
      <c r="B17" s="38"/>
      <c r="C17" s="39"/>
      <c r="D17" s="39"/>
      <c r="E17" s="55"/>
      <c r="F17" s="39">
        <f t="shared" si="0"/>
        <v>0</v>
      </c>
      <c r="G17" s="58"/>
      <c r="H17" s="58"/>
      <c r="I17" s="60"/>
      <c r="J17" s="58">
        <f t="shared" si="1"/>
        <v>0</v>
      </c>
      <c r="K17" s="58"/>
      <c r="L17" s="58"/>
      <c r="M17" s="58"/>
    </row>
    <row r="18" spans="1:13" ht="39">
      <c r="A18" s="39">
        <v>3</v>
      </c>
      <c r="B18" s="38" t="s">
        <v>56</v>
      </c>
      <c r="C18" s="39" t="s">
        <v>75</v>
      </c>
      <c r="D18" s="39">
        <v>1</v>
      </c>
      <c r="E18" s="55">
        <v>8200</v>
      </c>
      <c r="F18" s="39">
        <f t="shared" si="0"/>
        <v>8200</v>
      </c>
      <c r="G18" s="58"/>
      <c r="H18" s="58"/>
      <c r="I18" s="60"/>
      <c r="J18" s="58">
        <f t="shared" si="1"/>
        <v>0</v>
      </c>
      <c r="K18" s="58"/>
      <c r="L18" s="58"/>
      <c r="M18" s="58"/>
    </row>
    <row r="19" spans="1:13">
      <c r="A19" s="39"/>
      <c r="B19" s="38"/>
      <c r="C19" s="39"/>
      <c r="D19" s="39"/>
      <c r="E19" s="55"/>
      <c r="F19" s="39">
        <f t="shared" si="0"/>
        <v>0</v>
      </c>
      <c r="G19" s="58"/>
      <c r="H19" s="58"/>
      <c r="I19" s="60"/>
      <c r="J19" s="58">
        <f t="shared" si="1"/>
        <v>0</v>
      </c>
      <c r="K19" s="58"/>
      <c r="L19" s="58"/>
      <c r="M19" s="58"/>
    </row>
    <row r="20" spans="1:13">
      <c r="A20" s="34" t="s">
        <v>57</v>
      </c>
      <c r="B20" s="34" t="s">
        <v>58</v>
      </c>
      <c r="C20" s="34"/>
      <c r="D20" s="51"/>
      <c r="E20" s="56"/>
      <c r="F20" s="39">
        <f t="shared" si="0"/>
        <v>0</v>
      </c>
      <c r="G20" s="58"/>
      <c r="H20" s="58"/>
      <c r="I20" s="60"/>
      <c r="J20" s="58">
        <f t="shared" si="1"/>
        <v>0</v>
      </c>
      <c r="K20" s="58"/>
      <c r="L20" s="58"/>
      <c r="M20" s="58"/>
    </row>
    <row r="21" spans="1:13">
      <c r="A21" s="40"/>
      <c r="B21" s="41"/>
      <c r="C21" s="41"/>
      <c r="D21" s="41"/>
      <c r="E21" s="41"/>
      <c r="F21" s="39">
        <f t="shared" si="0"/>
        <v>0</v>
      </c>
      <c r="G21" s="58"/>
      <c r="H21" s="58"/>
      <c r="I21" s="60"/>
      <c r="J21" s="58">
        <f t="shared" si="1"/>
        <v>0</v>
      </c>
      <c r="K21" s="58"/>
      <c r="L21" s="58"/>
      <c r="M21" s="58"/>
    </row>
    <row r="22" spans="1:13">
      <c r="A22" s="34" t="s">
        <v>59</v>
      </c>
      <c r="B22" s="35" t="s">
        <v>60</v>
      </c>
      <c r="C22" s="49"/>
      <c r="D22" s="49"/>
      <c r="E22" s="49"/>
      <c r="F22" s="39">
        <f t="shared" si="0"/>
        <v>0</v>
      </c>
      <c r="G22" s="58"/>
      <c r="H22" s="58"/>
      <c r="I22" s="60"/>
      <c r="J22" s="58">
        <f t="shared" si="1"/>
        <v>0</v>
      </c>
      <c r="K22" s="58"/>
      <c r="L22" s="58"/>
      <c r="M22" s="58"/>
    </row>
    <row r="23" spans="1:13">
      <c r="A23" s="40"/>
      <c r="B23" s="41"/>
      <c r="C23" s="41"/>
      <c r="D23" s="41"/>
      <c r="E23" s="41"/>
      <c r="F23" s="39">
        <f t="shared" si="0"/>
        <v>0</v>
      </c>
      <c r="G23" s="58"/>
      <c r="H23" s="58"/>
      <c r="I23" s="60"/>
      <c r="J23" s="58">
        <f t="shared" si="1"/>
        <v>0</v>
      </c>
      <c r="K23" s="58"/>
      <c r="L23" s="58"/>
      <c r="M23" s="58"/>
    </row>
    <row r="24" spans="1:13">
      <c r="A24" s="33" t="s">
        <v>22</v>
      </c>
      <c r="B24" s="42" t="s">
        <v>61</v>
      </c>
      <c r="C24" s="43"/>
      <c r="D24" s="43"/>
      <c r="E24" s="43"/>
      <c r="F24" s="39">
        <f t="shared" si="0"/>
        <v>0</v>
      </c>
      <c r="G24" s="58"/>
      <c r="H24" s="58"/>
      <c r="I24" s="60"/>
      <c r="J24" s="58">
        <f t="shared" si="1"/>
        <v>0</v>
      </c>
      <c r="K24" s="58"/>
      <c r="L24" s="58"/>
      <c r="M24" s="58"/>
    </row>
    <row r="25" spans="1:13">
      <c r="A25" s="33"/>
      <c r="B25" s="43"/>
      <c r="C25" s="43"/>
      <c r="D25" s="43"/>
      <c r="E25" s="43"/>
      <c r="F25" s="39">
        <f t="shared" si="0"/>
        <v>0</v>
      </c>
      <c r="G25" s="58"/>
      <c r="H25" s="58"/>
      <c r="I25" s="60"/>
      <c r="J25" s="58">
        <f t="shared" si="1"/>
        <v>0</v>
      </c>
      <c r="K25" s="58"/>
      <c r="L25" s="58"/>
      <c r="M25" s="58"/>
    </row>
    <row r="26" spans="1:13" ht="130">
      <c r="A26" s="37">
        <v>1</v>
      </c>
      <c r="B26" s="38" t="s">
        <v>62</v>
      </c>
      <c r="C26" s="33"/>
      <c r="D26" s="37"/>
      <c r="E26" s="37"/>
      <c r="F26" s="39">
        <f t="shared" si="0"/>
        <v>0</v>
      </c>
      <c r="G26" s="58"/>
      <c r="H26" s="58"/>
      <c r="I26" s="60"/>
      <c r="J26" s="58">
        <f t="shared" si="1"/>
        <v>0</v>
      </c>
      <c r="K26" s="58"/>
      <c r="L26" s="58"/>
      <c r="M26" s="58"/>
    </row>
    <row r="27" spans="1:13">
      <c r="A27" s="37"/>
      <c r="B27" s="36" t="s">
        <v>63</v>
      </c>
      <c r="C27" s="33"/>
      <c r="D27" s="37"/>
      <c r="E27" s="37"/>
      <c r="F27" s="39">
        <f t="shared" si="0"/>
        <v>0</v>
      </c>
      <c r="G27" s="58"/>
      <c r="H27" s="58"/>
      <c r="I27" s="60"/>
      <c r="J27" s="58">
        <f t="shared" si="1"/>
        <v>0</v>
      </c>
      <c r="K27" s="58"/>
      <c r="L27" s="58"/>
      <c r="M27" s="58"/>
    </row>
    <row r="28" spans="1:13">
      <c r="A28" s="37" t="s">
        <v>64</v>
      </c>
      <c r="B28" s="38" t="s">
        <v>65</v>
      </c>
      <c r="C28" s="37" t="s">
        <v>74</v>
      </c>
      <c r="D28" s="37">
        <v>7</v>
      </c>
      <c r="E28" s="54">
        <v>1250</v>
      </c>
      <c r="F28" s="39">
        <f t="shared" si="0"/>
        <v>8750</v>
      </c>
      <c r="G28" s="58"/>
      <c r="H28" s="58"/>
      <c r="I28" s="60">
        <v>6.5</v>
      </c>
      <c r="J28" s="58">
        <f t="shared" si="1"/>
        <v>8125</v>
      </c>
      <c r="K28" s="58"/>
      <c r="L28" s="58"/>
      <c r="M28" s="58"/>
    </row>
    <row r="29" spans="1:13">
      <c r="A29" s="37"/>
      <c r="B29" s="38"/>
      <c r="C29" s="37"/>
      <c r="D29" s="37"/>
      <c r="E29" s="54"/>
      <c r="F29" s="39">
        <f t="shared" si="0"/>
        <v>0</v>
      </c>
      <c r="G29" s="58"/>
      <c r="H29" s="58"/>
      <c r="I29" s="60"/>
      <c r="J29" s="58">
        <f t="shared" si="1"/>
        <v>0</v>
      </c>
      <c r="K29" s="58"/>
      <c r="L29" s="58"/>
      <c r="M29" s="58"/>
    </row>
    <row r="30" spans="1:13" ht="117">
      <c r="A30" s="37">
        <v>2</v>
      </c>
      <c r="B30" s="44" t="s">
        <v>66</v>
      </c>
      <c r="C30" s="33"/>
      <c r="D30" s="37"/>
      <c r="E30" s="37"/>
      <c r="F30" s="39">
        <f t="shared" si="0"/>
        <v>0</v>
      </c>
      <c r="G30" s="58"/>
      <c r="H30" s="58"/>
      <c r="I30" s="60"/>
      <c r="J30" s="58">
        <f t="shared" si="1"/>
        <v>0</v>
      </c>
      <c r="K30" s="58"/>
      <c r="L30" s="58"/>
      <c r="M30" s="58"/>
    </row>
    <row r="31" spans="1:13">
      <c r="A31" s="37">
        <v>2.1</v>
      </c>
      <c r="B31" s="45" t="s">
        <v>67</v>
      </c>
      <c r="C31" s="37" t="s">
        <v>74</v>
      </c>
      <c r="D31" s="37">
        <v>3</v>
      </c>
      <c r="E31" s="54">
        <v>550</v>
      </c>
      <c r="F31" s="39">
        <f t="shared" si="0"/>
        <v>1650</v>
      </c>
      <c r="G31" s="58"/>
      <c r="H31" s="58"/>
      <c r="I31" s="60">
        <v>3</v>
      </c>
      <c r="J31" s="58">
        <f t="shared" si="1"/>
        <v>1650</v>
      </c>
      <c r="K31" s="58"/>
      <c r="L31" s="58"/>
      <c r="M31" s="58"/>
    </row>
    <row r="32" spans="1:13">
      <c r="A32" s="37"/>
      <c r="B32" s="45"/>
      <c r="C32" s="37"/>
      <c r="D32" s="37"/>
      <c r="E32" s="54"/>
      <c r="F32" s="39">
        <f t="shared" si="0"/>
        <v>0</v>
      </c>
      <c r="G32" s="58"/>
      <c r="H32" s="58"/>
      <c r="I32" s="60"/>
      <c r="J32" s="58">
        <f t="shared" si="1"/>
        <v>0</v>
      </c>
      <c r="K32" s="58"/>
      <c r="L32" s="58"/>
      <c r="M32" s="58"/>
    </row>
    <row r="33" spans="1:13" ht="26">
      <c r="A33" s="37">
        <v>3</v>
      </c>
      <c r="B33" s="38" t="s">
        <v>68</v>
      </c>
      <c r="C33" s="37" t="s">
        <v>74</v>
      </c>
      <c r="D33" s="37">
        <v>1</v>
      </c>
      <c r="E33" s="54">
        <v>650</v>
      </c>
      <c r="F33" s="39">
        <f t="shared" si="0"/>
        <v>650</v>
      </c>
      <c r="G33" s="58"/>
      <c r="H33" s="58"/>
      <c r="I33" s="60">
        <v>1</v>
      </c>
      <c r="J33" s="58">
        <f t="shared" si="1"/>
        <v>650</v>
      </c>
      <c r="K33" s="58"/>
      <c r="L33" s="58"/>
      <c r="M33" s="58"/>
    </row>
    <row r="34" spans="1:13">
      <c r="A34" s="37"/>
      <c r="B34" s="45"/>
      <c r="C34" s="37"/>
      <c r="D34" s="37"/>
      <c r="E34" s="54"/>
      <c r="F34" s="39">
        <f t="shared" si="0"/>
        <v>0</v>
      </c>
      <c r="G34" s="58"/>
      <c r="H34" s="58"/>
      <c r="I34" s="60"/>
      <c r="J34" s="58">
        <f t="shared" si="1"/>
        <v>0</v>
      </c>
      <c r="K34" s="58"/>
      <c r="L34" s="58"/>
      <c r="M34" s="58"/>
    </row>
    <row r="35" spans="1:13" ht="26">
      <c r="A35" s="37">
        <v>4</v>
      </c>
      <c r="B35" s="38" t="s">
        <v>69</v>
      </c>
      <c r="C35" s="37" t="s">
        <v>19</v>
      </c>
      <c r="D35" s="37">
        <v>1</v>
      </c>
      <c r="E35" s="37">
        <v>4500</v>
      </c>
      <c r="F35" s="39">
        <f t="shared" si="0"/>
        <v>4500</v>
      </c>
      <c r="G35" s="58"/>
      <c r="H35" s="58"/>
      <c r="I35" s="60">
        <v>1</v>
      </c>
      <c r="J35" s="58">
        <f t="shared" si="1"/>
        <v>4500</v>
      </c>
      <c r="K35" s="58"/>
      <c r="L35" s="58"/>
      <c r="M35" s="58"/>
    </row>
    <row r="36" spans="1:13">
      <c r="A36" s="37"/>
      <c r="B36" s="38"/>
      <c r="C36" s="37"/>
      <c r="D36" s="37"/>
      <c r="E36" s="37"/>
      <c r="F36" s="39">
        <f t="shared" si="0"/>
        <v>0</v>
      </c>
      <c r="G36" s="58"/>
      <c r="H36" s="58"/>
      <c r="I36" s="60"/>
      <c r="J36" s="58">
        <f t="shared" si="1"/>
        <v>0</v>
      </c>
      <c r="K36" s="58"/>
      <c r="L36" s="58"/>
      <c r="M36" s="58"/>
    </row>
    <row r="37" spans="1:13" ht="39">
      <c r="A37" s="37">
        <v>5</v>
      </c>
      <c r="B37" s="46" t="s">
        <v>70</v>
      </c>
      <c r="C37" s="50" t="s">
        <v>76</v>
      </c>
      <c r="D37" s="52">
        <v>1</v>
      </c>
      <c r="E37" s="57">
        <v>2050</v>
      </c>
      <c r="F37" s="39">
        <f t="shared" si="0"/>
        <v>2050</v>
      </c>
      <c r="G37" s="58"/>
      <c r="H37" s="58"/>
      <c r="I37" s="60">
        <v>1</v>
      </c>
      <c r="J37" s="58">
        <f t="shared" si="1"/>
        <v>2050</v>
      </c>
      <c r="K37" s="58"/>
      <c r="L37" s="58"/>
      <c r="M37" s="58"/>
    </row>
    <row r="38" spans="1:13">
      <c r="A38" s="37"/>
      <c r="B38" s="38"/>
      <c r="C38" s="37"/>
      <c r="D38" s="37"/>
      <c r="E38" s="37"/>
      <c r="F38" s="37"/>
      <c r="G38" s="58"/>
      <c r="H38" s="58"/>
      <c r="I38" s="60"/>
      <c r="J38" s="58"/>
      <c r="K38" s="58"/>
      <c r="L38" s="58"/>
      <c r="M38" s="58"/>
    </row>
    <row r="39" spans="1:13" ht="26">
      <c r="A39" s="34" t="s">
        <v>71</v>
      </c>
      <c r="B39" s="47" t="s">
        <v>72</v>
      </c>
      <c r="C39" s="34"/>
      <c r="D39" s="51"/>
      <c r="E39" s="56"/>
      <c r="F39" s="56"/>
      <c r="G39" s="58"/>
      <c r="H39" s="58"/>
      <c r="I39" s="60"/>
      <c r="J39" s="58"/>
      <c r="K39" s="58"/>
      <c r="L39" s="58"/>
      <c r="M39" s="58"/>
    </row>
    <row r="40" spans="1:13">
      <c r="A40" s="40"/>
      <c r="B40" s="41"/>
      <c r="C40" s="41"/>
      <c r="D40" s="41"/>
      <c r="E40" s="41"/>
      <c r="F40" s="41"/>
      <c r="G40" s="58"/>
      <c r="H40" s="58"/>
      <c r="I40" s="60"/>
      <c r="J40" s="58"/>
      <c r="K40" s="58"/>
      <c r="L40" s="58"/>
      <c r="M40" s="58"/>
    </row>
    <row r="41" spans="1:13" ht="15.5">
      <c r="A41" s="48"/>
      <c r="B41" s="48" t="s">
        <v>73</v>
      </c>
      <c r="C41" s="48"/>
      <c r="D41" s="53"/>
      <c r="E41" s="48"/>
      <c r="F41" s="48">
        <f>SUM(F12:F39)</f>
        <v>41950</v>
      </c>
      <c r="G41" s="58"/>
      <c r="H41" s="58"/>
      <c r="I41" s="60"/>
      <c r="J41" s="61">
        <f>SUM(J13:J40)</f>
        <v>33125</v>
      </c>
      <c r="K41" s="58"/>
      <c r="L41" s="61">
        <f>SUM(L12:L40)</f>
        <v>0</v>
      </c>
      <c r="M41" s="58"/>
    </row>
  </sheetData>
  <mergeCells count="21">
    <mergeCell ref="A8:A9"/>
    <mergeCell ref="B8:B9"/>
    <mergeCell ref="G3:H3"/>
    <mergeCell ref="I3:J3"/>
    <mergeCell ref="K3:L3"/>
    <mergeCell ref="I5:I6"/>
    <mergeCell ref="J5:J6"/>
    <mergeCell ref="G5:G6"/>
    <mergeCell ref="H5:H6"/>
    <mergeCell ref="M5:M6"/>
    <mergeCell ref="K5:K6"/>
    <mergeCell ref="L5:L6"/>
    <mergeCell ref="A2:C2"/>
    <mergeCell ref="A1:F1"/>
    <mergeCell ref="E5:E6"/>
    <mergeCell ref="F5:F6"/>
    <mergeCell ref="A3:B3"/>
    <mergeCell ref="A5:A6"/>
    <mergeCell ref="B5:B6"/>
    <mergeCell ref="C5:C6"/>
    <mergeCell ref="D5: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D117"/>
  <sheetViews>
    <sheetView topLeftCell="A79" zoomScale="90" zoomScaleNormal="90" workbookViewId="0">
      <selection activeCell="L96" sqref="L96"/>
    </sheetView>
  </sheetViews>
  <sheetFormatPr defaultRowHeight="14"/>
  <cols>
    <col min="1" max="1" width="7.6328125" style="25" customWidth="1"/>
    <col min="2" max="2" width="73" style="15" customWidth="1"/>
    <col min="3" max="3" width="8.6328125" style="14" bestFit="1" customWidth="1"/>
    <col min="4" max="4" width="6.36328125" style="14" customWidth="1"/>
    <col min="5" max="5" width="12.36328125" style="13" bestFit="1" customWidth="1"/>
    <col min="6" max="6" width="16.6328125" style="12" bestFit="1" customWidth="1"/>
    <col min="7" max="7" width="9" style="25" hidden="1" customWidth="1"/>
    <col min="8" max="8" width="14.453125" style="25" hidden="1" customWidth="1"/>
    <col min="9" max="9" width="9" style="25" customWidth="1"/>
    <col min="10" max="10" width="14.453125" style="25" customWidth="1"/>
    <col min="11" max="11" width="9" style="25" customWidth="1"/>
    <col min="12" max="12" width="14.453125" style="25" customWidth="1"/>
    <col min="13" max="192" width="9" style="25" customWidth="1"/>
    <col min="193" max="240" width="9" style="24" customWidth="1"/>
    <col min="241" max="252" width="9.36328125" style="24"/>
    <col min="253" max="253" width="7.6328125" style="24" customWidth="1"/>
    <col min="254" max="254" width="71.453125" style="24" customWidth="1"/>
    <col min="255" max="255" width="8.6328125" style="24" bestFit="1" customWidth="1"/>
    <col min="256" max="256" width="6.36328125" style="24" customWidth="1"/>
    <col min="257" max="257" width="14.54296875" style="24" customWidth="1"/>
    <col min="258" max="258" width="16.453125" style="24" customWidth="1"/>
    <col min="259" max="259" width="9" style="24" customWidth="1"/>
    <col min="260" max="260" width="14.453125" style="24" customWidth="1"/>
    <col min="261" max="262" width="12.36328125" style="24" customWidth="1"/>
    <col min="263" max="263" width="9.36328125" style="24" customWidth="1"/>
    <col min="264" max="264" width="12.36328125" style="24" bestFit="1" customWidth="1"/>
    <col min="265" max="496" width="9" style="24" customWidth="1"/>
    <col min="497" max="508" width="9.36328125" style="24"/>
    <col min="509" max="509" width="7.6328125" style="24" customWidth="1"/>
    <col min="510" max="510" width="71.453125" style="24" customWidth="1"/>
    <col min="511" max="511" width="8.6328125" style="24" bestFit="1" customWidth="1"/>
    <col min="512" max="512" width="6.36328125" style="24" customWidth="1"/>
    <col min="513" max="513" width="14.54296875" style="24" customWidth="1"/>
    <col min="514" max="514" width="16.453125" style="24" customWidth="1"/>
    <col min="515" max="515" width="9" style="24" customWidth="1"/>
    <col min="516" max="516" width="14.453125" style="24" customWidth="1"/>
    <col min="517" max="518" width="12.36328125" style="24" customWidth="1"/>
    <col min="519" max="519" width="9.36328125" style="24" customWidth="1"/>
    <col min="520" max="520" width="12.36328125" style="24" bestFit="1" customWidth="1"/>
    <col min="521" max="752" width="9" style="24" customWidth="1"/>
    <col min="753" max="764" width="9.36328125" style="24"/>
    <col min="765" max="765" width="7.6328125" style="24" customWidth="1"/>
    <col min="766" max="766" width="71.453125" style="24" customWidth="1"/>
    <col min="767" max="767" width="8.6328125" style="24" bestFit="1" customWidth="1"/>
    <col min="768" max="768" width="6.36328125" style="24" customWidth="1"/>
    <col min="769" max="769" width="14.54296875" style="24" customWidth="1"/>
    <col min="770" max="770" width="16.453125" style="24" customWidth="1"/>
    <col min="771" max="771" width="9" style="24" customWidth="1"/>
    <col min="772" max="772" width="14.453125" style="24" customWidth="1"/>
    <col min="773" max="774" width="12.36328125" style="24" customWidth="1"/>
    <col min="775" max="775" width="9.36328125" style="24" customWidth="1"/>
    <col min="776" max="776" width="12.36328125" style="24" bestFit="1" customWidth="1"/>
    <col min="777" max="1008" width="9" style="24" customWidth="1"/>
    <col min="1009" max="1020" width="9.36328125" style="24"/>
    <col min="1021" max="1021" width="7.6328125" style="24" customWidth="1"/>
    <col min="1022" max="1022" width="71.453125" style="24" customWidth="1"/>
    <col min="1023" max="1023" width="8.6328125" style="24" bestFit="1" customWidth="1"/>
    <col min="1024" max="1024" width="6.36328125" style="24" customWidth="1"/>
    <col min="1025" max="1025" width="14.54296875" style="24" customWidth="1"/>
    <col min="1026" max="1026" width="16.453125" style="24" customWidth="1"/>
    <col min="1027" max="1027" width="9" style="24" customWidth="1"/>
    <col min="1028" max="1028" width="14.453125" style="24" customWidth="1"/>
    <col min="1029" max="1030" width="12.36328125" style="24" customWidth="1"/>
    <col min="1031" max="1031" width="9.36328125" style="24" customWidth="1"/>
    <col min="1032" max="1032" width="12.36328125" style="24" bestFit="1" customWidth="1"/>
    <col min="1033" max="1264" width="9" style="24" customWidth="1"/>
    <col min="1265" max="1276" width="9.36328125" style="24"/>
    <col min="1277" max="1277" width="7.6328125" style="24" customWidth="1"/>
    <col min="1278" max="1278" width="71.453125" style="24" customWidth="1"/>
    <col min="1279" max="1279" width="8.6328125" style="24" bestFit="1" customWidth="1"/>
    <col min="1280" max="1280" width="6.36328125" style="24" customWidth="1"/>
    <col min="1281" max="1281" width="14.54296875" style="24" customWidth="1"/>
    <col min="1282" max="1282" width="16.453125" style="24" customWidth="1"/>
    <col min="1283" max="1283" width="9" style="24" customWidth="1"/>
    <col min="1284" max="1284" width="14.453125" style="24" customWidth="1"/>
    <col min="1285" max="1286" width="12.36328125" style="24" customWidth="1"/>
    <col min="1287" max="1287" width="9.36328125" style="24" customWidth="1"/>
    <col min="1288" max="1288" width="12.36328125" style="24" bestFit="1" customWidth="1"/>
    <col min="1289" max="1520" width="9" style="24" customWidth="1"/>
    <col min="1521" max="1532" width="9.36328125" style="24"/>
    <col min="1533" max="1533" width="7.6328125" style="24" customWidth="1"/>
    <col min="1534" max="1534" width="71.453125" style="24" customWidth="1"/>
    <col min="1535" max="1535" width="8.6328125" style="24" bestFit="1" customWidth="1"/>
    <col min="1536" max="1536" width="6.36328125" style="24" customWidth="1"/>
    <col min="1537" max="1537" width="14.54296875" style="24" customWidth="1"/>
    <col min="1538" max="1538" width="16.453125" style="24" customWidth="1"/>
    <col min="1539" max="1539" width="9" style="24" customWidth="1"/>
    <col min="1540" max="1540" width="14.453125" style="24" customWidth="1"/>
    <col min="1541" max="1542" width="12.36328125" style="24" customWidth="1"/>
    <col min="1543" max="1543" width="9.36328125" style="24" customWidth="1"/>
    <col min="1544" max="1544" width="12.36328125" style="24" bestFit="1" customWidth="1"/>
    <col min="1545" max="1776" width="9" style="24" customWidth="1"/>
    <col min="1777" max="1788" width="9.36328125" style="24"/>
    <col min="1789" max="1789" width="7.6328125" style="24" customWidth="1"/>
    <col min="1790" max="1790" width="71.453125" style="24" customWidth="1"/>
    <col min="1791" max="1791" width="8.6328125" style="24" bestFit="1" customWidth="1"/>
    <col min="1792" max="1792" width="6.36328125" style="24" customWidth="1"/>
    <col min="1793" max="1793" width="14.54296875" style="24" customWidth="1"/>
    <col min="1794" max="1794" width="16.453125" style="24" customWidth="1"/>
    <col min="1795" max="1795" width="9" style="24" customWidth="1"/>
    <col min="1796" max="1796" width="14.453125" style="24" customWidth="1"/>
    <col min="1797" max="1798" width="12.36328125" style="24" customWidth="1"/>
    <col min="1799" max="1799" width="9.36328125" style="24" customWidth="1"/>
    <col min="1800" max="1800" width="12.36328125" style="24" bestFit="1" customWidth="1"/>
    <col min="1801" max="2032" width="9" style="24" customWidth="1"/>
    <col min="2033" max="2044" width="9.36328125" style="24"/>
    <col min="2045" max="2045" width="7.6328125" style="24" customWidth="1"/>
    <col min="2046" max="2046" width="71.453125" style="24" customWidth="1"/>
    <col min="2047" max="2047" width="8.6328125" style="24" bestFit="1" customWidth="1"/>
    <col min="2048" max="2048" width="6.36328125" style="24" customWidth="1"/>
    <col min="2049" max="2049" width="14.54296875" style="24" customWidth="1"/>
    <col min="2050" max="2050" width="16.453125" style="24" customWidth="1"/>
    <col min="2051" max="2051" width="9" style="24" customWidth="1"/>
    <col min="2052" max="2052" width="14.453125" style="24" customWidth="1"/>
    <col min="2053" max="2054" width="12.36328125" style="24" customWidth="1"/>
    <col min="2055" max="2055" width="9.36328125" style="24" customWidth="1"/>
    <col min="2056" max="2056" width="12.36328125" style="24" bestFit="1" customWidth="1"/>
    <col min="2057" max="2288" width="9" style="24" customWidth="1"/>
    <col min="2289" max="2300" width="9.36328125" style="24"/>
    <col min="2301" max="2301" width="7.6328125" style="24" customWidth="1"/>
    <col min="2302" max="2302" width="71.453125" style="24" customWidth="1"/>
    <col min="2303" max="2303" width="8.6328125" style="24" bestFit="1" customWidth="1"/>
    <col min="2304" max="2304" width="6.36328125" style="24" customWidth="1"/>
    <col min="2305" max="2305" width="14.54296875" style="24" customWidth="1"/>
    <col min="2306" max="2306" width="16.453125" style="24" customWidth="1"/>
    <col min="2307" max="2307" width="9" style="24" customWidth="1"/>
    <col min="2308" max="2308" width="14.453125" style="24" customWidth="1"/>
    <col min="2309" max="2310" width="12.36328125" style="24" customWidth="1"/>
    <col min="2311" max="2311" width="9.36328125" style="24" customWidth="1"/>
    <col min="2312" max="2312" width="12.36328125" style="24" bestFit="1" customWidth="1"/>
    <col min="2313" max="2544" width="9" style="24" customWidth="1"/>
    <col min="2545" max="2556" width="9.36328125" style="24"/>
    <col min="2557" max="2557" width="7.6328125" style="24" customWidth="1"/>
    <col min="2558" max="2558" width="71.453125" style="24" customWidth="1"/>
    <col min="2559" max="2559" width="8.6328125" style="24" bestFit="1" customWidth="1"/>
    <col min="2560" max="2560" width="6.36328125" style="24" customWidth="1"/>
    <col min="2561" max="2561" width="14.54296875" style="24" customWidth="1"/>
    <col min="2562" max="2562" width="16.453125" style="24" customWidth="1"/>
    <col min="2563" max="2563" width="9" style="24" customWidth="1"/>
    <col min="2564" max="2564" width="14.453125" style="24" customWidth="1"/>
    <col min="2565" max="2566" width="12.36328125" style="24" customWidth="1"/>
    <col min="2567" max="2567" width="9.36328125" style="24" customWidth="1"/>
    <col min="2568" max="2568" width="12.36328125" style="24" bestFit="1" customWidth="1"/>
    <col min="2569" max="2800" width="9" style="24" customWidth="1"/>
    <col min="2801" max="2812" width="9.36328125" style="24"/>
    <col min="2813" max="2813" width="7.6328125" style="24" customWidth="1"/>
    <col min="2814" max="2814" width="71.453125" style="24" customWidth="1"/>
    <col min="2815" max="2815" width="8.6328125" style="24" bestFit="1" customWidth="1"/>
    <col min="2816" max="2816" width="6.36328125" style="24" customWidth="1"/>
    <col min="2817" max="2817" width="14.54296875" style="24" customWidth="1"/>
    <col min="2818" max="2818" width="16.453125" style="24" customWidth="1"/>
    <col min="2819" max="2819" width="9" style="24" customWidth="1"/>
    <col min="2820" max="2820" width="14.453125" style="24" customWidth="1"/>
    <col min="2821" max="2822" width="12.36328125" style="24" customWidth="1"/>
    <col min="2823" max="2823" width="9.36328125" style="24" customWidth="1"/>
    <col min="2824" max="2824" width="12.36328125" style="24" bestFit="1" customWidth="1"/>
    <col min="2825" max="3056" width="9" style="24" customWidth="1"/>
    <col min="3057" max="3068" width="9.36328125" style="24"/>
    <col min="3069" max="3069" width="7.6328125" style="24" customWidth="1"/>
    <col min="3070" max="3070" width="71.453125" style="24" customWidth="1"/>
    <col min="3071" max="3071" width="8.6328125" style="24" bestFit="1" customWidth="1"/>
    <col min="3072" max="3072" width="6.36328125" style="24" customWidth="1"/>
    <col min="3073" max="3073" width="14.54296875" style="24" customWidth="1"/>
    <col min="3074" max="3074" width="16.453125" style="24" customWidth="1"/>
    <col min="3075" max="3075" width="9" style="24" customWidth="1"/>
    <col min="3076" max="3076" width="14.453125" style="24" customWidth="1"/>
    <col min="3077" max="3078" width="12.36328125" style="24" customWidth="1"/>
    <col min="3079" max="3079" width="9.36328125" style="24" customWidth="1"/>
    <col min="3080" max="3080" width="12.36328125" style="24" bestFit="1" customWidth="1"/>
    <col min="3081" max="3312" width="9" style="24" customWidth="1"/>
    <col min="3313" max="3324" width="9.36328125" style="24"/>
    <col min="3325" max="3325" width="7.6328125" style="24" customWidth="1"/>
    <col min="3326" max="3326" width="71.453125" style="24" customWidth="1"/>
    <col min="3327" max="3327" width="8.6328125" style="24" bestFit="1" customWidth="1"/>
    <col min="3328" max="3328" width="6.36328125" style="24" customWidth="1"/>
    <col min="3329" max="3329" width="14.54296875" style="24" customWidth="1"/>
    <col min="3330" max="3330" width="16.453125" style="24" customWidth="1"/>
    <col min="3331" max="3331" width="9" style="24" customWidth="1"/>
    <col min="3332" max="3332" width="14.453125" style="24" customWidth="1"/>
    <col min="3333" max="3334" width="12.36328125" style="24" customWidth="1"/>
    <col min="3335" max="3335" width="9.36328125" style="24" customWidth="1"/>
    <col min="3336" max="3336" width="12.36328125" style="24" bestFit="1" customWidth="1"/>
    <col min="3337" max="3568" width="9" style="24" customWidth="1"/>
    <col min="3569" max="3580" width="9.36328125" style="24"/>
    <col min="3581" max="3581" width="7.6328125" style="24" customWidth="1"/>
    <col min="3582" max="3582" width="71.453125" style="24" customWidth="1"/>
    <col min="3583" max="3583" width="8.6328125" style="24" bestFit="1" customWidth="1"/>
    <col min="3584" max="3584" width="6.36328125" style="24" customWidth="1"/>
    <col min="3585" max="3585" width="14.54296875" style="24" customWidth="1"/>
    <col min="3586" max="3586" width="16.453125" style="24" customWidth="1"/>
    <col min="3587" max="3587" width="9" style="24" customWidth="1"/>
    <col min="3588" max="3588" width="14.453125" style="24" customWidth="1"/>
    <col min="3589" max="3590" width="12.36328125" style="24" customWidth="1"/>
    <col min="3591" max="3591" width="9.36328125" style="24" customWidth="1"/>
    <col min="3592" max="3592" width="12.36328125" style="24" bestFit="1" customWidth="1"/>
    <col min="3593" max="3824" width="9" style="24" customWidth="1"/>
    <col min="3825" max="3836" width="9.36328125" style="24"/>
    <col min="3837" max="3837" width="7.6328125" style="24" customWidth="1"/>
    <col min="3838" max="3838" width="71.453125" style="24" customWidth="1"/>
    <col min="3839" max="3839" width="8.6328125" style="24" bestFit="1" customWidth="1"/>
    <col min="3840" max="3840" width="6.36328125" style="24" customWidth="1"/>
    <col min="3841" max="3841" width="14.54296875" style="24" customWidth="1"/>
    <col min="3842" max="3842" width="16.453125" style="24" customWidth="1"/>
    <col min="3843" max="3843" width="9" style="24" customWidth="1"/>
    <col min="3844" max="3844" width="14.453125" style="24" customWidth="1"/>
    <col min="3845" max="3846" width="12.36328125" style="24" customWidth="1"/>
    <col min="3847" max="3847" width="9.36328125" style="24" customWidth="1"/>
    <col min="3848" max="3848" width="12.36328125" style="24" bestFit="1" customWidth="1"/>
    <col min="3849" max="4080" width="9" style="24" customWidth="1"/>
    <col min="4081" max="4092" width="9.36328125" style="24"/>
    <col min="4093" max="4093" width="7.6328125" style="24" customWidth="1"/>
    <col min="4094" max="4094" width="71.453125" style="24" customWidth="1"/>
    <col min="4095" max="4095" width="8.6328125" style="24" bestFit="1" customWidth="1"/>
    <col min="4096" max="4096" width="6.36328125" style="24" customWidth="1"/>
    <col min="4097" max="4097" width="14.54296875" style="24" customWidth="1"/>
    <col min="4098" max="4098" width="16.453125" style="24" customWidth="1"/>
    <col min="4099" max="4099" width="9" style="24" customWidth="1"/>
    <col min="4100" max="4100" width="14.453125" style="24" customWidth="1"/>
    <col min="4101" max="4102" width="12.36328125" style="24" customWidth="1"/>
    <col min="4103" max="4103" width="9.36328125" style="24" customWidth="1"/>
    <col min="4104" max="4104" width="12.36328125" style="24" bestFit="1" customWidth="1"/>
    <col min="4105" max="4336" width="9" style="24" customWidth="1"/>
    <col min="4337" max="4348" width="9.36328125" style="24"/>
    <col min="4349" max="4349" width="7.6328125" style="24" customWidth="1"/>
    <col min="4350" max="4350" width="71.453125" style="24" customWidth="1"/>
    <col min="4351" max="4351" width="8.6328125" style="24" bestFit="1" customWidth="1"/>
    <col min="4352" max="4352" width="6.36328125" style="24" customWidth="1"/>
    <col min="4353" max="4353" width="14.54296875" style="24" customWidth="1"/>
    <col min="4354" max="4354" width="16.453125" style="24" customWidth="1"/>
    <col min="4355" max="4355" width="9" style="24" customWidth="1"/>
    <col min="4356" max="4356" width="14.453125" style="24" customWidth="1"/>
    <col min="4357" max="4358" width="12.36328125" style="24" customWidth="1"/>
    <col min="4359" max="4359" width="9.36328125" style="24" customWidth="1"/>
    <col min="4360" max="4360" width="12.36328125" style="24" bestFit="1" customWidth="1"/>
    <col min="4361" max="4592" width="9" style="24" customWidth="1"/>
    <col min="4593" max="4604" width="9.36328125" style="24"/>
    <col min="4605" max="4605" width="7.6328125" style="24" customWidth="1"/>
    <col min="4606" max="4606" width="71.453125" style="24" customWidth="1"/>
    <col min="4607" max="4607" width="8.6328125" style="24" bestFit="1" customWidth="1"/>
    <col min="4608" max="4608" width="6.36328125" style="24" customWidth="1"/>
    <col min="4609" max="4609" width="14.54296875" style="24" customWidth="1"/>
    <col min="4610" max="4610" width="16.453125" style="24" customWidth="1"/>
    <col min="4611" max="4611" width="9" style="24" customWidth="1"/>
    <col min="4612" max="4612" width="14.453125" style="24" customWidth="1"/>
    <col min="4613" max="4614" width="12.36328125" style="24" customWidth="1"/>
    <col min="4615" max="4615" width="9.36328125" style="24" customWidth="1"/>
    <col min="4616" max="4616" width="12.36328125" style="24" bestFit="1" customWidth="1"/>
    <col min="4617" max="4848" width="9" style="24" customWidth="1"/>
    <col min="4849" max="4860" width="9.36328125" style="24"/>
    <col min="4861" max="4861" width="7.6328125" style="24" customWidth="1"/>
    <col min="4862" max="4862" width="71.453125" style="24" customWidth="1"/>
    <col min="4863" max="4863" width="8.6328125" style="24" bestFit="1" customWidth="1"/>
    <col min="4864" max="4864" width="6.36328125" style="24" customWidth="1"/>
    <col min="4865" max="4865" width="14.54296875" style="24" customWidth="1"/>
    <col min="4866" max="4866" width="16.453125" style="24" customWidth="1"/>
    <col min="4867" max="4867" width="9" style="24" customWidth="1"/>
    <col min="4868" max="4868" width="14.453125" style="24" customWidth="1"/>
    <col min="4869" max="4870" width="12.36328125" style="24" customWidth="1"/>
    <col min="4871" max="4871" width="9.36328125" style="24" customWidth="1"/>
    <col min="4872" max="4872" width="12.36328125" style="24" bestFit="1" customWidth="1"/>
    <col min="4873" max="5104" width="9" style="24" customWidth="1"/>
    <col min="5105" max="5116" width="9.36328125" style="24"/>
    <col min="5117" max="5117" width="7.6328125" style="24" customWidth="1"/>
    <col min="5118" max="5118" width="71.453125" style="24" customWidth="1"/>
    <col min="5119" max="5119" width="8.6328125" style="24" bestFit="1" customWidth="1"/>
    <col min="5120" max="5120" width="6.36328125" style="24" customWidth="1"/>
    <col min="5121" max="5121" width="14.54296875" style="24" customWidth="1"/>
    <col min="5122" max="5122" width="16.453125" style="24" customWidth="1"/>
    <col min="5123" max="5123" width="9" style="24" customWidth="1"/>
    <col min="5124" max="5124" width="14.453125" style="24" customWidth="1"/>
    <col min="5125" max="5126" width="12.36328125" style="24" customWidth="1"/>
    <col min="5127" max="5127" width="9.36328125" style="24" customWidth="1"/>
    <col min="5128" max="5128" width="12.36328125" style="24" bestFit="1" customWidth="1"/>
    <col min="5129" max="5360" width="9" style="24" customWidth="1"/>
    <col min="5361" max="5372" width="9.36328125" style="24"/>
    <col min="5373" max="5373" width="7.6328125" style="24" customWidth="1"/>
    <col min="5374" max="5374" width="71.453125" style="24" customWidth="1"/>
    <col min="5375" max="5375" width="8.6328125" style="24" bestFit="1" customWidth="1"/>
    <col min="5376" max="5376" width="6.36328125" style="24" customWidth="1"/>
    <col min="5377" max="5377" width="14.54296875" style="24" customWidth="1"/>
    <col min="5378" max="5378" width="16.453125" style="24" customWidth="1"/>
    <col min="5379" max="5379" width="9" style="24" customWidth="1"/>
    <col min="5380" max="5380" width="14.453125" style="24" customWidth="1"/>
    <col min="5381" max="5382" width="12.36328125" style="24" customWidth="1"/>
    <col min="5383" max="5383" width="9.36328125" style="24" customWidth="1"/>
    <col min="5384" max="5384" width="12.36328125" style="24" bestFit="1" customWidth="1"/>
    <col min="5385" max="5616" width="9" style="24" customWidth="1"/>
    <col min="5617" max="5628" width="9.36328125" style="24"/>
    <col min="5629" max="5629" width="7.6328125" style="24" customWidth="1"/>
    <col min="5630" max="5630" width="71.453125" style="24" customWidth="1"/>
    <col min="5631" max="5631" width="8.6328125" style="24" bestFit="1" customWidth="1"/>
    <col min="5632" max="5632" width="6.36328125" style="24" customWidth="1"/>
    <col min="5633" max="5633" width="14.54296875" style="24" customWidth="1"/>
    <col min="5634" max="5634" width="16.453125" style="24" customWidth="1"/>
    <col min="5635" max="5635" width="9" style="24" customWidth="1"/>
    <col min="5636" max="5636" width="14.453125" style="24" customWidth="1"/>
    <col min="5637" max="5638" width="12.36328125" style="24" customWidth="1"/>
    <col min="5639" max="5639" width="9.36328125" style="24" customWidth="1"/>
    <col min="5640" max="5640" width="12.36328125" style="24" bestFit="1" customWidth="1"/>
    <col min="5641" max="5872" width="9" style="24" customWidth="1"/>
    <col min="5873" max="5884" width="9.36328125" style="24"/>
    <col min="5885" max="5885" width="7.6328125" style="24" customWidth="1"/>
    <col min="5886" max="5886" width="71.453125" style="24" customWidth="1"/>
    <col min="5887" max="5887" width="8.6328125" style="24" bestFit="1" customWidth="1"/>
    <col min="5888" max="5888" width="6.36328125" style="24" customWidth="1"/>
    <col min="5889" max="5889" width="14.54296875" style="24" customWidth="1"/>
    <col min="5890" max="5890" width="16.453125" style="24" customWidth="1"/>
    <col min="5891" max="5891" width="9" style="24" customWidth="1"/>
    <col min="5892" max="5892" width="14.453125" style="24" customWidth="1"/>
    <col min="5893" max="5894" width="12.36328125" style="24" customWidth="1"/>
    <col min="5895" max="5895" width="9.36328125" style="24" customWidth="1"/>
    <col min="5896" max="5896" width="12.36328125" style="24" bestFit="1" customWidth="1"/>
    <col min="5897" max="6128" width="9" style="24" customWidth="1"/>
    <col min="6129" max="6140" width="9.36328125" style="24"/>
    <col min="6141" max="6141" width="7.6328125" style="24" customWidth="1"/>
    <col min="6142" max="6142" width="71.453125" style="24" customWidth="1"/>
    <col min="6143" max="6143" width="8.6328125" style="24" bestFit="1" customWidth="1"/>
    <col min="6144" max="6144" width="6.36328125" style="24" customWidth="1"/>
    <col min="6145" max="6145" width="14.54296875" style="24" customWidth="1"/>
    <col min="6146" max="6146" width="16.453125" style="24" customWidth="1"/>
    <col min="6147" max="6147" width="9" style="24" customWidth="1"/>
    <col min="6148" max="6148" width="14.453125" style="24" customWidth="1"/>
    <col min="6149" max="6150" width="12.36328125" style="24" customWidth="1"/>
    <col min="6151" max="6151" width="9.36328125" style="24" customWidth="1"/>
    <col min="6152" max="6152" width="12.36328125" style="24" bestFit="1" customWidth="1"/>
    <col min="6153" max="6384" width="9" style="24" customWidth="1"/>
    <col min="6385" max="6396" width="9.36328125" style="24"/>
    <col min="6397" max="6397" width="7.6328125" style="24" customWidth="1"/>
    <col min="6398" max="6398" width="71.453125" style="24" customWidth="1"/>
    <col min="6399" max="6399" width="8.6328125" style="24" bestFit="1" customWidth="1"/>
    <col min="6400" max="6400" width="6.36328125" style="24" customWidth="1"/>
    <col min="6401" max="6401" width="14.54296875" style="24" customWidth="1"/>
    <col min="6402" max="6402" width="16.453125" style="24" customWidth="1"/>
    <col min="6403" max="6403" width="9" style="24" customWidth="1"/>
    <col min="6404" max="6404" width="14.453125" style="24" customWidth="1"/>
    <col min="6405" max="6406" width="12.36328125" style="24" customWidth="1"/>
    <col min="6407" max="6407" width="9.36328125" style="24" customWidth="1"/>
    <col min="6408" max="6408" width="12.36328125" style="24" bestFit="1" customWidth="1"/>
    <col min="6409" max="6640" width="9" style="24" customWidth="1"/>
    <col min="6641" max="6652" width="9.36328125" style="24"/>
    <col min="6653" max="6653" width="7.6328125" style="24" customWidth="1"/>
    <col min="6654" max="6654" width="71.453125" style="24" customWidth="1"/>
    <col min="6655" max="6655" width="8.6328125" style="24" bestFit="1" customWidth="1"/>
    <col min="6656" max="6656" width="6.36328125" style="24" customWidth="1"/>
    <col min="6657" max="6657" width="14.54296875" style="24" customWidth="1"/>
    <col min="6658" max="6658" width="16.453125" style="24" customWidth="1"/>
    <col min="6659" max="6659" width="9" style="24" customWidth="1"/>
    <col min="6660" max="6660" width="14.453125" style="24" customWidth="1"/>
    <col min="6661" max="6662" width="12.36328125" style="24" customWidth="1"/>
    <col min="6663" max="6663" width="9.36328125" style="24" customWidth="1"/>
    <col min="6664" max="6664" width="12.36328125" style="24" bestFit="1" customWidth="1"/>
    <col min="6665" max="6896" width="9" style="24" customWidth="1"/>
    <col min="6897" max="6908" width="9.36328125" style="24"/>
    <col min="6909" max="6909" width="7.6328125" style="24" customWidth="1"/>
    <col min="6910" max="6910" width="71.453125" style="24" customWidth="1"/>
    <col min="6911" max="6911" width="8.6328125" style="24" bestFit="1" customWidth="1"/>
    <col min="6912" max="6912" width="6.36328125" style="24" customWidth="1"/>
    <col min="6913" max="6913" width="14.54296875" style="24" customWidth="1"/>
    <col min="6914" max="6914" width="16.453125" style="24" customWidth="1"/>
    <col min="6915" max="6915" width="9" style="24" customWidth="1"/>
    <col min="6916" max="6916" width="14.453125" style="24" customWidth="1"/>
    <col min="6917" max="6918" width="12.36328125" style="24" customWidth="1"/>
    <col min="6919" max="6919" width="9.36328125" style="24" customWidth="1"/>
    <col min="6920" max="6920" width="12.36328125" style="24" bestFit="1" customWidth="1"/>
    <col min="6921" max="7152" width="9" style="24" customWidth="1"/>
    <col min="7153" max="7164" width="9.36328125" style="24"/>
    <col min="7165" max="7165" width="7.6328125" style="24" customWidth="1"/>
    <col min="7166" max="7166" width="71.453125" style="24" customWidth="1"/>
    <col min="7167" max="7167" width="8.6328125" style="24" bestFit="1" customWidth="1"/>
    <col min="7168" max="7168" width="6.36328125" style="24" customWidth="1"/>
    <col min="7169" max="7169" width="14.54296875" style="24" customWidth="1"/>
    <col min="7170" max="7170" width="16.453125" style="24" customWidth="1"/>
    <col min="7171" max="7171" width="9" style="24" customWidth="1"/>
    <col min="7172" max="7172" width="14.453125" style="24" customWidth="1"/>
    <col min="7173" max="7174" width="12.36328125" style="24" customWidth="1"/>
    <col min="7175" max="7175" width="9.36328125" style="24" customWidth="1"/>
    <col min="7176" max="7176" width="12.36328125" style="24" bestFit="1" customWidth="1"/>
    <col min="7177" max="7408" width="9" style="24" customWidth="1"/>
    <col min="7409" max="7420" width="9.36328125" style="24"/>
    <col min="7421" max="7421" width="7.6328125" style="24" customWidth="1"/>
    <col min="7422" max="7422" width="71.453125" style="24" customWidth="1"/>
    <col min="7423" max="7423" width="8.6328125" style="24" bestFit="1" customWidth="1"/>
    <col min="7424" max="7424" width="6.36328125" style="24" customWidth="1"/>
    <col min="7425" max="7425" width="14.54296875" style="24" customWidth="1"/>
    <col min="7426" max="7426" width="16.453125" style="24" customWidth="1"/>
    <col min="7427" max="7427" width="9" style="24" customWidth="1"/>
    <col min="7428" max="7428" width="14.453125" style="24" customWidth="1"/>
    <col min="7429" max="7430" width="12.36328125" style="24" customWidth="1"/>
    <col min="7431" max="7431" width="9.36328125" style="24" customWidth="1"/>
    <col min="7432" max="7432" width="12.36328125" style="24" bestFit="1" customWidth="1"/>
    <col min="7433" max="7664" width="9" style="24" customWidth="1"/>
    <col min="7665" max="7676" width="9.36328125" style="24"/>
    <col min="7677" max="7677" width="7.6328125" style="24" customWidth="1"/>
    <col min="7678" max="7678" width="71.453125" style="24" customWidth="1"/>
    <col min="7679" max="7679" width="8.6328125" style="24" bestFit="1" customWidth="1"/>
    <col min="7680" max="7680" width="6.36328125" style="24" customWidth="1"/>
    <col min="7681" max="7681" width="14.54296875" style="24" customWidth="1"/>
    <col min="7682" max="7682" width="16.453125" style="24" customWidth="1"/>
    <col min="7683" max="7683" width="9" style="24" customWidth="1"/>
    <col min="7684" max="7684" width="14.453125" style="24" customWidth="1"/>
    <col min="7685" max="7686" width="12.36328125" style="24" customWidth="1"/>
    <col min="7687" max="7687" width="9.36328125" style="24" customWidth="1"/>
    <col min="7688" max="7688" width="12.36328125" style="24" bestFit="1" customWidth="1"/>
    <col min="7689" max="7920" width="9" style="24" customWidth="1"/>
    <col min="7921" max="7932" width="9.36328125" style="24"/>
    <col min="7933" max="7933" width="7.6328125" style="24" customWidth="1"/>
    <col min="7934" max="7934" width="71.453125" style="24" customWidth="1"/>
    <col min="7935" max="7935" width="8.6328125" style="24" bestFit="1" customWidth="1"/>
    <col min="7936" max="7936" width="6.36328125" style="24" customWidth="1"/>
    <col min="7937" max="7937" width="14.54296875" style="24" customWidth="1"/>
    <col min="7938" max="7938" width="16.453125" style="24" customWidth="1"/>
    <col min="7939" max="7939" width="9" style="24" customWidth="1"/>
    <col min="7940" max="7940" width="14.453125" style="24" customWidth="1"/>
    <col min="7941" max="7942" width="12.36328125" style="24" customWidth="1"/>
    <col min="7943" max="7943" width="9.36328125" style="24" customWidth="1"/>
    <col min="7944" max="7944" width="12.36328125" style="24" bestFit="1" customWidth="1"/>
    <col min="7945" max="8176" width="9" style="24" customWidth="1"/>
    <col min="8177" max="8188" width="9.36328125" style="24"/>
    <col min="8189" max="8189" width="7.6328125" style="24" customWidth="1"/>
    <col min="8190" max="8190" width="71.453125" style="24" customWidth="1"/>
    <col min="8191" max="8191" width="8.6328125" style="24" bestFit="1" customWidth="1"/>
    <col min="8192" max="8192" width="6.36328125" style="24" customWidth="1"/>
    <col min="8193" max="8193" width="14.54296875" style="24" customWidth="1"/>
    <col min="8194" max="8194" width="16.453125" style="24" customWidth="1"/>
    <col min="8195" max="8195" width="9" style="24" customWidth="1"/>
    <col min="8196" max="8196" width="14.453125" style="24" customWidth="1"/>
    <col min="8197" max="8198" width="12.36328125" style="24" customWidth="1"/>
    <col min="8199" max="8199" width="9.36328125" style="24" customWidth="1"/>
    <col min="8200" max="8200" width="12.36328125" style="24" bestFit="1" customWidth="1"/>
    <col min="8201" max="8432" width="9" style="24" customWidth="1"/>
    <col min="8433" max="8444" width="9.36328125" style="24"/>
    <col min="8445" max="8445" width="7.6328125" style="24" customWidth="1"/>
    <col min="8446" max="8446" width="71.453125" style="24" customWidth="1"/>
    <col min="8447" max="8447" width="8.6328125" style="24" bestFit="1" customWidth="1"/>
    <col min="8448" max="8448" width="6.36328125" style="24" customWidth="1"/>
    <col min="8449" max="8449" width="14.54296875" style="24" customWidth="1"/>
    <col min="8450" max="8450" width="16.453125" style="24" customWidth="1"/>
    <col min="8451" max="8451" width="9" style="24" customWidth="1"/>
    <col min="8452" max="8452" width="14.453125" style="24" customWidth="1"/>
    <col min="8453" max="8454" width="12.36328125" style="24" customWidth="1"/>
    <col min="8455" max="8455" width="9.36328125" style="24" customWidth="1"/>
    <col min="8456" max="8456" width="12.36328125" style="24" bestFit="1" customWidth="1"/>
    <col min="8457" max="8688" width="9" style="24" customWidth="1"/>
    <col min="8689" max="8700" width="9.36328125" style="24"/>
    <col min="8701" max="8701" width="7.6328125" style="24" customWidth="1"/>
    <col min="8702" max="8702" width="71.453125" style="24" customWidth="1"/>
    <col min="8703" max="8703" width="8.6328125" style="24" bestFit="1" customWidth="1"/>
    <col min="8704" max="8704" width="6.36328125" style="24" customWidth="1"/>
    <col min="8705" max="8705" width="14.54296875" style="24" customWidth="1"/>
    <col min="8706" max="8706" width="16.453125" style="24" customWidth="1"/>
    <col min="8707" max="8707" width="9" style="24" customWidth="1"/>
    <col min="8708" max="8708" width="14.453125" style="24" customWidth="1"/>
    <col min="8709" max="8710" width="12.36328125" style="24" customWidth="1"/>
    <col min="8711" max="8711" width="9.36328125" style="24" customWidth="1"/>
    <col min="8712" max="8712" width="12.36328125" style="24" bestFit="1" customWidth="1"/>
    <col min="8713" max="8944" width="9" style="24" customWidth="1"/>
    <col min="8945" max="8956" width="9.36328125" style="24"/>
    <col min="8957" max="8957" width="7.6328125" style="24" customWidth="1"/>
    <col min="8958" max="8958" width="71.453125" style="24" customWidth="1"/>
    <col min="8959" max="8959" width="8.6328125" style="24" bestFit="1" customWidth="1"/>
    <col min="8960" max="8960" width="6.36328125" style="24" customWidth="1"/>
    <col min="8961" max="8961" width="14.54296875" style="24" customWidth="1"/>
    <col min="8962" max="8962" width="16.453125" style="24" customWidth="1"/>
    <col min="8963" max="8963" width="9" style="24" customWidth="1"/>
    <col min="8964" max="8964" width="14.453125" style="24" customWidth="1"/>
    <col min="8965" max="8966" width="12.36328125" style="24" customWidth="1"/>
    <col min="8967" max="8967" width="9.36328125" style="24" customWidth="1"/>
    <col min="8968" max="8968" width="12.36328125" style="24" bestFit="1" customWidth="1"/>
    <col min="8969" max="9200" width="9" style="24" customWidth="1"/>
    <col min="9201" max="9212" width="9.36328125" style="24"/>
    <col min="9213" max="9213" width="7.6328125" style="24" customWidth="1"/>
    <col min="9214" max="9214" width="71.453125" style="24" customWidth="1"/>
    <col min="9215" max="9215" width="8.6328125" style="24" bestFit="1" customWidth="1"/>
    <col min="9216" max="9216" width="6.36328125" style="24" customWidth="1"/>
    <col min="9217" max="9217" width="14.54296875" style="24" customWidth="1"/>
    <col min="9218" max="9218" width="16.453125" style="24" customWidth="1"/>
    <col min="9219" max="9219" width="9" style="24" customWidth="1"/>
    <col min="9220" max="9220" width="14.453125" style="24" customWidth="1"/>
    <col min="9221" max="9222" width="12.36328125" style="24" customWidth="1"/>
    <col min="9223" max="9223" width="9.36328125" style="24" customWidth="1"/>
    <col min="9224" max="9224" width="12.36328125" style="24" bestFit="1" customWidth="1"/>
    <col min="9225" max="9456" width="9" style="24" customWidth="1"/>
    <col min="9457" max="9468" width="9.36328125" style="24"/>
    <col min="9469" max="9469" width="7.6328125" style="24" customWidth="1"/>
    <col min="9470" max="9470" width="71.453125" style="24" customWidth="1"/>
    <col min="9471" max="9471" width="8.6328125" style="24" bestFit="1" customWidth="1"/>
    <col min="9472" max="9472" width="6.36328125" style="24" customWidth="1"/>
    <col min="9473" max="9473" width="14.54296875" style="24" customWidth="1"/>
    <col min="9474" max="9474" width="16.453125" style="24" customWidth="1"/>
    <col min="9475" max="9475" width="9" style="24" customWidth="1"/>
    <col min="9476" max="9476" width="14.453125" style="24" customWidth="1"/>
    <col min="9477" max="9478" width="12.36328125" style="24" customWidth="1"/>
    <col min="9479" max="9479" width="9.36328125" style="24" customWidth="1"/>
    <col min="9480" max="9480" width="12.36328125" style="24" bestFit="1" customWidth="1"/>
    <col min="9481" max="9712" width="9" style="24" customWidth="1"/>
    <col min="9713" max="9724" width="9.36328125" style="24"/>
    <col min="9725" max="9725" width="7.6328125" style="24" customWidth="1"/>
    <col min="9726" max="9726" width="71.453125" style="24" customWidth="1"/>
    <col min="9727" max="9727" width="8.6328125" style="24" bestFit="1" customWidth="1"/>
    <col min="9728" max="9728" width="6.36328125" style="24" customWidth="1"/>
    <col min="9729" max="9729" width="14.54296875" style="24" customWidth="1"/>
    <col min="9730" max="9730" width="16.453125" style="24" customWidth="1"/>
    <col min="9731" max="9731" width="9" style="24" customWidth="1"/>
    <col min="9732" max="9732" width="14.453125" style="24" customWidth="1"/>
    <col min="9733" max="9734" width="12.36328125" style="24" customWidth="1"/>
    <col min="9735" max="9735" width="9.36328125" style="24" customWidth="1"/>
    <col min="9736" max="9736" width="12.36328125" style="24" bestFit="1" customWidth="1"/>
    <col min="9737" max="9968" width="9" style="24" customWidth="1"/>
    <col min="9969" max="9980" width="9.36328125" style="24"/>
    <col min="9981" max="9981" width="7.6328125" style="24" customWidth="1"/>
    <col min="9982" max="9982" width="71.453125" style="24" customWidth="1"/>
    <col min="9983" max="9983" width="8.6328125" style="24" bestFit="1" customWidth="1"/>
    <col min="9984" max="9984" width="6.36328125" style="24" customWidth="1"/>
    <col min="9985" max="9985" width="14.54296875" style="24" customWidth="1"/>
    <col min="9986" max="9986" width="16.453125" style="24" customWidth="1"/>
    <col min="9987" max="9987" width="9" style="24" customWidth="1"/>
    <col min="9988" max="9988" width="14.453125" style="24" customWidth="1"/>
    <col min="9989" max="9990" width="12.36328125" style="24" customWidth="1"/>
    <col min="9991" max="9991" width="9.36328125" style="24" customWidth="1"/>
    <col min="9992" max="9992" width="12.36328125" style="24" bestFit="1" customWidth="1"/>
    <col min="9993" max="10224" width="9" style="24" customWidth="1"/>
    <col min="10225" max="10236" width="9.36328125" style="24"/>
    <col min="10237" max="10237" width="7.6328125" style="24" customWidth="1"/>
    <col min="10238" max="10238" width="71.453125" style="24" customWidth="1"/>
    <col min="10239" max="10239" width="8.6328125" style="24" bestFit="1" customWidth="1"/>
    <col min="10240" max="10240" width="6.36328125" style="24" customWidth="1"/>
    <col min="10241" max="10241" width="14.54296875" style="24" customWidth="1"/>
    <col min="10242" max="10242" width="16.453125" style="24" customWidth="1"/>
    <col min="10243" max="10243" width="9" style="24" customWidth="1"/>
    <col min="10244" max="10244" width="14.453125" style="24" customWidth="1"/>
    <col min="10245" max="10246" width="12.36328125" style="24" customWidth="1"/>
    <col min="10247" max="10247" width="9.36328125" style="24" customWidth="1"/>
    <col min="10248" max="10248" width="12.36328125" style="24" bestFit="1" customWidth="1"/>
    <col min="10249" max="10480" width="9" style="24" customWidth="1"/>
    <col min="10481" max="10492" width="9.36328125" style="24"/>
    <col min="10493" max="10493" width="7.6328125" style="24" customWidth="1"/>
    <col min="10494" max="10494" width="71.453125" style="24" customWidth="1"/>
    <col min="10495" max="10495" width="8.6328125" style="24" bestFit="1" customWidth="1"/>
    <col min="10496" max="10496" width="6.36328125" style="24" customWidth="1"/>
    <col min="10497" max="10497" width="14.54296875" style="24" customWidth="1"/>
    <col min="10498" max="10498" width="16.453125" style="24" customWidth="1"/>
    <col min="10499" max="10499" width="9" style="24" customWidth="1"/>
    <col min="10500" max="10500" width="14.453125" style="24" customWidth="1"/>
    <col min="10501" max="10502" width="12.36328125" style="24" customWidth="1"/>
    <col min="10503" max="10503" width="9.36328125" style="24" customWidth="1"/>
    <col min="10504" max="10504" width="12.36328125" style="24" bestFit="1" customWidth="1"/>
    <col min="10505" max="10736" width="9" style="24" customWidth="1"/>
    <col min="10737" max="10748" width="9.36328125" style="24"/>
    <col min="10749" max="10749" width="7.6328125" style="24" customWidth="1"/>
    <col min="10750" max="10750" width="71.453125" style="24" customWidth="1"/>
    <col min="10751" max="10751" width="8.6328125" style="24" bestFit="1" customWidth="1"/>
    <col min="10752" max="10752" width="6.36328125" style="24" customWidth="1"/>
    <col min="10753" max="10753" width="14.54296875" style="24" customWidth="1"/>
    <col min="10754" max="10754" width="16.453125" style="24" customWidth="1"/>
    <col min="10755" max="10755" width="9" style="24" customWidth="1"/>
    <col min="10756" max="10756" width="14.453125" style="24" customWidth="1"/>
    <col min="10757" max="10758" width="12.36328125" style="24" customWidth="1"/>
    <col min="10759" max="10759" width="9.36328125" style="24" customWidth="1"/>
    <col min="10760" max="10760" width="12.36328125" style="24" bestFit="1" customWidth="1"/>
    <col min="10761" max="10992" width="9" style="24" customWidth="1"/>
    <col min="10993" max="11004" width="9.36328125" style="24"/>
    <col min="11005" max="11005" width="7.6328125" style="24" customWidth="1"/>
    <col min="11006" max="11006" width="71.453125" style="24" customWidth="1"/>
    <col min="11007" max="11007" width="8.6328125" style="24" bestFit="1" customWidth="1"/>
    <col min="11008" max="11008" width="6.36328125" style="24" customWidth="1"/>
    <col min="11009" max="11009" width="14.54296875" style="24" customWidth="1"/>
    <col min="11010" max="11010" width="16.453125" style="24" customWidth="1"/>
    <col min="11011" max="11011" width="9" style="24" customWidth="1"/>
    <col min="11012" max="11012" width="14.453125" style="24" customWidth="1"/>
    <col min="11013" max="11014" width="12.36328125" style="24" customWidth="1"/>
    <col min="11015" max="11015" width="9.36328125" style="24" customWidth="1"/>
    <col min="11016" max="11016" width="12.36328125" style="24" bestFit="1" customWidth="1"/>
    <col min="11017" max="11248" width="9" style="24" customWidth="1"/>
    <col min="11249" max="11260" width="9.36328125" style="24"/>
    <col min="11261" max="11261" width="7.6328125" style="24" customWidth="1"/>
    <col min="11262" max="11262" width="71.453125" style="24" customWidth="1"/>
    <col min="11263" max="11263" width="8.6328125" style="24" bestFit="1" customWidth="1"/>
    <col min="11264" max="11264" width="6.36328125" style="24" customWidth="1"/>
    <col min="11265" max="11265" width="14.54296875" style="24" customWidth="1"/>
    <col min="11266" max="11266" width="16.453125" style="24" customWidth="1"/>
    <col min="11267" max="11267" width="9" style="24" customWidth="1"/>
    <col min="11268" max="11268" width="14.453125" style="24" customWidth="1"/>
    <col min="11269" max="11270" width="12.36328125" style="24" customWidth="1"/>
    <col min="11271" max="11271" width="9.36328125" style="24" customWidth="1"/>
    <col min="11272" max="11272" width="12.36328125" style="24" bestFit="1" customWidth="1"/>
    <col min="11273" max="11504" width="9" style="24" customWidth="1"/>
    <col min="11505" max="11516" width="9.36328125" style="24"/>
    <col min="11517" max="11517" width="7.6328125" style="24" customWidth="1"/>
    <col min="11518" max="11518" width="71.453125" style="24" customWidth="1"/>
    <col min="11519" max="11519" width="8.6328125" style="24" bestFit="1" customWidth="1"/>
    <col min="11520" max="11520" width="6.36328125" style="24" customWidth="1"/>
    <col min="11521" max="11521" width="14.54296875" style="24" customWidth="1"/>
    <col min="11522" max="11522" width="16.453125" style="24" customWidth="1"/>
    <col min="11523" max="11523" width="9" style="24" customWidth="1"/>
    <col min="11524" max="11524" width="14.453125" style="24" customWidth="1"/>
    <col min="11525" max="11526" width="12.36328125" style="24" customWidth="1"/>
    <col min="11527" max="11527" width="9.36328125" style="24" customWidth="1"/>
    <col min="11528" max="11528" width="12.36328125" style="24" bestFit="1" customWidth="1"/>
    <col min="11529" max="11760" width="9" style="24" customWidth="1"/>
    <col min="11761" max="11772" width="9.36328125" style="24"/>
    <col min="11773" max="11773" width="7.6328125" style="24" customWidth="1"/>
    <col min="11774" max="11774" width="71.453125" style="24" customWidth="1"/>
    <col min="11775" max="11775" width="8.6328125" style="24" bestFit="1" customWidth="1"/>
    <col min="11776" max="11776" width="6.36328125" style="24" customWidth="1"/>
    <col min="11777" max="11777" width="14.54296875" style="24" customWidth="1"/>
    <col min="11778" max="11778" width="16.453125" style="24" customWidth="1"/>
    <col min="11779" max="11779" width="9" style="24" customWidth="1"/>
    <col min="11780" max="11780" width="14.453125" style="24" customWidth="1"/>
    <col min="11781" max="11782" width="12.36328125" style="24" customWidth="1"/>
    <col min="11783" max="11783" width="9.36328125" style="24" customWidth="1"/>
    <col min="11784" max="11784" width="12.36328125" style="24" bestFit="1" customWidth="1"/>
    <col min="11785" max="12016" width="9" style="24" customWidth="1"/>
    <col min="12017" max="12028" width="9.36328125" style="24"/>
    <col min="12029" max="12029" width="7.6328125" style="24" customWidth="1"/>
    <col min="12030" max="12030" width="71.453125" style="24" customWidth="1"/>
    <col min="12031" max="12031" width="8.6328125" style="24" bestFit="1" customWidth="1"/>
    <col min="12032" max="12032" width="6.36328125" style="24" customWidth="1"/>
    <col min="12033" max="12033" width="14.54296875" style="24" customWidth="1"/>
    <col min="12034" max="12034" width="16.453125" style="24" customWidth="1"/>
    <col min="12035" max="12035" width="9" style="24" customWidth="1"/>
    <col min="12036" max="12036" width="14.453125" style="24" customWidth="1"/>
    <col min="12037" max="12038" width="12.36328125" style="24" customWidth="1"/>
    <col min="12039" max="12039" width="9.36328125" style="24" customWidth="1"/>
    <col min="12040" max="12040" width="12.36328125" style="24" bestFit="1" customWidth="1"/>
    <col min="12041" max="12272" width="9" style="24" customWidth="1"/>
    <col min="12273" max="12284" width="9.36328125" style="24"/>
    <col min="12285" max="12285" width="7.6328125" style="24" customWidth="1"/>
    <col min="12286" max="12286" width="71.453125" style="24" customWidth="1"/>
    <col min="12287" max="12287" width="8.6328125" style="24" bestFit="1" customWidth="1"/>
    <col min="12288" max="12288" width="6.36328125" style="24" customWidth="1"/>
    <col min="12289" max="12289" width="14.54296875" style="24" customWidth="1"/>
    <col min="12290" max="12290" width="16.453125" style="24" customWidth="1"/>
    <col min="12291" max="12291" width="9" style="24" customWidth="1"/>
    <col min="12292" max="12292" width="14.453125" style="24" customWidth="1"/>
    <col min="12293" max="12294" width="12.36328125" style="24" customWidth="1"/>
    <col min="12295" max="12295" width="9.36328125" style="24" customWidth="1"/>
    <col min="12296" max="12296" width="12.36328125" style="24" bestFit="1" customWidth="1"/>
    <col min="12297" max="12528" width="9" style="24" customWidth="1"/>
    <col min="12529" max="12540" width="9.36328125" style="24"/>
    <col min="12541" max="12541" width="7.6328125" style="24" customWidth="1"/>
    <col min="12542" max="12542" width="71.453125" style="24" customWidth="1"/>
    <col min="12543" max="12543" width="8.6328125" style="24" bestFit="1" customWidth="1"/>
    <col min="12544" max="12544" width="6.36328125" style="24" customWidth="1"/>
    <col min="12545" max="12545" width="14.54296875" style="24" customWidth="1"/>
    <col min="12546" max="12546" width="16.453125" style="24" customWidth="1"/>
    <col min="12547" max="12547" width="9" style="24" customWidth="1"/>
    <col min="12548" max="12548" width="14.453125" style="24" customWidth="1"/>
    <col min="12549" max="12550" width="12.36328125" style="24" customWidth="1"/>
    <col min="12551" max="12551" width="9.36328125" style="24" customWidth="1"/>
    <col min="12552" max="12552" width="12.36328125" style="24" bestFit="1" customWidth="1"/>
    <col min="12553" max="12784" width="9" style="24" customWidth="1"/>
    <col min="12785" max="12796" width="9.36328125" style="24"/>
    <col min="12797" max="12797" width="7.6328125" style="24" customWidth="1"/>
    <col min="12798" max="12798" width="71.453125" style="24" customWidth="1"/>
    <col min="12799" max="12799" width="8.6328125" style="24" bestFit="1" customWidth="1"/>
    <col min="12800" max="12800" width="6.36328125" style="24" customWidth="1"/>
    <col min="12801" max="12801" width="14.54296875" style="24" customWidth="1"/>
    <col min="12802" max="12802" width="16.453125" style="24" customWidth="1"/>
    <col min="12803" max="12803" width="9" style="24" customWidth="1"/>
    <col min="12804" max="12804" width="14.453125" style="24" customWidth="1"/>
    <col min="12805" max="12806" width="12.36328125" style="24" customWidth="1"/>
    <col min="12807" max="12807" width="9.36328125" style="24" customWidth="1"/>
    <col min="12808" max="12808" width="12.36328125" style="24" bestFit="1" customWidth="1"/>
    <col min="12809" max="13040" width="9" style="24" customWidth="1"/>
    <col min="13041" max="13052" width="9.36328125" style="24"/>
    <col min="13053" max="13053" width="7.6328125" style="24" customWidth="1"/>
    <col min="13054" max="13054" width="71.453125" style="24" customWidth="1"/>
    <col min="13055" max="13055" width="8.6328125" style="24" bestFit="1" customWidth="1"/>
    <col min="13056" max="13056" width="6.36328125" style="24" customWidth="1"/>
    <col min="13057" max="13057" width="14.54296875" style="24" customWidth="1"/>
    <col min="13058" max="13058" width="16.453125" style="24" customWidth="1"/>
    <col min="13059" max="13059" width="9" style="24" customWidth="1"/>
    <col min="13060" max="13060" width="14.453125" style="24" customWidth="1"/>
    <col min="13061" max="13062" width="12.36328125" style="24" customWidth="1"/>
    <col min="13063" max="13063" width="9.36328125" style="24" customWidth="1"/>
    <col min="13064" max="13064" width="12.36328125" style="24" bestFit="1" customWidth="1"/>
    <col min="13065" max="13296" width="9" style="24" customWidth="1"/>
    <col min="13297" max="13308" width="9.36328125" style="24"/>
    <col min="13309" max="13309" width="7.6328125" style="24" customWidth="1"/>
    <col min="13310" max="13310" width="71.453125" style="24" customWidth="1"/>
    <col min="13311" max="13311" width="8.6328125" style="24" bestFit="1" customWidth="1"/>
    <col min="13312" max="13312" width="6.36328125" style="24" customWidth="1"/>
    <col min="13313" max="13313" width="14.54296875" style="24" customWidth="1"/>
    <col min="13314" max="13314" width="16.453125" style="24" customWidth="1"/>
    <col min="13315" max="13315" width="9" style="24" customWidth="1"/>
    <col min="13316" max="13316" width="14.453125" style="24" customWidth="1"/>
    <col min="13317" max="13318" width="12.36328125" style="24" customWidth="1"/>
    <col min="13319" max="13319" width="9.36328125" style="24" customWidth="1"/>
    <col min="13320" max="13320" width="12.36328125" style="24" bestFit="1" customWidth="1"/>
    <col min="13321" max="13552" width="9" style="24" customWidth="1"/>
    <col min="13553" max="13564" width="9.36328125" style="24"/>
    <col min="13565" max="13565" width="7.6328125" style="24" customWidth="1"/>
    <col min="13566" max="13566" width="71.453125" style="24" customWidth="1"/>
    <col min="13567" max="13567" width="8.6328125" style="24" bestFit="1" customWidth="1"/>
    <col min="13568" max="13568" width="6.36328125" style="24" customWidth="1"/>
    <col min="13569" max="13569" width="14.54296875" style="24" customWidth="1"/>
    <col min="13570" max="13570" width="16.453125" style="24" customWidth="1"/>
    <col min="13571" max="13571" width="9" style="24" customWidth="1"/>
    <col min="13572" max="13572" width="14.453125" style="24" customWidth="1"/>
    <col min="13573" max="13574" width="12.36328125" style="24" customWidth="1"/>
    <col min="13575" max="13575" width="9.36328125" style="24" customWidth="1"/>
    <col min="13576" max="13576" width="12.36328125" style="24" bestFit="1" customWidth="1"/>
    <col min="13577" max="13808" width="9" style="24" customWidth="1"/>
    <col min="13809" max="13820" width="9.36328125" style="24"/>
    <col min="13821" max="13821" width="7.6328125" style="24" customWidth="1"/>
    <col min="13822" max="13822" width="71.453125" style="24" customWidth="1"/>
    <col min="13823" max="13823" width="8.6328125" style="24" bestFit="1" customWidth="1"/>
    <col min="13824" max="13824" width="6.36328125" style="24" customWidth="1"/>
    <col min="13825" max="13825" width="14.54296875" style="24" customWidth="1"/>
    <col min="13826" max="13826" width="16.453125" style="24" customWidth="1"/>
    <col min="13827" max="13827" width="9" style="24" customWidth="1"/>
    <col min="13828" max="13828" width="14.453125" style="24" customWidth="1"/>
    <col min="13829" max="13830" width="12.36328125" style="24" customWidth="1"/>
    <col min="13831" max="13831" width="9.36328125" style="24" customWidth="1"/>
    <col min="13832" max="13832" width="12.36328125" style="24" bestFit="1" customWidth="1"/>
    <col min="13833" max="14064" width="9" style="24" customWidth="1"/>
    <col min="14065" max="14076" width="9.36328125" style="24"/>
    <col min="14077" max="14077" width="7.6328125" style="24" customWidth="1"/>
    <col min="14078" max="14078" width="71.453125" style="24" customWidth="1"/>
    <col min="14079" max="14079" width="8.6328125" style="24" bestFit="1" customWidth="1"/>
    <col min="14080" max="14080" width="6.36328125" style="24" customWidth="1"/>
    <col min="14081" max="14081" width="14.54296875" style="24" customWidth="1"/>
    <col min="14082" max="14082" width="16.453125" style="24" customWidth="1"/>
    <col min="14083" max="14083" width="9" style="24" customWidth="1"/>
    <col min="14084" max="14084" width="14.453125" style="24" customWidth="1"/>
    <col min="14085" max="14086" width="12.36328125" style="24" customWidth="1"/>
    <col min="14087" max="14087" width="9.36328125" style="24" customWidth="1"/>
    <col min="14088" max="14088" width="12.36328125" style="24" bestFit="1" customWidth="1"/>
    <col min="14089" max="14320" width="9" style="24" customWidth="1"/>
    <col min="14321" max="14332" width="9.36328125" style="24"/>
    <col min="14333" max="14333" width="7.6328125" style="24" customWidth="1"/>
    <col min="14334" max="14334" width="71.453125" style="24" customWidth="1"/>
    <col min="14335" max="14335" width="8.6328125" style="24" bestFit="1" customWidth="1"/>
    <col min="14336" max="14336" width="6.36328125" style="24" customWidth="1"/>
    <col min="14337" max="14337" width="14.54296875" style="24" customWidth="1"/>
    <col min="14338" max="14338" width="16.453125" style="24" customWidth="1"/>
    <col min="14339" max="14339" width="9" style="24" customWidth="1"/>
    <col min="14340" max="14340" width="14.453125" style="24" customWidth="1"/>
    <col min="14341" max="14342" width="12.36328125" style="24" customWidth="1"/>
    <col min="14343" max="14343" width="9.36328125" style="24" customWidth="1"/>
    <col min="14344" max="14344" width="12.36328125" style="24" bestFit="1" customWidth="1"/>
    <col min="14345" max="14576" width="9" style="24" customWidth="1"/>
    <col min="14577" max="14588" width="9.36328125" style="24"/>
    <col min="14589" max="14589" width="7.6328125" style="24" customWidth="1"/>
    <col min="14590" max="14590" width="71.453125" style="24" customWidth="1"/>
    <col min="14591" max="14591" width="8.6328125" style="24" bestFit="1" customWidth="1"/>
    <col min="14592" max="14592" width="6.36328125" style="24" customWidth="1"/>
    <col min="14593" max="14593" width="14.54296875" style="24" customWidth="1"/>
    <col min="14594" max="14594" width="16.453125" style="24" customWidth="1"/>
    <col min="14595" max="14595" width="9" style="24" customWidth="1"/>
    <col min="14596" max="14596" width="14.453125" style="24" customWidth="1"/>
    <col min="14597" max="14598" width="12.36328125" style="24" customWidth="1"/>
    <col min="14599" max="14599" width="9.36328125" style="24" customWidth="1"/>
    <col min="14600" max="14600" width="12.36328125" style="24" bestFit="1" customWidth="1"/>
    <col min="14601" max="14832" width="9" style="24" customWidth="1"/>
    <col min="14833" max="14844" width="9.36328125" style="24"/>
    <col min="14845" max="14845" width="7.6328125" style="24" customWidth="1"/>
    <col min="14846" max="14846" width="71.453125" style="24" customWidth="1"/>
    <col min="14847" max="14847" width="8.6328125" style="24" bestFit="1" customWidth="1"/>
    <col min="14848" max="14848" width="6.36328125" style="24" customWidth="1"/>
    <col min="14849" max="14849" width="14.54296875" style="24" customWidth="1"/>
    <col min="14850" max="14850" width="16.453125" style="24" customWidth="1"/>
    <col min="14851" max="14851" width="9" style="24" customWidth="1"/>
    <col min="14852" max="14852" width="14.453125" style="24" customWidth="1"/>
    <col min="14853" max="14854" width="12.36328125" style="24" customWidth="1"/>
    <col min="14855" max="14855" width="9.36328125" style="24" customWidth="1"/>
    <col min="14856" max="14856" width="12.36328125" style="24" bestFit="1" customWidth="1"/>
    <col min="14857" max="15088" width="9" style="24" customWidth="1"/>
    <col min="15089" max="15100" width="9.36328125" style="24"/>
    <col min="15101" max="15101" width="7.6328125" style="24" customWidth="1"/>
    <col min="15102" max="15102" width="71.453125" style="24" customWidth="1"/>
    <col min="15103" max="15103" width="8.6328125" style="24" bestFit="1" customWidth="1"/>
    <col min="15104" max="15104" width="6.36328125" style="24" customWidth="1"/>
    <col min="15105" max="15105" width="14.54296875" style="24" customWidth="1"/>
    <col min="15106" max="15106" width="16.453125" style="24" customWidth="1"/>
    <col min="15107" max="15107" width="9" style="24" customWidth="1"/>
    <col min="15108" max="15108" width="14.453125" style="24" customWidth="1"/>
    <col min="15109" max="15110" width="12.36328125" style="24" customWidth="1"/>
    <col min="15111" max="15111" width="9.36328125" style="24" customWidth="1"/>
    <col min="15112" max="15112" width="12.36328125" style="24" bestFit="1" customWidth="1"/>
    <col min="15113" max="15344" width="9" style="24" customWidth="1"/>
    <col min="15345" max="15356" width="9.36328125" style="24"/>
    <col min="15357" max="15357" width="7.6328125" style="24" customWidth="1"/>
    <col min="15358" max="15358" width="71.453125" style="24" customWidth="1"/>
    <col min="15359" max="15359" width="8.6328125" style="24" bestFit="1" customWidth="1"/>
    <col min="15360" max="15360" width="6.36328125" style="24" customWidth="1"/>
    <col min="15361" max="15361" width="14.54296875" style="24" customWidth="1"/>
    <col min="15362" max="15362" width="16.453125" style="24" customWidth="1"/>
    <col min="15363" max="15363" width="9" style="24" customWidth="1"/>
    <col min="15364" max="15364" width="14.453125" style="24" customWidth="1"/>
    <col min="15365" max="15366" width="12.36328125" style="24" customWidth="1"/>
    <col min="15367" max="15367" width="9.36328125" style="24" customWidth="1"/>
    <col min="15368" max="15368" width="12.36328125" style="24" bestFit="1" customWidth="1"/>
    <col min="15369" max="15600" width="9" style="24" customWidth="1"/>
    <col min="15601" max="15612" width="9.36328125" style="24"/>
    <col min="15613" max="15613" width="7.6328125" style="24" customWidth="1"/>
    <col min="15614" max="15614" width="71.453125" style="24" customWidth="1"/>
    <col min="15615" max="15615" width="8.6328125" style="24" bestFit="1" customWidth="1"/>
    <col min="15616" max="15616" width="6.36328125" style="24" customWidth="1"/>
    <col min="15617" max="15617" width="14.54296875" style="24" customWidth="1"/>
    <col min="15618" max="15618" width="16.453125" style="24" customWidth="1"/>
    <col min="15619" max="15619" width="9" style="24" customWidth="1"/>
    <col min="15620" max="15620" width="14.453125" style="24" customWidth="1"/>
    <col min="15621" max="15622" width="12.36328125" style="24" customWidth="1"/>
    <col min="15623" max="15623" width="9.36328125" style="24" customWidth="1"/>
    <col min="15624" max="15624" width="12.36328125" style="24" bestFit="1" customWidth="1"/>
    <col min="15625" max="15856" width="9" style="24" customWidth="1"/>
    <col min="15857" max="15868" width="9.36328125" style="24"/>
    <col min="15869" max="15869" width="7.6328125" style="24" customWidth="1"/>
    <col min="15870" max="15870" width="71.453125" style="24" customWidth="1"/>
    <col min="15871" max="15871" width="8.6328125" style="24" bestFit="1" customWidth="1"/>
    <col min="15872" max="15872" width="6.36328125" style="24" customWidth="1"/>
    <col min="15873" max="15873" width="14.54296875" style="24" customWidth="1"/>
    <col min="15874" max="15874" width="16.453125" style="24" customWidth="1"/>
    <col min="15875" max="15875" width="9" style="24" customWidth="1"/>
    <col min="15876" max="15876" width="14.453125" style="24" customWidth="1"/>
    <col min="15877" max="15878" width="12.36328125" style="24" customWidth="1"/>
    <col min="15879" max="15879" width="9.36328125" style="24" customWidth="1"/>
    <col min="15880" max="15880" width="12.36328125" style="24" bestFit="1" customWidth="1"/>
    <col min="15881" max="16112" width="9" style="24" customWidth="1"/>
    <col min="16113" max="16124" width="9.36328125" style="24"/>
    <col min="16125" max="16125" width="7.6328125" style="24" customWidth="1"/>
    <col min="16126" max="16126" width="71.453125" style="24" customWidth="1"/>
    <col min="16127" max="16127" width="8.6328125" style="24" bestFit="1" customWidth="1"/>
    <col min="16128" max="16128" width="6.36328125" style="24" customWidth="1"/>
    <col min="16129" max="16129" width="14.54296875" style="24" customWidth="1"/>
    <col min="16130" max="16130" width="16.453125" style="24" customWidth="1"/>
    <col min="16131" max="16131" width="9" style="24" customWidth="1"/>
    <col min="16132" max="16132" width="14.453125" style="24" customWidth="1"/>
    <col min="16133" max="16134" width="12.36328125" style="24" customWidth="1"/>
    <col min="16135" max="16135" width="9.36328125" style="24" customWidth="1"/>
    <col min="16136" max="16136" width="12.36328125" style="24" bestFit="1" customWidth="1"/>
    <col min="16137" max="16368" width="9" style="24" customWidth="1"/>
    <col min="16369" max="16384" width="9.36328125" style="24"/>
  </cols>
  <sheetData>
    <row r="1" spans="1:238" s="25" customFormat="1">
      <c r="A1" s="159" t="s">
        <v>45</v>
      </c>
      <c r="B1" s="159"/>
      <c r="C1" s="159"/>
      <c r="D1" s="159"/>
      <c r="E1" s="159"/>
      <c r="F1" s="159"/>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row>
    <row r="2" spans="1:238" s="25" customFormat="1">
      <c r="A2" s="159" t="s">
        <v>30</v>
      </c>
      <c r="B2" s="159"/>
      <c r="C2" s="159"/>
      <c r="D2" s="159"/>
      <c r="E2" s="159"/>
      <c r="F2" s="159"/>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row>
    <row r="3" spans="1:238">
      <c r="A3" s="160" t="s">
        <v>46</v>
      </c>
      <c r="B3" s="161"/>
      <c r="C3" s="161"/>
      <c r="D3" s="161"/>
      <c r="E3" s="161"/>
      <c r="F3" s="162"/>
    </row>
    <row r="4" spans="1:238">
      <c r="A4" s="23"/>
      <c r="B4" s="23"/>
      <c r="C4" s="166" t="s">
        <v>31</v>
      </c>
      <c r="D4" s="161"/>
      <c r="E4" s="161"/>
      <c r="F4" s="167"/>
      <c r="G4" s="155" t="s">
        <v>10</v>
      </c>
      <c r="H4" s="156"/>
      <c r="I4" s="155" t="s">
        <v>10</v>
      </c>
      <c r="J4" s="156"/>
      <c r="K4" s="155" t="s">
        <v>203</v>
      </c>
      <c r="L4" s="156"/>
    </row>
    <row r="5" spans="1:238" ht="13.25" customHeight="1">
      <c r="A5" s="163" t="s">
        <v>28</v>
      </c>
      <c r="B5" s="164" t="s">
        <v>25</v>
      </c>
      <c r="C5" s="170" t="s">
        <v>41</v>
      </c>
      <c r="D5" s="168" t="s">
        <v>26</v>
      </c>
      <c r="E5" s="168" t="s">
        <v>29</v>
      </c>
      <c r="F5" s="169" t="s">
        <v>42</v>
      </c>
      <c r="G5" s="22"/>
      <c r="H5" s="22"/>
      <c r="I5" s="22"/>
      <c r="J5" s="22"/>
      <c r="K5" s="22"/>
      <c r="L5" s="22"/>
    </row>
    <row r="6" spans="1:238">
      <c r="A6" s="163"/>
      <c r="B6" s="165"/>
      <c r="C6" s="170"/>
      <c r="D6" s="168"/>
      <c r="E6" s="168"/>
      <c r="F6" s="169"/>
      <c r="G6" s="21"/>
      <c r="H6" s="21"/>
      <c r="I6" s="21"/>
      <c r="J6" s="21"/>
      <c r="K6" s="21"/>
      <c r="L6" s="21"/>
    </row>
    <row r="7" spans="1:238" ht="14.5" thickBot="1">
      <c r="A7" s="20"/>
      <c r="B7" s="19"/>
      <c r="C7" s="18"/>
      <c r="D7" s="18"/>
      <c r="E7" s="17"/>
      <c r="F7" s="16"/>
      <c r="G7" s="22"/>
      <c r="H7" s="22"/>
      <c r="I7" s="22"/>
      <c r="J7" s="22"/>
      <c r="K7" s="22"/>
      <c r="L7" s="22"/>
    </row>
    <row r="8" spans="1:238">
      <c r="A8" s="62" t="s">
        <v>77</v>
      </c>
      <c r="B8" s="63" t="s">
        <v>12</v>
      </c>
      <c r="C8" s="64" t="s">
        <v>13</v>
      </c>
      <c r="D8" s="64" t="s">
        <v>78</v>
      </c>
      <c r="E8" s="64" t="s">
        <v>15</v>
      </c>
      <c r="F8" s="64" t="s">
        <v>16</v>
      </c>
      <c r="G8" s="98"/>
      <c r="H8" s="98"/>
      <c r="I8" s="98"/>
      <c r="J8" s="98"/>
      <c r="K8" s="98"/>
      <c r="L8" s="98"/>
    </row>
    <row r="9" spans="1:238" ht="14.5" thickBot="1">
      <c r="A9" s="65"/>
      <c r="B9" s="66"/>
      <c r="C9" s="67"/>
      <c r="D9" s="67"/>
      <c r="E9" s="68" t="s">
        <v>79</v>
      </c>
      <c r="F9" s="68" t="s">
        <v>79</v>
      </c>
      <c r="G9" s="98"/>
      <c r="H9" s="99"/>
      <c r="I9" s="98"/>
      <c r="J9" s="99"/>
      <c r="K9" s="98"/>
      <c r="L9" s="99"/>
    </row>
    <row r="10" spans="1:238">
      <c r="A10" s="69">
        <v>1</v>
      </c>
      <c r="B10" s="70" t="s">
        <v>33</v>
      </c>
      <c r="C10" s="71"/>
      <c r="D10" s="71"/>
      <c r="E10" s="71"/>
      <c r="F10" s="72"/>
      <c r="G10" s="98"/>
      <c r="H10" s="98"/>
      <c r="I10" s="71"/>
      <c r="J10" s="98"/>
      <c r="K10" s="71"/>
      <c r="L10" s="98"/>
    </row>
    <row r="11" spans="1:238">
      <c r="A11" s="73"/>
      <c r="B11" s="70"/>
      <c r="C11" s="74"/>
      <c r="D11" s="75"/>
      <c r="E11" s="76"/>
      <c r="F11" s="77"/>
      <c r="G11" s="98"/>
      <c r="H11" s="98"/>
      <c r="I11" s="74"/>
      <c r="J11" s="98"/>
      <c r="K11" s="74"/>
      <c r="L11" s="98"/>
    </row>
    <row r="12" spans="1:238" ht="98">
      <c r="A12" s="78"/>
      <c r="B12" s="79" t="s">
        <v>80</v>
      </c>
      <c r="C12" s="80"/>
      <c r="D12" s="74"/>
      <c r="E12" s="76"/>
      <c r="F12" s="77"/>
      <c r="G12" s="98"/>
      <c r="H12" s="98"/>
      <c r="I12" s="80"/>
      <c r="J12" s="98"/>
      <c r="K12" s="80"/>
      <c r="L12" s="98"/>
    </row>
    <row r="13" spans="1:238">
      <c r="A13" s="78"/>
      <c r="B13" s="79" t="s">
        <v>81</v>
      </c>
      <c r="C13" s="80"/>
      <c r="D13" s="74"/>
      <c r="E13" s="76"/>
      <c r="F13" s="77"/>
      <c r="G13" s="98"/>
      <c r="H13" s="98"/>
      <c r="I13" s="80"/>
      <c r="J13" s="98"/>
      <c r="K13" s="80"/>
      <c r="L13" s="98"/>
    </row>
    <row r="14" spans="1:238">
      <c r="A14" s="78"/>
      <c r="B14" s="79"/>
      <c r="C14" s="74"/>
      <c r="D14" s="80"/>
      <c r="E14" s="81"/>
      <c r="F14" s="81"/>
      <c r="G14" s="98"/>
      <c r="H14" s="98"/>
      <c r="I14" s="74"/>
      <c r="J14" s="98"/>
      <c r="K14" s="74"/>
      <c r="L14" s="98"/>
    </row>
    <row r="15" spans="1:238">
      <c r="A15" s="82">
        <v>1.1000000000000001</v>
      </c>
      <c r="B15" s="83" t="s">
        <v>82</v>
      </c>
      <c r="C15" s="80"/>
      <c r="D15" s="74"/>
      <c r="E15" s="81"/>
      <c r="F15" s="84"/>
      <c r="G15" s="98"/>
      <c r="H15" s="98"/>
      <c r="I15" s="80"/>
      <c r="J15" s="98"/>
      <c r="K15" s="80"/>
      <c r="L15" s="98"/>
    </row>
    <row r="16" spans="1:238">
      <c r="A16" s="78"/>
      <c r="B16" s="83"/>
      <c r="C16" s="80"/>
      <c r="D16" s="74"/>
      <c r="E16" s="81"/>
      <c r="F16" s="84"/>
      <c r="G16" s="98"/>
      <c r="H16" s="98"/>
      <c r="I16" s="80"/>
      <c r="J16" s="98"/>
      <c r="K16" s="80"/>
      <c r="L16" s="98"/>
    </row>
    <row r="17" spans="1:12" ht="42">
      <c r="A17" s="78"/>
      <c r="B17" s="79" t="s">
        <v>83</v>
      </c>
      <c r="C17" s="80">
        <v>1</v>
      </c>
      <c r="D17" s="74" t="s">
        <v>27</v>
      </c>
      <c r="E17" s="81">
        <v>25830</v>
      </c>
      <c r="F17" s="84">
        <f>C17*E17</f>
        <v>25830</v>
      </c>
      <c r="G17" s="98"/>
      <c r="H17" s="98"/>
      <c r="I17" s="80">
        <v>1</v>
      </c>
      <c r="J17" s="100">
        <f>I17*E17</f>
        <v>25830</v>
      </c>
      <c r="K17" s="80"/>
      <c r="L17" s="100"/>
    </row>
    <row r="18" spans="1:12">
      <c r="A18" s="78"/>
      <c r="B18" s="79"/>
      <c r="C18" s="80"/>
      <c r="D18" s="74"/>
      <c r="E18" s="81"/>
      <c r="F18" s="84">
        <f t="shared" ref="F18:F81" si="0">C18*E18</f>
        <v>0</v>
      </c>
      <c r="G18" s="98"/>
      <c r="H18" s="98"/>
      <c r="I18" s="80"/>
      <c r="J18" s="100">
        <f t="shared" ref="J18:J81" si="1">I18*E18</f>
        <v>0</v>
      </c>
      <c r="K18" s="80"/>
      <c r="L18" s="100"/>
    </row>
    <row r="19" spans="1:12">
      <c r="A19" s="82">
        <v>1.2</v>
      </c>
      <c r="B19" s="83" t="s">
        <v>84</v>
      </c>
      <c r="C19" s="80"/>
      <c r="D19" s="74"/>
      <c r="E19" s="81"/>
      <c r="F19" s="84">
        <f t="shared" si="0"/>
        <v>0</v>
      </c>
      <c r="G19" s="98"/>
      <c r="H19" s="98"/>
      <c r="I19" s="80"/>
      <c r="J19" s="100">
        <f t="shared" si="1"/>
        <v>0</v>
      </c>
      <c r="K19" s="80"/>
      <c r="L19" s="100"/>
    </row>
    <row r="20" spans="1:12">
      <c r="A20" s="78"/>
      <c r="B20" s="83"/>
      <c r="C20" s="80"/>
      <c r="D20" s="74"/>
      <c r="E20" s="81"/>
      <c r="F20" s="84">
        <f t="shared" si="0"/>
        <v>0</v>
      </c>
      <c r="G20" s="98"/>
      <c r="H20" s="98"/>
      <c r="I20" s="80"/>
      <c r="J20" s="100">
        <f t="shared" si="1"/>
        <v>0</v>
      </c>
      <c r="K20" s="80"/>
      <c r="L20" s="100"/>
    </row>
    <row r="21" spans="1:12" ht="28">
      <c r="A21" s="78"/>
      <c r="B21" s="79" t="s">
        <v>85</v>
      </c>
      <c r="C21" s="80">
        <v>1</v>
      </c>
      <c r="D21" s="74" t="s">
        <v>27</v>
      </c>
      <c r="E21" s="81">
        <v>6500</v>
      </c>
      <c r="F21" s="84">
        <f t="shared" si="0"/>
        <v>6500</v>
      </c>
      <c r="G21" s="98"/>
      <c r="H21" s="98"/>
      <c r="I21" s="80">
        <v>1</v>
      </c>
      <c r="J21" s="100">
        <f t="shared" si="1"/>
        <v>6500</v>
      </c>
      <c r="K21" s="80"/>
      <c r="L21" s="100"/>
    </row>
    <row r="22" spans="1:12">
      <c r="A22" s="78"/>
      <c r="B22" s="79"/>
      <c r="C22" s="80"/>
      <c r="D22" s="74"/>
      <c r="E22" s="81"/>
      <c r="F22" s="84">
        <f t="shared" si="0"/>
        <v>0</v>
      </c>
      <c r="G22" s="98"/>
      <c r="H22" s="98"/>
      <c r="I22" s="80"/>
      <c r="J22" s="100">
        <f t="shared" si="1"/>
        <v>0</v>
      </c>
      <c r="K22" s="80"/>
      <c r="L22" s="100"/>
    </row>
    <row r="23" spans="1:12" ht="56">
      <c r="A23" s="78">
        <v>2</v>
      </c>
      <c r="B23" s="79" t="s">
        <v>86</v>
      </c>
      <c r="C23" s="74">
        <v>1</v>
      </c>
      <c r="D23" s="74" t="s">
        <v>87</v>
      </c>
      <c r="E23" s="81">
        <v>12000</v>
      </c>
      <c r="F23" s="84">
        <f t="shared" si="0"/>
        <v>12000</v>
      </c>
      <c r="G23" s="98"/>
      <c r="H23" s="98"/>
      <c r="I23" s="74">
        <v>1</v>
      </c>
      <c r="J23" s="100">
        <f t="shared" si="1"/>
        <v>12000</v>
      </c>
      <c r="K23" s="74"/>
      <c r="L23" s="100"/>
    </row>
    <row r="24" spans="1:12">
      <c r="A24" s="78"/>
      <c r="B24" s="79"/>
      <c r="C24" s="74"/>
      <c r="D24" s="80"/>
      <c r="E24" s="81"/>
      <c r="F24" s="84">
        <f t="shared" si="0"/>
        <v>0</v>
      </c>
      <c r="G24" s="98"/>
      <c r="H24" s="98"/>
      <c r="I24" s="74"/>
      <c r="J24" s="100">
        <f t="shared" si="1"/>
        <v>0</v>
      </c>
      <c r="K24" s="74"/>
      <c r="L24" s="100"/>
    </row>
    <row r="25" spans="1:12" ht="56">
      <c r="A25" s="85">
        <v>3</v>
      </c>
      <c r="B25" s="86" t="s">
        <v>88</v>
      </c>
      <c r="C25" s="74"/>
      <c r="D25" s="87"/>
      <c r="E25" s="87"/>
      <c r="F25" s="84">
        <f t="shared" si="0"/>
        <v>0</v>
      </c>
      <c r="G25" s="98"/>
      <c r="H25" s="98"/>
      <c r="I25" s="74"/>
      <c r="J25" s="100">
        <f t="shared" si="1"/>
        <v>0</v>
      </c>
      <c r="K25" s="74"/>
      <c r="L25" s="100"/>
    </row>
    <row r="26" spans="1:12">
      <c r="A26" s="85"/>
      <c r="B26" s="86"/>
      <c r="C26" s="74"/>
      <c r="D26" s="87"/>
      <c r="E26" s="87"/>
      <c r="F26" s="84">
        <f t="shared" si="0"/>
        <v>0</v>
      </c>
      <c r="G26" s="98"/>
      <c r="H26" s="98"/>
      <c r="I26" s="74"/>
      <c r="J26" s="100">
        <f t="shared" si="1"/>
        <v>0</v>
      </c>
      <c r="K26" s="74"/>
      <c r="L26" s="100"/>
    </row>
    <row r="27" spans="1:12">
      <c r="A27" s="85">
        <v>3.1</v>
      </c>
      <c r="B27" s="86" t="s">
        <v>89</v>
      </c>
      <c r="C27" s="87">
        <v>30</v>
      </c>
      <c r="D27" s="74" t="s">
        <v>34</v>
      </c>
      <c r="E27" s="81">
        <v>850</v>
      </c>
      <c r="F27" s="84">
        <f t="shared" si="0"/>
        <v>25500</v>
      </c>
      <c r="G27" s="98"/>
      <c r="H27" s="98"/>
      <c r="I27" s="87">
        <v>30</v>
      </c>
      <c r="J27" s="100">
        <f t="shared" si="1"/>
        <v>25500</v>
      </c>
      <c r="K27" s="87"/>
      <c r="L27" s="100"/>
    </row>
    <row r="28" spans="1:12">
      <c r="A28" s="85">
        <v>3.2</v>
      </c>
      <c r="B28" s="86" t="s">
        <v>90</v>
      </c>
      <c r="C28" s="87">
        <v>10</v>
      </c>
      <c r="D28" s="74" t="s">
        <v>34</v>
      </c>
      <c r="E28" s="81">
        <v>270</v>
      </c>
      <c r="F28" s="84">
        <f t="shared" si="0"/>
        <v>2700</v>
      </c>
      <c r="G28" s="98"/>
      <c r="H28" s="98"/>
      <c r="I28" s="87">
        <v>10</v>
      </c>
      <c r="J28" s="100">
        <f t="shared" si="1"/>
        <v>2700</v>
      </c>
      <c r="K28" s="87"/>
      <c r="L28" s="100"/>
    </row>
    <row r="29" spans="1:12">
      <c r="A29" s="85"/>
      <c r="B29" s="86"/>
      <c r="C29" s="87"/>
      <c r="D29" s="74"/>
      <c r="E29" s="81"/>
      <c r="F29" s="84">
        <f t="shared" si="0"/>
        <v>0</v>
      </c>
      <c r="G29" s="98"/>
      <c r="H29" s="98"/>
      <c r="I29" s="87"/>
      <c r="J29" s="100">
        <f t="shared" si="1"/>
        <v>0</v>
      </c>
      <c r="K29" s="87"/>
      <c r="L29" s="100"/>
    </row>
    <row r="30" spans="1:12">
      <c r="A30" s="78"/>
      <c r="B30" s="79" t="s">
        <v>91</v>
      </c>
      <c r="C30" s="74"/>
      <c r="D30" s="74"/>
      <c r="E30" s="81"/>
      <c r="F30" s="84">
        <f t="shared" si="0"/>
        <v>0</v>
      </c>
      <c r="G30" s="98"/>
      <c r="H30" s="98"/>
      <c r="I30" s="74"/>
      <c r="J30" s="100">
        <f t="shared" si="1"/>
        <v>0</v>
      </c>
      <c r="K30" s="74"/>
      <c r="L30" s="100"/>
    </row>
    <row r="31" spans="1:12">
      <c r="A31" s="78"/>
      <c r="B31" s="79"/>
      <c r="C31" s="74"/>
      <c r="D31" s="74"/>
      <c r="E31" s="81"/>
      <c r="F31" s="84">
        <f t="shared" si="0"/>
        <v>0</v>
      </c>
      <c r="G31" s="98"/>
      <c r="H31" s="98"/>
      <c r="I31" s="74"/>
      <c r="J31" s="100">
        <f t="shared" si="1"/>
        <v>0</v>
      </c>
      <c r="K31" s="74"/>
      <c r="L31" s="100"/>
    </row>
    <row r="32" spans="1:12" ht="42">
      <c r="A32" s="85">
        <v>4</v>
      </c>
      <c r="B32" s="86" t="s">
        <v>92</v>
      </c>
      <c r="C32" s="74"/>
      <c r="D32" s="87"/>
      <c r="E32" s="87"/>
      <c r="F32" s="84">
        <f t="shared" si="0"/>
        <v>0</v>
      </c>
      <c r="G32" s="98"/>
      <c r="H32" s="98"/>
      <c r="I32" s="74"/>
      <c r="J32" s="100">
        <f t="shared" si="1"/>
        <v>0</v>
      </c>
      <c r="K32" s="74"/>
      <c r="L32" s="100"/>
    </row>
    <row r="33" spans="1:12">
      <c r="A33" s="78"/>
      <c r="B33" s="79"/>
      <c r="C33" s="74"/>
      <c r="D33" s="74"/>
      <c r="E33" s="81"/>
      <c r="F33" s="84">
        <f t="shared" si="0"/>
        <v>0</v>
      </c>
      <c r="G33" s="98"/>
      <c r="H33" s="98"/>
      <c r="I33" s="74"/>
      <c r="J33" s="100">
        <f t="shared" si="1"/>
        <v>0</v>
      </c>
      <c r="K33" s="74"/>
      <c r="L33" s="100"/>
    </row>
    <row r="34" spans="1:12">
      <c r="A34" s="85">
        <v>4.0999999999999996</v>
      </c>
      <c r="B34" s="86" t="s">
        <v>93</v>
      </c>
      <c r="C34" s="87">
        <v>2</v>
      </c>
      <c r="D34" s="74" t="s">
        <v>19</v>
      </c>
      <c r="E34" s="81">
        <v>750</v>
      </c>
      <c r="F34" s="84">
        <f t="shared" si="0"/>
        <v>1500</v>
      </c>
      <c r="G34" s="98"/>
      <c r="H34" s="98"/>
      <c r="I34" s="87">
        <v>2</v>
      </c>
      <c r="J34" s="100">
        <f t="shared" si="1"/>
        <v>1500</v>
      </c>
      <c r="K34" s="87"/>
      <c r="L34" s="100"/>
    </row>
    <row r="35" spans="1:12">
      <c r="A35" s="85">
        <v>4.2</v>
      </c>
      <c r="B35" s="86" t="s">
        <v>90</v>
      </c>
      <c r="C35" s="87">
        <v>2</v>
      </c>
      <c r="D35" s="74" t="s">
        <v>19</v>
      </c>
      <c r="E35" s="81">
        <v>500</v>
      </c>
      <c r="F35" s="84">
        <f t="shared" si="0"/>
        <v>1000</v>
      </c>
      <c r="G35" s="98"/>
      <c r="H35" s="98"/>
      <c r="I35" s="87">
        <v>2</v>
      </c>
      <c r="J35" s="100">
        <f t="shared" si="1"/>
        <v>1000</v>
      </c>
      <c r="K35" s="87"/>
      <c r="L35" s="100"/>
    </row>
    <row r="36" spans="1:12">
      <c r="A36" s="85"/>
      <c r="B36" s="86"/>
      <c r="C36" s="87"/>
      <c r="D36" s="74"/>
      <c r="E36" s="81"/>
      <c r="F36" s="84">
        <f t="shared" si="0"/>
        <v>0</v>
      </c>
      <c r="G36" s="98"/>
      <c r="H36" s="98"/>
      <c r="I36" s="87"/>
      <c r="J36" s="100">
        <f t="shared" si="1"/>
        <v>0</v>
      </c>
      <c r="K36" s="87"/>
      <c r="L36" s="100"/>
    </row>
    <row r="37" spans="1:12" ht="70">
      <c r="A37" s="74">
        <v>5</v>
      </c>
      <c r="B37" s="79" t="s">
        <v>94</v>
      </c>
      <c r="C37" s="74"/>
      <c r="D37" s="74"/>
      <c r="E37" s="76"/>
      <c r="F37" s="84">
        <f t="shared" si="0"/>
        <v>0</v>
      </c>
      <c r="G37" s="98"/>
      <c r="H37" s="98"/>
      <c r="I37" s="74"/>
      <c r="J37" s="100">
        <f t="shared" si="1"/>
        <v>0</v>
      </c>
      <c r="K37" s="74"/>
      <c r="L37" s="100"/>
    </row>
    <row r="38" spans="1:12">
      <c r="A38" s="74"/>
      <c r="B38" s="79"/>
      <c r="C38" s="74"/>
      <c r="D38" s="74"/>
      <c r="E38" s="76"/>
      <c r="F38" s="84">
        <f t="shared" si="0"/>
        <v>0</v>
      </c>
      <c r="G38" s="98"/>
      <c r="H38" s="98"/>
      <c r="I38" s="74"/>
      <c r="J38" s="100">
        <f t="shared" si="1"/>
        <v>0</v>
      </c>
      <c r="K38" s="74"/>
      <c r="L38" s="100"/>
    </row>
    <row r="39" spans="1:12">
      <c r="A39" s="74">
        <v>5.0999999999999996</v>
      </c>
      <c r="B39" s="79" t="s">
        <v>95</v>
      </c>
      <c r="C39" s="74">
        <v>15</v>
      </c>
      <c r="D39" s="74" t="s">
        <v>34</v>
      </c>
      <c r="E39" s="81">
        <v>475</v>
      </c>
      <c r="F39" s="84">
        <f t="shared" si="0"/>
        <v>7125</v>
      </c>
      <c r="G39" s="98"/>
      <c r="H39" s="98"/>
      <c r="I39" s="74">
        <v>15</v>
      </c>
      <c r="J39" s="100">
        <f t="shared" si="1"/>
        <v>7125</v>
      </c>
      <c r="K39" s="74"/>
      <c r="L39" s="100"/>
    </row>
    <row r="40" spans="1:12">
      <c r="A40" s="74">
        <v>5.2</v>
      </c>
      <c r="B40" s="79" t="s">
        <v>96</v>
      </c>
      <c r="C40" s="74">
        <v>70</v>
      </c>
      <c r="D40" s="74" t="s">
        <v>34</v>
      </c>
      <c r="E40" s="81">
        <v>150</v>
      </c>
      <c r="F40" s="84">
        <f t="shared" si="0"/>
        <v>10500</v>
      </c>
      <c r="G40" s="98"/>
      <c r="H40" s="98"/>
      <c r="I40" s="74">
        <v>70</v>
      </c>
      <c r="J40" s="100">
        <f t="shared" si="1"/>
        <v>10500</v>
      </c>
      <c r="K40" s="74"/>
      <c r="L40" s="100"/>
    </row>
    <row r="41" spans="1:12">
      <c r="A41" s="74"/>
      <c r="B41" s="79"/>
      <c r="C41" s="74"/>
      <c r="D41" s="74"/>
      <c r="E41" s="81"/>
      <c r="F41" s="84">
        <f t="shared" si="0"/>
        <v>0</v>
      </c>
      <c r="G41" s="98"/>
      <c r="H41" s="98"/>
      <c r="I41" s="74"/>
      <c r="J41" s="100">
        <f t="shared" si="1"/>
        <v>0</v>
      </c>
      <c r="K41" s="74"/>
      <c r="L41" s="100"/>
    </row>
    <row r="42" spans="1:12" ht="70">
      <c r="A42" s="85">
        <v>6</v>
      </c>
      <c r="B42" s="88" t="s">
        <v>97</v>
      </c>
      <c r="C42" s="89"/>
      <c r="D42" s="71"/>
      <c r="E42" s="81"/>
      <c r="F42" s="84">
        <f t="shared" si="0"/>
        <v>0</v>
      </c>
      <c r="G42" s="98"/>
      <c r="H42" s="98"/>
      <c r="I42" s="89"/>
      <c r="J42" s="100">
        <f t="shared" si="1"/>
        <v>0</v>
      </c>
      <c r="K42" s="89"/>
      <c r="L42" s="100"/>
    </row>
    <row r="43" spans="1:12">
      <c r="A43" s="85"/>
      <c r="B43" s="88"/>
      <c r="C43" s="89"/>
      <c r="D43" s="71"/>
      <c r="E43" s="81"/>
      <c r="F43" s="84">
        <f t="shared" si="0"/>
        <v>0</v>
      </c>
      <c r="G43" s="98"/>
      <c r="H43" s="98"/>
      <c r="I43" s="89"/>
      <c r="J43" s="100">
        <f t="shared" si="1"/>
        <v>0</v>
      </c>
      <c r="K43" s="89"/>
      <c r="L43" s="100"/>
    </row>
    <row r="44" spans="1:12">
      <c r="A44" s="85">
        <v>6.2</v>
      </c>
      <c r="B44" s="90" t="s">
        <v>98</v>
      </c>
      <c r="C44" s="71">
        <v>20</v>
      </c>
      <c r="D44" s="89" t="s">
        <v>34</v>
      </c>
      <c r="E44" s="81">
        <v>200</v>
      </c>
      <c r="F44" s="84">
        <f t="shared" si="0"/>
        <v>4000</v>
      </c>
      <c r="G44" s="98"/>
      <c r="H44" s="98"/>
      <c r="I44" s="71">
        <v>20</v>
      </c>
      <c r="J44" s="100">
        <f t="shared" si="1"/>
        <v>4000</v>
      </c>
      <c r="K44" s="71"/>
      <c r="L44" s="100"/>
    </row>
    <row r="45" spans="1:12">
      <c r="A45" s="85">
        <v>6.3</v>
      </c>
      <c r="B45" s="90" t="s">
        <v>99</v>
      </c>
      <c r="C45" s="71">
        <v>50</v>
      </c>
      <c r="D45" s="89" t="s">
        <v>34</v>
      </c>
      <c r="E45" s="81">
        <v>90</v>
      </c>
      <c r="F45" s="84">
        <f t="shared" si="0"/>
        <v>4500</v>
      </c>
      <c r="G45" s="98"/>
      <c r="H45" s="98"/>
      <c r="I45" s="71">
        <v>30</v>
      </c>
      <c r="J45" s="100">
        <f t="shared" si="1"/>
        <v>2700</v>
      </c>
      <c r="K45" s="71"/>
      <c r="L45" s="100"/>
    </row>
    <row r="46" spans="1:12">
      <c r="A46" s="85">
        <v>6.4</v>
      </c>
      <c r="B46" s="90" t="s">
        <v>100</v>
      </c>
      <c r="C46" s="71">
        <v>25</v>
      </c>
      <c r="D46" s="89" t="s">
        <v>34</v>
      </c>
      <c r="E46" s="81">
        <v>25</v>
      </c>
      <c r="F46" s="84">
        <f t="shared" si="0"/>
        <v>625</v>
      </c>
      <c r="G46" s="98"/>
      <c r="H46" s="98"/>
      <c r="I46" s="71">
        <v>25</v>
      </c>
      <c r="J46" s="100">
        <f t="shared" si="1"/>
        <v>625</v>
      </c>
      <c r="K46" s="71"/>
      <c r="L46" s="100"/>
    </row>
    <row r="47" spans="1:12">
      <c r="A47" s="85"/>
      <c r="B47" s="90"/>
      <c r="C47" s="71"/>
      <c r="D47" s="89"/>
      <c r="E47" s="81"/>
      <c r="F47" s="84">
        <f t="shared" si="0"/>
        <v>0</v>
      </c>
      <c r="G47" s="98"/>
      <c r="H47" s="98"/>
      <c r="I47" s="71"/>
      <c r="J47" s="100">
        <f t="shared" si="1"/>
        <v>0</v>
      </c>
      <c r="K47" s="71"/>
      <c r="L47" s="100"/>
    </row>
    <row r="48" spans="1:12">
      <c r="A48" s="74"/>
      <c r="B48" s="79"/>
      <c r="C48" s="74"/>
      <c r="D48" s="74"/>
      <c r="E48" s="81"/>
      <c r="F48" s="84">
        <f t="shared" si="0"/>
        <v>0</v>
      </c>
      <c r="G48" s="98"/>
      <c r="H48" s="98"/>
      <c r="I48" s="74"/>
      <c r="J48" s="100">
        <f t="shared" si="1"/>
        <v>0</v>
      </c>
      <c r="K48" s="74"/>
      <c r="L48" s="100"/>
    </row>
    <row r="49" spans="1:12" ht="98">
      <c r="A49" s="80">
        <v>8</v>
      </c>
      <c r="B49" s="86" t="s">
        <v>101</v>
      </c>
      <c r="C49" s="80">
        <v>3</v>
      </c>
      <c r="D49" s="74" t="s">
        <v>102</v>
      </c>
      <c r="E49" s="81">
        <v>1500</v>
      </c>
      <c r="F49" s="84">
        <f t="shared" si="0"/>
        <v>4500</v>
      </c>
      <c r="G49" s="98"/>
      <c r="H49" s="98"/>
      <c r="I49" s="80">
        <v>3</v>
      </c>
      <c r="J49" s="100">
        <f t="shared" si="1"/>
        <v>4500</v>
      </c>
      <c r="K49" s="80"/>
      <c r="L49" s="100"/>
    </row>
    <row r="50" spans="1:12">
      <c r="A50" s="80"/>
      <c r="B50" s="91"/>
      <c r="C50" s="80"/>
      <c r="D50" s="74"/>
      <c r="E50" s="81"/>
      <c r="F50" s="84">
        <f t="shared" si="0"/>
        <v>0</v>
      </c>
      <c r="G50" s="98"/>
      <c r="H50" s="98"/>
      <c r="I50" s="80"/>
      <c r="J50" s="100">
        <f t="shared" si="1"/>
        <v>0</v>
      </c>
      <c r="K50" s="80"/>
      <c r="L50" s="100"/>
    </row>
    <row r="51" spans="1:12" ht="98">
      <c r="A51" s="80">
        <v>9</v>
      </c>
      <c r="B51" s="86" t="s">
        <v>103</v>
      </c>
      <c r="C51" s="80">
        <v>3</v>
      </c>
      <c r="D51" s="74" t="s">
        <v>102</v>
      </c>
      <c r="E51" s="81">
        <v>850</v>
      </c>
      <c r="F51" s="84">
        <f t="shared" si="0"/>
        <v>2550</v>
      </c>
      <c r="G51" s="98"/>
      <c r="H51" s="98"/>
      <c r="I51" s="80">
        <v>3</v>
      </c>
      <c r="J51" s="100">
        <f t="shared" si="1"/>
        <v>2550</v>
      </c>
      <c r="K51" s="80"/>
      <c r="L51" s="100"/>
    </row>
    <row r="52" spans="1:12">
      <c r="A52" s="80"/>
      <c r="B52" s="91"/>
      <c r="C52" s="80"/>
      <c r="D52" s="74"/>
      <c r="E52" s="81"/>
      <c r="F52" s="84">
        <f t="shared" si="0"/>
        <v>0</v>
      </c>
      <c r="G52" s="98"/>
      <c r="H52" s="98"/>
      <c r="I52" s="80"/>
      <c r="J52" s="100">
        <f t="shared" si="1"/>
        <v>0</v>
      </c>
      <c r="K52" s="80"/>
      <c r="L52" s="100"/>
    </row>
    <row r="53" spans="1:12" ht="98">
      <c r="A53" s="80">
        <v>10</v>
      </c>
      <c r="B53" s="86" t="s">
        <v>104</v>
      </c>
      <c r="C53" s="80">
        <v>1</v>
      </c>
      <c r="D53" s="74" t="s">
        <v>102</v>
      </c>
      <c r="E53" s="81">
        <v>2200</v>
      </c>
      <c r="F53" s="84">
        <f t="shared" si="0"/>
        <v>2200</v>
      </c>
      <c r="G53" s="98"/>
      <c r="H53" s="98"/>
      <c r="I53" s="80">
        <v>1</v>
      </c>
      <c r="J53" s="100">
        <f t="shared" si="1"/>
        <v>2200</v>
      </c>
      <c r="K53" s="80"/>
      <c r="L53" s="100"/>
    </row>
    <row r="54" spans="1:12">
      <c r="A54" s="80"/>
      <c r="B54" s="91"/>
      <c r="C54" s="80"/>
      <c r="D54" s="74"/>
      <c r="E54" s="81"/>
      <c r="F54" s="84">
        <f t="shared" si="0"/>
        <v>0</v>
      </c>
      <c r="G54" s="98"/>
      <c r="H54" s="98"/>
      <c r="I54" s="80"/>
      <c r="J54" s="100">
        <f t="shared" si="1"/>
        <v>0</v>
      </c>
      <c r="K54" s="80"/>
      <c r="L54" s="100"/>
    </row>
    <row r="55" spans="1:12" ht="98">
      <c r="A55" s="80">
        <v>11</v>
      </c>
      <c r="B55" s="86" t="s">
        <v>105</v>
      </c>
      <c r="C55" s="80">
        <v>1</v>
      </c>
      <c r="D55" s="74" t="s">
        <v>102</v>
      </c>
      <c r="E55" s="81">
        <v>1200</v>
      </c>
      <c r="F55" s="84">
        <f t="shared" si="0"/>
        <v>1200</v>
      </c>
      <c r="G55" s="98"/>
      <c r="H55" s="98"/>
      <c r="I55" s="80">
        <v>1</v>
      </c>
      <c r="J55" s="100">
        <f t="shared" si="1"/>
        <v>1200</v>
      </c>
      <c r="K55" s="80"/>
      <c r="L55" s="100"/>
    </row>
    <row r="56" spans="1:12">
      <c r="A56" s="80"/>
      <c r="B56" s="91"/>
      <c r="C56" s="80"/>
      <c r="D56" s="74"/>
      <c r="E56" s="81"/>
      <c r="F56" s="84">
        <f t="shared" si="0"/>
        <v>0</v>
      </c>
      <c r="G56" s="98"/>
      <c r="H56" s="98"/>
      <c r="I56" s="80"/>
      <c r="J56" s="100">
        <f t="shared" si="1"/>
        <v>0</v>
      </c>
      <c r="K56" s="80"/>
      <c r="L56" s="100"/>
    </row>
    <row r="57" spans="1:12" ht="168">
      <c r="A57" s="80">
        <v>12</v>
      </c>
      <c r="B57" s="91" t="s">
        <v>106</v>
      </c>
      <c r="C57" s="80">
        <v>2</v>
      </c>
      <c r="D57" s="74" t="s">
        <v>107</v>
      </c>
      <c r="E57" s="81">
        <v>2000</v>
      </c>
      <c r="F57" s="84">
        <f t="shared" si="0"/>
        <v>4000</v>
      </c>
      <c r="G57" s="98"/>
      <c r="H57" s="98"/>
      <c r="I57" s="80">
        <v>2</v>
      </c>
      <c r="J57" s="100">
        <f t="shared" si="1"/>
        <v>4000</v>
      </c>
      <c r="K57" s="80"/>
      <c r="L57" s="100"/>
    </row>
    <row r="58" spans="1:12">
      <c r="A58" s="80"/>
      <c r="B58" s="91"/>
      <c r="C58" s="80"/>
      <c r="D58" s="74"/>
      <c r="E58" s="81"/>
      <c r="F58" s="84">
        <f t="shared" si="0"/>
        <v>0</v>
      </c>
      <c r="G58" s="98"/>
      <c r="H58" s="98"/>
      <c r="I58" s="80"/>
      <c r="J58" s="100">
        <f t="shared" si="1"/>
        <v>0</v>
      </c>
      <c r="K58" s="80"/>
      <c r="L58" s="100"/>
    </row>
    <row r="59" spans="1:12" ht="84">
      <c r="A59" s="80">
        <v>13</v>
      </c>
      <c r="B59" s="91" t="s">
        <v>108</v>
      </c>
      <c r="C59" s="80">
        <v>2</v>
      </c>
      <c r="D59" s="74" t="s">
        <v>107</v>
      </c>
      <c r="E59" s="81">
        <v>1200</v>
      </c>
      <c r="F59" s="84">
        <f t="shared" si="0"/>
        <v>2400</v>
      </c>
      <c r="G59" s="98"/>
      <c r="H59" s="98"/>
      <c r="I59" s="80">
        <v>2</v>
      </c>
      <c r="J59" s="100">
        <f t="shared" si="1"/>
        <v>2400</v>
      </c>
      <c r="K59" s="80"/>
      <c r="L59" s="100"/>
    </row>
    <row r="60" spans="1:12">
      <c r="A60" s="80"/>
      <c r="B60" s="91"/>
      <c r="C60" s="80"/>
      <c r="D60" s="74"/>
      <c r="E60" s="81"/>
      <c r="F60" s="84">
        <f t="shared" si="0"/>
        <v>0</v>
      </c>
      <c r="G60" s="98"/>
      <c r="H60" s="98"/>
      <c r="I60" s="80"/>
      <c r="J60" s="100">
        <f t="shared" si="1"/>
        <v>0</v>
      </c>
      <c r="K60" s="80"/>
      <c r="L60" s="100"/>
    </row>
    <row r="61" spans="1:12" ht="168">
      <c r="A61" s="92">
        <v>15</v>
      </c>
      <c r="B61" s="86" t="s">
        <v>109</v>
      </c>
      <c r="C61" s="80">
        <v>3</v>
      </c>
      <c r="D61" s="74" t="s">
        <v>107</v>
      </c>
      <c r="E61" s="81">
        <v>2500</v>
      </c>
      <c r="F61" s="84">
        <f t="shared" si="0"/>
        <v>7500</v>
      </c>
      <c r="G61" s="98"/>
      <c r="H61" s="98"/>
      <c r="I61" s="80"/>
      <c r="J61" s="100">
        <f t="shared" si="1"/>
        <v>0</v>
      </c>
      <c r="K61" s="80"/>
      <c r="L61" s="100"/>
    </row>
    <row r="62" spans="1:12">
      <c r="A62" s="92"/>
      <c r="B62" s="79"/>
      <c r="C62" s="80"/>
      <c r="D62" s="74"/>
      <c r="E62" s="81"/>
      <c r="F62" s="84">
        <f t="shared" si="0"/>
        <v>0</v>
      </c>
      <c r="G62" s="98"/>
      <c r="H62" s="98"/>
      <c r="I62" s="80"/>
      <c r="J62" s="100">
        <f t="shared" si="1"/>
        <v>0</v>
      </c>
      <c r="K62" s="80"/>
      <c r="L62" s="100"/>
    </row>
    <row r="63" spans="1:12" ht="168">
      <c r="A63" s="80">
        <v>16</v>
      </c>
      <c r="B63" s="86" t="s">
        <v>110</v>
      </c>
      <c r="C63" s="80">
        <v>11</v>
      </c>
      <c r="D63" s="74" t="s">
        <v>107</v>
      </c>
      <c r="E63" s="81">
        <v>3050</v>
      </c>
      <c r="F63" s="84">
        <f t="shared" si="0"/>
        <v>33550</v>
      </c>
      <c r="G63" s="98"/>
      <c r="H63" s="98"/>
      <c r="I63" s="80">
        <v>11</v>
      </c>
      <c r="J63" s="100">
        <f t="shared" si="1"/>
        <v>33550</v>
      </c>
      <c r="K63" s="80"/>
      <c r="L63" s="100"/>
    </row>
    <row r="64" spans="1:12">
      <c r="A64" s="80"/>
      <c r="B64" s="79"/>
      <c r="C64" s="80"/>
      <c r="D64" s="74"/>
      <c r="E64" s="81"/>
      <c r="F64" s="84">
        <f t="shared" si="0"/>
        <v>0</v>
      </c>
      <c r="G64" s="98"/>
      <c r="H64" s="98"/>
      <c r="I64" s="80"/>
      <c r="J64" s="100">
        <f t="shared" si="1"/>
        <v>0</v>
      </c>
      <c r="K64" s="80"/>
      <c r="L64" s="100"/>
    </row>
    <row r="65" spans="1:12" ht="154">
      <c r="A65" s="80">
        <v>17</v>
      </c>
      <c r="B65" s="86" t="s">
        <v>111</v>
      </c>
      <c r="C65" s="80">
        <v>3</v>
      </c>
      <c r="D65" s="74" t="s">
        <v>107</v>
      </c>
      <c r="E65" s="81">
        <v>3800</v>
      </c>
      <c r="F65" s="84">
        <f t="shared" si="0"/>
        <v>11400</v>
      </c>
      <c r="G65" s="98"/>
      <c r="H65" s="98"/>
      <c r="I65" s="80"/>
      <c r="J65" s="100">
        <f t="shared" si="1"/>
        <v>0</v>
      </c>
      <c r="K65" s="80"/>
      <c r="L65" s="100"/>
    </row>
    <row r="66" spans="1:12">
      <c r="A66" s="80"/>
      <c r="B66" s="79" t="s">
        <v>20</v>
      </c>
      <c r="C66" s="80"/>
      <c r="D66" s="74"/>
      <c r="E66" s="81"/>
      <c r="F66" s="84">
        <f t="shared" si="0"/>
        <v>0</v>
      </c>
      <c r="G66" s="98"/>
      <c r="H66" s="98"/>
      <c r="I66" s="80"/>
      <c r="J66" s="100">
        <f t="shared" si="1"/>
        <v>0</v>
      </c>
      <c r="K66" s="80"/>
      <c r="L66" s="100"/>
    </row>
    <row r="67" spans="1:12" ht="183">
      <c r="A67" s="80">
        <v>18</v>
      </c>
      <c r="B67" s="86" t="s">
        <v>112</v>
      </c>
      <c r="C67" s="80">
        <v>1</v>
      </c>
      <c r="D67" s="74" t="s">
        <v>107</v>
      </c>
      <c r="E67" s="81">
        <v>4000</v>
      </c>
      <c r="F67" s="84">
        <f t="shared" si="0"/>
        <v>4000</v>
      </c>
      <c r="G67" s="98"/>
      <c r="H67" s="98"/>
      <c r="I67" s="80">
        <v>1</v>
      </c>
      <c r="J67" s="100">
        <f t="shared" si="1"/>
        <v>4000</v>
      </c>
      <c r="K67" s="80"/>
      <c r="L67" s="100"/>
    </row>
    <row r="68" spans="1:12">
      <c r="A68" s="80"/>
      <c r="B68" s="79"/>
      <c r="C68" s="80"/>
      <c r="D68" s="74"/>
      <c r="E68" s="81"/>
      <c r="F68" s="84">
        <f t="shared" si="0"/>
        <v>0</v>
      </c>
      <c r="G68" s="98"/>
      <c r="H68" s="98"/>
      <c r="I68" s="80"/>
      <c r="J68" s="100">
        <f t="shared" si="1"/>
        <v>0</v>
      </c>
      <c r="K68" s="80"/>
      <c r="L68" s="100"/>
    </row>
    <row r="69" spans="1:12" ht="42">
      <c r="A69" s="80">
        <v>19</v>
      </c>
      <c r="B69" s="79" t="s">
        <v>113</v>
      </c>
      <c r="C69" s="80">
        <v>2</v>
      </c>
      <c r="D69" s="74" t="s">
        <v>19</v>
      </c>
      <c r="E69" s="81">
        <v>3200</v>
      </c>
      <c r="F69" s="84">
        <f t="shared" si="0"/>
        <v>6400</v>
      </c>
      <c r="G69" s="98"/>
      <c r="H69" s="98"/>
      <c r="I69" s="80">
        <v>2</v>
      </c>
      <c r="J69" s="100">
        <f t="shared" si="1"/>
        <v>6400</v>
      </c>
      <c r="K69" s="80"/>
      <c r="L69" s="100"/>
    </row>
    <row r="70" spans="1:12">
      <c r="A70" s="80"/>
      <c r="B70" s="79"/>
      <c r="C70" s="80"/>
      <c r="D70" s="74"/>
      <c r="E70" s="81"/>
      <c r="F70" s="84">
        <f t="shared" si="0"/>
        <v>0</v>
      </c>
      <c r="G70" s="98"/>
      <c r="H70" s="98"/>
      <c r="I70" s="80"/>
      <c r="J70" s="100">
        <f t="shared" si="1"/>
        <v>0</v>
      </c>
      <c r="K70" s="80"/>
      <c r="L70" s="100"/>
    </row>
    <row r="71" spans="1:12" ht="42">
      <c r="A71" s="80">
        <v>20</v>
      </c>
      <c r="B71" s="79" t="s">
        <v>114</v>
      </c>
      <c r="C71" s="80">
        <v>5</v>
      </c>
      <c r="D71" s="74" t="s">
        <v>19</v>
      </c>
      <c r="E71" s="81">
        <v>2500</v>
      </c>
      <c r="F71" s="84">
        <f t="shared" si="0"/>
        <v>12500</v>
      </c>
      <c r="G71" s="98"/>
      <c r="H71" s="98"/>
      <c r="I71" s="80">
        <v>1</v>
      </c>
      <c r="J71" s="100">
        <f t="shared" si="1"/>
        <v>2500</v>
      </c>
      <c r="K71" s="80"/>
      <c r="L71" s="100"/>
    </row>
    <row r="72" spans="1:12">
      <c r="A72" s="80"/>
      <c r="B72" s="79"/>
      <c r="C72" s="80"/>
      <c r="D72" s="74"/>
      <c r="E72" s="81"/>
      <c r="F72" s="84">
        <f t="shared" si="0"/>
        <v>0</v>
      </c>
      <c r="G72" s="98"/>
      <c r="H72" s="98"/>
      <c r="I72" s="80"/>
      <c r="J72" s="100">
        <f t="shared" si="1"/>
        <v>0</v>
      </c>
      <c r="K72" s="80"/>
      <c r="L72" s="100"/>
    </row>
    <row r="73" spans="1:12" ht="56">
      <c r="A73" s="74">
        <v>22</v>
      </c>
      <c r="B73" s="79" t="s">
        <v>115</v>
      </c>
      <c r="C73" s="74"/>
      <c r="D73" s="74"/>
      <c r="E73" s="81"/>
      <c r="F73" s="84">
        <f t="shared" si="0"/>
        <v>0</v>
      </c>
      <c r="G73" s="98"/>
      <c r="H73" s="98"/>
      <c r="I73" s="74"/>
      <c r="J73" s="100">
        <f t="shared" si="1"/>
        <v>0</v>
      </c>
      <c r="K73" s="74"/>
      <c r="L73" s="100"/>
    </row>
    <row r="74" spans="1:12">
      <c r="A74" s="74"/>
      <c r="B74" s="79"/>
      <c r="C74" s="74"/>
      <c r="D74" s="74"/>
      <c r="E74" s="81"/>
      <c r="F74" s="84">
        <f t="shared" si="0"/>
        <v>0</v>
      </c>
      <c r="G74" s="98"/>
      <c r="H74" s="98"/>
      <c r="I74" s="74"/>
      <c r="J74" s="100">
        <f t="shared" si="1"/>
        <v>0</v>
      </c>
      <c r="K74" s="74"/>
      <c r="L74" s="100"/>
    </row>
    <row r="75" spans="1:12">
      <c r="A75" s="74" t="s">
        <v>32</v>
      </c>
      <c r="B75" s="79" t="s">
        <v>116</v>
      </c>
      <c r="C75" s="74">
        <v>35</v>
      </c>
      <c r="D75" s="74" t="s">
        <v>34</v>
      </c>
      <c r="E75" s="81">
        <v>85</v>
      </c>
      <c r="F75" s="84">
        <f t="shared" si="0"/>
        <v>2975</v>
      </c>
      <c r="G75" s="98"/>
      <c r="H75" s="98"/>
      <c r="I75" s="74"/>
      <c r="J75" s="100">
        <f t="shared" si="1"/>
        <v>0</v>
      </c>
      <c r="K75" s="74"/>
      <c r="L75" s="100"/>
    </row>
    <row r="76" spans="1:12">
      <c r="A76" s="74" t="s">
        <v>64</v>
      </c>
      <c r="B76" s="79" t="s">
        <v>117</v>
      </c>
      <c r="C76" s="74">
        <v>25</v>
      </c>
      <c r="D76" s="74" t="s">
        <v>34</v>
      </c>
      <c r="E76" s="76">
        <v>65</v>
      </c>
      <c r="F76" s="84">
        <f t="shared" si="0"/>
        <v>1625</v>
      </c>
      <c r="G76" s="98"/>
      <c r="H76" s="98"/>
      <c r="I76" s="74"/>
      <c r="J76" s="100">
        <f t="shared" si="1"/>
        <v>0</v>
      </c>
      <c r="K76" s="74"/>
      <c r="L76" s="100"/>
    </row>
    <row r="77" spans="1:12">
      <c r="A77" s="74"/>
      <c r="B77" s="79"/>
      <c r="C77" s="74"/>
      <c r="D77" s="74"/>
      <c r="E77" s="76"/>
      <c r="F77" s="84">
        <f t="shared" si="0"/>
        <v>0</v>
      </c>
      <c r="G77" s="98"/>
      <c r="H77" s="98"/>
      <c r="I77" s="74"/>
      <c r="J77" s="100">
        <f t="shared" si="1"/>
        <v>0</v>
      </c>
      <c r="K77" s="74"/>
      <c r="L77" s="100"/>
    </row>
    <row r="78" spans="1:12" ht="84">
      <c r="A78" s="74">
        <v>24</v>
      </c>
      <c r="B78" s="79" t="s">
        <v>118</v>
      </c>
      <c r="C78" s="74"/>
      <c r="D78" s="74"/>
      <c r="E78" s="81"/>
      <c r="F78" s="84">
        <f t="shared" si="0"/>
        <v>0</v>
      </c>
      <c r="G78" s="98"/>
      <c r="H78" s="98"/>
      <c r="I78" s="74"/>
      <c r="J78" s="100">
        <f t="shared" si="1"/>
        <v>0</v>
      </c>
      <c r="K78" s="74"/>
      <c r="L78" s="100"/>
    </row>
    <row r="79" spans="1:12">
      <c r="A79" s="93" t="s">
        <v>32</v>
      </c>
      <c r="B79" s="79" t="s">
        <v>119</v>
      </c>
      <c r="C79" s="74">
        <v>3</v>
      </c>
      <c r="D79" s="74" t="s">
        <v>19</v>
      </c>
      <c r="E79" s="81">
        <v>800</v>
      </c>
      <c r="F79" s="84">
        <f t="shared" si="0"/>
        <v>2400</v>
      </c>
      <c r="G79" s="98"/>
      <c r="H79" s="98"/>
      <c r="I79" s="74">
        <v>3</v>
      </c>
      <c r="J79" s="100">
        <f t="shared" si="1"/>
        <v>2400</v>
      </c>
      <c r="K79" s="74"/>
      <c r="L79" s="100"/>
    </row>
    <row r="80" spans="1:12">
      <c r="A80" s="93" t="s">
        <v>64</v>
      </c>
      <c r="B80" s="79" t="s">
        <v>120</v>
      </c>
      <c r="C80" s="74">
        <v>1</v>
      </c>
      <c r="D80" s="74" t="s">
        <v>19</v>
      </c>
      <c r="E80" s="81">
        <v>1500</v>
      </c>
      <c r="F80" s="84">
        <f t="shared" si="0"/>
        <v>1500</v>
      </c>
      <c r="G80" s="98"/>
      <c r="H80" s="98"/>
      <c r="I80" s="74"/>
      <c r="J80" s="100">
        <f t="shared" si="1"/>
        <v>0</v>
      </c>
      <c r="K80" s="74"/>
      <c r="L80" s="100"/>
    </row>
    <row r="81" spans="1:12">
      <c r="A81" s="78"/>
      <c r="B81" s="94"/>
      <c r="C81" s="74"/>
      <c r="D81" s="74"/>
      <c r="E81" s="81"/>
      <c r="F81" s="84">
        <f t="shared" si="0"/>
        <v>0</v>
      </c>
      <c r="G81" s="98"/>
      <c r="H81" s="98"/>
      <c r="I81" s="74"/>
      <c r="J81" s="100">
        <f t="shared" si="1"/>
        <v>0</v>
      </c>
      <c r="K81" s="74"/>
      <c r="L81" s="100"/>
    </row>
    <row r="82" spans="1:12" ht="28">
      <c r="A82" s="74">
        <v>25</v>
      </c>
      <c r="B82" s="94" t="s">
        <v>121</v>
      </c>
      <c r="C82" s="74">
        <v>60</v>
      </c>
      <c r="D82" s="74" t="s">
        <v>34</v>
      </c>
      <c r="E82" s="81">
        <v>55</v>
      </c>
      <c r="F82" s="84">
        <f t="shared" ref="F82:F94" si="2">C82*E82</f>
        <v>3300</v>
      </c>
      <c r="G82" s="98"/>
      <c r="H82" s="98"/>
      <c r="I82" s="74">
        <v>56</v>
      </c>
      <c r="J82" s="100">
        <f t="shared" ref="J82:J94" si="3">I82*E82</f>
        <v>3080</v>
      </c>
      <c r="K82" s="74">
        <v>4</v>
      </c>
      <c r="L82" s="100">
        <f>K82*E82</f>
        <v>220</v>
      </c>
    </row>
    <row r="83" spans="1:12">
      <c r="A83" s="93"/>
      <c r="B83" s="94"/>
      <c r="C83" s="74"/>
      <c r="D83" s="74"/>
      <c r="E83" s="81"/>
      <c r="F83" s="84">
        <f t="shared" si="2"/>
        <v>0</v>
      </c>
      <c r="G83" s="98"/>
      <c r="H83" s="98"/>
      <c r="I83" s="74"/>
      <c r="J83" s="100">
        <f t="shared" si="3"/>
        <v>0</v>
      </c>
      <c r="K83" s="74"/>
      <c r="L83" s="100"/>
    </row>
    <row r="84" spans="1:12">
      <c r="A84" s="74">
        <v>26</v>
      </c>
      <c r="B84" s="94" t="s">
        <v>122</v>
      </c>
      <c r="C84" s="74">
        <v>5</v>
      </c>
      <c r="D84" s="74" t="s">
        <v>21</v>
      </c>
      <c r="E84" s="95">
        <v>250</v>
      </c>
      <c r="F84" s="84">
        <f t="shared" si="2"/>
        <v>1250</v>
      </c>
      <c r="G84" s="98"/>
      <c r="H84" s="98"/>
      <c r="I84" s="74"/>
      <c r="J84" s="100">
        <f t="shared" si="3"/>
        <v>0</v>
      </c>
      <c r="K84" s="74"/>
      <c r="L84" s="100"/>
    </row>
    <row r="85" spans="1:12">
      <c r="A85" s="93"/>
      <c r="B85" s="94"/>
      <c r="C85" s="74"/>
      <c r="D85" s="74"/>
      <c r="E85" s="96"/>
      <c r="F85" s="84">
        <f t="shared" si="2"/>
        <v>0</v>
      </c>
      <c r="G85" s="98"/>
      <c r="H85" s="98"/>
      <c r="I85" s="74"/>
      <c r="J85" s="100">
        <f t="shared" si="3"/>
        <v>0</v>
      </c>
      <c r="K85" s="74"/>
      <c r="L85" s="100"/>
    </row>
    <row r="86" spans="1:12">
      <c r="A86" s="74">
        <v>27</v>
      </c>
      <c r="B86" s="94" t="s">
        <v>123</v>
      </c>
      <c r="C86" s="74">
        <v>5</v>
      </c>
      <c r="D86" s="74" t="s">
        <v>21</v>
      </c>
      <c r="E86" s="95">
        <v>325</v>
      </c>
      <c r="F86" s="84">
        <f t="shared" si="2"/>
        <v>1625</v>
      </c>
      <c r="G86" s="98"/>
      <c r="H86" s="98"/>
      <c r="I86" s="74"/>
      <c r="J86" s="100">
        <f t="shared" si="3"/>
        <v>0</v>
      </c>
      <c r="K86" s="74"/>
      <c r="L86" s="100"/>
    </row>
    <row r="87" spans="1:12">
      <c r="A87" s="82"/>
      <c r="B87" s="97"/>
      <c r="C87" s="74"/>
      <c r="D87" s="74"/>
      <c r="E87" s="95"/>
      <c r="F87" s="84">
        <f t="shared" si="2"/>
        <v>0</v>
      </c>
      <c r="G87" s="98"/>
      <c r="H87" s="98"/>
      <c r="I87" s="74"/>
      <c r="J87" s="100">
        <f t="shared" si="3"/>
        <v>0</v>
      </c>
      <c r="K87" s="74"/>
      <c r="L87" s="100"/>
    </row>
    <row r="88" spans="1:12" ht="28">
      <c r="A88" s="74">
        <v>28</v>
      </c>
      <c r="B88" s="97" t="s">
        <v>124</v>
      </c>
      <c r="C88" s="74"/>
      <c r="D88" s="74"/>
      <c r="E88" s="95"/>
      <c r="F88" s="84">
        <f t="shared" si="2"/>
        <v>0</v>
      </c>
      <c r="G88" s="98"/>
      <c r="H88" s="98"/>
      <c r="I88" s="74"/>
      <c r="J88" s="100">
        <f t="shared" si="3"/>
        <v>0</v>
      </c>
      <c r="K88" s="74"/>
      <c r="L88" s="100"/>
    </row>
    <row r="89" spans="1:12">
      <c r="A89" s="82"/>
      <c r="B89" s="94"/>
      <c r="C89" s="74"/>
      <c r="D89" s="74"/>
      <c r="E89" s="95"/>
      <c r="F89" s="84">
        <f t="shared" si="2"/>
        <v>0</v>
      </c>
      <c r="G89" s="98"/>
      <c r="H89" s="98"/>
      <c r="I89" s="74"/>
      <c r="J89" s="100">
        <f t="shared" si="3"/>
        <v>0</v>
      </c>
      <c r="K89" s="74"/>
      <c r="L89" s="100"/>
    </row>
    <row r="90" spans="1:12">
      <c r="A90" s="82" t="s">
        <v>32</v>
      </c>
      <c r="B90" s="94" t="s">
        <v>125</v>
      </c>
      <c r="C90" s="74">
        <v>6</v>
      </c>
      <c r="D90" s="74" t="s">
        <v>87</v>
      </c>
      <c r="E90" s="95">
        <v>100</v>
      </c>
      <c r="F90" s="84">
        <f t="shared" si="2"/>
        <v>600</v>
      </c>
      <c r="G90" s="98"/>
      <c r="H90" s="98"/>
      <c r="I90" s="74"/>
      <c r="J90" s="100">
        <f t="shared" si="3"/>
        <v>0</v>
      </c>
      <c r="K90" s="74">
        <v>6</v>
      </c>
      <c r="L90" s="100">
        <f>K90*E90</f>
        <v>600</v>
      </c>
    </row>
    <row r="91" spans="1:12">
      <c r="A91" s="82"/>
      <c r="B91" s="94"/>
      <c r="C91" s="74"/>
      <c r="D91" s="74"/>
      <c r="E91" s="95"/>
      <c r="F91" s="84">
        <f t="shared" si="2"/>
        <v>0</v>
      </c>
      <c r="G91" s="98"/>
      <c r="H91" s="98"/>
      <c r="I91" s="74"/>
      <c r="J91" s="100">
        <f t="shared" si="3"/>
        <v>0</v>
      </c>
      <c r="K91" s="74"/>
      <c r="L91" s="100"/>
    </row>
    <row r="92" spans="1:12">
      <c r="A92" s="82" t="s">
        <v>126</v>
      </c>
      <c r="B92" s="94" t="s">
        <v>127</v>
      </c>
      <c r="C92" s="74">
        <v>2</v>
      </c>
      <c r="D92" s="74" t="s">
        <v>87</v>
      </c>
      <c r="E92" s="95">
        <v>150</v>
      </c>
      <c r="F92" s="84">
        <f t="shared" si="2"/>
        <v>300</v>
      </c>
      <c r="G92" s="98"/>
      <c r="H92" s="98"/>
      <c r="I92" s="74"/>
      <c r="J92" s="100">
        <f t="shared" si="3"/>
        <v>0</v>
      </c>
      <c r="K92" s="74"/>
      <c r="L92" s="100"/>
    </row>
    <row r="93" spans="1:12">
      <c r="A93" s="82" t="s">
        <v>128</v>
      </c>
      <c r="B93" s="94" t="s">
        <v>129</v>
      </c>
      <c r="C93" s="74">
        <v>5</v>
      </c>
      <c r="D93" s="74" t="s">
        <v>34</v>
      </c>
      <c r="E93" s="95">
        <v>25</v>
      </c>
      <c r="F93" s="84">
        <f t="shared" si="2"/>
        <v>125</v>
      </c>
      <c r="G93" s="98"/>
      <c r="H93" s="98"/>
      <c r="I93" s="74"/>
      <c r="J93" s="100">
        <f t="shared" si="3"/>
        <v>0</v>
      </c>
      <c r="K93" s="74">
        <v>5</v>
      </c>
      <c r="L93" s="100">
        <f>K93*E93</f>
        <v>125</v>
      </c>
    </row>
    <row r="94" spans="1:12">
      <c r="A94" s="82" t="s">
        <v>128</v>
      </c>
      <c r="B94" s="97" t="s">
        <v>130</v>
      </c>
      <c r="C94" s="74">
        <v>1</v>
      </c>
      <c r="D94" s="74" t="s">
        <v>87</v>
      </c>
      <c r="E94" s="95">
        <v>250</v>
      </c>
      <c r="F94" s="84">
        <f t="shared" si="2"/>
        <v>250</v>
      </c>
      <c r="G94" s="98"/>
      <c r="H94" s="98"/>
      <c r="I94" s="74">
        <v>1</v>
      </c>
      <c r="J94" s="100">
        <f t="shared" si="3"/>
        <v>250</v>
      </c>
      <c r="K94" s="74"/>
      <c r="L94" s="100">
        <f>K94*E94</f>
        <v>0</v>
      </c>
    </row>
    <row r="95" spans="1:12" ht="14.5" thickBot="1">
      <c r="A95" s="82"/>
      <c r="B95" s="97"/>
      <c r="C95" s="74"/>
      <c r="D95" s="74"/>
      <c r="E95" s="95"/>
      <c r="F95" s="84"/>
      <c r="G95" s="98"/>
      <c r="H95" s="98"/>
      <c r="I95" s="98"/>
      <c r="J95" s="98"/>
      <c r="K95" s="98"/>
      <c r="L95" s="98"/>
    </row>
    <row r="96" spans="1:12" ht="14.5" thickBot="1">
      <c r="A96" s="157" t="s">
        <v>131</v>
      </c>
      <c r="B96" s="158"/>
      <c r="C96" s="158"/>
      <c r="D96" s="158"/>
      <c r="E96" s="158"/>
      <c r="F96" s="84">
        <f>SUM(F17:F95)</f>
        <v>209930</v>
      </c>
      <c r="G96" s="98"/>
      <c r="H96" s="98"/>
      <c r="I96" s="98"/>
      <c r="J96" s="100">
        <f>SUM(J17:J95)</f>
        <v>169010</v>
      </c>
      <c r="K96" s="98"/>
      <c r="L96" s="100">
        <f>SUM(L82:L95)</f>
        <v>945</v>
      </c>
    </row>
    <row r="97" spans="1:6">
      <c r="A97" s="11"/>
      <c r="F97" s="10"/>
    </row>
    <row r="98" spans="1:6">
      <c r="A98" s="11"/>
      <c r="F98" s="10"/>
    </row>
    <row r="99" spans="1:6">
      <c r="A99" s="11"/>
      <c r="F99" s="10"/>
    </row>
    <row r="100" spans="1:6">
      <c r="A100" s="11"/>
      <c r="F100" s="10"/>
    </row>
    <row r="101" spans="1:6">
      <c r="A101" s="11"/>
      <c r="F101" s="10"/>
    </row>
    <row r="102" spans="1:6">
      <c r="A102" s="11"/>
      <c r="F102" s="10"/>
    </row>
    <row r="103" spans="1:6">
      <c r="A103" s="11"/>
      <c r="F103" s="10"/>
    </row>
    <row r="104" spans="1:6">
      <c r="A104" s="11"/>
      <c r="F104" s="10"/>
    </row>
    <row r="105" spans="1:6">
      <c r="A105" s="11"/>
      <c r="F105" s="10"/>
    </row>
    <row r="106" spans="1:6">
      <c r="A106" s="11"/>
      <c r="F106" s="10"/>
    </row>
    <row r="107" spans="1:6">
      <c r="A107" s="11"/>
      <c r="F107" s="10"/>
    </row>
    <row r="108" spans="1:6">
      <c r="A108" s="11"/>
      <c r="F108" s="10"/>
    </row>
    <row r="109" spans="1:6">
      <c r="A109" s="11"/>
      <c r="F109" s="10"/>
    </row>
    <row r="110" spans="1:6">
      <c r="A110" s="11"/>
      <c r="F110" s="10"/>
    </row>
    <row r="111" spans="1:6">
      <c r="A111" s="11"/>
      <c r="F111" s="10"/>
    </row>
    <row r="112" spans="1:6">
      <c r="A112" s="11"/>
      <c r="F112" s="10"/>
    </row>
    <row r="113" spans="1:6">
      <c r="A113" s="11"/>
      <c r="F113" s="10"/>
    </row>
    <row r="114" spans="1:6">
      <c r="A114" s="11"/>
      <c r="F114" s="10"/>
    </row>
    <row r="115" spans="1:6">
      <c r="A115" s="11"/>
      <c r="F115" s="10"/>
    </row>
    <row r="116" spans="1:6">
      <c r="A116" s="11"/>
      <c r="F116" s="10"/>
    </row>
    <row r="117" spans="1:6">
      <c r="A117" s="11"/>
      <c r="F117" s="10"/>
    </row>
  </sheetData>
  <mergeCells count="14">
    <mergeCell ref="K4:L4"/>
    <mergeCell ref="A96:E96"/>
    <mergeCell ref="I4:J4"/>
    <mergeCell ref="A1:F1"/>
    <mergeCell ref="A2:F2"/>
    <mergeCell ref="A3:F3"/>
    <mergeCell ref="A5:A6"/>
    <mergeCell ref="B5:B6"/>
    <mergeCell ref="C4:F4"/>
    <mergeCell ref="G4:H4"/>
    <mergeCell ref="D5:D6"/>
    <mergeCell ref="E5:E6"/>
    <mergeCell ref="F5:F6"/>
    <mergeCell ref="C5:C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2b43016-16a7-42f7-bc1a-063c27e5d5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7A43EC52BEE34C898FAD69A0A90781" ma:contentTypeVersion="13" ma:contentTypeDescription="Create a new document." ma:contentTypeScope="" ma:versionID="f1bd470e0f9304be13e3f360f0b7af1e">
  <xsd:schema xmlns:xsd="http://www.w3.org/2001/XMLSchema" xmlns:xs="http://www.w3.org/2001/XMLSchema" xmlns:p="http://schemas.microsoft.com/office/2006/metadata/properties" xmlns:ns3="72b43016-16a7-42f7-bc1a-063c27e5d515" xmlns:ns4="7326994b-23a0-4b5e-a973-7b87443abe0a" targetNamespace="http://schemas.microsoft.com/office/2006/metadata/properties" ma:root="true" ma:fieldsID="0bd71720ec2cdc10e3dc16ca6505734b" ns3:_="" ns4:_="">
    <xsd:import namespace="72b43016-16a7-42f7-bc1a-063c27e5d515"/>
    <xsd:import namespace="7326994b-23a0-4b5e-a973-7b87443abe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43016-16a7-42f7-bc1a-063c27e5d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6994b-23a0-4b5e-a973-7b87443abe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EEAC-E938-4EF8-B690-8F7CB1950A84}">
  <ds:schemaRefs>
    <ds:schemaRef ds:uri="http://purl.org/dc/elements/1.1/"/>
    <ds:schemaRef ds:uri="http://www.w3.org/XML/1998/namespace"/>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7326994b-23a0-4b5e-a973-7b87443abe0a"/>
    <ds:schemaRef ds:uri="72b43016-16a7-42f7-bc1a-063c27e5d515"/>
  </ds:schemaRefs>
</ds:datastoreItem>
</file>

<file path=customXml/itemProps2.xml><?xml version="1.0" encoding="utf-8"?>
<ds:datastoreItem xmlns:ds="http://schemas.openxmlformats.org/officeDocument/2006/customXml" ds:itemID="{A8250012-0C83-430F-BBC6-0EB9D29F1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b43016-16a7-42f7-bc1a-063c27e5d515"/>
    <ds:schemaRef ds:uri="7326994b-23a0-4b5e-a973-7b87443abe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2DFDB3-0296-4E67-A389-EA43A9E41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Civil &amp; Interior1</vt:lpstr>
      <vt:lpstr>Plumbing</vt:lpstr>
      <vt:lpstr>ELECTRICAL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2024-10-14T12:21:04Z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