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rmila Jadhav\OneDrive - Travel food Services\URMILA WORKING\Ahmedabad\"/>
    </mc:Choice>
  </mc:AlternateContent>
  <bookViews>
    <workbookView xWindow="0" yWindow="0" windowWidth="19200" windowHeight="6930" tabRatio="846"/>
  </bookViews>
  <sheets>
    <sheet name="SUMMARY " sheetId="1" r:id="rId1"/>
    <sheet name="CIVIL &amp; INTERIOR" sheetId="4" r:id="rId2"/>
    <sheet name="PLUMBING " sheetId="3" r:id="rId3"/>
    <sheet name="ELECTRICAL " sheetId="2"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 l="1"/>
  <c r="G13" i="1" s="1"/>
  <c r="K34" i="4"/>
  <c r="L22" i="4" l="1"/>
  <c r="J21" i="4"/>
  <c r="J107" i="2" l="1"/>
  <c r="J109" i="2" s="1"/>
  <c r="E9" i="1" s="1"/>
  <c r="J103" i="2"/>
  <c r="J95" i="2"/>
  <c r="L24" i="4"/>
  <c r="L32" i="4"/>
  <c r="L36" i="4"/>
  <c r="L34" i="4"/>
  <c r="L57" i="4" l="1"/>
  <c r="E7" i="1" s="1"/>
  <c r="E11" i="1" s="1"/>
  <c r="F8" i="1"/>
  <c r="H89" i="2"/>
  <c r="H88" i="2"/>
  <c r="J14" i="3"/>
  <c r="J15" i="3"/>
  <c r="J16" i="3"/>
  <c r="J17" i="3"/>
  <c r="J18" i="3"/>
  <c r="J19" i="3"/>
  <c r="J20" i="3"/>
  <c r="J21" i="3"/>
  <c r="J22" i="3"/>
  <c r="J23" i="3"/>
  <c r="J24" i="3"/>
  <c r="J25" i="3"/>
  <c r="J26" i="3"/>
  <c r="J27" i="3"/>
  <c r="J28" i="3"/>
  <c r="J29" i="3"/>
  <c r="J30" i="3"/>
  <c r="J31" i="3"/>
  <c r="J32" i="3"/>
  <c r="J33" i="3"/>
  <c r="J34" i="3"/>
  <c r="J35" i="3"/>
  <c r="J36" i="3"/>
  <c r="J37" i="3"/>
  <c r="J38" i="3"/>
  <c r="J13" i="3"/>
  <c r="E12" i="1" l="1"/>
  <c r="E13" i="1" s="1"/>
  <c r="F107" i="2"/>
  <c r="F106" i="2"/>
  <c r="F105" i="2"/>
  <c r="F103" i="2"/>
  <c r="F99" i="2"/>
  <c r="F97" i="2"/>
  <c r="F95" i="2"/>
  <c r="F93" i="2"/>
  <c r="F92" i="2"/>
  <c r="F84" i="2"/>
  <c r="F83" i="2"/>
  <c r="F77" i="2"/>
  <c r="F75" i="2"/>
  <c r="F73" i="2"/>
  <c r="F71" i="2"/>
  <c r="F69" i="2"/>
  <c r="F67" i="2"/>
  <c r="F63" i="2"/>
  <c r="F61" i="2"/>
  <c r="F59" i="2"/>
  <c r="F57" i="2"/>
  <c r="F55" i="2"/>
  <c r="F53" i="2"/>
  <c r="F47" i="2"/>
  <c r="F46" i="2"/>
  <c r="F45" i="2"/>
  <c r="F40" i="2"/>
  <c r="F39" i="2"/>
  <c r="F35" i="2"/>
  <c r="F34" i="2"/>
  <c r="F28" i="2"/>
  <c r="F27" i="2"/>
  <c r="F23" i="2"/>
  <c r="F21" i="2"/>
  <c r="F17" i="2"/>
  <c r="J39" i="3"/>
  <c r="J41" i="3" s="1"/>
  <c r="J8" i="4"/>
  <c r="J9" i="4"/>
  <c r="J11" i="4"/>
  <c r="J12" i="4"/>
  <c r="J13" i="4"/>
  <c r="J14" i="4"/>
  <c r="J15" i="4"/>
  <c r="J16" i="4"/>
  <c r="J17" i="4"/>
  <c r="J18" i="4"/>
  <c r="J19" i="4"/>
  <c r="J20"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7" i="4"/>
  <c r="H54" i="4"/>
  <c r="H52" i="4"/>
  <c r="H49" i="4"/>
  <c r="H47" i="4"/>
  <c r="H45" i="4"/>
  <c r="H42" i="4"/>
  <c r="H37" i="4"/>
  <c r="H35" i="4"/>
  <c r="H33" i="4"/>
  <c r="H31" i="4"/>
  <c r="H23" i="4"/>
  <c r="H21" i="4"/>
  <c r="H15" i="4"/>
  <c r="H13" i="4"/>
  <c r="H11" i="4"/>
  <c r="H9" i="4"/>
  <c r="H7" i="4"/>
  <c r="H55" i="4" l="1"/>
  <c r="H18" i="4"/>
  <c r="H28" i="4"/>
  <c r="H39" i="4"/>
  <c r="J57" i="4"/>
  <c r="D7" i="1" s="1"/>
  <c r="F7" i="1" s="1"/>
  <c r="F109" i="2"/>
  <c r="H57" i="4"/>
  <c r="C7" i="1" s="1"/>
  <c r="H60" i="4" l="1"/>
  <c r="H62" i="4" s="1"/>
  <c r="H94" i="2" l="1"/>
  <c r="H95" i="2"/>
  <c r="H96" i="2"/>
  <c r="H97" i="2"/>
  <c r="H98" i="2"/>
  <c r="H99" i="2"/>
  <c r="H100" i="2"/>
  <c r="H101" i="2"/>
  <c r="H102" i="2"/>
  <c r="H103" i="2"/>
  <c r="H104" i="2"/>
  <c r="H105" i="2"/>
  <c r="H106" i="2"/>
  <c r="H107" i="2"/>
  <c r="C9" i="1"/>
  <c r="G7" i="1" l="1"/>
  <c r="H18" i="2"/>
  <c r="H19" i="2"/>
  <c r="H20" i="2"/>
  <c r="H21" i="2"/>
  <c r="H22" i="2"/>
  <c r="H23" i="2"/>
  <c r="H24" i="2"/>
  <c r="H25" i="2"/>
  <c r="H26" i="2"/>
  <c r="H27" i="2"/>
  <c r="H28" i="2"/>
  <c r="H29" i="2"/>
  <c r="H30" i="2"/>
  <c r="H31" i="2"/>
  <c r="H32" i="2"/>
  <c r="H33" i="2"/>
  <c r="H34" i="2"/>
  <c r="H35" i="2"/>
  <c r="H36" i="2"/>
  <c r="H37" i="2"/>
  <c r="H38" i="2"/>
  <c r="H39" i="2"/>
  <c r="H40" i="2"/>
  <c r="H41" i="2"/>
  <c r="H42" i="2"/>
  <c r="H43" i="2"/>
  <c r="H45" i="2"/>
  <c r="H46" i="2"/>
  <c r="H47" i="2"/>
  <c r="H48" i="2"/>
  <c r="H49" i="2"/>
  <c r="H50" i="2"/>
  <c r="H52" i="2"/>
  <c r="H53" i="2"/>
  <c r="H54" i="2"/>
  <c r="H55" i="2"/>
  <c r="H56" i="2"/>
  <c r="H57" i="2"/>
  <c r="H58" i="2"/>
  <c r="H59" i="2"/>
  <c r="H60" i="2"/>
  <c r="H61" i="2"/>
  <c r="H62" i="2"/>
  <c r="H63" i="2"/>
  <c r="H64" i="2"/>
  <c r="H66" i="2"/>
  <c r="H67" i="2"/>
  <c r="H68" i="2"/>
  <c r="H69" i="2"/>
  <c r="H70" i="2"/>
  <c r="H71" i="2"/>
  <c r="H72" i="2"/>
  <c r="H73" i="2"/>
  <c r="H74" i="2"/>
  <c r="H75" i="2"/>
  <c r="H76" i="2"/>
  <c r="H77" i="2"/>
  <c r="H78" i="2"/>
  <c r="H80" i="2"/>
  <c r="H81" i="2"/>
  <c r="H82" i="2"/>
  <c r="H83" i="2"/>
  <c r="H84" i="2"/>
  <c r="H85" i="2"/>
  <c r="H86" i="2"/>
  <c r="H87" i="2"/>
  <c r="H90" i="2"/>
  <c r="H91" i="2"/>
  <c r="H92" i="2"/>
  <c r="H93" i="2"/>
  <c r="H17" i="2"/>
  <c r="D8" i="1"/>
  <c r="H109" i="2" l="1"/>
  <c r="D9" i="1" s="1"/>
  <c r="F9" i="1" s="1"/>
  <c r="F14" i="3"/>
  <c r="F15" i="3"/>
  <c r="F16" i="3"/>
  <c r="F17" i="3"/>
  <c r="F18" i="3"/>
  <c r="F19" i="3"/>
  <c r="F20" i="3"/>
  <c r="F21" i="3"/>
  <c r="F22" i="3"/>
  <c r="F23" i="3"/>
  <c r="F24" i="3"/>
  <c r="F25" i="3"/>
  <c r="F26" i="3"/>
  <c r="F27" i="3"/>
  <c r="F28" i="3"/>
  <c r="F29" i="3"/>
  <c r="F30" i="3"/>
  <c r="F31" i="3"/>
  <c r="F32" i="3"/>
  <c r="F33" i="3"/>
  <c r="F34" i="3"/>
  <c r="F35" i="3"/>
  <c r="F36" i="3"/>
  <c r="F37" i="3"/>
  <c r="F13" i="3"/>
  <c r="D11" i="1" l="1"/>
  <c r="D12" i="1" s="1"/>
  <c r="D13" i="1" s="1"/>
  <c r="F11" i="1"/>
  <c r="F41" i="3"/>
  <c r="C8" i="1"/>
  <c r="C11" i="1" s="1"/>
  <c r="G8" i="1" l="1"/>
  <c r="C12" i="1"/>
  <c r="C13" i="1" s="1"/>
  <c r="G9" i="1" l="1"/>
  <c r="G11" i="1" s="1"/>
  <c r="F12" i="1"/>
  <c r="F13" i="1" s="1"/>
</calcChain>
</file>

<file path=xl/sharedStrings.xml><?xml version="1.0" encoding="utf-8"?>
<sst xmlns="http://schemas.openxmlformats.org/spreadsheetml/2006/main" count="301" uniqueCount="202">
  <si>
    <t xml:space="preserve">SR NO </t>
  </si>
  <si>
    <t xml:space="preserve">DISCRIPTION </t>
  </si>
  <si>
    <t xml:space="preserve">PO VALUE </t>
  </si>
  <si>
    <t xml:space="preserve">VARIANCE AMT </t>
  </si>
  <si>
    <t xml:space="preserve">ELECTRICAL </t>
  </si>
  <si>
    <t xml:space="preserve">PLUMBING </t>
  </si>
  <si>
    <t>Rev:</t>
  </si>
  <si>
    <t>R0</t>
  </si>
  <si>
    <t>Date:</t>
  </si>
  <si>
    <t>09.10.2023</t>
  </si>
  <si>
    <t>Previous Bill Amount(INR)</t>
  </si>
  <si>
    <t>Present Bill Amount (INR)</t>
  </si>
  <si>
    <t>Cumulative Amount (INR)</t>
  </si>
  <si>
    <t>Item No.</t>
  </si>
  <si>
    <t>Description</t>
  </si>
  <si>
    <t>Unit</t>
  </si>
  <si>
    <t>Qty</t>
  </si>
  <si>
    <t>Rate</t>
  </si>
  <si>
    <t>Amount</t>
  </si>
  <si>
    <t>Make</t>
  </si>
  <si>
    <t>A</t>
  </si>
  <si>
    <t>Nos.</t>
  </si>
  <si>
    <t xml:space="preserve"> </t>
  </si>
  <si>
    <t>Nos</t>
  </si>
  <si>
    <t>B</t>
  </si>
  <si>
    <t>C</t>
  </si>
  <si>
    <t>D</t>
  </si>
  <si>
    <t>DESCRIPTION</t>
  </si>
  <si>
    <t>UNIT</t>
  </si>
  <si>
    <t>Set</t>
  </si>
  <si>
    <t>SR. No</t>
  </si>
  <si>
    <t xml:space="preserve">UNIT RATE </t>
  </si>
  <si>
    <t>ELECTRICAL BOQ</t>
  </si>
  <si>
    <t>AS per the PO</t>
  </si>
  <si>
    <t>i</t>
  </si>
  <si>
    <t>DISTRIBUTION BOARDS</t>
  </si>
  <si>
    <t>Mtrs</t>
  </si>
  <si>
    <t xml:space="preserve">NET TOTAL </t>
  </si>
  <si>
    <t xml:space="preserve">GST 18% </t>
  </si>
  <si>
    <t xml:space="preserve">TOTAL </t>
  </si>
  <si>
    <t>Semolina Kitchens Pvt.Ltd.</t>
  </si>
  <si>
    <t xml:space="preserve">PO NO : </t>
  </si>
  <si>
    <t>PO QTY.</t>
  </si>
  <si>
    <t xml:space="preserve">PO  AMOUNT </t>
  </si>
  <si>
    <t>PO Qty</t>
  </si>
  <si>
    <t>PO Amount</t>
  </si>
  <si>
    <t>DATE :</t>
  </si>
  <si>
    <t>Nourish-AHM-PHE BOQ</t>
  </si>
  <si>
    <t>S.NO</t>
  </si>
  <si>
    <t>I</t>
  </si>
  <si>
    <t xml:space="preserve">INTERNAL WATER SYSTEM </t>
  </si>
  <si>
    <t>WATER DISTRIBUTION FOR ALL THE AREAS</t>
  </si>
  <si>
    <t>SUB-TOTAL FOR WATER DISTRIBUTION FOR ALL THE AREAS</t>
  </si>
  <si>
    <t>INTERNAL SEWERAGE WATER SYSTEM + BOH/BAR AREA</t>
  </si>
  <si>
    <t>ii</t>
  </si>
  <si>
    <t xml:space="preserve">100 mm dia </t>
  </si>
  <si>
    <t>40mm dia Flexible pipe for the drawing from the sink to the grease trap + from the sink to the outlet pipe</t>
  </si>
  <si>
    <t>(B)</t>
  </si>
  <si>
    <t>SUB -TOTAL FOR INTERNAL  SEWERAGE WATER SYSTEM ALL AREAS</t>
  </si>
  <si>
    <t>GRAND TOTAL FOR PHE WATER SUPPLY SYSTEM</t>
  </si>
  <si>
    <t xml:space="preserve">Rmt </t>
  </si>
  <si>
    <t xml:space="preserve">Nos </t>
  </si>
  <si>
    <t>Each</t>
  </si>
  <si>
    <t>S. No.</t>
  </si>
  <si>
    <t>Qty.</t>
  </si>
  <si>
    <t>(Rs.)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</si>
  <si>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</si>
  <si>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</si>
  <si>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Type A</t>
  </si>
  <si>
    <t>Type B</t>
  </si>
  <si>
    <t xml:space="preserve">1-20 amp DP MCB + DP RCCB ( 100mA) and 4 nos. 6/16/20/25 amps SP 10 kA MCB(Type D)  with thermal magnetic protective releases out goings. </t>
  </si>
  <si>
    <t>Supply installation testing and commisioning 1.2 kVA online ( 1ph input and 1ph output)  UPS with 15 Min power back up complete with in buit Static by pass switch , Mannual external maintenance by pass switch , Rectifiers , Sealed MF batteries etc as required</t>
  </si>
  <si>
    <t>No.</t>
  </si>
  <si>
    <t>Supply, laying, testing &amp; commissioning of following sizes of Cu. conductor 1.1 kV grade, armoured, XLPE insulated FRLS LT Cables/ Control Cables  including necessary cleats, clamps etc. (Cables shall be partly laid in Pipes, O/H cable tray, on wall as required )</t>
  </si>
  <si>
    <t>4C – 16.0 (Cu.) FRLS Armoured XLPE Cable *</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</si>
  <si>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</si>
  <si>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</si>
  <si>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</si>
  <si>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16.0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</si>
  <si>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</si>
  <si>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</si>
  <si>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</si>
  <si>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</si>
  <si>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8 SWG Copper Wire</t>
  </si>
  <si>
    <t>8 SWG GI Wire</t>
  </si>
  <si>
    <t xml:space="preserve">1 Core 4.0 Sq. Mm FRLS Green Wire </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</si>
  <si>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</si>
  <si>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</si>
  <si>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</si>
  <si>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</si>
  <si>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</si>
  <si>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</si>
  <si>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</si>
  <si>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</si>
  <si>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</si>
  <si>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</si>
  <si>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</si>
  <si>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</si>
  <si>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</si>
  <si>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</si>
  <si>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</si>
  <si>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</si>
  <si>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</si>
  <si>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</si>
  <si>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</si>
  <si>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</si>
  <si>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</si>
  <si>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</si>
  <si>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Supplying,installation and commisioning of  CAT-6A patch cords 1 mtr.</t>
  </si>
  <si>
    <t>Installation of  following light fixtures including connections and  complete in all respects</t>
  </si>
  <si>
    <t>Recessed Downlighter</t>
  </si>
  <si>
    <t>iii</t>
  </si>
  <si>
    <t>2x28W LED Tube</t>
  </si>
  <si>
    <t>iv</t>
  </si>
  <si>
    <t>LED Strip Light ( Per Meter)</t>
  </si>
  <si>
    <t>Signage</t>
  </si>
  <si>
    <t>Total For Electrical Works - INR</t>
  </si>
  <si>
    <t>CIVIL &amp; INTERIOR</t>
  </si>
  <si>
    <t>Venodr Name : INVENTECH SOLUTIONS</t>
  </si>
  <si>
    <t xml:space="preserve">1-63amp FP MCB with 3 single phase banks each comprising of 63A DP RCCB(100 mA) and 10 nos. 6/16/20/25 amps SP 10 kA MCB(Type C)  with thermal magnetic protective releases out goings. </t>
  </si>
  <si>
    <t>25X3 mm GI Strip</t>
  </si>
  <si>
    <t>RO</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</si>
  <si>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</si>
  <si>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</si>
  <si>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Same as above but switch and socket provided at separate location including wiring berween switch and socket and complete as required</t>
  </si>
  <si>
    <t>Supply installation testing and fixing 5 pin 25A/20A , 415V , single Phase metal Clad industrial socket outlet with 25A/20A FP MCB and complete in all respects( Wiring Excluded from scope of this item)</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</si>
  <si>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</si>
  <si>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</si>
  <si>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</si>
  <si>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(A)</t>
  </si>
  <si>
    <r>
      <t xml:space="preserve">Supplying, installing, fixing, jointing, testing and commissioning of approved make </t>
    </r>
    <r>
      <rPr>
        <b/>
        <sz val="11"/>
        <color indexed="8"/>
        <rFont val="Calibri"/>
        <family val="2"/>
      </rPr>
      <t>Chlorinated Polyvinyl Chloride pipes (CPVC)</t>
    </r>
    <r>
      <rPr>
        <sz val="11"/>
        <color indexed="8"/>
        <rFont val="Calibri"/>
        <family val="2"/>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1"/>
        <color indexed="8"/>
        <rFont val="Calibri"/>
        <family val="2"/>
      </rPr>
      <t>(DWS  AND HWS)</t>
    </r>
  </si>
  <si>
    <r>
      <t xml:space="preserve"> 20 mm dia</t>
    </r>
    <r>
      <rPr>
        <b/>
        <sz val="11"/>
        <color indexed="8"/>
        <rFont val="Calibri"/>
        <family val="2"/>
      </rPr>
      <t xml:space="preserve"> (DWS &amp; HWS)</t>
    </r>
  </si>
  <si>
    <t xml:space="preserve"> 25 mm dia -287 rate</t>
  </si>
  <si>
    <r>
      <t>Supplying, installing and testing, 32 mm dia (Screwed ends), approved make</t>
    </r>
    <r>
      <rPr>
        <b/>
        <sz val="11"/>
        <color indexed="8"/>
        <rFont val="Calibri"/>
        <family val="2"/>
      </rPr>
      <t xml:space="preserve"> GM ball valves </t>
    </r>
    <r>
      <rPr>
        <sz val="11"/>
        <color indexed="8"/>
        <rFont val="Calibri"/>
        <family val="2"/>
      </rPr>
      <t>PN10 conforming to IS 1703 with unions etc., complete.</t>
    </r>
  </si>
  <si>
    <t>Supplying, installing and testing, Digital Water Flow meter for measuring water consumption for the unit with all the mounting accessories with 32mm dia inlet and outlet size.  Endress Hauser Flow Meters.</t>
  </si>
  <si>
    <r>
      <t>Supplying, fixing, testing and commissioning</t>
    </r>
    <r>
      <rPr>
        <b/>
        <sz val="11"/>
        <color indexed="8"/>
        <rFont val="Calibri"/>
        <family val="2"/>
      </rPr>
      <t xml:space="preserve"> PVC, waste pipes</t>
    </r>
    <r>
      <rPr>
        <sz val="11"/>
        <color indexed="8"/>
        <rFont val="Calibri"/>
        <family val="2"/>
      </rPr>
      <t xml:space="preserve"> (SWR) confirming to IS13592 :1992, </t>
    </r>
    <r>
      <rPr>
        <b/>
        <sz val="11"/>
        <color indexed="8"/>
        <rFont val="Calibri"/>
        <family val="2"/>
      </rPr>
      <t>type B</t>
    </r>
    <r>
      <rPr>
        <sz val="11"/>
        <color indexed="8"/>
        <rFont val="Calibri"/>
        <family val="2"/>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</si>
  <si>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INTERNAL DIA</t>
  </si>
  <si>
    <t>Mixer Tap</t>
  </si>
  <si>
    <r>
      <t xml:space="preserve">Supply, Fixing, Installation &amp; Commissioning of  Bib Cock  with nozzle of Jaquar make model no </t>
    </r>
    <r>
      <rPr>
        <b/>
        <sz val="11"/>
        <color indexed="8"/>
        <rFont val="Calibri"/>
        <family val="2"/>
      </rPr>
      <t xml:space="preserve">CON-049KN </t>
    </r>
    <r>
      <rPr>
        <sz val="11"/>
        <color indexed="8"/>
        <rFont val="Calibri"/>
        <family val="2"/>
      </rPr>
      <t xml:space="preserve">with wall flange and necessary fittings etc complete., </t>
    </r>
  </si>
  <si>
    <t>CIVIL</t>
  </si>
  <si>
    <t>NITCO GREY (BAYCLIFF FOLSSIL) TILE</t>
  </si>
  <si>
    <t>Sq.m.</t>
  </si>
  <si>
    <t>Providing and Fixing appvd 2'X2' vitrified tile flooring with cement-sand mortar bedding of appd proportions  as per the design &amp;  specifications. Joints to be filled properly with pigmented cement / epoxy grouts matching the tile. Flooring should be fixed in proper plumb line. Job to include cost of labour, material, cartage, loading, unloading, cutting, fixing and grouting.</t>
  </si>
  <si>
    <t xml:space="preserve">SS Skirting - 3" height </t>
  </si>
  <si>
    <t>R.ft.</t>
  </si>
  <si>
    <t xml:space="preserve">Providing and Fixing appvd ss skirting fixed on plywood base as per the design &amp;  specifications. Joints to be filled properly with pigmented cement / epoxy grouts matching the tile. Skirting should be fixed in proper plumb line. Job to include cost of labour, material, cartage, loading, unloading, cutting, fixing and grouting. </t>
  </si>
  <si>
    <t xml:space="preserve">Provided Vitrified Tiles </t>
  </si>
  <si>
    <t>Sq.ft.</t>
  </si>
  <si>
    <t>Providing and Fixing of 8"X12" PROVIDED VITRIFIED TILE on wall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</si>
  <si>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Idli.com Front Counter in appvd  solid surface</t>
  </si>
  <si>
    <t xml:space="preserve">Providing and Fixing of Pantry counter in appvd Acrylic solid surface with as per the design &amp;  specifications with plywood base  &amp; M.S. support. Counter should be fixed in proper plumb line  Job to include cost of labour, material, cartage, loading, unloading, cutting, fixing, grouting, sink/hob template cutouts, groove making, edge moulding and polishing.       </t>
  </si>
  <si>
    <t xml:space="preserve">Wooden Veneer for Side Wall </t>
  </si>
  <si>
    <t xml:space="preserve">Providing and Fixing of tiles  with 2mm grooves &amp; matte finish  on wall  as per approved  the design &amp;  specifications.  . Job to include cost of labour, material, cartage, loading, unloading, cutting, fixing and grouting.      </t>
  </si>
  <si>
    <t>TOTAL PART A :</t>
  </si>
  <si>
    <t>GYPSUM AND DESIGNER CEILING</t>
  </si>
  <si>
    <t>Gyprock Ceiling Ceiling</t>
  </si>
  <si>
    <t>Sq. Ft</t>
  </si>
  <si>
    <t xml:space="preserve">Providing and applying average 12 mm thk. Gyprock Ceiling Ceiling scraping and cleaning wherever required, to proper angle, line, level and plumb, ready to receive paint. Including protective, external corners of 20/25 SWG GI [India Gypsum or equivalent make], making all grooves, required scaffolding and protecting the surrounding areas and cleaning finished complete. </t>
  </si>
  <si>
    <t>Cutouts in False ceiling for lights / Speakers etc.</t>
  </si>
  <si>
    <t>Making cutouts in the False ceiling  for spot lights, speakers etc.</t>
  </si>
  <si>
    <t xml:space="preserve">RECESSED DOWN LIGHT WHITE POWDER COATED. LAMP :COB LED 12W, 4000K </t>
  </si>
  <si>
    <t>Miscellaneous Points, if any please specify</t>
  </si>
  <si>
    <t>TOTAL PART B :</t>
  </si>
  <si>
    <t>PAINTING AND POLISHING</t>
  </si>
  <si>
    <t xml:space="preserve">Asian Royale Paint : Morning Glory </t>
  </si>
  <si>
    <t>Sq.ft</t>
  </si>
  <si>
    <t xml:space="preserve">Sand papering the finished POP surface, filling in the cracks on the surface if any, Apply a coat of cement primer on the surface, Applying enamel putty making the surface smooth, applying one more coat of cement primer on the surface &amp; applying two or more coats of approved Black Royale paint in approved hue to achieve uniform shade. </t>
  </si>
  <si>
    <t>Zinc Yellow Duco paint and Glossy PU Finish for idli.com Laser Cut Screen on Counter Front</t>
  </si>
  <si>
    <t xml:space="preserve">Sand papering the finished MDF surface, filling in the cracks on the surface if any, Apply a coat of cement primer on the surface, Applying enamel putty making the surface smooth, applying one more coat of cement primer on the surface &amp; applying two or more coats of approved Terracotta shade finish Duco paint in approved hue to achieve uniform shade. </t>
  </si>
  <si>
    <t xml:space="preserve"> EMBOSSED MDF SHEET FINISHED Pearl GREEN DUCO PAINT AND GLOSSY PU FOR FORNT COUNTER BACK PANEL
</t>
  </si>
  <si>
    <t>TOTAL PART C :</t>
  </si>
  <si>
    <t>CARPENTERY</t>
  </si>
  <si>
    <t xml:space="preserve">IDLI.COM  FRONT COUNTER </t>
  </si>
  <si>
    <t>Providing and Fixing Low Height storage of 20" height Glass finished with embossed MDF sheet finished green duco paint and glossy PU for IDLI.COM as approved using 19mm marine plywood / blockboard for shutters, shelves &amp; divider panel &amp; 8mm marine plywood for back ply  &amp; finished with appvd tile/ laminate as per the design complete with 6 inch toughened glass band with hardware, locks etc. Job to include cost of labour, material, cartage, loading,unloading, glazing,  hardware, adhesives/resins, edgeband, etc.</t>
  </si>
  <si>
    <t xml:space="preserve">Insulsive of the cost of Clear toughened glass/Embossed mdf sheet </t>
  </si>
  <si>
    <t>IDLI.COM SIGNAGE BOARD</t>
  </si>
  <si>
    <t>Providing and Fixing 1' high Green ACP  base with 6" thick verticals of approved make and shade alongwith Logo in Front Lit Acrylic Signage of approved wattage and electrical points . Job to include cost of labour, material, cartage, loading,unloading, glazing,  hardware, adhesives/resins, edgeband, etc.</t>
  </si>
  <si>
    <t>IDLI.COM DIGITAL MENU BOARD</t>
  </si>
  <si>
    <t xml:space="preserve">Providing and Fixing Digital Menu Board </t>
  </si>
  <si>
    <t>IDLI.COM FRONT, SIDE AND BACK UNDER COUNTER STORAGE</t>
  </si>
  <si>
    <t>Providing &amp; fixing of Curry Kitchen Counter using 19mm comm/marine ply  complete with drawers &amp; pedestal storage units duly finished in appvd laminate as per the dwg. Counter to be finished in DominoTerazzo Corian of approved make and shade.   Job to include cost of labour, material, cartage, loading,unloading,  hardware, adhesives/resins, edgeband and appvd coatings/ polishing.</t>
  </si>
  <si>
    <t>FLUSH DOOR</t>
  </si>
  <si>
    <t>Flush Door: Providing and fixing single leaf solid core  flush door 35mm thick factory made–., finished on both sides with 1.0mm thick laminate of approved shade as indicated in drawing. Shutter to be lipped on all sides with 6mm thick teak wood beading. Rate inclusive of PU polish, making visiion panels with 8mm th. glass, to size as per door details. Applicable hardwares to be considered for following doors according to requirement as per detailed drawings including below mentioned hardware-Door closer,SS Ball bearing Hinges ,SS foot operated Door stopper,SS Mortise Latch Lock / concealed dead lock,SS Mortise Handle.900x211</t>
  </si>
  <si>
    <t>HOOD PANELING</t>
  </si>
  <si>
    <t>Providing &amp; fixing partition made 18mm thk. HDHMR ply covering all sides of the visble faces of the hood, hung from the ceiling with threaded rods and cleats. All internal faces to be pasted with 1mm th. black laminate and outer visible faces to be PU painted as per approved shade, as per design &amp; details given in drawing/Architect instruction. Rate is inclusive of all necessary hardware &amp; fixtures.
Measurement as per visble elevation</t>
  </si>
  <si>
    <t>TOTAL PART D :</t>
  </si>
  <si>
    <t>SUM TOTAL</t>
  </si>
  <si>
    <t xml:space="preserve">ADD SERVICE TAX </t>
  </si>
  <si>
    <t>ADD GST</t>
  </si>
  <si>
    <t xml:space="preserve"> GRAND TOTAL</t>
  </si>
  <si>
    <t>Supply &amp; Fixing of Floor drain with anticockroached trap Chilly make model number CCT-SG-129 Square Gypsy 129*129 mm &amp; 31mm hole for waste pipe  with necessary fittings etc., complete.</t>
  </si>
  <si>
    <r>
      <t xml:space="preserve">Supply &amp; Fixing of Water heater of 15lts of Jaquar Make Model No. </t>
    </r>
    <r>
      <rPr>
        <b/>
        <sz val="11"/>
        <rFont val="Calibri"/>
        <family val="2"/>
      </rPr>
      <t>ELM-WHT-V025</t>
    </r>
    <r>
      <rPr>
        <sz val="11"/>
        <rFont val="Calibri"/>
        <family val="2"/>
      </rPr>
      <t>, Angular stop  cock with wall flange of Jaquar Make Model No</t>
    </r>
    <r>
      <rPr>
        <b/>
        <sz val="11"/>
        <rFont val="Calibri"/>
        <family val="2"/>
      </rPr>
      <t xml:space="preserve"> CON-CHR-059KN</t>
    </r>
    <r>
      <rPr>
        <sz val="11"/>
        <rFont val="Calibri"/>
        <family val="2"/>
      </rPr>
      <t>, 2nos 450mm long SS brided hose with  M10x1nipple,15mm nut,O-ring &amp; rubber wahser with necessary fittings etc., complete. Water heater to be rated for 7 Kg/cm2 inlet pressure.</t>
    </r>
  </si>
  <si>
    <t>Semolina/PO/24-25/000082</t>
  </si>
  <si>
    <t>Project : IDLI.COM</t>
  </si>
  <si>
    <t>IDLI.COM @ AHM</t>
  </si>
  <si>
    <t>CUMULATIVE AMT 
(previous + This Bill)</t>
  </si>
  <si>
    <t xml:space="preserve">PREVIOUS BILL AMT (RA-1) </t>
  </si>
  <si>
    <t>THIS BILL  AMT (Final Bill)</t>
  </si>
  <si>
    <t>Final Bill (INR)</t>
  </si>
  <si>
    <t>Previous Amount(INR)</t>
  </si>
  <si>
    <t>Final Bill Amount(INR)</t>
  </si>
  <si>
    <t>Previous Bill Amount (INR)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</si>
</sst>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5" formatCode="&quot;₹&quot;\ #,##0;&quot;₹&quot;\ \-#,##0"/>
    <numFmt numFmtId="43" formatCode="_ * #,##0.00_ ;_ * \-#,##0.00_ ;_ * &quot;-&quot;??_ ;_ @_ "/>
    <numFmt numFmtId="164" formatCode="_(* #,##0.00_);_(* \(#,##0.00\);_(* \-??_);_(@_)"/>
    <numFmt numFmtId="165" formatCode="_(* #,##0_);_(* \(#,##0\);_(* \-??_);_(@_)"/>
    <numFmt numFmtId="166" formatCode="#,##0.00\ ;&quot; (&quot;#,##0.00\);&quot; -&quot;#\ ;@\ "/>
    <numFmt numFmtId="167" formatCode="[$Rs.-4009]#,##0.00;[Red]\-[$Rs.-4009]#,##0.00"/>
    <numFmt numFmtId="168" formatCode="_ * #,##0_ ;_ * \-#,##0_ ;_ * &quot;-&quot;??_ ;_ @_ "/>
    <numFmt numFmtId="169" formatCode="_-* #,##0.00_-;\-* #,##0.00_-;_-* \-??_-;_-@_-"/>
    <numFmt numFmtId="170" formatCode="_ &quot;Rs. &quot;* #,##0_ ;_ &quot;Rs. &quot;* \-#,##0_ ;_ &quot;Rs. &quot;* \-_ ;_ @_ "/>
    <numFmt numFmtId="171" formatCode="#,##0.0"/>
    <numFmt numFmtId="172" formatCode="\\#,##0;[Red]&quot;\-&quot;#,##0"/>
    <numFmt numFmtId="173" formatCode="&quot;L. &quot;#,##0;[Red]&quot;-L. &quot;#,##0"/>
    <numFmt numFmtId="174" formatCode="#,##0\ ;\-#,##0\ ;&quot; - &quot;;@\ "/>
    <numFmt numFmtId="175" formatCode="_ * #,##0_ ;_ * \-#,##0_ ;_ * \-_ ;_ @_ "/>
    <numFmt numFmtId="176" formatCode="#,##0\ ;[Red]\(#,##0\)"/>
    <numFmt numFmtId="177" formatCode="&quot;₹ &quot;#,##0;[Red]&quot;₹ -&quot;#,##0"/>
    <numFmt numFmtId="178" formatCode="&quot;₹ &quot;#,##0;&quot;₹ -&quot;#,##0"/>
    <numFmt numFmtId="179" formatCode="0###0"/>
    <numFmt numFmtId="180" formatCode="_(\$* #,##0.00_);_(\$* \(#,##0.00\);_(\$* \-??_);_(@_)"/>
    <numFmt numFmtId="181" formatCode="#."/>
    <numFmt numFmtId="182" formatCode="#,##0_);[Red]\(#,##0\);;@"/>
    <numFmt numFmtId="183" formatCode="\$#,##0_);[Red]&quot;($&quot;#,##0\)"/>
    <numFmt numFmtId="184" formatCode="\$##,##0.00_);&quot;($&quot;##,##0.00\)"/>
    <numFmt numFmtId="185" formatCode="_([$€]* #,##0.00_);_([$€]* \(#,##0.00\);_([$€]* \-??_);_(@_)"/>
    <numFmt numFmtId="186" formatCode="_-* #,##0.00\ [$€-1]_-;\-* #,##0.00\ [$€-1]_-;_-* \-??\ [$€-1]_-"/>
    <numFmt numFmtId="187" formatCode="General\ ;[Red]\(General\)"/>
    <numFmt numFmtId="188" formatCode="&quot;Rs.&quot;#,##0.00_);&quot;(Rs.&quot;#,##0.00\)"/>
    <numFmt numFmtId="189" formatCode="#,##0.0000_);&quot;( &quot;#,##0.0000\)"/>
    <numFmt numFmtId="190" formatCode="_-* #,##0\ _F_-;\-* #,##0\ _F_-;_-* &quot;- &quot;_F_-;_-@_-"/>
    <numFmt numFmtId="191" formatCode="_-* #,##0.00\ _F_-;\-* #,##0.00\ _F_-;_-* \-??\ _F_-;_-@_-"/>
    <numFmt numFmtId="192" formatCode="#,##0.00&quot; F&quot;;[Red]\-#,##0.00&quot; F&quot;"/>
    <numFmt numFmtId="193" formatCode="_ * #,##0_)&quot; $&quot;_ ;_ * \(#,##0&quot;) $&quot;_ ;_ * \-_)&quot; $&quot;_ ;_ @_ "/>
    <numFmt numFmtId="194" formatCode="_ * #,##0.00_)&quot; $&quot;_ ;_ * \(#,##0.00&quot;) $&quot;_ ;_ * \-??_)&quot; $&quot;_ ;_ @_ "/>
    <numFmt numFmtId="195" formatCode="0.00_)"/>
    <numFmt numFmtId="196" formatCode="_-\£* #,##0_-;&quot;-£&quot;* #,##0_-;_-\£* \-_-;_-@_-"/>
    <numFmt numFmtId="197" formatCode="&quot;£ &quot;#,##0.00;&quot;-£ &quot;#,##0.00"/>
    <numFmt numFmtId="198" formatCode="\$#,##0.00"/>
    <numFmt numFmtId="199" formatCode="[$$-409]#,##0.00;[Red]\-[$$-409]#,##0.00"/>
    <numFmt numFmtId="200" formatCode="&quot;Rs. &quot;#,###,##0_);&quot;(Rs. &quot;#,###,##0\)"/>
    <numFmt numFmtId="201" formatCode="&quot;Rs.&quot;##,##0.00_);&quot;(Rs.&quot;##,##0.00\)"/>
    <numFmt numFmtId="202" formatCode="_(&quot;Rs.&quot;* #,##0_);_(&quot;Rs.&quot;* \(#,##0\);_(&quot;Rs.&quot;* \-??_);_(@_)"/>
    <numFmt numFmtId="203" formatCode="_-* #,##0_-;\-* #,##0_-;_-* \-_-;_-@_-"/>
    <numFmt numFmtId="204" formatCode="0##0"/>
    <numFmt numFmtId="205" formatCode="_-\$* #,##0_-;&quot;-$&quot;* #,##0_-;_-\$* \-_-;_-@_-"/>
    <numFmt numFmtId="206" formatCode="_-\$* #,##0.00_-;&quot;-$&quot;* #,##0.00_-;_-\$* \-??_-;_-@_-"/>
    <numFmt numFmtId="207" formatCode="_(* #,##0.00_);_(* \(#,##0.00\);_(* &quot;-&quot;??_);_(@_)"/>
    <numFmt numFmtId="208" formatCode="_(* #,##0_);_(* \(#,##0\);_(* &quot;-&quot;??_);_(@_)"/>
    <numFmt numFmtId="209" formatCode="##\ ##\ ##\ ###"/>
    <numFmt numFmtId="210" formatCode="_-* #,##0.00\ _m_k_-;\-* #,##0.00\ _m_k_-;_-* &quot;-&quot;??\ _m_k_-;_-@_-"/>
  </numFmts>
  <fonts count="88">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b/>
      <i/>
      <u/>
      <sz val="11"/>
      <color indexed="8"/>
      <name val="Arial"/>
      <family val="2"/>
    </font>
    <font>
      <b/>
      <sz val="10"/>
      <name val="Century Gothic"/>
      <family val="2"/>
    </font>
    <font>
      <sz val="10"/>
      <name val="Century Gothic"/>
      <family val="2"/>
    </font>
    <font>
      <sz val="11"/>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2"/>
      <name val="Times New Roman"/>
      <family val="1"/>
    </font>
    <font>
      <sz val="11"/>
      <name val="돋움"/>
      <charset val="129"/>
    </font>
    <font>
      <sz val="10"/>
      <color indexed="8"/>
      <name val="Arial"/>
      <family val="2"/>
    </font>
    <font>
      <sz val="10"/>
      <color indexed="8"/>
      <name val="Arial1"/>
    </font>
    <font>
      <sz val="14"/>
      <name val="Terminal"/>
      <family val="3"/>
      <charset val="128"/>
    </font>
    <font>
      <sz val="10"/>
      <name val="Geneva"/>
      <family val="2"/>
    </font>
    <font>
      <b/>
      <u/>
      <sz val="11"/>
      <name val="Times New Roman"/>
      <family val="1"/>
    </font>
    <font>
      <sz val="12"/>
      <name val="HP-TIMES"/>
    </font>
    <font>
      <sz val="1"/>
      <color indexed="16"/>
      <name val="Courier New"/>
      <family val="3"/>
    </font>
    <font>
      <i/>
      <sz val="1"/>
      <color indexed="16"/>
      <name val="Courier New"/>
      <family val="3"/>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9"/>
      <name val="Arial"/>
      <family val="2"/>
    </font>
    <font>
      <sz val="24"/>
      <color indexed="13"/>
      <name val="Arial"/>
      <family val="2"/>
    </font>
    <font>
      <b/>
      <i/>
      <sz val="12"/>
      <name val="Times New Roman"/>
      <family val="1"/>
    </font>
    <font>
      <sz val="10"/>
      <name val="ＭＳ ゴシック"/>
      <family val="3"/>
      <charset val="128"/>
    </font>
    <font>
      <i/>
      <sz val="11"/>
      <name val="Arial"/>
      <family val="2"/>
    </font>
    <font>
      <b/>
      <sz val="12"/>
      <color theme="1"/>
      <name val="Calibri"/>
      <family val="2"/>
      <scheme val="minor"/>
    </font>
    <font>
      <sz val="10"/>
      <name val="Helv"/>
      <charset val="204"/>
    </font>
    <font>
      <b/>
      <sz val="10"/>
      <color theme="1"/>
      <name val="Calibri"/>
      <family val="2"/>
      <scheme val="minor"/>
    </font>
    <font>
      <sz val="10"/>
      <color theme="1"/>
      <name val="Calibri"/>
      <family val="2"/>
      <scheme val="minor"/>
    </font>
    <font>
      <sz val="10"/>
      <name val="Calibri"/>
      <family val="2"/>
      <scheme val="minor"/>
    </font>
    <font>
      <b/>
      <sz val="11"/>
      <color indexed="8"/>
      <name val="Arial"/>
      <family val="2"/>
    </font>
    <font>
      <b/>
      <i/>
      <sz val="11"/>
      <name val="Arial"/>
      <family val="2"/>
    </font>
    <font>
      <b/>
      <sz val="10"/>
      <color theme="1"/>
      <name val="Century Gothic"/>
      <family val="2"/>
    </font>
    <font>
      <sz val="10"/>
      <color theme="1"/>
      <name val="Century Gothic"/>
      <family val="2"/>
    </font>
    <font>
      <b/>
      <sz val="12"/>
      <color theme="1"/>
      <name val="Century Gothic"/>
      <family val="2"/>
    </font>
    <font>
      <sz val="12"/>
      <color theme="1"/>
      <name val="Century Gothic"/>
      <family val="2"/>
    </font>
    <font>
      <sz val="11"/>
      <name val="Calibri"/>
      <family val="2"/>
      <scheme val="minor"/>
    </font>
    <font>
      <b/>
      <sz val="14"/>
      <name val="Swis721 Cn BT"/>
      <family val="2"/>
    </font>
    <font>
      <b/>
      <sz val="12"/>
      <name val="Swis721 Cn BT"/>
      <family val="2"/>
    </font>
    <font>
      <sz val="10"/>
      <name val="Swis721 Cn BT"/>
      <family val="2"/>
    </font>
    <font>
      <b/>
      <sz val="10"/>
      <name val="Swis721 Cn BT"/>
      <family val="2"/>
    </font>
    <font>
      <sz val="9"/>
      <name val="Swis721 Cn BT"/>
      <family val="2"/>
    </font>
    <font>
      <sz val="11"/>
      <name val="Swis721 Cn BT"/>
      <family val="2"/>
    </font>
    <font>
      <b/>
      <sz val="11"/>
      <name val="Swis721 Cn BT"/>
      <family val="2"/>
    </font>
    <font>
      <b/>
      <sz val="11"/>
      <name val="Calibri"/>
      <family val="2"/>
    </font>
    <font>
      <sz val="11"/>
      <name val="Calibri"/>
      <family val="2"/>
    </font>
  </fonts>
  <fills count="38">
    <fill>
      <patternFill patternType="none"/>
    </fill>
    <fill>
      <patternFill patternType="gray125"/>
    </fill>
    <fill>
      <patternFill patternType="solid">
        <fgColor theme="5" tint="0.39997558519241921"/>
        <bgColor indexed="64"/>
      </patternFill>
    </fill>
    <fill>
      <patternFill patternType="solid">
        <fgColor theme="0" tint="-0.14999847407452621"/>
        <bgColor indexed="64"/>
      </patternFill>
    </fill>
    <fill>
      <patternFill patternType="solid">
        <fgColor indexed="9"/>
        <bgColor indexed="26"/>
      </patternFill>
    </fill>
    <fill>
      <patternFill patternType="solid">
        <fgColor theme="3" tint="0.59999389629810485"/>
        <bgColor indexed="64"/>
      </patternFill>
    </fill>
    <fill>
      <patternFill patternType="solid">
        <fgColor theme="0"/>
        <bgColor indexed="64"/>
      </patternFill>
    </fill>
    <fill>
      <patternFill patternType="solid">
        <fgColor indexed="44"/>
        <bgColor indexed="22"/>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12"/>
        <bgColor indexed="39"/>
      </patternFill>
    </fill>
    <fill>
      <patternFill patternType="solid">
        <fgColor indexed="51"/>
        <bgColor indexed="34"/>
      </patternFill>
    </fill>
    <fill>
      <patternFill patternType="solid">
        <fgColor rgb="FFFFC000"/>
        <bgColor indexed="64"/>
      </patternFill>
    </fill>
    <fill>
      <patternFill patternType="solid">
        <fgColor theme="6" tint="0.39997558519241921"/>
        <bgColor indexed="64"/>
      </patternFill>
    </fill>
    <fill>
      <patternFill patternType="solid">
        <fgColor theme="7"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medium">
        <color auto="1"/>
      </left>
      <right/>
      <top/>
      <bottom style="thin">
        <color auto="1"/>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bottom style="hair">
        <color indexed="8"/>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8"/>
      </left>
      <right/>
      <top/>
      <bottom style="hair">
        <color indexed="8"/>
      </bottom>
      <diagonal/>
    </border>
    <border>
      <left style="thin">
        <color indexed="8"/>
      </left>
      <right/>
      <top style="hair">
        <color indexed="8"/>
      </top>
      <bottom style="hair">
        <color indexed="8"/>
      </bottom>
      <diagonal/>
    </border>
    <border>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056">
    <xf numFmtId="0" fontId="0" fillId="0" borderId="0"/>
    <xf numFmtId="43" fontId="2" fillId="0" borderId="0" applyFont="0" applyFill="0" applyBorder="0" applyAlignment="0" applyProtection="0"/>
    <xf numFmtId="0" fontId="4" fillId="0" borderId="0"/>
    <xf numFmtId="0" fontId="4" fillId="0" borderId="0"/>
    <xf numFmtId="0" fontId="4" fillId="0" borderId="0"/>
    <xf numFmtId="0" fontId="5" fillId="0" borderId="0"/>
    <xf numFmtId="0" fontId="6" fillId="0" borderId="0"/>
    <xf numFmtId="164" fontId="6" fillId="0" borderId="0" applyFill="0" applyBorder="0" applyAlignment="0" applyProtection="0"/>
    <xf numFmtId="0" fontId="4" fillId="0" borderId="0"/>
    <xf numFmtId="166" fontId="7" fillId="0" borderId="0"/>
    <xf numFmtId="9" fontId="4" fillId="0" borderId="0" applyFill="0" applyBorder="0" applyAlignment="0" applyProtection="0"/>
    <xf numFmtId="0" fontId="6" fillId="0" borderId="0"/>
    <xf numFmtId="164" fontId="6" fillId="0" borderId="0" applyFill="0" applyBorder="0" applyAlignment="0" applyProtection="0"/>
    <xf numFmtId="166" fontId="7" fillId="0" borderId="0"/>
    <xf numFmtId="43" fontId="4" fillId="0" borderId="0" applyFont="0" applyFill="0" applyBorder="0" applyAlignment="0" applyProtection="0"/>
    <xf numFmtId="43" fontId="5" fillId="0" borderId="0" applyFont="0" applyFill="0" applyBorder="0" applyAlignment="0" applyProtection="0"/>
    <xf numFmtId="5" fontId="2" fillId="0" borderId="0" applyFont="0" applyFill="0" applyBorder="0" applyAlignment="0" applyProtection="0"/>
    <xf numFmtId="0" fontId="8" fillId="7" borderId="0"/>
    <xf numFmtId="0" fontId="9" fillId="0" borderId="0">
      <alignment horizontal="center" textRotation="90"/>
    </xf>
    <xf numFmtId="0" fontId="9" fillId="0" borderId="0">
      <alignment horizontal="center" textRotation="90"/>
    </xf>
    <xf numFmtId="0" fontId="4" fillId="0" borderId="0"/>
    <xf numFmtId="0" fontId="4" fillId="0" borderId="0"/>
    <xf numFmtId="0" fontId="5" fillId="0" borderId="0"/>
    <xf numFmtId="0" fontId="10" fillId="0" borderId="0"/>
    <xf numFmtId="0" fontId="1" fillId="0" borderId="0"/>
    <xf numFmtId="9" fontId="4" fillId="0" borderId="0" applyFont="0" applyFill="0" applyBorder="0" applyAlignment="0" applyProtection="0"/>
    <xf numFmtId="0" fontId="11" fillId="0" borderId="0"/>
    <xf numFmtId="0" fontId="11" fillId="0" borderId="0"/>
    <xf numFmtId="167" fontId="11" fillId="0" borderId="0"/>
    <xf numFmtId="167" fontId="11" fillId="0" borderId="0"/>
    <xf numFmtId="0" fontId="4" fillId="0" borderId="0"/>
    <xf numFmtId="164" fontId="4" fillId="0" borderId="0" applyFill="0" applyBorder="0" applyAlignment="0" applyProtection="0"/>
    <xf numFmtId="43" fontId="2" fillId="0" borderId="0" applyFont="0" applyFill="0" applyBorder="0" applyAlignment="0" applyProtection="0"/>
    <xf numFmtId="169" fontId="4" fillId="0" borderId="0">
      <alignment wrapText="1"/>
    </xf>
    <xf numFmtId="170" fontId="4" fillId="0" borderId="0" applyFill="0" applyBorder="0" applyAlignment="0" applyProtection="0"/>
    <xf numFmtId="164" fontId="4"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lignment vertical="center" wrapText="1"/>
    </xf>
    <xf numFmtId="0" fontId="4" fillId="0" borderId="0">
      <alignment vertical="center" wrapText="1"/>
    </xf>
    <xf numFmtId="0" fontId="4" fillId="0" borderId="0">
      <alignment vertical="center" wrapText="1"/>
    </xf>
    <xf numFmtId="0" fontId="4" fillId="0" borderId="0"/>
    <xf numFmtId="0" fontId="4" fillId="0" borderId="0">
      <alignment vertical="center" wrapText="1"/>
    </xf>
    <xf numFmtId="0" fontId="2" fillId="0" borderId="0"/>
    <xf numFmtId="0" fontId="4" fillId="0" borderId="0"/>
    <xf numFmtId="0" fontId="2" fillId="0" borderId="0"/>
    <xf numFmtId="0" fontId="6" fillId="0" borderId="0"/>
    <xf numFmtId="0" fontId="4" fillId="0" borderId="0"/>
    <xf numFmtId="0" fontId="2" fillId="0" borderId="0"/>
    <xf numFmtId="0" fontId="15"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6" fillId="12" borderId="0" applyNumberFormat="0" applyBorder="0" applyAlignment="0" applyProtection="0"/>
    <xf numFmtId="0" fontId="17" fillId="10" borderId="17" applyNumberFormat="0" applyAlignment="0" applyProtection="0"/>
    <xf numFmtId="0" fontId="18" fillId="29" borderId="18" applyNumberFormat="0" applyAlignment="0" applyProtection="0"/>
    <xf numFmtId="43" fontId="32" fillId="0" borderId="0" applyFont="0" applyFill="0" applyBorder="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0" borderId="19" applyNumberFormat="0" applyFill="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0" applyNumberFormat="0" applyFill="0" applyBorder="0" applyAlignment="0" applyProtection="0"/>
    <xf numFmtId="0" fontId="24" fillId="16" borderId="17" applyNumberFormat="0" applyAlignment="0" applyProtection="0"/>
    <xf numFmtId="0" fontId="25" fillId="0" borderId="22" applyNumberFormat="0" applyFill="0" applyAlignment="0" applyProtection="0"/>
    <xf numFmtId="0" fontId="26" fillId="30" borderId="0" applyNumberFormat="0" applyBorder="0" applyAlignment="0" applyProtection="0"/>
    <xf numFmtId="0" fontId="4" fillId="0" borderId="0"/>
    <xf numFmtId="0" fontId="2" fillId="0" borderId="0"/>
    <xf numFmtId="0" fontId="4" fillId="0" borderId="0"/>
    <xf numFmtId="0" fontId="4" fillId="31" borderId="23" applyNumberFormat="0" applyAlignment="0" applyProtection="0"/>
    <xf numFmtId="0" fontId="27" fillId="10" borderId="24" applyNumberFormat="0" applyAlignment="0" applyProtection="0"/>
    <xf numFmtId="0" fontId="6" fillId="0" borderId="0"/>
    <xf numFmtId="0" fontId="28" fillId="0" borderId="0" applyNumberFormat="0" applyFill="0" applyBorder="0" applyAlignment="0" applyProtection="0"/>
    <xf numFmtId="0" fontId="29" fillId="0" borderId="25" applyNumberFormat="0" applyFill="0" applyAlignment="0" applyProtection="0"/>
    <xf numFmtId="0" fontId="30" fillId="0" borderId="0" applyNumberFormat="0" applyFill="0" applyBorder="0" applyAlignment="0" applyProtection="0"/>
    <xf numFmtId="171" fontId="4" fillId="0" borderId="0" applyFill="0" applyBorder="0" applyAlignment="0" applyProtection="0"/>
    <xf numFmtId="173" fontId="4" fillId="0" borderId="0" applyFill="0" applyBorder="0" applyAlignment="0" applyProtection="0"/>
    <xf numFmtId="174" fontId="35" fillId="0" borderId="0"/>
    <xf numFmtId="172" fontId="34" fillId="0" borderId="0" applyFill="0" applyBorder="0" applyAlignment="0" applyProtection="0"/>
    <xf numFmtId="172" fontId="34" fillId="0" borderId="0" applyFill="0" applyBorder="0" applyAlignment="0" applyProtection="0"/>
    <xf numFmtId="40" fontId="4" fillId="0" borderId="0" applyFill="0" applyBorder="0" applyAlignment="0" applyProtection="0"/>
    <xf numFmtId="38" fontId="4" fillId="0" borderId="0" applyFill="0" applyBorder="0" applyAlignment="0" applyProtection="0"/>
    <xf numFmtId="0" fontId="36" fillId="0" borderId="0"/>
    <xf numFmtId="0" fontId="35"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3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32" fillId="0" borderId="0"/>
    <xf numFmtId="0" fontId="32" fillId="0" borderId="0"/>
    <xf numFmtId="0" fontId="32"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32" fillId="0" borderId="0"/>
    <xf numFmtId="0" fontId="4" fillId="0" borderId="0"/>
    <xf numFmtId="0" fontId="4" fillId="0" borderId="0"/>
    <xf numFmtId="0" fontId="4" fillId="0" borderId="0"/>
    <xf numFmtId="0" fontId="6"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6" fillId="0" borderId="0"/>
    <xf numFmtId="0" fontId="6"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35" fillId="0" borderId="0"/>
    <xf numFmtId="0" fontId="4" fillId="0" borderId="0"/>
    <xf numFmtId="0" fontId="33" fillId="0" borderId="0"/>
    <xf numFmtId="0" fontId="4"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169" fontId="4" fillId="0" borderId="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2" fontId="4" fillId="0" borderId="0" applyFill="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5" fillId="0" borderId="0" applyNumberFormat="0" applyAlignment="0"/>
    <xf numFmtId="0" fontId="4" fillId="0" borderId="0"/>
    <xf numFmtId="0" fontId="4" fillId="0" borderId="0"/>
    <xf numFmtId="0" fontId="4" fillId="0" borderId="0" applyFill="0" applyBorder="0">
      <alignment vertical="center"/>
    </xf>
    <xf numFmtId="0" fontId="16" fillId="12" borderId="0" applyNumberFormat="0" applyBorder="0" applyAlignment="0" applyProtection="0"/>
    <xf numFmtId="0" fontId="17" fillId="10" borderId="17" applyNumberFormat="0" applyAlignment="0" applyProtection="0"/>
    <xf numFmtId="0" fontId="18" fillId="29" borderId="18"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34" fillId="0" borderId="0" applyFill="0" applyBorder="0" applyAlignment="0" applyProtection="0"/>
    <xf numFmtId="175" fontId="4" fillId="0" borderId="0" applyFill="0" applyBorder="0" applyAlignment="0" applyProtection="0"/>
    <xf numFmtId="176" fontId="4" fillId="0" borderId="0" applyFill="0" applyBorder="0" applyAlignment="0" applyProtection="0"/>
    <xf numFmtId="177"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78" fontId="4" fillId="0" borderId="0">
      <alignment wrapText="1"/>
    </xf>
    <xf numFmtId="164" fontId="4" fillId="0" borderId="0" applyFill="0" applyBorder="0" applyAlignment="0" applyProtection="0"/>
    <xf numFmtId="164" fontId="4" fillId="0" borderId="0" applyFill="0" applyBorder="0" applyAlignment="0" applyProtection="0"/>
    <xf numFmtId="165" fontId="4" fillId="0" borderId="0" applyFill="0" applyBorder="0" applyAlignment="0" applyProtection="0"/>
    <xf numFmtId="170" fontId="4" fillId="0" borderId="0" applyFill="0" applyBorder="0" applyAlignment="0" applyProtection="0"/>
    <xf numFmtId="179" fontId="38" fillId="0" borderId="0" applyFill="0">
      <alignment horizontal="left" vertical="top"/>
      <protection locked="0"/>
    </xf>
    <xf numFmtId="180" fontId="4" fillId="0" borderId="0" applyFill="0" applyBorder="0" applyAlignment="0" applyProtection="0"/>
    <xf numFmtId="180" fontId="4" fillId="0" borderId="0" applyFill="0" applyBorder="0" applyAlignment="0" applyProtection="0"/>
    <xf numFmtId="0" fontId="39" fillId="0" borderId="0"/>
    <xf numFmtId="0" fontId="39" fillId="0" borderId="7"/>
    <xf numFmtId="181" fontId="40" fillId="0" borderId="0">
      <protection locked="0"/>
    </xf>
    <xf numFmtId="0" fontId="6" fillId="0" borderId="0" applyNumberFormat="0" applyFill="0" applyBorder="0" applyAlignment="0" applyProtection="0"/>
    <xf numFmtId="182" fontId="4" fillId="0" borderId="0" applyFill="0" applyBorder="0">
      <alignment horizontal="left" vertical="top" wrapText="1"/>
      <protection locked="0"/>
    </xf>
    <xf numFmtId="183" fontId="15" fillId="4" borderId="0"/>
    <xf numFmtId="184" fontId="15" fillId="4" borderId="0"/>
    <xf numFmtId="185" fontId="4" fillId="0" borderId="0" applyFill="0" applyBorder="0" applyAlignment="0" applyProtection="0"/>
    <xf numFmtId="186" fontId="34" fillId="0" borderId="0" applyFill="0" applyBorder="0" applyAlignment="0" applyProtection="0"/>
    <xf numFmtId="186" fontId="34" fillId="0" borderId="0" applyFill="0" applyBorder="0" applyAlignment="0" applyProtection="0"/>
    <xf numFmtId="185" fontId="4" fillId="0" borderId="0" applyFill="0" applyBorder="0" applyAlignment="0" applyProtection="0"/>
    <xf numFmtId="181" fontId="40" fillId="0" borderId="0">
      <protection locked="0"/>
    </xf>
    <xf numFmtId="181" fontId="40" fillId="0" borderId="0">
      <protection locked="0"/>
    </xf>
    <xf numFmtId="181" fontId="41" fillId="0" borderId="0">
      <protection locked="0"/>
    </xf>
    <xf numFmtId="181" fontId="40" fillId="0" borderId="0">
      <protection locked="0"/>
    </xf>
    <xf numFmtId="181" fontId="40" fillId="0" borderId="0">
      <protection locked="0"/>
    </xf>
    <xf numFmtId="181" fontId="40" fillId="0" borderId="0">
      <protection locked="0"/>
    </xf>
    <xf numFmtId="181" fontId="41" fillId="0" borderId="0">
      <protection locked="0"/>
    </xf>
    <xf numFmtId="181" fontId="40" fillId="0" borderId="0">
      <protection locked="0"/>
    </xf>
    <xf numFmtId="187" fontId="4" fillId="0" borderId="0">
      <alignment horizontal="left"/>
      <protection locked="0"/>
    </xf>
    <xf numFmtId="0" fontId="10" fillId="0" borderId="0" applyNumberFormat="0" applyFill="0" applyBorder="0" applyAlignment="0" applyProtection="0"/>
    <xf numFmtId="0" fontId="20" fillId="13" borderId="0" applyNumberFormat="0" applyBorder="0" applyAlignment="0" applyProtection="0"/>
    <xf numFmtId="0" fontId="15" fillId="10" borderId="0" applyNumberFormat="0" applyBorder="0" applyAlignment="0" applyProtection="0"/>
    <xf numFmtId="179" fontId="12" fillId="0" borderId="0">
      <alignment horizontal="left"/>
    </xf>
    <xf numFmtId="0" fontId="42" fillId="0" borderId="27" applyNumberFormat="0" applyAlignment="0" applyProtection="0"/>
    <xf numFmtId="0" fontId="42" fillId="0" borderId="16">
      <alignment horizontal="left" vertical="center"/>
    </xf>
    <xf numFmtId="0" fontId="43" fillId="0" borderId="20" applyNumberFormat="0" applyFill="0" applyAlignment="0" applyProtection="0"/>
    <xf numFmtId="0" fontId="44" fillId="0" borderId="0">
      <alignment horizontal="center"/>
    </xf>
    <xf numFmtId="0" fontId="44" fillId="0" borderId="0">
      <alignment horizontal="center" textRotation="90"/>
    </xf>
    <xf numFmtId="0" fontId="44" fillId="0" borderId="0">
      <alignment horizontal="center" textRotation="90"/>
    </xf>
    <xf numFmtId="0" fontId="44" fillId="0" borderId="0">
      <alignment horizontal="center" textRotation="90"/>
    </xf>
    <xf numFmtId="181" fontId="45" fillId="0" borderId="0">
      <protection locked="0"/>
    </xf>
    <xf numFmtId="0" fontId="46" fillId="0" borderId="0" applyNumberFormat="0" applyFill="0" applyBorder="0" applyAlignment="0" applyProtection="0"/>
    <xf numFmtId="0" fontId="46" fillId="0" borderId="0" applyNumberFormat="0" applyFill="0" applyBorder="0" applyAlignment="0" applyProtection="0"/>
    <xf numFmtId="0" fontId="46" fillId="0" borderId="0"/>
    <xf numFmtId="188" fontId="4" fillId="0" borderId="0" applyProtection="0">
      <alignment horizontal="center"/>
    </xf>
    <xf numFmtId="0" fontId="15" fillId="31" borderId="0" applyNumberFormat="0" applyBorder="0" applyAlignment="0" applyProtection="0"/>
    <xf numFmtId="0" fontId="24" fillId="16" borderId="17" applyNumberFormat="0" applyAlignment="0" applyProtection="0"/>
    <xf numFmtId="189" fontId="15" fillId="0" borderId="0" applyFill="0" applyAlignment="0"/>
    <xf numFmtId="179" fontId="4" fillId="0" borderId="0">
      <alignment horizontal="left"/>
    </xf>
    <xf numFmtId="179" fontId="4" fillId="0" borderId="0">
      <alignment horizontal="left"/>
    </xf>
    <xf numFmtId="179" fontId="4" fillId="0" borderId="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0" fontId="47" fillId="32" borderId="7"/>
    <xf numFmtId="40" fontId="4" fillId="0" borderId="0">
      <protection locked="0"/>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82" fontId="48" fillId="0" borderId="0">
      <alignment horizontal="left" vertical="top"/>
      <protection locked="0"/>
    </xf>
    <xf numFmtId="182" fontId="4" fillId="0" borderId="0"/>
    <xf numFmtId="4" fontId="4" fillId="0" borderId="0" applyFill="0" applyBorder="0" applyAlignment="0" applyProtection="0"/>
    <xf numFmtId="190" fontId="4" fillId="0" borderId="0" applyFill="0" applyBorder="0" applyAlignment="0" applyProtection="0"/>
    <xf numFmtId="191" fontId="4" fillId="0" borderId="0" applyFill="0" applyBorder="0" applyAlignment="0" applyProtection="0"/>
    <xf numFmtId="179" fontId="4" fillId="0" borderId="0" applyFill="0" applyBorder="0">
      <alignment horizontal="left"/>
    </xf>
    <xf numFmtId="192" fontId="4" fillId="0" borderId="0" applyFill="0" applyBorder="0" applyAlignment="0" applyProtection="0"/>
    <xf numFmtId="193" fontId="4" fillId="0" borderId="0" applyFill="0" applyBorder="0" applyAlignment="0" applyProtection="0"/>
    <xf numFmtId="194" fontId="4" fillId="0" borderId="0" applyFill="0" applyBorder="0" applyAlignment="0" applyProtection="0"/>
    <xf numFmtId="179" fontId="4" fillId="0" borderId="0">
      <alignment horizontal="left"/>
    </xf>
    <xf numFmtId="179" fontId="4" fillId="0" borderId="0">
      <alignment horizontal="left"/>
    </xf>
    <xf numFmtId="179" fontId="4" fillId="0" borderId="0">
      <alignment horizontal="left"/>
    </xf>
    <xf numFmtId="0" fontId="49" fillId="30" borderId="0" applyNumberFormat="0" applyBorder="0" applyAlignment="0" applyProtection="0"/>
    <xf numFmtId="0" fontId="26" fillId="30" borderId="0" applyNumberFormat="0" applyBorder="0" applyAlignment="0" applyProtection="0"/>
    <xf numFmtId="0" fontId="4" fillId="0" borderId="0"/>
    <xf numFmtId="195"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1" fillId="0" borderId="0" applyNumberFormat="0" applyFill="0" applyBorder="0" applyProtection="0">
      <alignment vertical="top" wrapText="1"/>
    </xf>
    <xf numFmtId="0" fontId="5" fillId="0" borderId="0"/>
    <xf numFmtId="0" fontId="4" fillId="0" borderId="0"/>
    <xf numFmtId="0" fontId="51" fillId="0" borderId="0">
      <alignment vertical="top" wrapText="1"/>
    </xf>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6" fillId="0" borderId="0"/>
    <xf numFmtId="0" fontId="6" fillId="0" borderId="0"/>
    <xf numFmtId="0" fontId="6" fillId="0" borderId="0"/>
    <xf numFmtId="0" fontId="6" fillId="0" borderId="0"/>
    <xf numFmtId="0" fontId="34" fillId="31" borderId="23" applyNumberFormat="0" applyAlignment="0" applyProtection="0"/>
    <xf numFmtId="0" fontId="34" fillId="31" borderId="23" applyNumberFormat="0" applyAlignment="0" applyProtection="0"/>
    <xf numFmtId="187" fontId="4" fillId="0" borderId="0">
      <protection locked="0"/>
    </xf>
    <xf numFmtId="0" fontId="27" fillId="10" borderId="24" applyNumberFormat="0" applyAlignment="0" applyProtection="0"/>
    <xf numFmtId="10"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196" fontId="15" fillId="4" borderId="0"/>
    <xf numFmtId="197" fontId="4" fillId="4" borderId="0"/>
    <xf numFmtId="0" fontId="52" fillId="0" borderId="0">
      <alignment horizontal="left" vertical="top"/>
    </xf>
    <xf numFmtId="0" fontId="53" fillId="0" borderId="0">
      <alignment horizontal="left" vertical="top"/>
    </xf>
    <xf numFmtId="0" fontId="54" fillId="0" borderId="0">
      <alignment horizontal="left" vertical="top"/>
    </xf>
    <xf numFmtId="0" fontId="55" fillId="15" borderId="8">
      <alignment horizontal="left"/>
    </xf>
    <xf numFmtId="0" fontId="56" fillId="11" borderId="0">
      <alignment horizontal="center" vertical="center"/>
    </xf>
    <xf numFmtId="0" fontId="56" fillId="11" borderId="28">
      <alignment horizontal="center" vertical="center"/>
    </xf>
    <xf numFmtId="0" fontId="57" fillId="15" borderId="7">
      <alignment horizontal="left" vertical="center"/>
    </xf>
    <xf numFmtId="0" fontId="52" fillId="0" borderId="0">
      <alignment horizontal="left" vertical="top"/>
    </xf>
    <xf numFmtId="198" fontId="52" fillId="0" borderId="0">
      <alignment horizontal="right" vertical="top"/>
    </xf>
    <xf numFmtId="0" fontId="53" fillId="0" borderId="0">
      <alignment horizontal="center" vertical="top"/>
    </xf>
    <xf numFmtId="40" fontId="4" fillId="0" borderId="0">
      <protection locked="0"/>
    </xf>
    <xf numFmtId="40" fontId="4" fillId="0" borderId="0">
      <protection locked="0"/>
    </xf>
    <xf numFmtId="0" fontId="39" fillId="0" borderId="0"/>
    <xf numFmtId="0" fontId="58" fillId="0" borderId="0"/>
    <xf numFmtId="0" fontId="58" fillId="0" borderId="0"/>
    <xf numFmtId="0" fontId="58" fillId="0" borderId="0"/>
    <xf numFmtId="199" fontId="58" fillId="0" borderId="0"/>
    <xf numFmtId="199" fontId="58" fillId="0" borderId="0"/>
    <xf numFmtId="199" fontId="58" fillId="0" borderId="0"/>
    <xf numFmtId="200" fontId="4" fillId="4" borderId="0"/>
    <xf numFmtId="201" fontId="15" fillId="4" borderId="0"/>
    <xf numFmtId="200" fontId="4" fillId="4" borderId="0"/>
    <xf numFmtId="202" fontId="4" fillId="0" borderId="0" applyFill="0" applyBorder="0" applyProtection="0"/>
    <xf numFmtId="182" fontId="4" fillId="0" borderId="0">
      <alignment horizontal="left"/>
    </xf>
    <xf numFmtId="0" fontId="59" fillId="0" borderId="0"/>
    <xf numFmtId="0" fontId="60" fillId="0" borderId="0"/>
    <xf numFmtId="0" fontId="6" fillId="0" borderId="0"/>
    <xf numFmtId="0" fontId="6" fillId="0" borderId="0"/>
    <xf numFmtId="0" fontId="4" fillId="0" borderId="0"/>
    <xf numFmtId="0" fontId="6" fillId="0" borderId="0"/>
    <xf numFmtId="0" fontId="6" fillId="0" borderId="0"/>
    <xf numFmtId="0" fontId="61" fillId="0" borderId="0" applyNumberFormat="0" applyProtection="0">
      <alignment wrapText="1"/>
    </xf>
    <xf numFmtId="182" fontId="55" fillId="0" borderId="29">
      <alignment vertical="center"/>
    </xf>
    <xf numFmtId="182" fontId="4" fillId="0" borderId="0">
      <protection locked="0"/>
    </xf>
    <xf numFmtId="182" fontId="13" fillId="0" borderId="0" applyFill="0" applyProtection="0"/>
    <xf numFmtId="0" fontId="62" fillId="11" borderId="0" applyNumberFormat="0" applyAlignment="0"/>
    <xf numFmtId="0" fontId="39" fillId="0" borderId="7"/>
    <xf numFmtId="40" fontId="57" fillId="0" borderId="0"/>
    <xf numFmtId="0" fontId="63" fillId="33" borderId="0"/>
    <xf numFmtId="0" fontId="64" fillId="0" borderId="30" applyNumberFormat="0" applyFill="0" applyProtection="0">
      <alignment horizontal="center"/>
    </xf>
    <xf numFmtId="182" fontId="12" fillId="0" borderId="0"/>
    <xf numFmtId="0" fontId="47" fillId="0" borderId="31"/>
    <xf numFmtId="0" fontId="47" fillId="0" borderId="7"/>
    <xf numFmtId="203" fontId="4" fillId="0" borderId="0" applyFill="0" applyBorder="0" applyAlignment="0" applyProtection="0"/>
    <xf numFmtId="169" fontId="4" fillId="0" borderId="0" applyFill="0" applyBorder="0" applyAlignment="0" applyProtection="0"/>
    <xf numFmtId="1" fontId="35" fillId="0" borderId="0">
      <alignment vertical="center"/>
    </xf>
    <xf numFmtId="204" fontId="13" fillId="0" borderId="0" applyFill="0">
      <alignment horizontal="center"/>
    </xf>
    <xf numFmtId="182" fontId="4" fillId="0" borderId="0">
      <alignment horizontal="center"/>
      <protection locked="0"/>
    </xf>
    <xf numFmtId="205" fontId="4" fillId="0" borderId="0" applyFill="0" applyBorder="0" applyAlignment="0" applyProtection="0"/>
    <xf numFmtId="206" fontId="4" fillId="0" borderId="0" applyFill="0" applyBorder="0" applyAlignment="0" applyProtection="0"/>
    <xf numFmtId="203" fontId="34" fillId="0" borderId="0" applyFill="0" applyBorder="0" applyAlignment="0" applyProtection="0"/>
    <xf numFmtId="0" fontId="4" fillId="0" borderId="0"/>
    <xf numFmtId="0" fontId="4" fillId="0" borderId="0"/>
    <xf numFmtId="40" fontId="4" fillId="0" borderId="0" applyFill="0" applyBorder="0" applyAlignment="0" applyProtection="0"/>
    <xf numFmtId="38" fontId="4" fillId="0" borderId="0" applyFill="0" applyBorder="0" applyAlignment="0" applyProtection="0"/>
    <xf numFmtId="0" fontId="65" fillId="0" borderId="0"/>
    <xf numFmtId="173" fontId="4" fillId="0" borderId="0" applyFill="0" applyBorder="0" applyAlignment="0" applyProtection="0"/>
    <xf numFmtId="171" fontId="4" fillId="0" borderId="0" applyFill="0" applyBorder="0" applyAlignment="0" applyProtection="0"/>
    <xf numFmtId="0" fontId="24" fillId="16" borderId="17" applyNumberFormat="0" applyAlignment="0" applyProtection="0"/>
    <xf numFmtId="0" fontId="4" fillId="0" borderId="0"/>
    <xf numFmtId="0" fontId="4" fillId="0" borderId="0"/>
    <xf numFmtId="0" fontId="28" fillId="0" borderId="0" applyNumberFormat="0" applyFill="0" applyBorder="0" applyAlignment="0" applyProtection="0"/>
    <xf numFmtId="0" fontId="5" fillId="34" borderId="0" applyNumberFormat="0" applyBorder="0" applyAlignment="0" applyProtection="0"/>
    <xf numFmtId="0" fontId="5" fillId="34" borderId="0" applyNumberFormat="0" applyBorder="0" applyAlignment="0" applyProtection="0"/>
    <xf numFmtId="164" fontId="4" fillId="0" borderId="0" applyFill="0" applyBorder="0" applyAlignment="0" applyProtection="0"/>
    <xf numFmtId="0" fontId="5" fillId="0" borderId="0"/>
    <xf numFmtId="207" fontId="2" fillId="0" borderId="0" applyFont="0" applyFill="0" applyBorder="0" applyAlignment="0" applyProtection="0"/>
    <xf numFmtId="0" fontId="68" fillId="0" borderId="0"/>
    <xf numFmtId="207" fontId="4" fillId="0" borderId="0" applyFont="0" applyFill="0" applyBorder="0" applyAlignment="0" applyProtection="0"/>
    <xf numFmtId="0" fontId="68" fillId="0" borderId="0"/>
    <xf numFmtId="43" fontId="2" fillId="0" borderId="0" applyFont="0" applyFill="0" applyBorder="0" applyAlignment="0" applyProtection="0"/>
  </cellStyleXfs>
  <cellXfs count="262">
    <xf numFmtId="0" fontId="0" fillId="0" borderId="0" xfId="0"/>
    <xf numFmtId="0" fontId="0" fillId="0" borderId="0" xfId="0" applyAlignment="1">
      <alignment horizontal="center" vertical="center"/>
    </xf>
    <xf numFmtId="0" fontId="3" fillId="5" borderId="12" xfId="0" applyFont="1" applyFill="1" applyBorder="1" applyAlignment="1">
      <alignment horizontal="center" vertical="center"/>
    </xf>
    <xf numFmtId="0" fontId="3" fillId="5"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3" fillId="5" borderId="1" xfId="0" applyFont="1" applyFill="1" applyBorder="1" applyAlignment="1">
      <alignment horizontal="center" vertical="center"/>
    </xf>
    <xf numFmtId="14" fontId="3" fillId="5" borderId="1" xfId="0" applyNumberFormat="1" applyFont="1" applyFill="1" applyBorder="1" applyAlignment="1">
      <alignment vertical="center"/>
    </xf>
    <xf numFmtId="0" fontId="3" fillId="0" borderId="1" xfId="0" applyFont="1" applyBorder="1" applyAlignment="1">
      <alignment horizontal="center" vertical="center"/>
    </xf>
    <xf numFmtId="0" fontId="3" fillId="0" borderId="0" xfId="0" applyFont="1" applyAlignment="1">
      <alignment horizontal="center" wrapText="1"/>
    </xf>
    <xf numFmtId="4" fontId="14" fillId="0" borderId="0" xfId="824" applyNumberFormat="1" applyFont="1" applyFill="1" applyBorder="1" applyAlignment="1" applyProtection="1">
      <alignment horizontal="right" vertical="center"/>
      <protection locked="0"/>
    </xf>
    <xf numFmtId="0" fontId="14" fillId="0" borderId="0" xfId="0" applyFont="1" applyAlignment="1" applyProtection="1">
      <alignment horizontal="center" vertical="center" wrapText="1"/>
      <protection locked="0"/>
    </xf>
    <xf numFmtId="4" fontId="14" fillId="0" borderId="0" xfId="0" applyNumberFormat="1" applyFont="1" applyAlignment="1" applyProtection="1">
      <alignment horizontal="right" vertical="center"/>
      <protection locked="0"/>
    </xf>
    <xf numFmtId="164" fontId="14" fillId="0" borderId="0" xfId="824" applyFont="1" applyFill="1" applyBorder="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justify" vertical="center" wrapText="1"/>
      <protection locked="0"/>
    </xf>
    <xf numFmtId="4" fontId="14" fillId="0" borderId="32" xfId="0" applyNumberFormat="1" applyFont="1" applyBorder="1" applyAlignment="1" applyProtection="1">
      <alignment horizontal="right" vertical="center"/>
      <protection locked="0"/>
    </xf>
    <xf numFmtId="164" fontId="14" fillId="0" borderId="26" xfId="824" applyFont="1" applyFill="1" applyBorder="1" applyAlignment="1" applyProtection="1">
      <alignment vertical="center"/>
      <protection locked="0"/>
    </xf>
    <xf numFmtId="0" fontId="14" fillId="0" borderId="26" xfId="0" applyFont="1" applyBorder="1" applyAlignment="1" applyProtection="1">
      <alignment horizontal="center" vertical="center"/>
      <protection locked="0"/>
    </xf>
    <xf numFmtId="0" fontId="14" fillId="0" borderId="26" xfId="0" applyFont="1" applyBorder="1" applyAlignment="1" applyProtection="1">
      <alignment horizontal="justify" vertical="center" wrapText="1"/>
      <protection locked="0"/>
    </xf>
    <xf numFmtId="0" fontId="14" fillId="0" borderId="26" xfId="0" applyFont="1" applyBorder="1" applyAlignment="1" applyProtection="1">
      <alignment vertical="center"/>
      <protection locked="0"/>
    </xf>
    <xf numFmtId="4" fontId="14" fillId="34" borderId="33" xfId="0" applyNumberFormat="1" applyFont="1" applyFill="1" applyBorder="1" applyAlignment="1" applyProtection="1">
      <alignment horizontal="right" vertical="center"/>
      <protection locked="0"/>
    </xf>
    <xf numFmtId="0" fontId="14" fillId="0" borderId="1" xfId="0" applyFont="1" applyBorder="1" applyAlignment="1" applyProtection="1">
      <alignment vertical="center"/>
      <protection locked="0"/>
    </xf>
    <xf numFmtId="0" fontId="31" fillId="0" borderId="1" xfId="0" applyFont="1" applyBorder="1" applyAlignment="1" applyProtection="1">
      <alignment vertical="center"/>
      <protection locked="0"/>
    </xf>
    <xf numFmtId="0" fontId="14" fillId="0" borderId="0" xfId="0" applyFont="1" applyAlignment="1">
      <alignment vertical="center"/>
    </xf>
    <xf numFmtId="0" fontId="14" fillId="0" borderId="0" xfId="0" applyFont="1" applyAlignment="1" applyProtection="1">
      <alignment vertical="center"/>
      <protection locked="0"/>
    </xf>
    <xf numFmtId="168" fontId="3" fillId="0" borderId="35" xfId="1" applyNumberFormat="1" applyFont="1" applyBorder="1" applyAlignment="1">
      <alignment horizontal="center" vertical="center"/>
    </xf>
    <xf numFmtId="0" fontId="67" fillId="2" borderId="1" xfId="0" applyFont="1" applyFill="1" applyBorder="1" applyAlignment="1">
      <alignment horizontal="center"/>
    </xf>
    <xf numFmtId="168" fontId="0" fillId="0" borderId="35" xfId="1" applyNumberFormat="1" applyFont="1" applyBorder="1" applyAlignment="1">
      <alignment horizontal="center"/>
    </xf>
    <xf numFmtId="168" fontId="0" fillId="0" borderId="35" xfId="1" applyNumberFormat="1" applyFont="1" applyFill="1" applyBorder="1" applyAlignment="1">
      <alignment horizontal="center"/>
    </xf>
    <xf numFmtId="168" fontId="3" fillId="0" borderId="35" xfId="1" applyNumberFormat="1" applyFont="1" applyFill="1" applyBorder="1" applyAlignment="1">
      <alignment horizontal="center"/>
    </xf>
    <xf numFmtId="168" fontId="3" fillId="0" borderId="35" xfId="1" applyNumberFormat="1" applyFont="1" applyBorder="1" applyAlignment="1"/>
    <xf numFmtId="0" fontId="3" fillId="0" borderId="35" xfId="0" applyFont="1" applyBorder="1" applyAlignment="1">
      <alignment horizontal="center" vertical="center" wrapText="1"/>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38" xfId="0" applyFont="1" applyBorder="1" applyAlignment="1">
      <alignment horizontal="center" vertical="center"/>
    </xf>
    <xf numFmtId="0" fontId="69" fillId="0" borderId="39" xfId="914" applyFont="1" applyBorder="1" applyAlignment="1">
      <alignment horizontal="center" vertical="center"/>
    </xf>
    <xf numFmtId="0" fontId="69" fillId="3" borderId="39" xfId="914" applyFont="1" applyFill="1" applyBorder="1" applyAlignment="1">
      <alignment horizontal="center" vertical="center"/>
    </xf>
    <xf numFmtId="0" fontId="70" fillId="0" borderId="39" xfId="914" applyFont="1" applyBorder="1" applyAlignment="1">
      <alignment horizontal="center" vertical="center"/>
    </xf>
    <xf numFmtId="0" fontId="70" fillId="0" borderId="39" xfId="914" applyFont="1" applyBorder="1" applyAlignment="1">
      <alignment horizontal="center" vertical="center" wrapText="1"/>
    </xf>
    <xf numFmtId="0" fontId="71" fillId="0" borderId="39" xfId="914" applyFont="1" applyBorder="1"/>
    <xf numFmtId="0" fontId="69" fillId="0" borderId="39" xfId="914" applyFont="1" applyBorder="1" applyAlignment="1">
      <alignment horizontal="left"/>
    </xf>
    <xf numFmtId="0" fontId="67" fillId="3" borderId="39" xfId="914" applyFont="1" applyFill="1" applyBorder="1" applyAlignment="1">
      <alignment horizontal="center" vertical="center"/>
    </xf>
    <xf numFmtId="0" fontId="69" fillId="3" borderId="39" xfId="914" applyFont="1" applyFill="1" applyBorder="1" applyAlignment="1">
      <alignment horizontal="left"/>
    </xf>
    <xf numFmtId="207" fontId="70" fillId="6" borderId="39" xfId="1051" applyFont="1" applyFill="1" applyBorder="1" applyAlignment="1">
      <alignment vertical="center"/>
    </xf>
    <xf numFmtId="2" fontId="69" fillId="3" borderId="39" xfId="914" applyNumberFormat="1" applyFont="1" applyFill="1" applyBorder="1" applyAlignment="1">
      <alignment horizontal="center" vertical="center"/>
    </xf>
    <xf numFmtId="0" fontId="0" fillId="0" borderId="39" xfId="0" applyBorder="1"/>
    <xf numFmtId="0" fontId="0" fillId="0" borderId="0" xfId="0" applyAlignment="1">
      <alignment horizontal="center"/>
    </xf>
    <xf numFmtId="0" fontId="3" fillId="0" borderId="39" xfId="0" applyFont="1" applyBorder="1"/>
    <xf numFmtId="0" fontId="31" fillId="0" borderId="40" xfId="0" applyFont="1" applyBorder="1" applyAlignment="1">
      <alignment horizontal="center" vertical="center"/>
    </xf>
    <xf numFmtId="0" fontId="31" fillId="0" borderId="41" xfId="0" applyFont="1" applyBorder="1" applyAlignment="1">
      <alignment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vertical="center"/>
    </xf>
    <xf numFmtId="0" fontId="31" fillId="0" borderId="43" xfId="0" applyFont="1" applyBorder="1" applyAlignment="1">
      <alignment horizontal="center" vertical="center"/>
    </xf>
    <xf numFmtId="0" fontId="31" fillId="0" borderId="43" xfId="0" quotePrefix="1" applyFont="1" applyBorder="1" applyAlignment="1">
      <alignment horizontal="center" vertical="center"/>
    </xf>
    <xf numFmtId="0" fontId="72" fillId="0" borderId="0" xfId="1052" applyFont="1" applyAlignment="1">
      <alignment horizontal="center" vertical="center"/>
    </xf>
    <xf numFmtId="0" fontId="73" fillId="0" borderId="0" xfId="0" applyFont="1" applyAlignment="1">
      <alignment horizontal="justify" vertical="center"/>
    </xf>
    <xf numFmtId="209" fontId="7" fillId="0" borderId="0" xfId="1052" applyNumberFormat="1" applyFont="1" applyAlignment="1">
      <alignment horizontal="center" vertical="center"/>
    </xf>
    <xf numFmtId="0" fontId="7" fillId="0" borderId="0" xfId="1052" applyFont="1" applyAlignment="1">
      <alignment horizontal="center" vertical="center"/>
    </xf>
    <xf numFmtId="0" fontId="31" fillId="0" borderId="0" xfId="0" quotePrefix="1" applyFont="1" applyAlignment="1">
      <alignment horizontal="center" vertical="center"/>
    </xf>
    <xf numFmtId="0" fontId="14" fillId="0" borderId="0" xfId="0" applyFont="1" applyAlignment="1">
      <alignment horizontal="center" vertical="center"/>
    </xf>
    <xf numFmtId="171" fontId="14" fillId="0" borderId="0" xfId="0" applyNumberFormat="1" applyFont="1" applyAlignment="1">
      <alignment horizontal="center" vertical="center"/>
    </xf>
    <xf numFmtId="210" fontId="14" fillId="0" borderId="0" xfId="1" applyNumberFormat="1" applyFont="1" applyFill="1" applyBorder="1" applyAlignment="1">
      <alignment horizontal="center" vertical="center"/>
    </xf>
    <xf numFmtId="207" fontId="14" fillId="0" borderId="0" xfId="0" applyNumberFormat="1" applyFont="1" applyAlignment="1">
      <alignment horizontal="center" vertical="center"/>
    </xf>
    <xf numFmtId="3" fontId="14" fillId="0" borderId="0" xfId="0" applyNumberFormat="1" applyFont="1" applyAlignment="1">
      <alignment horizontal="center" vertical="center"/>
    </xf>
    <xf numFmtId="0" fontId="14" fillId="0" borderId="0" xfId="0" applyFont="1" applyAlignment="1">
      <alignment horizontal="justify" vertical="center"/>
    </xf>
    <xf numFmtId="1" fontId="14" fillId="0" borderId="0" xfId="0" applyNumberFormat="1" applyFont="1" applyAlignment="1">
      <alignment horizontal="center" vertical="center"/>
    </xf>
    <xf numFmtId="0" fontId="14" fillId="0" borderId="0" xfId="0" quotePrefix="1" applyFont="1" applyAlignment="1">
      <alignment horizontal="center" vertical="center"/>
    </xf>
    <xf numFmtId="0" fontId="31" fillId="0" borderId="0" xfId="0" applyFont="1" applyAlignment="1">
      <alignment horizontal="justify" vertical="center"/>
    </xf>
    <xf numFmtId="210" fontId="14" fillId="0" borderId="0" xfId="1053" applyNumberFormat="1"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209" fontId="14" fillId="0" borderId="0" xfId="1052" applyNumberFormat="1" applyFont="1" applyAlignment="1">
      <alignment horizontal="center" vertical="center"/>
    </xf>
    <xf numFmtId="0" fontId="7" fillId="0" borderId="0" xfId="92" applyFont="1" applyAlignment="1">
      <alignment horizontal="justify" vertical="center"/>
    </xf>
    <xf numFmtId="0" fontId="14" fillId="0" borderId="0" xfId="92" applyFont="1" applyAlignment="1">
      <alignment horizontal="center" vertical="center"/>
    </xf>
    <xf numFmtId="0" fontId="14" fillId="0" borderId="0" xfId="92" applyFont="1" applyAlignment="1">
      <alignment horizontal="justify" vertical="center"/>
    </xf>
    <xf numFmtId="171" fontId="14" fillId="0" borderId="0" xfId="0" applyNumberFormat="1" applyFont="1" applyAlignment="1">
      <alignment horizontal="justify" vertical="center" wrapText="1"/>
    </xf>
    <xf numFmtId="1" fontId="14" fillId="0" borderId="0" xfId="0" quotePrefix="1" applyNumberFormat="1" applyFont="1" applyAlignment="1">
      <alignment horizontal="center" vertical="center"/>
    </xf>
    <xf numFmtId="171" fontId="14" fillId="0" borderId="44" xfId="0" applyNumberFormat="1" applyFont="1" applyBorder="1" applyAlignment="1">
      <alignment horizontal="center" vertical="center"/>
    </xf>
    <xf numFmtId="171" fontId="14" fillId="0" borderId="0" xfId="0" applyNumberFormat="1" applyFont="1" applyAlignment="1">
      <alignment horizontal="justify" vertical="center"/>
    </xf>
    <xf numFmtId="0" fontId="31" fillId="0" borderId="0" xfId="0" applyFont="1" applyAlignment="1">
      <alignment horizontal="center" vertical="center"/>
    </xf>
    <xf numFmtId="0" fontId="14" fillId="0" borderId="0" xfId="0" applyFont="1" applyAlignment="1">
      <alignment horizontal="left" vertical="center" wrapText="1"/>
    </xf>
    <xf numFmtId="0" fontId="14" fillId="0" borderId="39" xfId="0" applyFont="1" applyBorder="1" applyAlignment="1" applyProtection="1">
      <alignment vertical="center"/>
      <protection locked="0"/>
    </xf>
    <xf numFmtId="4" fontId="14" fillId="0" borderId="39" xfId="0" applyNumberFormat="1" applyFont="1" applyBorder="1" applyAlignment="1" applyProtection="1">
      <alignment vertical="center"/>
      <protection locked="0"/>
    </xf>
    <xf numFmtId="43" fontId="14" fillId="0" borderId="39" xfId="0" applyNumberFormat="1" applyFont="1" applyBorder="1" applyAlignment="1" applyProtection="1">
      <alignment vertical="center"/>
      <protection locked="0"/>
    </xf>
    <xf numFmtId="0" fontId="0" fillId="0" borderId="39" xfId="0" applyBorder="1" applyAlignment="1">
      <alignment vertical="center"/>
    </xf>
    <xf numFmtId="0" fontId="74" fillId="0" borderId="35" xfId="0" applyFont="1" applyBorder="1" applyAlignment="1">
      <alignment horizontal="center" vertical="center" wrapText="1"/>
    </xf>
    <xf numFmtId="0" fontId="75" fillId="0" borderId="35" xfId="0" applyFont="1" applyBorder="1" applyAlignment="1">
      <alignment horizontal="center" vertical="center" wrapText="1"/>
    </xf>
    <xf numFmtId="2" fontId="75" fillId="0" borderId="35" xfId="0" applyNumberFormat="1" applyFont="1" applyBorder="1" applyAlignment="1">
      <alignment horizontal="center" vertical="center" wrapText="1"/>
    </xf>
    <xf numFmtId="0" fontId="0" fillId="0" borderId="35" xfId="0" applyBorder="1"/>
    <xf numFmtId="0" fontId="0" fillId="0" borderId="35" xfId="0" applyBorder="1" applyAlignment="1">
      <alignment vertical="center"/>
    </xf>
    <xf numFmtId="0" fontId="0" fillId="0" borderId="0" xfId="0" applyAlignment="1">
      <alignment vertical="center"/>
    </xf>
    <xf numFmtId="2" fontId="77" fillId="0" borderId="39" xfId="0" applyNumberFormat="1" applyFont="1" applyBorder="1" applyAlignment="1">
      <alignment horizontal="center" vertical="center" wrapText="1"/>
    </xf>
    <xf numFmtId="0" fontId="77" fillId="0" borderId="0" xfId="0" applyFont="1" applyAlignment="1">
      <alignment horizontal="center" vertical="center" wrapText="1"/>
    </xf>
    <xf numFmtId="0" fontId="76" fillId="3" borderId="39" xfId="0" applyFont="1" applyFill="1" applyBorder="1" applyAlignment="1">
      <alignment horizontal="center" vertical="center" wrapText="1"/>
    </xf>
    <xf numFmtId="1" fontId="77" fillId="0" borderId="39" xfId="0" applyNumberFormat="1" applyFont="1" applyBorder="1" applyAlignment="1">
      <alignment horizontal="center" vertical="center" wrapText="1"/>
    </xf>
    <xf numFmtId="2" fontId="77" fillId="0" borderId="0" xfId="0" applyNumberFormat="1" applyFont="1" applyAlignment="1">
      <alignment horizontal="center" vertical="center" wrapText="1"/>
    </xf>
    <xf numFmtId="207" fontId="14" fillId="0" borderId="0" xfId="1053" applyFont="1" applyFill="1" applyBorder="1" applyAlignment="1">
      <alignment horizontal="center" vertical="center"/>
    </xf>
    <xf numFmtId="0" fontId="14" fillId="0" borderId="0" xfId="1052" applyFont="1" applyAlignment="1">
      <alignment horizontal="center" vertical="center"/>
    </xf>
    <xf numFmtId="207" fontId="14" fillId="0" borderId="0" xfId="1" applyNumberFormat="1" applyFont="1" applyFill="1" applyBorder="1" applyAlignment="1">
      <alignment horizontal="center" vertical="center"/>
    </xf>
    <xf numFmtId="207" fontId="14" fillId="0" borderId="0" xfId="1053" applyFont="1" applyAlignment="1">
      <alignment horizontal="center" vertical="center"/>
    </xf>
    <xf numFmtId="0" fontId="3" fillId="3" borderId="39" xfId="914" applyFont="1" applyFill="1" applyBorder="1" applyAlignment="1">
      <alignment horizontal="center" vertical="center"/>
    </xf>
    <xf numFmtId="0" fontId="3" fillId="3" borderId="39" xfId="914" applyFont="1" applyFill="1" applyBorder="1" applyAlignment="1">
      <alignment horizontal="center"/>
    </xf>
    <xf numFmtId="0" fontId="2" fillId="0" borderId="39" xfId="914" applyFont="1" applyBorder="1" applyAlignment="1">
      <alignment horizontal="center" vertical="center"/>
    </xf>
    <xf numFmtId="0" fontId="6" fillId="3" borderId="0" xfId="914" applyFill="1"/>
    <xf numFmtId="0" fontId="81" fillId="0" borderId="47" xfId="0" applyFont="1" applyBorder="1" applyAlignment="1">
      <alignment horizontal="center" vertical="top" wrapText="1"/>
    </xf>
    <xf numFmtId="3" fontId="81" fillId="0" borderId="39" xfId="0" applyNumberFormat="1" applyFont="1" applyBorder="1" applyAlignment="1">
      <alignment horizontal="center" vertical="center" wrapText="1"/>
    </xf>
    <xf numFmtId="0" fontId="84" fillId="0" borderId="11" xfId="0" applyFont="1" applyBorder="1" applyAlignment="1">
      <alignment horizontal="center" wrapText="1"/>
    </xf>
    <xf numFmtId="0" fontId="81" fillId="0" borderId="39" xfId="0" applyFont="1" applyBorder="1" applyAlignment="1">
      <alignment horizontal="center" vertical="center" wrapText="1"/>
    </xf>
    <xf numFmtId="0" fontId="85" fillId="37" borderId="39" xfId="0" applyFont="1" applyFill="1" applyBorder="1" applyAlignment="1">
      <alignment horizontal="center" vertical="center" wrapText="1"/>
    </xf>
    <xf numFmtId="0" fontId="84" fillId="0" borderId="12" xfId="0" applyFont="1" applyBorder="1" applyAlignment="1">
      <alignment horizontal="center" wrapText="1"/>
    </xf>
    <xf numFmtId="1" fontId="80" fillId="35" borderId="39" xfId="2" applyNumberFormat="1" applyFont="1" applyFill="1" applyBorder="1" applyAlignment="1">
      <alignment horizontal="center" vertical="center" wrapText="1"/>
    </xf>
    <xf numFmtId="0" fontId="81" fillId="0" borderId="39" xfId="0" applyFont="1" applyBorder="1" applyAlignment="1">
      <alignment horizontal="center" vertical="top" wrapText="1"/>
    </xf>
    <xf numFmtId="0" fontId="84" fillId="0" borderId="39" xfId="0" applyFont="1" applyBorder="1" applyAlignment="1">
      <alignment wrapText="1"/>
    </xf>
    <xf numFmtId="0" fontId="84" fillId="0" borderId="39" xfId="0" applyFont="1" applyBorder="1" applyAlignment="1">
      <alignment horizontal="center" wrapText="1"/>
    </xf>
    <xf numFmtId="0" fontId="83" fillId="0" borderId="39" xfId="0" applyFont="1" applyBorder="1" applyAlignment="1">
      <alignment horizontal="center" vertical="center" wrapText="1"/>
    </xf>
    <xf numFmtId="0" fontId="84" fillId="0" borderId="47" xfId="0" applyFont="1" applyBorder="1" applyAlignment="1">
      <alignment horizontal="center" wrapText="1"/>
    </xf>
    <xf numFmtId="0" fontId="85" fillId="36" borderId="39" xfId="0" applyFont="1" applyFill="1" applyBorder="1" applyAlignment="1">
      <alignment horizontal="center" vertical="center" wrapText="1"/>
    </xf>
    <xf numFmtId="0" fontId="79" fillId="35" borderId="39" xfId="2" applyFont="1" applyFill="1" applyBorder="1" applyAlignment="1">
      <alignment horizontal="center" vertical="center" wrapText="1"/>
    </xf>
    <xf numFmtId="207" fontId="31" fillId="0" borderId="52" xfId="1053" applyFont="1" applyFill="1" applyBorder="1" applyAlignment="1">
      <alignment horizontal="center" vertical="center"/>
    </xf>
    <xf numFmtId="0" fontId="68" fillId="0" borderId="39" xfId="1054" applyBorder="1"/>
    <xf numFmtId="0" fontId="68" fillId="0" borderId="39" xfId="1054" applyBorder="1" applyAlignment="1">
      <alignment horizontal="center" vertical="center"/>
    </xf>
    <xf numFmtId="0" fontId="67" fillId="3" borderId="39" xfId="1054" applyFont="1" applyFill="1" applyBorder="1" applyAlignment="1">
      <alignment horizontal="center" vertical="center"/>
    </xf>
    <xf numFmtId="0" fontId="3" fillId="3" borderId="39" xfId="1054" applyFont="1" applyFill="1" applyBorder="1" applyAlignment="1">
      <alignment horizontal="center" vertical="center" wrapText="1"/>
    </xf>
    <xf numFmtId="0" fontId="3" fillId="3" borderId="39" xfId="1054" applyFont="1" applyFill="1" applyBorder="1" applyAlignment="1">
      <alignment horizontal="center" vertical="center"/>
    </xf>
    <xf numFmtId="0" fontId="2" fillId="0" borderId="39" xfId="1054" applyFont="1" applyBorder="1" applyAlignment="1">
      <alignment horizontal="center" vertical="center" wrapText="1"/>
    </xf>
    <xf numFmtId="0" fontId="2" fillId="0" borderId="39" xfId="1054" applyFont="1" applyBorder="1" applyAlignment="1">
      <alignment horizontal="center" vertical="center"/>
    </xf>
    <xf numFmtId="0" fontId="2" fillId="0" borderId="39" xfId="1054" applyFont="1" applyBorder="1" applyAlignment="1">
      <alignment horizontal="justify" vertical="top" wrapText="1"/>
    </xf>
    <xf numFmtId="0" fontId="78" fillId="0" borderId="39" xfId="87" applyFont="1" applyBorder="1" applyAlignment="1">
      <alignment horizontal="justify" vertical="top"/>
    </xf>
    <xf numFmtId="0" fontId="78" fillId="0" borderId="39" xfId="1054" applyFont="1" applyBorder="1" applyAlignment="1">
      <alignment horizontal="justify" vertical="top"/>
    </xf>
    <xf numFmtId="0" fontId="2" fillId="6" borderId="39" xfId="1054" applyFont="1" applyFill="1" applyBorder="1" applyAlignment="1">
      <alignment horizontal="justify" vertical="top" wrapText="1"/>
    </xf>
    <xf numFmtId="0" fontId="0" fillId="0" borderId="39" xfId="1054" applyFont="1" applyBorder="1" applyAlignment="1">
      <alignment horizontal="justify" vertical="top" wrapText="1"/>
    </xf>
    <xf numFmtId="0" fontId="2" fillId="0" borderId="39" xfId="1054" applyFont="1" applyBorder="1" applyAlignment="1">
      <alignment vertical="top"/>
    </xf>
    <xf numFmtId="0" fontId="3" fillId="0" borderId="39" xfId="1054" applyFont="1" applyBorder="1" applyAlignment="1">
      <alignment horizontal="center" vertical="center"/>
    </xf>
    <xf numFmtId="0" fontId="3" fillId="0" borderId="39" xfId="1054" applyFont="1" applyBorder="1" applyAlignment="1">
      <alignment horizontal="justify" vertical="top" wrapText="1"/>
    </xf>
    <xf numFmtId="0" fontId="3" fillId="0" borderId="39" xfId="1054" applyFont="1" applyBorder="1" applyAlignment="1">
      <alignment horizontal="center"/>
    </xf>
    <xf numFmtId="0" fontId="78" fillId="0" borderId="39" xfId="1054" applyFont="1" applyBorder="1"/>
    <xf numFmtId="0" fontId="78" fillId="0" borderId="39" xfId="1054" applyFont="1" applyBorder="1" applyAlignment="1">
      <alignment horizontal="center" vertical="center"/>
    </xf>
    <xf numFmtId="1" fontId="78" fillId="4" borderId="39" xfId="1054" applyNumberFormat="1" applyFont="1" applyFill="1" applyBorder="1" applyAlignment="1">
      <alignment horizontal="center" vertical="center" wrapText="1"/>
    </xf>
    <xf numFmtId="0" fontId="3" fillId="0" borderId="39" xfId="1054" applyFont="1" applyBorder="1" applyAlignment="1">
      <alignment horizontal="left" wrapText="1"/>
    </xf>
    <xf numFmtId="0" fontId="78" fillId="0" borderId="39" xfId="1054" applyFont="1" applyBorder="1" applyAlignment="1">
      <alignment wrapText="1"/>
    </xf>
    <xf numFmtId="2" fontId="3" fillId="3" borderId="39" xfId="1054" applyNumberFormat="1" applyFont="1" applyFill="1" applyBorder="1" applyAlignment="1">
      <alignment horizontal="center" vertical="center" wrapText="1"/>
    </xf>
    <xf numFmtId="1" fontId="78" fillId="6" borderId="39" xfId="1054" applyNumberFormat="1" applyFont="1" applyFill="1" applyBorder="1" applyAlignment="1">
      <alignment horizontal="center" vertical="center" wrapText="1"/>
    </xf>
    <xf numFmtId="0" fontId="3" fillId="3" borderId="39" xfId="1054" applyFont="1" applyFill="1" applyBorder="1" applyAlignment="1">
      <alignment horizontal="left" wrapText="1"/>
    </xf>
    <xf numFmtId="0" fontId="3" fillId="3" borderId="39" xfId="1054" applyFont="1" applyFill="1" applyBorder="1" applyAlignment="1">
      <alignment horizontal="left"/>
    </xf>
    <xf numFmtId="0" fontId="1" fillId="3" borderId="39" xfId="1054" applyFont="1" applyFill="1" applyBorder="1" applyAlignment="1">
      <alignment horizontal="center" vertical="center"/>
    </xf>
    <xf numFmtId="0" fontId="2" fillId="3" borderId="39" xfId="1054" applyFont="1" applyFill="1" applyBorder="1" applyAlignment="1">
      <alignment horizontal="center" vertical="center"/>
    </xf>
    <xf numFmtId="3" fontId="2" fillId="6" borderId="39" xfId="1055" applyNumberFormat="1" applyFont="1" applyFill="1" applyBorder="1" applyAlignment="1">
      <alignment horizontal="center" vertical="center"/>
    </xf>
    <xf numFmtId="0" fontId="3" fillId="0" borderId="39" xfId="1054" applyFont="1" applyBorder="1" applyAlignment="1">
      <alignment horizontal="left"/>
    </xf>
    <xf numFmtId="0" fontId="68" fillId="0" borderId="39" xfId="1054" applyBorder="1" applyAlignment="1">
      <alignment wrapText="1"/>
    </xf>
    <xf numFmtId="2" fontId="67" fillId="3" borderId="39" xfId="1054" applyNumberFormat="1" applyFont="1" applyFill="1" applyBorder="1" applyAlignment="1">
      <alignment horizontal="center" vertical="center" wrapText="1"/>
    </xf>
    <xf numFmtId="208" fontId="2" fillId="6" borderId="39" xfId="1055" applyNumberFormat="1" applyFont="1" applyFill="1" applyBorder="1" applyAlignment="1">
      <alignment horizontal="center" vertical="center" wrapText="1"/>
    </xf>
    <xf numFmtId="3" fontId="81" fillId="0" borderId="15" xfId="0" applyNumberFormat="1" applyFont="1" applyBorder="1" applyAlignment="1">
      <alignment horizontal="center" vertical="center" wrapText="1"/>
    </xf>
    <xf numFmtId="0" fontId="81" fillId="0" borderId="15" xfId="0" applyFont="1" applyBorder="1" applyAlignment="1">
      <alignment horizontal="center" vertical="center" wrapText="1"/>
    </xf>
    <xf numFmtId="0" fontId="81" fillId="0" borderId="10" xfId="0" applyFont="1" applyBorder="1" applyAlignment="1">
      <alignment horizontal="center" vertical="center" wrapText="1"/>
    </xf>
    <xf numFmtId="2" fontId="77" fillId="0" borderId="15" xfId="0" applyNumberFormat="1" applyFont="1" applyBorder="1" applyAlignment="1">
      <alignment vertical="center" wrapText="1"/>
    </xf>
    <xf numFmtId="2" fontId="77" fillId="0" borderId="50" xfId="0" applyNumberFormat="1" applyFont="1" applyBorder="1" applyAlignment="1">
      <alignment vertical="center" wrapText="1"/>
    </xf>
    <xf numFmtId="0" fontId="3" fillId="0" borderId="35" xfId="0" applyFont="1" applyBorder="1" applyAlignment="1">
      <alignment vertical="center"/>
    </xf>
    <xf numFmtId="0" fontId="67" fillId="2" borderId="1" xfId="0" applyFont="1" applyFill="1" applyBorder="1" applyAlignment="1">
      <alignment horizontal="center" wrapText="1"/>
    </xf>
    <xf numFmtId="168" fontId="0" fillId="0" borderId="47" xfId="1" applyNumberFormat="1" applyFont="1" applyFill="1" applyBorder="1" applyAlignment="1">
      <alignment horizontal="center"/>
    </xf>
    <xf numFmtId="168" fontId="3" fillId="0" borderId="47" xfId="1" applyNumberFormat="1" applyFont="1" applyFill="1" applyBorder="1" applyAlignment="1">
      <alignment horizontal="center"/>
    </xf>
    <xf numFmtId="168" fontId="79" fillId="35" borderId="39" xfId="1" applyNumberFormat="1" applyFont="1" applyFill="1" applyBorder="1" applyAlignment="1">
      <alignment horizontal="center" vertical="center" wrapText="1"/>
    </xf>
    <xf numFmtId="168" fontId="0" fillId="0" borderId="39" xfId="1" applyNumberFormat="1" applyFont="1" applyBorder="1"/>
    <xf numFmtId="207" fontId="80" fillId="35" borderId="47" xfId="2" applyNumberFormat="1" applyFont="1" applyFill="1" applyBorder="1" applyAlignment="1">
      <alignment horizontal="center" vertical="center" wrapText="1"/>
    </xf>
    <xf numFmtId="207" fontId="80" fillId="35" borderId="11" xfId="2" applyNumberFormat="1" applyFont="1" applyFill="1" applyBorder="1" applyAlignment="1">
      <alignment horizontal="center" vertical="center" wrapText="1"/>
    </xf>
    <xf numFmtId="207" fontId="80" fillId="35" borderId="12" xfId="2" applyNumberFormat="1" applyFont="1" applyFill="1" applyBorder="1" applyAlignment="1">
      <alignment horizontal="center" vertical="center" wrapText="1"/>
    </xf>
    <xf numFmtId="207" fontId="79" fillId="6" borderId="47" xfId="2" applyNumberFormat="1" applyFont="1" applyFill="1" applyBorder="1" applyAlignment="1">
      <alignment horizontal="center" vertical="center" wrapText="1"/>
    </xf>
    <xf numFmtId="207" fontId="79" fillId="6" borderId="11" xfId="2" applyNumberFormat="1" applyFont="1" applyFill="1" applyBorder="1" applyAlignment="1">
      <alignment horizontal="center" vertical="center" wrapText="1"/>
    </xf>
    <xf numFmtId="207" fontId="79" fillId="6" borderId="12" xfId="2" applyNumberFormat="1" applyFont="1" applyFill="1" applyBorder="1" applyAlignment="1">
      <alignment horizontal="center" vertical="center" wrapText="1"/>
    </xf>
    <xf numFmtId="0" fontId="83" fillId="0" borderId="39" xfId="0" applyFont="1" applyBorder="1" applyAlignment="1">
      <alignment horizontal="left" vertical="top" wrapText="1"/>
    </xf>
    <xf numFmtId="0" fontId="81" fillId="0" borderId="47" xfId="0" applyFont="1" applyBorder="1" applyAlignment="1">
      <alignment horizontal="center" vertical="top" wrapText="1"/>
    </xf>
    <xf numFmtId="0" fontId="81" fillId="0" borderId="11" xfId="0" applyFont="1" applyBorder="1" applyAlignment="1">
      <alignment horizontal="center" vertical="top" wrapText="1"/>
    </xf>
    <xf numFmtId="0" fontId="81" fillId="0" borderId="12" xfId="0" applyFont="1" applyBorder="1" applyAlignment="1">
      <alignment horizontal="center" vertical="top" wrapText="1"/>
    </xf>
    <xf numFmtId="0" fontId="85" fillId="36" borderId="48" xfId="0" applyFont="1" applyFill="1" applyBorder="1" applyAlignment="1">
      <alignment horizontal="center" vertical="center" wrapText="1"/>
    </xf>
    <xf numFmtId="0" fontId="85" fillId="36" borderId="49" xfId="0" applyFont="1" applyFill="1" applyBorder="1" applyAlignment="1">
      <alignment horizontal="center" vertical="center" wrapText="1"/>
    </xf>
    <xf numFmtId="0" fontId="85" fillId="36" borderId="51" xfId="0" applyFont="1" applyFill="1" applyBorder="1" applyAlignment="1">
      <alignment horizontal="center" vertical="center" wrapText="1"/>
    </xf>
    <xf numFmtId="0" fontId="83" fillId="0" borderId="47" xfId="0" applyFont="1" applyBorder="1" applyAlignment="1">
      <alignment horizontal="left" vertical="top" wrapText="1"/>
    </xf>
    <xf numFmtId="0" fontId="83" fillId="0" borderId="11" xfId="0" applyFont="1" applyBorder="1" applyAlignment="1">
      <alignment horizontal="left" vertical="top" wrapText="1"/>
    </xf>
    <xf numFmtId="0" fontId="83" fillId="0" borderId="12" xfId="0" applyFont="1" applyBorder="1" applyAlignment="1">
      <alignment horizontal="left" vertical="top" wrapText="1"/>
    </xf>
    <xf numFmtId="0" fontId="81" fillId="0" borderId="15" xfId="0" applyFont="1" applyBorder="1" applyAlignment="1">
      <alignment horizontal="center" vertical="top" wrapText="1"/>
    </xf>
    <xf numFmtId="0" fontId="81" fillId="0" borderId="50" xfId="0" applyFont="1" applyBorder="1" applyAlignment="1">
      <alignment horizontal="center" vertical="top" wrapText="1"/>
    </xf>
    <xf numFmtId="0" fontId="81" fillId="0" borderId="15" xfId="0" applyFont="1" applyBorder="1" applyAlignment="1">
      <alignment horizontal="center" vertical="center" wrapText="1"/>
    </xf>
    <xf numFmtId="0" fontId="81" fillId="0" borderId="10" xfId="0" applyFont="1" applyBorder="1" applyAlignment="1">
      <alignment horizontal="center" vertical="center" wrapText="1"/>
    </xf>
    <xf numFmtId="0" fontId="81" fillId="0" borderId="39" xfId="0" applyFont="1" applyBorder="1" applyAlignment="1">
      <alignment horizontal="center" vertical="center" wrapText="1"/>
    </xf>
    <xf numFmtId="0" fontId="85" fillId="37" borderId="47" xfId="0" applyFont="1" applyFill="1" applyBorder="1" applyAlignment="1">
      <alignment horizontal="center" vertical="center" wrapText="1"/>
    </xf>
    <xf numFmtId="0" fontId="85" fillId="37" borderId="11" xfId="0" applyFont="1" applyFill="1" applyBorder="1" applyAlignment="1">
      <alignment horizontal="center" vertical="center" wrapText="1"/>
    </xf>
    <xf numFmtId="0" fontId="85" fillId="37" borderId="12" xfId="0" applyFont="1" applyFill="1" applyBorder="1" applyAlignment="1">
      <alignment horizontal="center" vertical="center" wrapText="1"/>
    </xf>
    <xf numFmtId="0" fontId="81" fillId="0" borderId="50" xfId="0" applyFont="1" applyBorder="1" applyAlignment="1">
      <alignment horizontal="center" vertical="center" wrapText="1"/>
    </xf>
    <xf numFmtId="0" fontId="85" fillId="36" borderId="47" xfId="0" applyFont="1" applyFill="1" applyBorder="1" applyAlignment="1">
      <alignment horizontal="left" vertical="center" wrapText="1"/>
    </xf>
    <xf numFmtId="0" fontId="85" fillId="36" borderId="11" xfId="0" applyFont="1" applyFill="1" applyBorder="1" applyAlignment="1">
      <alignment horizontal="left" vertical="center" wrapText="1"/>
    </xf>
    <xf numFmtId="0" fontId="85" fillId="36" borderId="12" xfId="0" applyFont="1" applyFill="1" applyBorder="1" applyAlignment="1">
      <alignment horizontal="left" vertical="center" wrapText="1"/>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 xfId="0" applyFont="1" applyFill="1" applyBorder="1" applyAlignment="1">
      <alignment horizontal="left" vertical="center"/>
    </xf>
    <xf numFmtId="43" fontId="12" fillId="5" borderId="4" xfId="14" applyFont="1" applyFill="1" applyBorder="1" applyAlignment="1" applyProtection="1">
      <alignment horizontal="center" vertical="center"/>
    </xf>
    <xf numFmtId="43" fontId="12" fillId="5" borderId="12" xfId="14" applyFont="1" applyFill="1" applyBorder="1" applyAlignment="1" applyProtection="1">
      <alignment horizontal="center" vertical="center"/>
    </xf>
    <xf numFmtId="0" fontId="12" fillId="8" borderId="9" xfId="30" applyFont="1" applyFill="1" applyBorder="1" applyAlignment="1">
      <alignment horizontal="center" vertical="center"/>
    </xf>
    <xf numFmtId="0" fontId="12" fillId="8" borderId="13" xfId="30" applyFont="1" applyFill="1" applyBorder="1" applyAlignment="1">
      <alignment horizontal="center" vertical="center"/>
    </xf>
    <xf numFmtId="0" fontId="13" fillId="9" borderId="13" xfId="30" applyFont="1" applyFill="1" applyBorder="1" applyAlignment="1">
      <alignment horizontal="center" vertical="center"/>
    </xf>
    <xf numFmtId="0" fontId="81" fillId="0" borderId="51" xfId="0" applyFont="1" applyBorder="1" applyAlignment="1">
      <alignment horizontal="center" vertical="top" wrapText="1"/>
    </xf>
    <xf numFmtId="0" fontId="82" fillId="0" borderId="48" xfId="0" applyFont="1" applyBorder="1" applyAlignment="1">
      <alignment horizontal="center" vertical="top" wrapText="1"/>
    </xf>
    <xf numFmtId="0" fontId="82" fillId="0" borderId="49" xfId="0" applyFont="1" applyBorder="1" applyAlignment="1">
      <alignment horizontal="center" vertical="top" wrapText="1"/>
    </xf>
    <xf numFmtId="0" fontId="82" fillId="0" borderId="51" xfId="0" applyFont="1" applyBorder="1" applyAlignment="1">
      <alignment horizontal="center" vertical="top" wrapText="1"/>
    </xf>
    <xf numFmtId="0" fontId="85" fillId="36" borderId="47" xfId="0" applyFont="1" applyFill="1" applyBorder="1" applyAlignment="1">
      <alignment horizontal="left" vertical="top" wrapText="1"/>
    </xf>
    <xf numFmtId="0" fontId="85" fillId="36" borderId="11" xfId="0" applyFont="1" applyFill="1" applyBorder="1" applyAlignment="1">
      <alignment horizontal="left" vertical="top" wrapText="1"/>
    </xf>
    <xf numFmtId="0" fontId="85" fillId="36" borderId="12" xfId="0" applyFont="1" applyFill="1" applyBorder="1" applyAlignment="1">
      <alignment horizontal="left" vertical="top" wrapText="1"/>
    </xf>
    <xf numFmtId="0" fontId="81" fillId="0" borderId="39" xfId="0" applyFont="1" applyBorder="1" applyAlignment="1">
      <alignment horizontal="center" vertical="top" wrapText="1"/>
    </xf>
    <xf numFmtId="0" fontId="82" fillId="0" borderId="39" xfId="0" applyFont="1" applyBorder="1" applyAlignment="1">
      <alignment horizontal="left" vertical="top" wrapText="1"/>
    </xf>
    <xf numFmtId="0" fontId="85" fillId="37" borderId="48" xfId="0" applyFont="1" applyFill="1" applyBorder="1" applyAlignment="1">
      <alignment horizontal="center" vertical="center" wrapText="1"/>
    </xf>
    <xf numFmtId="0" fontId="85" fillId="37" borderId="49"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207" fontId="79" fillId="35" borderId="47" xfId="2" applyNumberFormat="1" applyFont="1" applyFill="1" applyBorder="1" applyAlignment="1">
      <alignment horizontal="center" vertical="center" wrapText="1"/>
    </xf>
    <xf numFmtId="207" fontId="79" fillId="35" borderId="11" xfId="2" applyNumberFormat="1" applyFont="1" applyFill="1" applyBorder="1" applyAlignment="1">
      <alignment horizontal="center" vertical="center" wrapText="1"/>
    </xf>
    <xf numFmtId="207" fontId="79" fillId="35" borderId="12" xfId="2" applyNumberFormat="1" applyFont="1" applyFill="1" applyBorder="1" applyAlignment="1">
      <alignment horizontal="center" vertical="center" wrapText="1"/>
    </xf>
    <xf numFmtId="0" fontId="82" fillId="0" borderId="47" xfId="0" applyFont="1" applyBorder="1" applyAlignment="1">
      <alignment horizontal="left" vertical="top" wrapText="1"/>
    </xf>
    <xf numFmtId="0" fontId="82" fillId="0" borderId="11" xfId="0" applyFont="1" applyBorder="1" applyAlignment="1">
      <alignment horizontal="left" vertical="top" wrapText="1"/>
    </xf>
    <xf numFmtId="0" fontId="82" fillId="0" borderId="12" xfId="0" applyFont="1" applyBorder="1" applyAlignment="1">
      <alignment horizontal="left" vertical="top" wrapText="1"/>
    </xf>
    <xf numFmtId="0" fontId="81" fillId="0" borderId="49" xfId="0" applyFont="1" applyBorder="1" applyAlignment="1">
      <alignment horizontal="center" vertical="top" wrapText="1"/>
    </xf>
    <xf numFmtId="0" fontId="83" fillId="0" borderId="11" xfId="0" applyFont="1" applyBorder="1" applyAlignment="1">
      <alignment horizontal="left" vertical="center" wrapText="1"/>
    </xf>
    <xf numFmtId="0" fontId="83" fillId="0" borderId="12" xfId="0" applyFont="1" applyBorder="1" applyAlignment="1">
      <alignment horizontal="left" vertical="center" wrapText="1"/>
    </xf>
    <xf numFmtId="0" fontId="81" fillId="0" borderId="10" xfId="0" applyFont="1" applyBorder="1" applyAlignment="1">
      <alignment horizontal="center" vertical="top" wrapText="1"/>
    </xf>
    <xf numFmtId="0" fontId="83" fillId="0" borderId="47" xfId="0" applyFont="1" applyBorder="1" applyAlignment="1">
      <alignment horizontal="left" vertical="center" wrapText="1"/>
    </xf>
    <xf numFmtId="0" fontId="82" fillId="0" borderId="47" xfId="0" applyFont="1" applyBorder="1" applyAlignment="1">
      <alignment horizontal="left" vertical="center" wrapText="1"/>
    </xf>
    <xf numFmtId="0" fontId="82" fillId="0" borderId="11" xfId="0" applyFont="1" applyBorder="1" applyAlignment="1">
      <alignment horizontal="left" vertical="center" wrapText="1"/>
    </xf>
    <xf numFmtId="0" fontId="82" fillId="0" borderId="12" xfId="0" applyFont="1" applyBorder="1" applyAlignment="1">
      <alignment horizontal="left" vertical="center" wrapText="1"/>
    </xf>
    <xf numFmtId="3" fontId="81" fillId="0" borderId="15" xfId="0" applyNumberFormat="1" applyFont="1" applyBorder="1" applyAlignment="1">
      <alignment horizontal="center" vertical="center" wrapText="1"/>
    </xf>
    <xf numFmtId="3" fontId="81" fillId="0" borderId="10" xfId="0" applyNumberFormat="1" applyFont="1" applyBorder="1" applyAlignment="1">
      <alignment horizontal="center" vertical="center" wrapText="1"/>
    </xf>
    <xf numFmtId="4" fontId="81" fillId="0" borderId="15" xfId="0" applyNumberFormat="1" applyFont="1" applyBorder="1" applyAlignment="1">
      <alignment horizontal="center" vertical="center" wrapText="1"/>
    </xf>
    <xf numFmtId="4" fontId="81" fillId="0" borderId="10" xfId="0" applyNumberFormat="1" applyFont="1" applyBorder="1" applyAlignment="1">
      <alignment horizontal="center" vertical="center" wrapText="1"/>
    </xf>
    <xf numFmtId="3" fontId="81" fillId="0" borderId="50" xfId="0" applyNumberFormat="1" applyFont="1" applyBorder="1" applyAlignment="1">
      <alignment horizontal="center" vertical="center" wrapText="1"/>
    </xf>
    <xf numFmtId="0" fontId="85" fillId="36" borderId="39" xfId="0" applyFont="1" applyFill="1" applyBorder="1" applyAlignment="1">
      <alignment horizontal="left" vertical="center" wrapText="1"/>
    </xf>
    <xf numFmtId="0" fontId="0" fillId="0" borderId="53" xfId="0" applyBorder="1" applyAlignment="1">
      <alignment horizontal="center" vertical="center"/>
    </xf>
    <xf numFmtId="0" fontId="0" fillId="0" borderId="50" xfId="0" applyBorder="1" applyAlignment="1">
      <alignment horizontal="center" vertical="center"/>
    </xf>
    <xf numFmtId="0" fontId="0" fillId="0" borderId="10" xfId="0" applyBorder="1" applyAlignment="1">
      <alignment horizontal="center" vertical="center"/>
    </xf>
    <xf numFmtId="2" fontId="77" fillId="0" borderId="50" xfId="0" applyNumberFormat="1" applyFont="1" applyBorder="1" applyAlignment="1">
      <alignment horizontal="center" vertical="center" wrapText="1"/>
    </xf>
    <xf numFmtId="2" fontId="77" fillId="0" borderId="10" xfId="0" applyNumberFormat="1" applyFont="1" applyBorder="1" applyAlignment="1">
      <alignment horizontal="center" vertical="center" wrapText="1"/>
    </xf>
    <xf numFmtId="0" fontId="3" fillId="0" borderId="14" xfId="0" applyFont="1" applyBorder="1" applyAlignment="1">
      <alignment horizontal="center" wrapText="1"/>
    </xf>
    <xf numFmtId="0" fontId="3" fillId="0" borderId="13" xfId="0" applyFont="1" applyBorder="1" applyAlignment="1">
      <alignment horizontal="center" wrapText="1"/>
    </xf>
    <xf numFmtId="0" fontId="69" fillId="0" borderId="39" xfId="914" applyFont="1" applyBorder="1" applyAlignment="1">
      <alignment horizontal="center" vertical="center"/>
    </xf>
    <xf numFmtId="170" fontId="12" fillId="5" borderId="36" xfId="34" applyFont="1" applyFill="1" applyBorder="1" applyAlignment="1" applyProtection="1">
      <alignment horizontal="center" vertical="center"/>
    </xf>
    <xf numFmtId="170" fontId="12" fillId="5" borderId="12" xfId="34" applyFont="1" applyFill="1" applyBorder="1" applyAlignment="1" applyProtection="1">
      <alignment horizontal="center" vertical="center"/>
    </xf>
    <xf numFmtId="0" fontId="31" fillId="34" borderId="1" xfId="0" applyFont="1" applyFill="1" applyBorder="1" applyAlignment="1" applyProtection="1">
      <alignment horizontal="center" vertical="center"/>
      <protection locked="0"/>
    </xf>
    <xf numFmtId="4" fontId="31" fillId="34" borderId="36" xfId="0" applyNumberFormat="1" applyFont="1" applyFill="1" applyBorder="1" applyAlignment="1" applyProtection="1">
      <alignment horizontal="right" vertical="center"/>
      <protection locked="0"/>
    </xf>
    <xf numFmtId="0" fontId="31" fillId="34" borderId="1" xfId="0" applyFont="1" applyFill="1" applyBorder="1" applyAlignment="1" applyProtection="1">
      <alignment horizontal="center" vertical="center" wrapText="1"/>
      <protection locked="0"/>
    </xf>
    <xf numFmtId="0" fontId="31" fillId="0" borderId="45" xfId="0" applyFont="1" applyBorder="1" applyAlignment="1">
      <alignment horizontal="right" vertical="center"/>
    </xf>
    <xf numFmtId="0" fontId="31" fillId="0" borderId="46" xfId="0" applyFont="1" applyBorder="1" applyAlignment="1">
      <alignment horizontal="right" vertical="center"/>
    </xf>
    <xf numFmtId="0" fontId="31" fillId="0" borderId="1"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34" xfId="0" applyFont="1" applyBorder="1" applyAlignment="1" applyProtection="1">
      <alignment horizontal="center" vertical="center"/>
      <protection locked="0"/>
    </xf>
    <xf numFmtId="0" fontId="31" fillId="34" borderId="1" xfId="0" applyFont="1" applyFill="1" applyBorder="1" applyAlignment="1" applyProtection="1">
      <alignment horizontal="left" vertical="center"/>
      <protection locked="0"/>
    </xf>
    <xf numFmtId="0" fontId="31" fillId="34" borderId="15" xfId="0" applyFont="1" applyFill="1" applyBorder="1" applyAlignment="1" applyProtection="1">
      <alignment horizontal="center" vertical="center" wrapText="1"/>
      <protection locked="0"/>
    </xf>
    <xf numFmtId="0" fontId="31" fillId="34" borderId="10" xfId="0" applyFont="1" applyFill="1" applyBorder="1" applyAlignment="1" applyProtection="1">
      <alignment horizontal="center" vertical="center" wrapText="1"/>
      <protection locked="0"/>
    </xf>
    <xf numFmtId="0" fontId="31" fillId="0" borderId="36"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2" fontId="0" fillId="0" borderId="35" xfId="0" applyNumberFormat="1" applyBorder="1"/>
    <xf numFmtId="168" fontId="3" fillId="0" borderId="39" xfId="1" applyNumberFormat="1" applyFont="1" applyFill="1" applyBorder="1" applyAlignment="1">
      <alignment horizontal="center"/>
    </xf>
    <xf numFmtId="168" fontId="0" fillId="0" borderId="39" xfId="1" applyNumberFormat="1" applyFont="1" applyFill="1" applyBorder="1" applyAlignment="1">
      <alignment horizontal="center"/>
    </xf>
  </cellXfs>
  <cellStyles count="1056">
    <cellStyle name="??" xfId="96"/>
    <cellStyle name="?? [0.00]_laroux" xfId="97"/>
    <cellStyle name="?? [0]_ML_Maintenance_Quo_060628" xfId="98"/>
    <cellStyle name="?? 2" xfId="99"/>
    <cellStyle name="?? 3" xfId="100"/>
    <cellStyle name="???? [0.00]_laroux" xfId="101"/>
    <cellStyle name="????_laroux" xfId="102"/>
    <cellStyle name="??_??" xfId="103"/>
    <cellStyle name="??°ÿÿÿ?ÿÿÿ??" xfId="104"/>
    <cellStyle name="?_x0001__x0017_?°_x0001_ÿÿÿ?ÿÿÿ??" xfId="105"/>
    <cellStyle name="??°ÿÿÿ?ÿÿÿ?? 1" xfId="106"/>
    <cellStyle name="?_x0001__x0017_?°_x0001_ÿÿÿ?ÿÿÿ?? 1" xfId="107"/>
    <cellStyle name="?_x0001__x0017_?°_x0001_ÿÿÿ?ÿÿÿ?? 1 2" xfId="108"/>
    <cellStyle name="?_x0001__x0017_?°_x0001_ÿÿÿ?ÿÿÿ?? 1 3" xfId="109"/>
    <cellStyle name="??°ÿÿÿ?ÿÿÿ?? 2" xfId="110"/>
    <cellStyle name="?_x0001__x0017_?°_x0001_ÿÿÿ?ÿÿÿ?? 2" xfId="111"/>
    <cellStyle name="?_x0001__x0017_?°_x0001_ÿÿÿ?ÿÿÿ?? 2 2" xfId="112"/>
    <cellStyle name="?_x0001__x0017_?°_x0001_ÿÿÿ?ÿÿÿ?? 2 3" xfId="113"/>
    <cellStyle name="??°ÿÿÿ?ÿÿÿ?? 3" xfId="114"/>
    <cellStyle name="?_x0001__x0017_?°_x0001_ÿÿÿ?ÿÿÿ?? 3" xfId="115"/>
    <cellStyle name="?_x0001__x0017_?°_x0001_ÿÿÿ?ÿÿÿ?? 3 2" xfId="116"/>
    <cellStyle name="?_x0001__x0017_?°_x0001_ÿÿÿ?ÿÿÿ?? 3 3" xfId="117"/>
    <cellStyle name="??°ÿÿÿ?ÿÿÿ?? 4" xfId="118"/>
    <cellStyle name="?_x0001__x0017_?°_x0001_ÿÿÿ?ÿÿÿ?? 4" xfId="119"/>
    <cellStyle name="?_x0001__x0017_?°_x0001_ÿÿÿ?ÿÿÿ?? 4 2" xfId="120"/>
    <cellStyle name="?_x0001__x0017_?°_x0001_ÿÿÿ?ÿÿÿ?? 4 3" xfId="121"/>
    <cellStyle name="??°ÿÿÿ?ÿÿÿ?? 5" xfId="122"/>
    <cellStyle name="?_x0001__x0017_?°_x0001_ÿÿÿ?ÿÿÿ?? 5" xfId="123"/>
    <cellStyle name="?_x0001__x0017_?°_x0001_ÿÿÿ?ÿÿÿ?? 5 2" xfId="124"/>
    <cellStyle name="?_x0001__x0017_?°_x0001_ÿÿÿ?ÿÿÿ?? 5 3" xfId="125"/>
    <cellStyle name="??°ÿÿÿ?ÿÿÿ?? 6" xfId="126"/>
    <cellStyle name="?_x0001__x0017_?°_x0001_ÿÿÿ?ÿÿÿ?? 6" xfId="127"/>
    <cellStyle name="?_x0001__x0017_?°_x0001_ÿÿÿ?ÿÿÿ?? 7" xfId="128"/>
    <cellStyle name="?_x0001__x0017_?°_x0001_ÿÿÿ?ÿÿÿ?? 8" xfId="129"/>
    <cellStyle name="??°ÿÿÿ?ÿÿÿ??_BOQSummary Vedhas Sir" xfId="130"/>
    <cellStyle name="?_x0001__x0017_?°_x0001_ÿÿÿ?ÿÿÿ??_BOQSummary Vedhas Sir" xfId="131"/>
    <cellStyle name="_~7900961" xfId="132"/>
    <cellStyle name="_06  E - Pricing Schedule BMS-TMS" xfId="133"/>
    <cellStyle name="_06  E - Pricing Schedule BMS-TMS 2" xfId="134"/>
    <cellStyle name="_06  E - Pricing Schedule BMS-TMS 3" xfId="135"/>
    <cellStyle name="_3GS" xfId="136"/>
    <cellStyle name="_AAI Kolkatta - 04.06.08 - mail" xfId="137"/>
    <cellStyle name="_AAI Kolkatta - 04.06.08 - mail_AHU LOW SIDE BOQ-Working" xfId="138"/>
    <cellStyle name="_AAI Kolkatta - 04.06.08 - mail_Ducting Cost Sheet" xfId="139"/>
    <cellStyle name="_AAI-Kolkatta -BOQ -04.06.08-Mail" xfId="140"/>
    <cellStyle name="_AAI-Kolkatta -BOQ -04.06.08-Mail_AHU LOW SIDE BOQ-Working" xfId="141"/>
    <cellStyle name="_AAI-Kolkatta -BOQ -04.06.08-Mail_Ducting Cost Sheet" xfId="142"/>
    <cellStyle name="_AAI-Kolkatta -BOQ -7.5.08" xfId="143"/>
    <cellStyle name="_AAI-Kolkatta -BOQ -7.5.08_AHU LOW SIDE BOQ-Working" xfId="144"/>
    <cellStyle name="_AAI-Kolkatta -BOQ -7.5.08_Ducting Cost Sheet" xfId="145"/>
    <cellStyle name="_ABAN 61031" xfId="146"/>
    <cellStyle name="_Abhimaani Vasathi Hotel - 25.09.07" xfId="147"/>
    <cellStyle name="_ABN AMRO - CHN 30.05.06 R5 Final" xfId="148"/>
    <cellStyle name="_ABN Amro@olympia R3 UP WO FT 30.5.06" xfId="149"/>
    <cellStyle name="_ABN Amro@olympia R3 UP WO FT 30.5.06_AHU LOW SIDE BOQ-Working" xfId="150"/>
    <cellStyle name="_ABN Amro@olympia R3 UP WO FT 30.5.06_Ducting Cost Sheet" xfId="151"/>
    <cellStyle name="_ABN Amro@olympia UPWO FT R5 30.05.06" xfId="152"/>
    <cellStyle name="_ABN Amro@olympia UPWO FT R5 30.05.06_AHU LOW SIDE BOQ-Working" xfId="153"/>
    <cellStyle name="_ABN Amro@olympia UPWO FT R5 30.05.06_Ducting Cost Sheet" xfId="154"/>
    <cellStyle name="_ABN AMRO-31.05.067.5%inst" xfId="155"/>
    <cellStyle name="_ABN AMRO-31.05.067.5%inst_AHU LOW SIDE BOQ-Working" xfId="156"/>
    <cellStyle name="_ABN AMRO-31.05.067.5%inst_Ducting Cost Sheet" xfId="157"/>
    <cellStyle name="_ABN SO 080307" xfId="158"/>
    <cellStyle name="_ABN SO 080307_AHU LOW SIDE BOQ-Working" xfId="159"/>
    <cellStyle name="_ABN SO 080307_Ducting Cost Sheet" xfId="160"/>
    <cellStyle name="_ABP ACS,AFS 02.09.06" xfId="161"/>
    <cellStyle name="_acs bb WIL 4 prices" xfId="162"/>
    <cellStyle name="_ACS BOQ" xfId="163"/>
    <cellStyle name="_ACS BOQ_AHU LOW SIDE BOQ-Working" xfId="164"/>
    <cellStyle name="_ACS BOQ_Ducting Cost Sheet" xfId="165"/>
    <cellStyle name="_acs sample M5E1" xfId="166"/>
    <cellStyle name="_Adani Hospital Mundra,ACS,CCTV - 14.4.08" xfId="167"/>
    <cellStyle name="_Adani Hospital Mundra,ACS,CCTV - 14.4.08_AHU LOW SIDE BOQ-Working" xfId="168"/>
    <cellStyle name="_Adani Hospital Mundra,ACS,CCTV - 14.4.08_Ducting Cost Sheet" xfId="169"/>
    <cellStyle name="_Aditya Birla Data Center R1-12.07.06" xfId="170"/>
    <cellStyle name="_Aditya Birla Data Center R1-12.07.06_AHU LOW SIDE BOQ-Working" xfId="171"/>
    <cellStyle name="_Aditya Birla Data Center R1-12.07.06_Ducting Cost Sheet" xfId="172"/>
    <cellStyle name="_Aircel Lighting  Mail 5.5.06 (2)" xfId="173"/>
    <cellStyle name="_Aircel Lighting  Mail 5.5.06 (2)_AHU LOW SIDE BOQ-Working" xfId="174"/>
    <cellStyle name="_Aircel Lighting  Mail 5.5.06 (2)_Ducting Cost Sheet" xfId="175"/>
    <cellStyle name="_Aircel Lighting 4.5.06" xfId="176"/>
    <cellStyle name="_Aircel Lighting 4.5.06_AHU LOW SIDE BOQ-Working" xfId="177"/>
    <cellStyle name="_Aircel Lighting 4.5.06_Ducting Cost Sheet" xfId="178"/>
    <cellStyle name="_Aircel Mail 28.4.06" xfId="179"/>
    <cellStyle name="_Aircel Mail 28.4.06_AHU LOW SIDE BOQ-Working" xfId="180"/>
    <cellStyle name="_Aircel Mail 28.4.06_Ducting Cost Sheet" xfId="181"/>
    <cellStyle name="_Airoli IT Park - 13.12.07" xfId="182"/>
    <cellStyle name="_Airtel MSC_090325" xfId="183"/>
    <cellStyle name="_Airtel MSC_090325_AHU LOW SIDE BOQ-Working" xfId="184"/>
    <cellStyle name="_Airtel MSC_090325_Ducting Cost Sheet" xfId="185"/>
    <cellStyle name="_Airtel Msc-KOL-6.1.08" xfId="186"/>
    <cellStyle name="_Airtel Msc-KOL-6.1.08_AHU LOW SIDE BOQ-Working" xfId="187"/>
    <cellStyle name="_Airtel Msc-KOL-6.1.08_Ducting Cost Sheet" xfId="188"/>
    <cellStyle name="_Airtel Whietfield, Dual pop - 13.09.06, as per engg" xfId="189"/>
    <cellStyle name="_Akola Bank Wipro 28.02.07" xfId="190"/>
    <cellStyle name="_Akola Bank Wipro 28.02.07_AHU LOW SIDE BOQ-Working" xfId="191"/>
    <cellStyle name="_Akola Bank Wipro 28.02.07_Ducting Cost Sheet" xfId="192"/>
    <cellStyle name="_Alchemist Hospital - Chandigarh 15.05.06" xfId="193"/>
    <cellStyle name="_Alchemist Hospital - Chandigarh 15.05.06_AHU LOW SIDE BOQ-Working" xfId="194"/>
    <cellStyle name="_Alchemist Hospital - Chandigarh 15.05.06_Ducting Cost Sheet" xfId="195"/>
    <cellStyle name="_AMC -BMS AAI BOQ only" xfId="196"/>
    <cellStyle name="_Amdocs - thane - FM200 - VESDA - 30.01.07" xfId="197"/>
    <cellStyle name="_Amdocs - thane - FM200 - VESDA - 30.01.07_AHU LOW SIDE BOQ-Working" xfId="198"/>
    <cellStyle name="_Amdocs - thane - FM200 - VESDA - 30.01.07_Ducting Cost Sheet" xfId="199"/>
    <cellStyle name="_Amrita Biomedical 80205 m" xfId="200"/>
    <cellStyle name="_Anand Residence 80303 pps" xfId="201"/>
    <cellStyle name="_Anand Residence 80303 pps_AHU LOW SIDE BOQ-Working" xfId="202"/>
    <cellStyle name="_Anand Residence 80303 pps_Ducting Cost Sheet" xfId="203"/>
    <cellStyle name="_Antelec BMS 05.09.07" xfId="204"/>
    <cellStyle name="_Antelec BMS 05.09.07_AHU LOW SIDE BOQ-Working" xfId="205"/>
    <cellStyle name="_Antelec BMS 05.09.07_Ducting Cost Sheet" xfId="206"/>
    <cellStyle name="_AP Mahesh bank CFAS,CCTV,WLD,ROR 03.11.06" xfId="207"/>
    <cellStyle name="_AP Mahesh bank CFAS,CCTV,WLD,ROR 03.11.06_AHU LOW SIDE BOQ-Working" xfId="208"/>
    <cellStyle name="_AP Mahesh bank CFAS,CCTV,WLD,ROR 03.11.06_Ducting Cost Sheet" xfId="209"/>
    <cellStyle name="_APEEJAY corporate technologies" xfId="210"/>
    <cellStyle name="_Apna Punjab homes FAS 27.09.06" xfId="211"/>
    <cellStyle name="_Apna Punjab homes FAS 27.09.06_AHU LOW SIDE BOQ-Working" xfId="212"/>
    <cellStyle name="_Apna Punjab homes FAS 27.09.06_Ducting Cost Sheet" xfId="213"/>
    <cellStyle name="_Ascendas - AFAS, ACS &amp; EPABX - 14.11.06R5EST &amp; EXwork" xfId="214"/>
    <cellStyle name="_Ascendas - PH II - BMS - 26.03.08" xfId="215"/>
    <cellStyle name="_Ascendas - PH II - BMS - 26.03.08_AHU LOW SIDE BOQ-Working" xfId="216"/>
    <cellStyle name="_Ascendas - PH II - BMS - 26.03.08_Ducting Cost Sheet" xfId="217"/>
    <cellStyle name="_Ascendas - PH3 - 07.11.07(ACS) - Spiltup" xfId="218"/>
    <cellStyle name="_Ascendas 14.9.06 R1" xfId="219"/>
    <cellStyle name="_Ascendas 14.9.06 R1_AHU LOW SIDE BOQ-Working" xfId="220"/>
    <cellStyle name="_Ascendas 14.9.06 R1_Ducting Cost Sheet" xfId="221"/>
    <cellStyle name="_ASCENDAS -18.08.06" xfId="222"/>
    <cellStyle name="_ASCENDAS -18.08.06_AHU LOW SIDE BOQ-Working" xfId="223"/>
    <cellStyle name="_ASCENDAS -18.08.06_Ducting Cost Sheet" xfId="224"/>
    <cellStyle name="_Ascendas 21.9.06 R2" xfId="225"/>
    <cellStyle name="_Ascendas 21.9.06 R2_AHU LOW SIDE BOQ-Working" xfId="226"/>
    <cellStyle name="_Ascendas 21.9.06 R2_Ducting Cost Sheet" xfId="227"/>
    <cellStyle name="_Ascendas Mahindra IT Park old-26.03.08 not send" xfId="228"/>
    <cellStyle name="_Ascendas Mahindra IT Park old-26.03.08 not send_AHU LOW SIDE BOQ-Working" xfId="229"/>
    <cellStyle name="_Ascendas Mahindra IT Park old-26.03.08 not send_Ducting Cost Sheet" xfId="230"/>
    <cellStyle name="_Ascendas Mahindra IT Park-18.04.08" xfId="231"/>
    <cellStyle name="_Ascendas Mahindra IT Park-18.04.08_AHU LOW SIDE BOQ-Working" xfId="232"/>
    <cellStyle name="_Ascendas Mahindra IT Park-18.04.08_Ducting Cost Sheet" xfId="233"/>
    <cellStyle name="_Ascendas Mahindra IT Park-21.04.08" xfId="234"/>
    <cellStyle name="_Ascendas Mahindra IT Park-21.04.08_AHU LOW SIDE BOQ-Working" xfId="235"/>
    <cellStyle name="_Ascendas Mahindra IT Park-21.04.08_Ducting Cost Sheet" xfId="236"/>
    <cellStyle name="_Ascendas Mahindra IT Park-26.03.08" xfId="237"/>
    <cellStyle name="_Ascendas Mahindra IT Park-26.03.08_AHU LOW SIDE BOQ-Working" xfId="238"/>
    <cellStyle name="_Ascendas Mahindra IT Park-26.03.08_Ducting Cost Sheet" xfId="239"/>
    <cellStyle name="_Ascendes_030209" xfId="240"/>
    <cellStyle name="_aurdra Engg - Afas &amp; Pa - 24.05.06" xfId="241"/>
    <cellStyle name="_aurdra Engg - Afas &amp; Pa - 24.05.06_AHU LOW SIDE BOQ-Working" xfId="242"/>
    <cellStyle name="_aurdra Engg - Afas &amp; Pa - 24.05.06_Ducting Cost Sheet" xfId="243"/>
    <cellStyle name="_Aviva fin revised 3591 20th DEc 2006" xfId="244"/>
    <cellStyle name="_B.M.MALL - AFAS &amp; BMS - 29.08.06" xfId="245"/>
    <cellStyle name="_B.O.M-FIRE&amp;SECURITY-SITE-A&amp;B" xfId="246"/>
    <cellStyle name="_Baharampur 08.08.06" xfId="247"/>
    <cellStyle name="_Baharampur 08.08.06_AHU LOW SIDE BOQ-Working" xfId="248"/>
    <cellStyle name="_Baharampur 08.08.06_Ducting Cost Sheet" xfId="249"/>
    <cellStyle name="_Bajaj HindustanS47002005TS3200" xfId="250"/>
    <cellStyle name="_Bajaj HindustanS47002005TS3200_AHU LOW SIDE BOQ-Working" xfId="251"/>
    <cellStyle name="_Bajaj HindustanS47002005TS3200_Ducting Cost Sheet" xfId="252"/>
    <cellStyle name="_Bajaj Renewal Cost Case pricer reviewed-changes in asset baseline-30thaug06_v1.3" xfId="253"/>
    <cellStyle name="_Bajajhindustan_6002272_Aug06" xfId="254"/>
    <cellStyle name="_Battery Calculation" xfId="255"/>
    <cellStyle name="_BCAS Office &amp; Training Centre at Safdarjung Airport Delhi 11.07.08" xfId="256"/>
    <cellStyle name="_BCAS Office &amp; Training Centre at Safdarjung Airport Delhi 11.07.08_AHU LOW SIDE BOQ-Working" xfId="257"/>
    <cellStyle name="_BCAS Office &amp; Training Centre at Safdarjung Airport Delhi 11.07.08_Ducting Cost Sheet" xfId="258"/>
    <cellStyle name="_BCG for Mohan Kuruvilla 70217 sgs" xfId="259"/>
    <cellStyle name="_BCG for Mohan Kuruvilla 70217 sgs_AHU LOW SIDE BOQ-Working" xfId="260"/>
    <cellStyle name="_BCG for Mohan Kuruvilla 70217 sgs_Ducting Cost Sheet" xfId="261"/>
    <cellStyle name="_Bharati Airtel -4.12.07 R1 PCS" xfId="262"/>
    <cellStyle name="_Bhavanagar University Library - FAS - 29.06.06" xfId="263"/>
    <cellStyle name="_Bhavanagar University Library - FAS - 29.06.06_AHU LOW SIDE BOQ-Working" xfId="264"/>
    <cellStyle name="_Bhavanagar University Library - FAS - 29.06.06_Ducting Cost Sheet" xfId="265"/>
    <cellStyle name="_BHEL, Ballia-INR-12.08.08" xfId="266"/>
    <cellStyle name="_BHEL, Bhiwadi -INR-12.08.08" xfId="267"/>
    <cellStyle name="_bHIMA gENERAL" xfId="268"/>
    <cellStyle name="_bHIMA gENERAL_AHU LOW SIDE BOQ-Working" xfId="269"/>
    <cellStyle name="_bHIMA gENERAL_Ducting Cost Sheet" xfId="270"/>
    <cellStyle name="_Birla Soft  ACS 09.08.06" xfId="271"/>
    <cellStyle name="_Birla Soft  ACS 09.08.06_AHU LOW SIDE BOQ-Working" xfId="272"/>
    <cellStyle name="_Birla Soft  ACS 09.08.06_Ducting Cost Sheet" xfId="273"/>
    <cellStyle name="_BMS Enquiry Revenue tower" xfId="274"/>
    <cellStyle name="_BMS Format" xfId="275"/>
    <cellStyle name="_BMS Format - INR" xfId="276"/>
    <cellStyle name="_BMS Format - INR_AHU LOW SIDE BOQ-Working" xfId="277"/>
    <cellStyle name="_BMS Format - INR_Ducting Cost Sheet" xfId="278"/>
    <cellStyle name="_BMS Format_AHU LOW SIDE BOQ-Working" xfId="279"/>
    <cellStyle name="_BMS Format_Ducting Cost Sheet" xfId="280"/>
    <cellStyle name="_Bms General INR" xfId="281"/>
    <cellStyle name="_Bms General INR_AHU LOW SIDE BOQ-Working" xfId="282"/>
    <cellStyle name="_Bms General INR_Ducting Cost Sheet" xfId="283"/>
    <cellStyle name="_BOB - Mumbai 17.06.05" xfId="284"/>
    <cellStyle name="_BOB - Mumbai 17.06.05_AHU LOW SIDE BOQ-Working" xfId="285"/>
    <cellStyle name="_BOB - Mumbai 17.06.05_Ducting Cost Sheet" xfId="286"/>
    <cellStyle name="_BOB DRC 2.3.06" xfId="287"/>
    <cellStyle name="_BOB DRC 2.3.06_AHU LOW SIDE BOQ-Working" xfId="288"/>
    <cellStyle name="_BOB DRC 2.3.06_Ducting Cost Sheet" xfId="289"/>
    <cellStyle name="_BOB -DRC-HYD 26.12.2005 Email" xfId="290"/>
    <cellStyle name="_BOB -DRC-HYD 26.12.2005 Email_AHU LOW SIDE BOQ-Working" xfId="291"/>
    <cellStyle name="_BOB -DRC-HYD 26.12.2005 Email_Ducting Cost Sheet" xfId="292"/>
    <cellStyle name="_BOM for amp prices" xfId="293"/>
    <cellStyle name="_BOM for amp prices_AHU LOW SIDE BOQ-Working" xfId="294"/>
    <cellStyle name="_BOM for amp prices_Ducting Cost Sheet" xfId="295"/>
    <cellStyle name="_Book2" xfId="296"/>
    <cellStyle name="_boom barrier 60717 nice" xfId="297"/>
    <cellStyle name="_BOQ-BMS" xfId="298"/>
    <cellStyle name="_BPCL - Mumbai HP  25.07.05 Email" xfId="299"/>
    <cellStyle name="_BPCL DC- 10.08.05mail" xfId="300"/>
    <cellStyle name="_BPCL DC- 10.08.05mail_AHU LOW SIDE BOQ-Working" xfId="301"/>
    <cellStyle name="_BPCL DC- 10.08.05mail_Ducting Cost Sheet" xfId="302"/>
    <cellStyle name="_BPCL Golf Green 60927 amc bid" xfId="303"/>
    <cellStyle name="_BPCL Golf Green 60927 amc bid_AHU LOW SIDE BOQ-Working" xfId="304"/>
    <cellStyle name="_BPCL Golf Green 60927 amc bid_Ducting Cost Sheet" xfId="305"/>
    <cellStyle name="_Brakes India COST CASE for HA 11_v2.5" xfId="306"/>
    <cellStyle name="_Brakes India COST CASE for HA 11_v2.5_AHU LOW SIDE BOQ-Working" xfId="307"/>
    <cellStyle name="_Brakes India COST CASE for HA 11_v2.5_Ducting Cost Sheet" xfId="308"/>
    <cellStyle name="_BSCPL 70726 cctv" xfId="309"/>
    <cellStyle name="_BSCPL 70726 cctv_AHU LOW SIDE BOQ-Working" xfId="310"/>
    <cellStyle name="_BSCPL 70726 cctv_Ducting Cost Sheet" xfId="311"/>
    <cellStyle name="_BSCPL 70726 PPS" xfId="312"/>
    <cellStyle name="_BSNL ( NAF S125 Option) - 18.10.06" xfId="313"/>
    <cellStyle name="_BSNL ( NAF S125 Option) - 18.10.06_AHU LOW SIDE BOQ-Working" xfId="314"/>
    <cellStyle name="_BSNL ( NAF S125 Option) - 18.10.06_Ducting Cost Sheet" xfId="315"/>
    <cellStyle name="_BSNL Datacentre - 28.09.06" xfId="316"/>
    <cellStyle name="_BSNL Datacentre - 28.09.06_AHU LOW SIDE BOQ-Working" xfId="317"/>
    <cellStyle name="_BSNL Datacentre - 28.09.06_Ducting Cost Sheet" xfId="318"/>
    <cellStyle name="_BSNL MP Utstarcom Cost Case 190307" xfId="319"/>
    <cellStyle name="_BSNL MP Utstarcom Cost Case 190307_AHU LOW SIDE BOQ-Working" xfId="320"/>
    <cellStyle name="_BSNL MP Utstarcom Cost Case 190307_Ducting Cost Sheet" xfId="321"/>
    <cellStyle name="_BSNL Storage 06th Nov 06" xfId="322"/>
    <cellStyle name="_BSNL Storage 06th Nov 06_AHU LOW SIDE BOQ-Working" xfId="323"/>
    <cellStyle name="_BSNL Storage 06th Nov 06_Ducting Cost Sheet" xfId="324"/>
    <cellStyle name="_BSNL-IBM-18.09.06" xfId="325"/>
    <cellStyle name="_Call Center_Quezon city_Manila_201006" xfId="326"/>
    <cellStyle name="_Call Center_Quezon city_Manila_201006_e-email" xfId="327"/>
    <cellStyle name="_Capgemini cost case ver 2.0" xfId="328"/>
    <cellStyle name="_Capgemini cost case ver 2.0_AHU LOW SIDE BOQ-Working" xfId="329"/>
    <cellStyle name="_Capgemini cost case ver 2.0_Ducting Cost Sheet" xfId="330"/>
    <cellStyle name="_Capita Ph-II-19.01.07-BMS" xfId="331"/>
    <cellStyle name="_Capita Ph-II-19.01.07-BMS_AHU LOW SIDE BOQ-Working" xfId="332"/>
    <cellStyle name="_Capita Ph-II-19.01.07-BMS_Ducting Cost Sheet" xfId="333"/>
    <cellStyle name="_Catholic Syrian Bank - data cenre - s125 - 20.12.2006" xfId="334"/>
    <cellStyle name="_CBDT-Rebid MA 091006 ver1" xfId="335"/>
    <cellStyle name="_CBDT-Rebid MA 091006 ver1_AHU LOW SIDE BOQ-Working" xfId="336"/>
    <cellStyle name="_CBDT-Rebid MA 091006 ver1_Ducting Cost Sheet" xfId="337"/>
    <cellStyle name="_CCTV BOQ" xfId="338"/>
    <cellStyle name="_CCTV BOQ_AHU LOW SIDE BOQ-Working" xfId="339"/>
    <cellStyle name="_CCTV BOQ_Ducting Cost Sheet" xfId="340"/>
    <cellStyle name="_cctv sample 60606" xfId="341"/>
    <cellStyle name="_Citigroup BMS 12.09.06" xfId="342"/>
    <cellStyle name="_Citigroup BMS 12.09.06_AHU LOW SIDE BOQ-Working" xfId="343"/>
    <cellStyle name="_Citigroup BMS 12.09.06_Ducting Cost Sheet" xfId="344"/>
    <cellStyle name="_Citigroup-PEST-12.09.06" xfId="345"/>
    <cellStyle name="_CITOS - 11.12.07" xfId="346"/>
    <cellStyle name="_CITOS - 11.12.07_AHU LOW SIDE BOQ-Working" xfId="347"/>
    <cellStyle name="_CITOS - 11.12.07_Ducting Cost Sheet" xfId="348"/>
    <cellStyle name="_Cochin Port Trust 70830" xfId="349"/>
    <cellStyle name="_Cochin Port Trust 70830_AHU LOW SIDE BOQ-Working" xfId="350"/>
    <cellStyle name="_Cochin Port Trust 70830_Ducting Cost Sheet" xfId="351"/>
    <cellStyle name="_Colombia Asia_30.12.06" xfId="352"/>
    <cellStyle name="_Columbia - patiyala - FHS - 03.02.07" xfId="353"/>
    <cellStyle name="_Complex-wazirpur-09.05.07 " xfId="354"/>
    <cellStyle name="_COMVERSE 13 Apr 07" xfId="355"/>
    <cellStyle name="_COMVERSE 13 Apr 07_AHU LOW SIDE BOQ-Working" xfId="356"/>
    <cellStyle name="_COMVERSE 13 Apr 07_Ducting Cost Sheet" xfId="357"/>
    <cellStyle name="_Cost Case CSB_26Mar07.ver1.2" xfId="358"/>
    <cellStyle name="_Costcase for Alstom - consolidated_v1.1" xfId="359"/>
    <cellStyle name="_costcase_24Aug_final_V1.5" xfId="360"/>
    <cellStyle name="_Covansys -REV boq-06.12.06" xfId="361"/>
    <cellStyle name="_Covansys -REV boq-06.12.06_AHU LOW SIDE BOQ-Working" xfId="362"/>
    <cellStyle name="_Covansys -REV boq-06.12.06_Ducting Cost Sheet" xfId="363"/>
    <cellStyle name="_CRN-BSNL BMS 07.11.06" xfId="364"/>
    <cellStyle name="_CRN-IBS software - 23 04 07" xfId="365"/>
    <cellStyle name="_CRN-IBS software - 23 04 07_AHU LOW SIDE BOQ-Working" xfId="366"/>
    <cellStyle name="_CRN-IBS software - 23 04 07_Ducting Cost Sheet" xfId="367"/>
    <cellStyle name="_Crown - FPS - 19.06.07 - R1" xfId="368"/>
    <cellStyle name="_Crown - FPS - 19.06.07 - R1_AHU LOW SIDE BOQ-Working" xfId="369"/>
    <cellStyle name="_Crown - FPS - 19.06.07 - R1_Ducting Cost Sheet" xfId="370"/>
    <cellStyle name="_CSC As per Drawing 21.07.06" xfId="371"/>
    <cellStyle name="_CSC Guard Patrol 21.07.06 All For reference" xfId="372"/>
    <cellStyle name="_CSC Guard Patrol 21.07.06 All For reference_AHU LOW SIDE BOQ-Working" xfId="373"/>
    <cellStyle name="_CSC Guard Patrol 21.07.06 All For reference_Ducting Cost Sheet" xfId="374"/>
    <cellStyle name="_CSC hyd Rev Fm 200 &amp; argogen  -30.05.06 R3 L1" xfId="375"/>
    <cellStyle name="_CSC hyd Rev Fm 200 &amp; argogen  -30.05.06 R3 L1_AHU LOW SIDE BOQ-Working" xfId="376"/>
    <cellStyle name="_CSC hyd Rev Fm 200 &amp; argogen  -30.05.06 R3 L1_Ducting Cost Sheet" xfId="377"/>
    <cellStyle name="_CTS - CDS - 20.09.06" xfId="378"/>
    <cellStyle name="_CTS - CDS - 20.09.06_AHU LOW SIDE BOQ-Working" xfId="379"/>
    <cellStyle name="_CTS - CDS - 20.09.06_Ducting Cost Sheet" xfId="380"/>
    <cellStyle name="_CTS DLF - QUADRA - 11.06.07" xfId="381"/>
    <cellStyle name="_CTS DLF - QUADRA - 11.06.07_AHU LOW SIDE BOQ-Working" xfId="382"/>
    <cellStyle name="_CTS DLF - QUADRA - 11.06.07_Ducting Cost Sheet" xfId="383"/>
    <cellStyle name="_CTS, Cochin - 25.10.2006" xfId="384"/>
    <cellStyle name="_Dahisar Mall - 17.06.08" xfId="385"/>
    <cellStyle name="_Dalmia - Kadappa-16-07-08" xfId="386"/>
    <cellStyle name="_Dalmia - Kadappa-16-07-08_AHU LOW SIDE BOQ-Working" xfId="387"/>
    <cellStyle name="_Dalmia - Kadappa-16-07-08_Ducting Cost Sheet" xfId="388"/>
    <cellStyle name="_data point summary PDC_28-05-08" xfId="389"/>
    <cellStyle name="_data point summary PDC_28-05-08_AHU LOW SIDE BOQ-Working" xfId="390"/>
    <cellStyle name="_data point summary PDC_28-05-08_Ducting Cost Sheet" xfId="391"/>
    <cellStyle name="_design" xfId="392"/>
    <cellStyle name="_design_AHU LOW SIDE BOQ-Working" xfId="393"/>
    <cellStyle name="_design_Ducting Cost Sheet" xfId="394"/>
    <cellStyle name="_Divyashree 70215" xfId="395"/>
    <cellStyle name="_Divyashree 70215_AHU LOW SIDE BOQ-Working" xfId="396"/>
    <cellStyle name="_Divyashree 70215_Ducting Cost Sheet" xfId="397"/>
    <cellStyle name="_DLF xSeries BoM v 1.0" xfId="398"/>
    <cellStyle name="_E &amp; Y Sprk Mod - 05.10.06" xfId="399"/>
    <cellStyle name="_E &amp; Y UB City As per Engg -04.12.06" xfId="400"/>
    <cellStyle name="_E &amp; Y UB City As per Engg -04.12.06_AHU LOW SIDE BOQ-Working" xfId="401"/>
    <cellStyle name="_E &amp; Y UB City As per Engg -04.12.06_Ducting Cost Sheet" xfId="402"/>
    <cellStyle name="_Edifice-sutherland" xfId="403"/>
    <cellStyle name="_EDS Malad Due Del 60902" xfId="404"/>
    <cellStyle name="_EDS Malad Due Del 60902_AHU LOW SIDE BOQ-Working" xfId="405"/>
    <cellStyle name="_EDS Malad Due Del 60902_Ducting Cost Sheet" xfId="406"/>
    <cellStyle name="_elpas" xfId="407"/>
    <cellStyle name="_Empee Hilton  Hotels,Chn - 10.9.08 IP" xfId="408"/>
    <cellStyle name="_Empee Hilton  Hotels,Chn - 10.9.08 IP_AHU LOW SIDE BOQ-Working" xfId="409"/>
    <cellStyle name="_Empee Hilton  Hotels,Chn - 10.9.08 IP_Ducting Cost Sheet" xfId="410"/>
    <cellStyle name="_Enercon  ACS, CCTV 28.09.06R1" xfId="411"/>
    <cellStyle name="_Eskayem_Runwal Town - make list" xfId="412"/>
    <cellStyle name="_Eskayem_Runwal Town - make list_AHU LOW SIDE BOQ-Working" xfId="413"/>
    <cellStyle name="_Eskayem_Runwal Town - make list_Ducting Cost Sheet" xfId="414"/>
    <cellStyle name="_Eskayem_Runwal Town -fps-19.03.07" xfId="415"/>
    <cellStyle name="_Eskayem_Runwal Town -fps-19.03.07_AHU LOW SIDE BOQ-Working" xfId="416"/>
    <cellStyle name="_Eskayem_Runwal Town -fps-19.03.07_Ducting Cost Sheet" xfId="417"/>
    <cellStyle name="_ET_STYLE_NoName_00_" xfId="418"/>
    <cellStyle name="_ETA Techno Park -  Block 4 - 04.10.06mail" xfId="419"/>
    <cellStyle name="_euronet 60401" xfId="420"/>
    <cellStyle name="_euronet 60401_AHU LOW SIDE BOQ-Working" xfId="421"/>
    <cellStyle name="_euronet 60401_Ducting Cost Sheet" xfId="422"/>
    <cellStyle name="_EuroNet Price" xfId="423"/>
    <cellStyle name="_EuroNet Price_AHU LOW SIDE BOQ-Working" xfId="424"/>
    <cellStyle name="_EuroNet Price_Ducting Cost Sheet" xfId="425"/>
    <cellStyle name="_EuroNet_List Price Template (1)" xfId="426"/>
    <cellStyle name="_EuroNet_List Price Template (1)_AHU LOW SIDE BOQ-Working" xfId="427"/>
    <cellStyle name="_EuroNet_List Price Template (1)_Ducting Cost Sheet" xfId="428"/>
    <cellStyle name="_fas sample 61221" xfId="429"/>
    <cellStyle name="_fas sample 61221_AHU LOW SIDE BOQ-Working" xfId="430"/>
    <cellStyle name="_fas sample 61221_Ducting Cost Sheet" xfId="431"/>
    <cellStyle name="_FAS TNQ MEC 60710" xfId="432"/>
    <cellStyle name="_FDI Care  - Estimate  - Safety Security- 12 11 08 -Ver C" xfId="433"/>
    <cellStyle name="_Fid-TD-BOQ-INERGEN-Addendum" xfId="434"/>
    <cellStyle name="_Fid-TD-BOQ-LVSecurity-Basement" xfId="435"/>
    <cellStyle name="_Final Offer_ CRISIL" xfId="436"/>
    <cellStyle name="_Fire and security costing for Share Khan at Parel" xfId="437"/>
    <cellStyle name="_Fire and security costing for Share Khan at Parel_AHU LOW SIDE BOQ-Working" xfId="438"/>
    <cellStyle name="_Fire and security costing for Share Khan at Parel_Ducting Cost Sheet" xfId="439"/>
    <cellStyle name="_FM 200 Requirement (1)" xfId="440"/>
    <cellStyle name="_FM-200 BUGETORY QOUTE" xfId="441"/>
    <cellStyle name="_FM-200 BUGETORY QOUTE_AHU LOW SIDE BOQ-Working" xfId="442"/>
    <cellStyle name="_FM-200 BUGETORY QOUTE_Ducting Cost Sheet" xfId="443"/>
    <cellStyle name="_Garden Reach_Kolkata-22.08.08" xfId="444"/>
    <cellStyle name="_Gateway - Pune(BMS)- 17.12.07" xfId="445"/>
    <cellStyle name="_Gateway - Pune(BMS)- 17.12.07_AHU LOW SIDE BOQ-Working" xfId="446"/>
    <cellStyle name="_Gateway - Pune(BMS)- 17.12.07_Ducting Cost Sheet" xfId="447"/>
    <cellStyle name="_Gateway - Pune(BMS)- 23.06.08PCS" xfId="448"/>
    <cellStyle name="_Gateway - Pune(BMS)- 23.06.08PCS_AHU LOW SIDE BOQ-Working" xfId="449"/>
    <cellStyle name="_Gateway - Pune(BMS)- 23.06.08PCS_Ducting Cost Sheet" xfId="450"/>
    <cellStyle name="_Gateway Spectral-Tech" xfId="451"/>
    <cellStyle name="_Gateway Spectral-Tech_AHU LOW SIDE BOQ-Working" xfId="452"/>
    <cellStyle name="_Gateway Spectral-Tech_Ducting Cost Sheet" xfId="453"/>
    <cellStyle name="_Gayatri Park-Hyd-24-12-08" xfId="454"/>
    <cellStyle name="_Gayatri Park-Hyd-24-12-08_AHU LOW SIDE BOQ-Working" xfId="455"/>
    <cellStyle name="_Gayatri Park-Hyd-24-12-08_Ducting Cost Sheet" xfId="456"/>
    <cellStyle name="_GE Concore 03.01.2006" xfId="457"/>
    <cellStyle name="_GE Concore 03.01.2006_AHU LOW SIDE BOQ-Working" xfId="458"/>
    <cellStyle name="_GE Concore 03.01.2006_Ducting Cost Sheet" xfId="459"/>
    <cellStyle name="_General BMS" xfId="460"/>
    <cellStyle name="_General BMS $" xfId="461"/>
    <cellStyle name="_General BMS $_AHU LOW SIDE BOQ-Working" xfId="462"/>
    <cellStyle name="_General BMS $_Ducting Cost Sheet" xfId="463"/>
    <cellStyle name="_General BMS 07" xfId="464"/>
    <cellStyle name="_General BMS 07_AHU LOW SIDE BOQ-Working" xfId="465"/>
    <cellStyle name="_General BMS 07_Ducting Cost Sheet" xfId="466"/>
    <cellStyle name="_General BMS_AHU LOW SIDE BOQ-Working" xfId="467"/>
    <cellStyle name="_General BMS_Ducting Cost Sheet" xfId="468"/>
    <cellStyle name="_General Rs with sbt sft" xfId="469"/>
    <cellStyle name="_General WLD" xfId="470"/>
    <cellStyle name="_General WLD_AHU LOW SIDE BOQ-Working" xfId="471"/>
    <cellStyle name="_General WLD_Ducting Cost Sheet" xfId="472"/>
    <cellStyle name="_Genpact Sector - 30.09.06" xfId="473"/>
    <cellStyle name="_Genysis AFAS 19.08.06" xfId="474"/>
    <cellStyle name="_Global (Harayana) 16.11.05" xfId="475"/>
    <cellStyle name="_Global Hospital  - 16.10.07" xfId="476"/>
    <cellStyle name="_Global Hospital  - 16.10.07_AHU LOW SIDE BOQ-Working" xfId="477"/>
    <cellStyle name="_Global Hospital  - 16.10.07_Ducting Cost Sheet" xfId="478"/>
    <cellStyle name="_GNFC - Vesda - 25.01.07" xfId="479"/>
    <cellStyle name="_GNFC , Mini datacenter - 17.01.08,e-mail" xfId="480"/>
    <cellStyle name="_GNFC , Mini datacenter - 17.01.08,e-mail_AHU LOW SIDE BOQ-Working" xfId="481"/>
    <cellStyle name="_GNFC , Mini datacenter - 17.01.08,e-mail_Ducting Cost Sheet" xfId="482"/>
    <cellStyle name="_GNFC-RFP-BMS-17.01.08-mail" xfId="483"/>
    <cellStyle name="_Grasim Industries-R0-AFAS-19.01.08" xfId="484"/>
    <cellStyle name="_Grasim Industries-R0-AFAS-19.01.08_AHU LOW SIDE BOQ-Working" xfId="485"/>
    <cellStyle name="_Grasim Industries-R0-AFAS-19.01.08_Ducting Cost Sheet" xfId="486"/>
    <cellStyle name="_Havells India Ltd_V602569" xfId="487"/>
    <cellStyle name="_Havells India Ltd_V602569_AHU LOW SIDE BOQ-Working" xfId="488"/>
    <cellStyle name="_Havells India Ltd_V602569_Ducting Cost Sheet" xfId="489"/>
    <cellStyle name="_Hilton Hotel - 14.03.08" xfId="490"/>
    <cellStyle name="_Hiranandani Builders (Kensington) - 06.06.07R2" xfId="491"/>
    <cellStyle name="_IBM Data Center - 15.07.06" xfId="492"/>
    <cellStyle name="_IBM Data Centre - 27.09.06,e-mail" xfId="493"/>
    <cellStyle name="_IBM Data Centre - 27.09.06,e-mail_AHU LOW SIDE BOQ-Working" xfId="494"/>
    <cellStyle name="_IBM Data Centre - 27.09.06,e-mail_Ducting Cost Sheet" xfId="495"/>
    <cellStyle name="_IBM K Block - Manyatta" xfId="496"/>
    <cellStyle name="_IBM K Block - Manyatta_AHU LOW SIDE BOQ-Working" xfId="497"/>
    <cellStyle name="_IBM K Block - Manyatta_Ducting Cost Sheet" xfId="498"/>
    <cellStyle name="_IBM Manyata 1.4.06" xfId="499"/>
    <cellStyle name="_IBM-datacentre-28.09.06" xfId="500"/>
    <cellStyle name="_IBM-RFP-2008-RD-170,Pune-14.10.08" xfId="501"/>
    <cellStyle name="_IBMS BOQ" xfId="502"/>
    <cellStyle name="_IBMS BOQ_AHU LOW SIDE BOQ-Working" xfId="503"/>
    <cellStyle name="_IBMS BOQ_Ducting Cost Sheet" xfId="504"/>
    <cellStyle name="_IDC chennai - 30.03.06" xfId="505"/>
    <cellStyle name="_ILMS Cost Case v1.1" xfId="506"/>
    <cellStyle name="_ILMS cost case-MA" xfId="507"/>
    <cellStyle name="_ILMS_Consolidated2806" xfId="508"/>
    <cellStyle name="_ILMS_Consolidated2806_AHU LOW SIDE BOQ-Working" xfId="509"/>
    <cellStyle name="_ILMS_Consolidated2806_Ducting Cost Sheet" xfId="510"/>
    <cellStyle name="_Incubation Center for Muthoot,Kochi-28.04.06" xfId="511"/>
    <cellStyle name="_Incubation Center for Muthoot,Kochi-28.04.06_AHU LOW SIDE BOQ-Working" xfId="512"/>
    <cellStyle name="_Incubation Center for Muthoot,Kochi-28.04.06_Ducting Cost Sheet" xfId="513"/>
    <cellStyle name="_Integra T 28.12.05 " xfId="514"/>
    <cellStyle name="_Intelenet - 4th Floor RRP 05.01.07" xfId="515"/>
    <cellStyle name="_Intelenet - 4th Floor RRP 05.01.07_AHU LOW SIDE BOQ-Working" xfId="516"/>
    <cellStyle name="_Intelenet - 4th Floor RRP 05.01.07_Ducting Cost Sheet" xfId="517"/>
    <cellStyle name="_Intelenet-Spk - 01.08.06.R2(Increase 10%)" xfId="518"/>
    <cellStyle name="_Intellivate-16.09.06" xfId="519"/>
    <cellStyle name="_Interiors" xfId="520"/>
    <cellStyle name="_IO List" xfId="521"/>
    <cellStyle name="_IO List &amp; Contoller" xfId="522"/>
    <cellStyle name="_IO List &amp; Contoller_AHU LOW SIDE BOQ-Working" xfId="523"/>
    <cellStyle name="_IO List &amp; Contoller_Ducting Cost Sheet" xfId="524"/>
    <cellStyle name="_IO- List price" xfId="525"/>
    <cellStyle name="_IO- List price_AHU LOW SIDE BOQ-Working" xfId="526"/>
    <cellStyle name="_IO- List price_Ducting Cost Sheet" xfId="527"/>
    <cellStyle name="_IO List_AHU LOW SIDE BOQ-Working" xfId="528"/>
    <cellStyle name="_IO List_Ducting Cost Sheet" xfId="529"/>
    <cellStyle name="_IO Summary" xfId="530"/>
    <cellStyle name="_ISRO-Bhopal- 30.05.06" xfId="531"/>
    <cellStyle name="_ISRO-Bhopal- 30.05.06_AHU LOW SIDE BOQ-Working" xfId="532"/>
    <cellStyle name="_ISRO-Bhopal- 30.05.06_Ducting Cost Sheet" xfId="533"/>
    <cellStyle name="_ITC Windsor Manor - 23.05.07" xfId="534"/>
    <cellStyle name="_IVY Comptech FAS,PAS,ACS,CCTV,RRS 11.07.06" xfId="535"/>
    <cellStyle name="_IVY Comptech FAS,PAS,ACS,CCTV,RRS 11.07.06_AHU LOW SIDE BOQ-Working" xfId="536"/>
    <cellStyle name="_IVY Comptech FAS,PAS,ACS,CCTV,RRS 11.07.06_Ducting Cost Sheet" xfId="537"/>
    <cellStyle name="_JEWELEX INDIA PVT LTD-29.07.08" xfId="538"/>
    <cellStyle name="_Karan Construction-10.08.06-rev" xfId="539"/>
    <cellStyle name="_Karan Construction-10.08.06-rev_AHU LOW SIDE BOQ-Working" xfId="540"/>
    <cellStyle name="_Karan Construction-10.08.06-rev_Ducting Cost Sheet" xfId="541"/>
    <cellStyle name="_KG 360 - Qpro 6.6.06 r1" xfId="542"/>
    <cellStyle name="_KLJ house - prithvi sound_18 05 07" xfId="543"/>
    <cellStyle name="_KLJ house - prithvi sound_18 05 07_AHU LOW SIDE BOQ-Working" xfId="544"/>
    <cellStyle name="_KLJ house - prithvi sound_18 05 07_Ducting Cost Sheet" xfId="545"/>
    <cellStyle name="_KLJ house -prithvi sound_31 05 07- R5 - opt1" xfId="546"/>
    <cellStyle name="_KLJ house -prithvi sound_31 05 07- R5 - opt1_AHU LOW SIDE BOQ-Working" xfId="547"/>
    <cellStyle name="_KLJ house -prithvi sound_31 05 07- R5 - opt1_Ducting Cost Sheet" xfId="548"/>
    <cellStyle name="_KMC 23 Oct 06" xfId="549"/>
    <cellStyle name="_KMC 23 Oct 06_AHU LOW SIDE BOQ-Working" xfId="550"/>
    <cellStyle name="_KMC 23 Oct 06_Ducting Cost Sheet" xfId="551"/>
    <cellStyle name="_KRCD ACS 25.09.06 option-2" xfId="552"/>
    <cellStyle name="_Kris 60331 m" xfId="553"/>
    <cellStyle name="_Lakshmi Textiles - 17.01.08" xfId="554"/>
    <cellStyle name="_Lakshmi Textiles - 17.01.08_AHU LOW SIDE BOQ-Working" xfId="555"/>
    <cellStyle name="_Lakshmi Textiles - 17.01.08_Ducting Cost Sheet" xfId="556"/>
    <cellStyle name="_LAURUS LABS LIMITED" xfId="557"/>
    <cellStyle name="_Logitechpark-12.09.05.xls-MAIL" xfId="558"/>
    <cellStyle name="_Lonavla Biyani 80205 pps crown" xfId="559"/>
    <cellStyle name="_Lonavla Biyani 80205 pps crown_AHU LOW SIDE BOQ-Working" xfId="560"/>
    <cellStyle name="_Lonavla Biyani 80205 pps crown_Ducting Cost Sheet" xfId="561"/>
    <cellStyle name="_Lucas 60919 VDP wct" xfId="562"/>
    <cellStyle name="_Lulu Hotel &amp; shop (BMS) - 12.12.07" xfId="563"/>
    <cellStyle name="_Lulu mall - 30.11.07" xfId="564"/>
    <cellStyle name="_Lulu mall - 30.11.07_AHU LOW SIDE BOQ-Working" xfId="565"/>
    <cellStyle name="_Lulu mall - 30.11.07_Ducting Cost Sheet" xfId="566"/>
    <cellStyle name="_M5E1" xfId="567"/>
    <cellStyle name="_Mahalingam Associates M 080313" xfId="568"/>
    <cellStyle name="_MAS Active-03.10.06" xfId="569"/>
    <cellStyle name="_Mastek Mahape -09.05.06" xfId="570"/>
    <cellStyle name="_Menzies Aviation for CCCL 61229" xfId="571"/>
    <cellStyle name="_MMR Vaccine Facility - 26.11.07" xfId="572"/>
    <cellStyle name="_MMR Vaccine Facility - 26.11.07_AHU LOW SIDE BOQ-Working" xfId="573"/>
    <cellStyle name="_MMR Vaccine Facility - 26.11.07_Ducting Cost Sheet" xfId="574"/>
    <cellStyle name="_Moolchand Hospital- s125 - 05.01.2007" xfId="575"/>
    <cellStyle name="_Mundra Commercial Airport-10-06-08" xfId="576"/>
    <cellStyle name="_Mundra Commercial Airport-10-06-08_AHU LOW SIDE BOQ-Working" xfId="577"/>
    <cellStyle name="_Mundra Commercial Airport-10-06-08_Ducting Cost Sheet" xfId="578"/>
    <cellStyle name="_Naval Aircraft 70726" xfId="579"/>
    <cellStyle name="_Naval Aircraft 70726_AHU LOW SIDE BOQ-Working" xfId="580"/>
    <cellStyle name="_Naval Aircraft 70726_Ducting Cost Sheet" xfId="581"/>
    <cellStyle name="_New India Assurance 60724" xfId="582"/>
    <cellStyle name="_New India Assurance 60724_AHU LOW SIDE BOQ-Working" xfId="583"/>
    <cellStyle name="_New India Assurance 60724_Ducting Cost Sheet" xfId="584"/>
    <cellStyle name="_NIC_Storage_Aug06" xfId="585"/>
    <cellStyle name="_NIC_Storage_Aug06_AHU LOW SIDE BOQ-Working" xfId="586"/>
    <cellStyle name="_NIC_Storage_Aug06_Ducting Cost Sheet" xfId="587"/>
    <cellStyle name="_Nirlon Knowledge Park - Full working File" xfId="588"/>
    <cellStyle name="_Nirlon Knowledge Park - Full working File_AHU LOW SIDE BOQ-Working" xfId="589"/>
    <cellStyle name="_Nirlon Knowledge Park - Full working File_Ducting Cost Sheet" xfId="590"/>
    <cellStyle name="_Nokia Foxconn Ph II - IBMS - 13.03.07 R1" xfId="591"/>
    <cellStyle name="_Nokia Foxconn Ph II - IBMS - 13.03.07 R1_AHU LOW SIDE BOQ-Working" xfId="592"/>
    <cellStyle name="_Nokia Foxconn Ph II - IBMS - 13.03.07 R1_Ducting Cost Sheet" xfId="593"/>
    <cellStyle name="_Nokia Siemens BMS 27.09.07" xfId="594"/>
    <cellStyle name="_NOKIA-BMS-BOQ-28.09.2007" xfId="595"/>
    <cellStyle name="_NTPC  - IBM 23.05.06 Argon" xfId="596"/>
    <cellStyle name="_NTPC  - IBM 23.05.06 Argon_AHU LOW SIDE BOQ-Working" xfId="597"/>
    <cellStyle name="_NTPC  - IBM 23.05.06 Argon_Ducting Cost Sheet" xfId="598"/>
    <cellStyle name="_NTPC -Noida-R3-23.05.06" xfId="599"/>
    <cellStyle name="_NTPC -Noida-R3-23.05.06_AHU LOW SIDE BOQ-Working" xfId="600"/>
    <cellStyle name="_NTPC -Noida-R3-23.05.06_Ducting Cost Sheet" xfId="601"/>
    <cellStyle name="_NTPC-21-December-2006" xfId="602"/>
    <cellStyle name="_NTPC-21-December-2006_AHU LOW SIDE BOQ-Working" xfId="603"/>
    <cellStyle name="_NTPC-21-December-2006_Ducting Cost Sheet" xfId="604"/>
    <cellStyle name="_Office Tiger - 4th Floor  - SIII - 04.06.08" xfId="605"/>
    <cellStyle name="_Office Tiger - 4th Floor  - SIII - 04.06.08_AHU LOW SIDE BOQ-Working" xfId="606"/>
    <cellStyle name="_Office Tiger - 4th Floor  - SIII - 04.06.08_Ducting Cost Sheet" xfId="607"/>
    <cellStyle name="_Office Tiger RA puram 61030" xfId="608"/>
    <cellStyle name="_Office Tiger RA puram 61030_AHU LOW SIDE BOQ-Working" xfId="609"/>
    <cellStyle name="_Office Tiger RA puram 61030_Ducting Cost Sheet" xfId="610"/>
    <cellStyle name="_Oii-Sec(ACS&amp;CCTV)-Bill of Quantities-R3- 20.3.09" xfId="611"/>
    <cellStyle name="_Oil India, Delhi, DC-31.10.08-R1" xfId="612"/>
    <cellStyle name="_OMS COST CASE Version 2 8th November 20005 QA1 " xfId="613"/>
    <cellStyle name="_ONGC - 28.03.08" xfId="614"/>
    <cellStyle name="_ONGC CCCL-FAS-26-03-08" xfId="615"/>
    <cellStyle name="_ONGC CCCL-FAS-26-03-08_AHU LOW SIDE BOQ-Working" xfId="616"/>
    <cellStyle name="_ONGC CCCL-FAS-26-03-08_Ducting Cost Sheet" xfId="617"/>
    <cellStyle name="_Oracle HYD 19.06.06" xfId="618"/>
    <cellStyle name="_Oracle HYD 19.06.06_AHU LOW SIDE BOQ-Working" xfId="619"/>
    <cellStyle name="_Oracle HYD 19.06.06_Ducting Cost Sheet" xfId="620"/>
    <cellStyle name="_P.V.S.M Hospital -17.05.06-Unpriced" xfId="621"/>
    <cellStyle name="_Park Centra - Data Sheet,29.11.06" xfId="622"/>
    <cellStyle name="_Park Centra-22.02.07-R3" xfId="623"/>
    <cellStyle name="_Park Centra-22.02.07-R3_AHU LOW SIDE BOQ-Working" xfId="624"/>
    <cellStyle name="_Park Centra-22.02.07-R3_Ducting Cost Sheet" xfId="625"/>
    <cellStyle name="_Part Centra - cyberpark" xfId="626"/>
    <cellStyle name="_PCS INR -29.04.08" xfId="627"/>
    <cellStyle name="_PCS-29.04.08 $" xfId="628"/>
    <cellStyle name="_Pfizer Phase II - 27.09.07" xfId="629"/>
    <cellStyle name="_Pfizer Phase II - 27.09.07_AHU LOW SIDE BOQ-Working" xfId="630"/>
    <cellStyle name="_Pfizer Phase II - 27.09.07_Ducting Cost Sheet" xfId="631"/>
    <cellStyle name="_Piramyd Spenta - 30.10.06" xfId="632"/>
    <cellStyle name="_Piramyd Spenta - 30.10.06_AHU LOW SIDE BOQ-Working" xfId="633"/>
    <cellStyle name="_Piramyd Spenta - 30.10.06_Ducting Cost Sheet" xfId="634"/>
    <cellStyle name="_Pokarna CCTV, PF 12.11.07 R3 $" xfId="635"/>
    <cellStyle name="_Port Trust,Data Center -31.05.06" xfId="636"/>
    <cellStyle name="_Port Trust,Data Center -31.05.06_AHU LOW SIDE BOQ-Working" xfId="637"/>
    <cellStyle name="_Port Trust,Data Center -31.05.06_Ducting Cost Sheet" xfId="638"/>
    <cellStyle name="_Prashanth 04.07.06" xfId="639"/>
    <cellStyle name="_Prashanth-25.02.06-R2" xfId="640"/>
    <cellStyle name="_Prashanth-25.02.06-R2_AHU LOW SIDE BOQ-Working" xfId="641"/>
    <cellStyle name="_Prashanth-25.02.06-R2_Ducting Cost Sheet" xfId="642"/>
    <cellStyle name="_Premier Mills 80103" xfId="643"/>
    <cellStyle name="_Premier Mills 80103_AHU LOW SIDE BOQ-Working" xfId="644"/>
    <cellStyle name="_Premier Mills 80103_Ducting Cost Sheet" xfId="645"/>
    <cellStyle name="_President13.09.05mail" xfId="646"/>
    <cellStyle name="_Presidents Palace - FAS - 14.09.05" xfId="647"/>
    <cellStyle name="_Presidents Palace - FAS - 14.09.05_AHU LOW SIDE BOQ-Working" xfId="648"/>
    <cellStyle name="_Presidents Palace - FAS - 14.09.05_Ducting Cost Sheet" xfId="649"/>
    <cellStyle name="_Presidents Palace mail - 14 09 05" xfId="650"/>
    <cellStyle name="_Presidents Palace mail - 14 09 05_AHU LOW SIDE BOQ-Working" xfId="651"/>
    <cellStyle name="_Presidents Palace mail - 14 09 05_Ducting Cost Sheet" xfId="652"/>
    <cellStyle name="_Presidents Palace mail - 14.09.05" xfId="653"/>
    <cellStyle name="_Presidents Palace mail - 14.09.05_AHU LOW SIDE BOQ-Working" xfId="654"/>
    <cellStyle name="_Presidents Palace mail - 14.09.05_Ducting Cost Sheet" xfId="655"/>
    <cellStyle name="_printer cons 60518" xfId="656"/>
    <cellStyle name="_Prozone (BMS) - 27..02.08" xfId="657"/>
    <cellStyle name="_Prozone (BMS) - 27..02.08_AHU LOW SIDE BOQ-Working" xfId="658"/>
    <cellStyle name="_Prozone (BMS) - 27..02.08_Ducting Cost Sheet" xfId="659"/>
    <cellStyle name="_PVS Hospital,Kochi_150406_M" xfId="660"/>
    <cellStyle name="_PVS Hospital,Kochi_150406_M_AHU LOW SIDE BOQ-Working" xfId="661"/>
    <cellStyle name="_PVS Hospital,Kochi_150406_M_Ducting Cost Sheet" xfId="662"/>
    <cellStyle name="_Ranbaxy_070306" xfId="663"/>
    <cellStyle name="_RBI wipro BMS 16.6.06" xfId="664"/>
    <cellStyle name="_RBI wipro BMS 16.6.06_AHU LOW SIDE BOQ-Working" xfId="665"/>
    <cellStyle name="_RBI wipro BMS 16.6.06_Ducting Cost Sheet" xfId="666"/>
    <cellStyle name="_Ref. BMS UB City 22.9.06" xfId="667"/>
    <cellStyle name="_Ref. BMS UB City 22.9.06_AHU LOW SIDE BOQ-Working" xfId="668"/>
    <cellStyle name="_Ref. BMS UB City 22.9.06_Ducting Cost Sheet" xfId="669"/>
    <cellStyle name="_Reliance - ADA,IDC3 - 28.01.08" xfId="670"/>
    <cellStyle name="_Reliance - ADA,IDC3 - 28.01.08_AHU LOW SIDE BOQ-Working" xfId="671"/>
    <cellStyle name="_Reliance - ADA,IDC3 - 28.01.08_Ducting Cost Sheet" xfId="672"/>
    <cellStyle name="_Reliance - s125 - 05.01.2007" xfId="673"/>
    <cellStyle name="_Reliance -IDC2- VESDA - 12.03.07" xfId="674"/>
    <cellStyle name="_Reliance -IDC2- VESDA - 12.03.07_AHU LOW SIDE BOQ-Working" xfId="675"/>
    <cellStyle name="_Reliance -IDC2- VESDA - 12.03.07_Ducting Cost Sheet" xfId="676"/>
    <cellStyle name="_Reliance Pharmaceuticals Pvt. Ltd Betalactum Block at Jamnagar 06.06.08" xfId="677"/>
    <cellStyle name="_Reliance-24.02.06-Email" xfId="678"/>
    <cellStyle name="_Rising Hotel Ltd - Rev -  15.05.07" xfId="679"/>
    <cellStyle name="_RMZ Millenia Buisness Park mail-27.09.06-R1" xfId="680"/>
    <cellStyle name="_RMZ Millenia Buisness Park mail-27.09.06-R1_AHU LOW SIDE BOQ-Working" xfId="681"/>
    <cellStyle name="_RMZ Millenia Buisness Park mail-27.09.06-R1_Ducting Cost Sheet" xfId="682"/>
    <cellStyle name="_RMZ Millinea (ACS, CCTV &amp; BMS) - 05.09.07R7(SiemensBMS)" xfId="683"/>
    <cellStyle name="_Royal Valley-FPS1-22.01.07" xfId="684"/>
    <cellStyle name="_Runwal Town - make list" xfId="685"/>
    <cellStyle name="_Runwal Town - make list_AHU LOW SIDE BOQ-Working" xfId="686"/>
    <cellStyle name="_Runwal Town - make list_Ducting Cost Sheet" xfId="687"/>
    <cellStyle name="_sahara - FPS - DSN - BOQ - 17.02.07" xfId="688"/>
    <cellStyle name="_sahara - FPS - DSN - BOQ - 17.02.07_AHU LOW SIDE BOQ-Working" xfId="689"/>
    <cellStyle name="_sahara - FPS - DSN - BOQ - 17.02.07_Ducting Cost Sheet" xfId="690"/>
    <cellStyle name="_SCB-SCOPE-EDIFICE FAS,PA,ACS,CCTV,BMS 10.11.06-DI" xfId="691"/>
    <cellStyle name="_SCB-SCOPE-EDIFICE FAS,PA,ACS,CCTV,BMS 10.11.06-DI_AHU LOW SIDE BOQ-Working" xfId="692"/>
    <cellStyle name="_SCB-SCOPE-EDIFICE FAS,PA,ACS,CCTV,BMS 10.11.06-DI_Ducting Cost Sheet" xfId="693"/>
    <cellStyle name="_Sew electricals-University 17.4.07" xfId="694"/>
    <cellStyle name="_Sheet2" xfId="695"/>
    <cellStyle name="_Sheet2_AHU LOW SIDE BOQ-Working" xfId="696"/>
    <cellStyle name="_Sheet2_Ducting Cost Sheet" xfId="697"/>
    <cellStyle name="_Sheet3" xfId="698"/>
    <cellStyle name="_Sheet3_AHU LOW SIDE BOQ-Working" xfId="699"/>
    <cellStyle name="_Sheet3_Ducting Cost Sheet" xfId="700"/>
    <cellStyle name="_Sheet4" xfId="701"/>
    <cellStyle name="_Sheet4_AHU LOW SIDE BOQ-Working" xfId="702"/>
    <cellStyle name="_Sheet4_Ducting Cost Sheet" xfId="703"/>
    <cellStyle name="_Shell - Afas &amp; Pa - 23.05.06" xfId="704"/>
    <cellStyle name="_Siemens Worksheet" xfId="705"/>
    <cellStyle name="_Siemens Worksheet_AHU LOW SIDE BOQ-Working" xfId="706"/>
    <cellStyle name="_Siemens Worksheet_Ducting Cost Sheet" xfId="707"/>
    <cellStyle name="_Sify - Vashi - S125 - 19.01.2007" xfId="708"/>
    <cellStyle name="_Singapore Prison-BMS" xfId="709"/>
    <cellStyle name="_Singapore Prison-BMS_AHU LOW SIDE BOQ-Working" xfId="710"/>
    <cellStyle name="_Singapore Prison-BMS_Ducting Cost Sheet" xfId="711"/>
    <cellStyle name="_SIPCOT IT park-Siruseri-FHS-22.01.2007" xfId="712"/>
    <cellStyle name="_Spectral - Siddivinayak Temple" xfId="713"/>
    <cellStyle name="_Spectral - Siddivinayak Temple_AHU LOW SIDE BOQ-Working" xfId="714"/>
    <cellStyle name="_Spectral - Siddivinayak Temple_Ducting Cost Sheet" xfId="715"/>
    <cellStyle name="_Spectral_Somerset Greenways-20.04.07" xfId="716"/>
    <cellStyle name="_Star hotal royal tower-23-07-08" xfId="717"/>
    <cellStyle name="_Star hotal royal tower-23-07-08_AHU LOW SIDE BOQ-Working" xfId="718"/>
    <cellStyle name="_Star hotal royal tower-23-07-08_Ducting Cost Sheet" xfId="719"/>
    <cellStyle name="_Sterling &amp; Wilson MP Mills PAS,IAS 28.08.06" xfId="720"/>
    <cellStyle name="_Sterling Wilson Mp Mills 07(1).08.06Email" xfId="721"/>
    <cellStyle name="_Sterling Wilson Mp Mills 07(1).08.06Email_AHU LOW SIDE BOQ-Working" xfId="722"/>
    <cellStyle name="_Sterling Wilson Mp Mills 07(1).08.06Email_Ducting Cost Sheet" xfId="723"/>
    <cellStyle name="_Sutherland Technologies 21.10.05" xfId="724"/>
    <cellStyle name="_Sutherland Technologies 21.10.05_AHU LOW SIDE BOQ-Working" xfId="725"/>
    <cellStyle name="_Sutherland Technologies 21.10.05_Ducting Cost Sheet" xfId="726"/>
    <cellStyle name="_Synergy Image (mahalingam)-R2-27.03.08" xfId="727"/>
    <cellStyle name="_Synergy Image (mahalingam)-R2-27.03.08_AHU LOW SIDE BOQ-Working" xfId="728"/>
    <cellStyle name="_Synergy Image (mahalingam)-R2-27.03.08_Ducting Cost Sheet" xfId="729"/>
    <cellStyle name="_syntel - FFTG - 11 05 07" xfId="730"/>
    <cellStyle name="_syntel - FFTG - 11 05 07_AHU LOW SIDE BOQ-Working" xfId="731"/>
    <cellStyle name="_syntel - FFTG - 11 05 07_Ducting Cost Sheet" xfId="732"/>
    <cellStyle name="_Syntel Siruseri 26 5 08 R3" xfId="733"/>
    <cellStyle name="_Syntel Siruseri 26 5 08 R3-BMS-PCS" xfId="734"/>
    <cellStyle name="_Syntel,PUNE -Peirmtr, S1 &amp;  S2 - R2-12.2.08" xfId="735"/>
    <cellStyle name="_TCG Software Park (Tender) - 01.11.07" xfId="736"/>
    <cellStyle name="_Telecom DC, Gurgaon-Wipro-5.11.08" xfId="737"/>
    <cellStyle name="_Teledata @ TTK Road 12.10.06,e-mail" xfId="738"/>
    <cellStyle name="_Teledata @ TTK Road 12.10.06,e-mail_AHU LOW SIDE BOQ-Working" xfId="739"/>
    <cellStyle name="_Teledata @ TTK Road 12.10.06,e-mail_Ducting Cost Sheet" xfId="740"/>
    <cellStyle name="_Teledata ACSCCTVFASPAS 11-04-07 (3)" xfId="741"/>
    <cellStyle name="_Teledata ACSCCTVFASPAS 11-04-07 (3)_AHU LOW SIDE BOQ-Working" xfId="742"/>
    <cellStyle name="_Teledata ACSCCTVFASPAS 11-04-07 (3)_Ducting Cost Sheet" xfId="743"/>
    <cellStyle name="_Teledata informatics-12.10.06" xfId="744"/>
    <cellStyle name="_Tender Unpriced BOQ Draft Rev 0 RELIANCE" xfId="745"/>
    <cellStyle name="_Times square - Unpriced_01.02.07" xfId="746"/>
    <cellStyle name="_Tranocean BMS 16.01.07 DI" xfId="747"/>
    <cellStyle name="_Tranocean BMS 16.01.07 DI_AHU LOW SIDE BOQ-Working" xfId="748"/>
    <cellStyle name="_Tranocean BMS 16.01.07 DI_Ducting Cost Sheet" xfId="749"/>
    <cellStyle name="_Tranocean BMS 19.01.07 R1 INR" xfId="750"/>
    <cellStyle name="_Tranocean BMS 19.01.07 R1 INR_AHU LOW SIDE BOQ-Working" xfId="751"/>
    <cellStyle name="_Tranocean BMS 19.01.07 R1 INR_Ducting Cost Sheet" xfId="752"/>
    <cellStyle name="_Trans Works Call Centre_02.11.06" xfId="753"/>
    <cellStyle name="_Trans Works Call Centre_02.11.06_AHU LOW SIDE BOQ-Working" xfId="754"/>
    <cellStyle name="_Trans Works Call Centre_02.11.06_Ducting Cost Sheet" xfId="755"/>
    <cellStyle name="_Transocean Security-10.01.07-INR" xfId="756"/>
    <cellStyle name="_Transocean Security-10.01.07-INR_AHU LOW SIDE BOQ-Working" xfId="757"/>
    <cellStyle name="_Transocean Security-10.01.07-INR_Ducting Cost Sheet" xfId="758"/>
    <cellStyle name="_TX IO Current Calculation" xfId="759"/>
    <cellStyle name="_UB- Citigroup - 30.12.06" xfId="760"/>
    <cellStyle name="_UB-CITY-POINT-SUMMARY-SEP-17" xfId="761"/>
    <cellStyle name="_UTI - 23.06.06 - RiT2" xfId="762"/>
    <cellStyle name="_UTI - 23.06.06 - RiT2_AHU LOW SIDE BOQ-Working" xfId="763"/>
    <cellStyle name="_UTI - 23.06.06 - RiT2_Ducting Cost Sheet" xfId="764"/>
    <cellStyle name="_UTI - RP - 23.06.06" xfId="765"/>
    <cellStyle name="_Vesda-INR" xfId="766"/>
    <cellStyle name="_Vila Parle, DC-26.09.08" xfId="767"/>
    <cellStyle name="_VIS Hotel (BMS) - 25.05.07R1 (version 1)" xfId="768"/>
    <cellStyle name="_VIS Hotel (BMS) - 25.05.07R1 (version 1)_AHU LOW SIDE BOQ-Working" xfId="769"/>
    <cellStyle name="_VIS Hotel (BMS) - 25.05.07R1 (version 1)_Ducting Cost Sheet" xfId="770"/>
    <cellStyle name="_Volkswagen_ DC DR - Security" xfId="771"/>
    <cellStyle name="_Whitefield Palms (BMS) - 20.07.07" xfId="772"/>
    <cellStyle name="_Whitefield Palms (BMS) - 20.07.07_AHU LOW SIDE BOQ-Working" xfId="773"/>
    <cellStyle name="_Whitefield Palms (BMS) - 20.07.07_Ducting Cost Sheet" xfId="774"/>
    <cellStyle name="_Wisdom - Spk - 06.06.07" xfId="775"/>
    <cellStyle name="_World trade Park_unpriced boq_23.02.07" xfId="776"/>
    <cellStyle name="_World trade Park_unpriced boq_23.02.07_AHU LOW SIDE BOQ-Working" xfId="777"/>
    <cellStyle name="_World trade Park_unpriced boq_23.02.07_Ducting Cost Sheet" xfId="778"/>
    <cellStyle name="_WORLD TRADE PARK21 12 05 - CCTV  ACS" xfId="779"/>
    <cellStyle name="_XLS-INR-SIEMENS-TEMPLATE" xfId="780"/>
    <cellStyle name="•W€_Electrical" xfId="781"/>
    <cellStyle name="•W_Electrical" xfId="782"/>
    <cellStyle name="0,0_x000d__x000a_NA_x000d__x000a_" xfId="783"/>
    <cellStyle name="0,0_x000d__x000a_NA_x000d__x000a_ 2" xfId="784"/>
    <cellStyle name="20% - Accent1 2" xfId="50"/>
    <cellStyle name="20% - Accent1 3" xfId="785"/>
    <cellStyle name="20% - Accent2 2" xfId="51"/>
    <cellStyle name="20% - Accent2 3" xfId="786"/>
    <cellStyle name="20% - Accent3 2" xfId="52"/>
    <cellStyle name="20% - Accent3 3" xfId="787"/>
    <cellStyle name="20% - Accent4 2" xfId="53"/>
    <cellStyle name="20% - Accent4 3" xfId="788"/>
    <cellStyle name="20% - Accent5 2" xfId="54"/>
    <cellStyle name="20% - Accent5 3" xfId="789"/>
    <cellStyle name="20% - Accent6 2" xfId="55"/>
    <cellStyle name="20% - Accent6 3" xfId="790"/>
    <cellStyle name="40% - Accent1 2" xfId="56"/>
    <cellStyle name="40% - Accent1 3" xfId="791"/>
    <cellStyle name="40% - Accent2 2" xfId="57"/>
    <cellStyle name="40% - Accent2 3" xfId="793"/>
    <cellStyle name="40% - Accent3 2" xfId="58"/>
    <cellStyle name="40% - Accent3 3" xfId="794"/>
    <cellStyle name="40% - Accent4 2" xfId="59"/>
    <cellStyle name="40% - Accent4 3" xfId="795"/>
    <cellStyle name="40% - Accent5 2" xfId="60"/>
    <cellStyle name="40% - Accent5 3" xfId="796"/>
    <cellStyle name="40% - Accent6 2" xfId="61"/>
    <cellStyle name="40% - Accent6 2 2" xfId="1047"/>
    <cellStyle name="40% - Accent6 3" xfId="797"/>
    <cellStyle name="40% - Accent6 3 2" xfId="1048"/>
    <cellStyle name="4Decimal" xfId="798"/>
    <cellStyle name="60% - Accent1 2" xfId="62"/>
    <cellStyle name="60% - Accent1 3" xfId="799"/>
    <cellStyle name="60% - Accent2 2" xfId="63"/>
    <cellStyle name="60% - Accent2 3" xfId="800"/>
    <cellStyle name="60% - Accent3 2" xfId="64"/>
    <cellStyle name="60% - Accent3 3" xfId="801"/>
    <cellStyle name="60% - Accent4 2" xfId="65"/>
    <cellStyle name="60% - Accent4 3" xfId="802"/>
    <cellStyle name="60% - Accent5 2" xfId="66"/>
    <cellStyle name="60% - Accent5 3" xfId="803"/>
    <cellStyle name="60% - Accent6 2" xfId="67"/>
    <cellStyle name="60% - Accent6 3" xfId="804"/>
    <cellStyle name="Accent1 2" xfId="68"/>
    <cellStyle name="Accent1 3" xfId="805"/>
    <cellStyle name="Accent2 2" xfId="69"/>
    <cellStyle name="Accent2 3" xfId="806"/>
    <cellStyle name="Accent3 2" xfId="70"/>
    <cellStyle name="Accent3 3" xfId="807"/>
    <cellStyle name="Accent4 2" xfId="71"/>
    <cellStyle name="Accent4 3" xfId="808"/>
    <cellStyle name="Accent5 2" xfId="72"/>
    <cellStyle name="Accent5 3" xfId="809"/>
    <cellStyle name="Accent6 2" xfId="73"/>
    <cellStyle name="Accent6 3" xfId="810"/>
    <cellStyle name="active" xfId="811"/>
    <cellStyle name="Arial1 - Style1" xfId="812"/>
    <cellStyle name="Arial1 - Style2" xfId="813"/>
    <cellStyle name="Arial10" xfId="814"/>
    <cellStyle name="Bad 2" xfId="74"/>
    <cellStyle name="Bad 3" xfId="815"/>
    <cellStyle name="Calculation 2" xfId="75"/>
    <cellStyle name="Calculation 3" xfId="816"/>
    <cellStyle name="Check Cell 2" xfId="76"/>
    <cellStyle name="Check Cell 3" xfId="817"/>
    <cellStyle name="Comma" xfId="1" builtinId="3"/>
    <cellStyle name="Comma  - Style3" xfId="818"/>
    <cellStyle name="Comma  - Style4" xfId="819"/>
    <cellStyle name="Comma  - Style5" xfId="820"/>
    <cellStyle name="Comma  - Style6" xfId="821"/>
    <cellStyle name="Comma  - Style7" xfId="822"/>
    <cellStyle name="Comma  - Style8" xfId="823"/>
    <cellStyle name="Comma 10" xfId="824"/>
    <cellStyle name="Comma 10 2" xfId="1053"/>
    <cellStyle name="Comma 10 3 2" xfId="1051"/>
    <cellStyle name="Comma 10 3 2 2" xfId="1055"/>
    <cellStyle name="Comma 11" xfId="792"/>
    <cellStyle name="Comma 12" xfId="31"/>
    <cellStyle name="Comma 13" xfId="1049"/>
    <cellStyle name="Comma 15" xfId="32"/>
    <cellStyle name="Comma 2" xfId="7"/>
    <cellStyle name="Comma 2 2" xfId="14"/>
    <cellStyle name="Comma 2 2 2" xfId="34"/>
    <cellStyle name="Comma 2 2 3" xfId="77"/>
    <cellStyle name="Comma 2 3" xfId="13"/>
    <cellStyle name="Comma 2 3 2" xfId="35"/>
    <cellStyle name="Comma 2 3 2 2" xfId="826"/>
    <cellStyle name="Comma 2 3 3" xfId="825"/>
    <cellStyle name="Comma 2 4" xfId="33"/>
    <cellStyle name="Comma 2 4 2" xfId="827"/>
    <cellStyle name="Comma 2 5" xfId="828"/>
    <cellStyle name="Comma 2_BOQ-Nanded" xfId="829"/>
    <cellStyle name="Comma 3" xfId="12"/>
    <cellStyle name="Comma 3 2" xfId="36"/>
    <cellStyle name="Comma 3 2 2" xfId="15"/>
    <cellStyle name="Comma 3 2 3" xfId="831"/>
    <cellStyle name="Comma 3 3" xfId="830"/>
    <cellStyle name="Comma 4" xfId="9"/>
    <cellStyle name="Comma 4 2" xfId="37"/>
    <cellStyle name="Comma 4 3" xfId="832"/>
    <cellStyle name="Comma 5" xfId="16"/>
    <cellStyle name="Comma 5 2" xfId="833"/>
    <cellStyle name="Comma 55" xfId="834"/>
    <cellStyle name="Comma 6" xfId="835"/>
    <cellStyle name="Comma 7" xfId="836"/>
    <cellStyle name="Comma 8" xfId="837"/>
    <cellStyle name="Comma 9" xfId="838"/>
    <cellStyle name="CSI" xfId="839"/>
    <cellStyle name="Currency 2" xfId="840"/>
    <cellStyle name="Currency 3" xfId="841"/>
    <cellStyle name="Custom - Style8" xfId="842"/>
    <cellStyle name="Data   - Style2" xfId="843"/>
    <cellStyle name="Date" xfId="844"/>
    <cellStyle name="Default 1" xfId="845"/>
    <cellStyle name="Description" xfId="846"/>
    <cellStyle name="Dollar" xfId="847"/>
    <cellStyle name="Dollar.00" xfId="848"/>
    <cellStyle name="Euro" xfId="849"/>
    <cellStyle name="Euro 2" xfId="850"/>
    <cellStyle name="Euro 3" xfId="851"/>
    <cellStyle name="Euro_Cost Sheet 2" xfId="852"/>
    <cellStyle name="Excel Built-in 60% - Accent5" xfId="17"/>
    <cellStyle name="Excel Built-in Normal" xfId="4"/>
    <cellStyle name="Excel Built-in Normal 1" xfId="39"/>
    <cellStyle name="Excel Built-in Normal 2" xfId="40"/>
    <cellStyle name="Excel Built-in Normal 3" xfId="38"/>
    <cellStyle name="Excel Built-in Normal 4" xfId="1050"/>
    <cellStyle name="Explanatory Text 2" xfId="78"/>
    <cellStyle name="F2" xfId="853"/>
    <cellStyle name="F3" xfId="854"/>
    <cellStyle name="F4" xfId="855"/>
    <cellStyle name="F5" xfId="856"/>
    <cellStyle name="F6" xfId="857"/>
    <cellStyle name="F7" xfId="858"/>
    <cellStyle name="F8" xfId="859"/>
    <cellStyle name="Fixed" xfId="860"/>
    <cellStyle name="Foottitle" xfId="861"/>
    <cellStyle name="FORM" xfId="862"/>
    <cellStyle name="Good 2" xfId="79"/>
    <cellStyle name="Good 3" xfId="863"/>
    <cellStyle name="Grey" xfId="864"/>
    <cellStyle name="header" xfId="865"/>
    <cellStyle name="Header1" xfId="866"/>
    <cellStyle name="Header2" xfId="867"/>
    <cellStyle name="Heading 1 2" xfId="80"/>
    <cellStyle name="Heading 2 2" xfId="81"/>
    <cellStyle name="Heading 2 2 2" xfId="868"/>
    <cellStyle name="Heading 3 2" xfId="82"/>
    <cellStyle name="Heading 4 2" xfId="83"/>
    <cellStyle name="Heading 5" xfId="869"/>
    <cellStyle name="Heading1 1" xfId="18"/>
    <cellStyle name="Heading1 1 2" xfId="870"/>
    <cellStyle name="Heading1 2" xfId="19"/>
    <cellStyle name="Heading1 2 2" xfId="871"/>
    <cellStyle name="Heading1_BOQ For Technical Block" xfId="872"/>
    <cellStyle name="Heading2" xfId="873"/>
    <cellStyle name="Hyperlink 2" xfId="874"/>
    <cellStyle name="Hyperlink 3" xfId="875"/>
    <cellStyle name="Hyperlink 4" xfId="876"/>
    <cellStyle name="INCHES" xfId="877"/>
    <cellStyle name="Input [yellow]" xfId="878"/>
    <cellStyle name="Input 2" xfId="84"/>
    <cellStyle name="Input 3" xfId="879"/>
    <cellStyle name="Input 4" xfId="1043"/>
    <cellStyle name="Integer Text" xfId="880"/>
    <cellStyle name="k" xfId="881"/>
    <cellStyle name="k_AHU LOW SIDE BOQ-Working" xfId="882"/>
    <cellStyle name="k_Ducting Cost Sheet" xfId="883"/>
    <cellStyle name="L" xfId="884"/>
    <cellStyle name="L_AHU LOW SIDE BOQ-Working" xfId="885"/>
    <cellStyle name="L_Ducting Cost Sheet" xfId="886"/>
    <cellStyle name="Labels - Style3" xfId="887"/>
    <cellStyle name="Length" xfId="888"/>
    <cellStyle name="Linked Cell 2" xfId="85"/>
    <cellStyle name="M" xfId="889"/>
    <cellStyle name="M_AHU LOW SIDE BOQ-Working" xfId="890"/>
    <cellStyle name="M_Ducting Cost Sheet" xfId="891"/>
    <cellStyle name="M-0" xfId="892"/>
    <cellStyle name="MainDescription" xfId="893"/>
    <cellStyle name="Measure" xfId="894"/>
    <cellStyle name="Millares_SOUDURE2" xfId="895"/>
    <cellStyle name="Milliers [0]_laroux" xfId="896"/>
    <cellStyle name="Milliers_laroux" xfId="897"/>
    <cellStyle name="m-o" xfId="898"/>
    <cellStyle name="Moneda_SOUDURE2" xfId="899"/>
    <cellStyle name="Monétaire [0]_laroux" xfId="900"/>
    <cellStyle name="Monétaire_laroux" xfId="901"/>
    <cellStyle name="n" xfId="902"/>
    <cellStyle name="n_AHU LOW SIDE BOQ-Working" xfId="903"/>
    <cellStyle name="n_Ducting Cost Sheet" xfId="904"/>
    <cellStyle name="Neutral 2" xfId="86"/>
    <cellStyle name="Neutral 2 2" xfId="905"/>
    <cellStyle name="Neutral 3" xfId="906"/>
    <cellStyle name="Nor}al" xfId="907"/>
    <cellStyle name="Normal" xfId="0" builtinId="0"/>
    <cellStyle name="Normal - Style1" xfId="908"/>
    <cellStyle name="Normal 10" xfId="20"/>
    <cellStyle name="Normal 10 10" xfId="1044"/>
    <cellStyle name="Normal 10 2" xfId="909"/>
    <cellStyle name="Normal 11" xfId="910"/>
    <cellStyle name="Normal 12" xfId="41"/>
    <cellStyle name="Normal 12 2" xfId="911"/>
    <cellStyle name="Normal 13" xfId="912"/>
    <cellStyle name="Normal 14" xfId="913"/>
    <cellStyle name="Normal 15" xfId="914"/>
    <cellStyle name="Normal 15 2" xfId="1054"/>
    <cellStyle name="Normal 16" xfId="21"/>
    <cellStyle name="Normal 16 2" xfId="915"/>
    <cellStyle name="Normal 17" xfId="916"/>
    <cellStyle name="Normal 17 2" xfId="917"/>
    <cellStyle name="Normal 18" xfId="918"/>
    <cellStyle name="Normal 19" xfId="954"/>
    <cellStyle name="Normal 2" xfId="2"/>
    <cellStyle name="Normal 2 10" xfId="919"/>
    <cellStyle name="Normal 2 11" xfId="920"/>
    <cellStyle name="Normal 2 12" xfId="921"/>
    <cellStyle name="Normal 2 13" xfId="922"/>
    <cellStyle name="Normal 2 14" xfId="923"/>
    <cellStyle name="Normal 2 15" xfId="924"/>
    <cellStyle name="Normal 2 16" xfId="925"/>
    <cellStyle name="Normal 2 2" xfId="22"/>
    <cellStyle name="Normal 2 2 10" xfId="927"/>
    <cellStyle name="Normal 2 2 11" xfId="928"/>
    <cellStyle name="Normal 2 2 12" xfId="929"/>
    <cellStyle name="Normal 2 2 13" xfId="930"/>
    <cellStyle name="Normal 2 2 14" xfId="931"/>
    <cellStyle name="Normal 2 2 15" xfId="932"/>
    <cellStyle name="Normal 2 2 16" xfId="933"/>
    <cellStyle name="Normal 2 2 17" xfId="926"/>
    <cellStyle name="Normal 2 2 2" xfId="42"/>
    <cellStyle name="Normal 2 2 2 2" xfId="87"/>
    <cellStyle name="Normal 2 2 3" xfId="934"/>
    <cellStyle name="Normal 2 2 4" xfId="935"/>
    <cellStyle name="Normal 2 2 5" xfId="936"/>
    <cellStyle name="Normal 2 2 6" xfId="937"/>
    <cellStyle name="Normal 2 2 7" xfId="938"/>
    <cellStyle name="Normal 2 2 8" xfId="939"/>
    <cellStyle name="Normal 2 2 9" xfId="940"/>
    <cellStyle name="Normal 2 2_BOQ-Nanded" xfId="941"/>
    <cellStyle name="Normal 2 3" xfId="23"/>
    <cellStyle name="Normal 2 3 2" xfId="942"/>
    <cellStyle name="Normal 2 4" xfId="943"/>
    <cellStyle name="Normal 2 5" xfId="944"/>
    <cellStyle name="Normal 2 6" xfId="945"/>
    <cellStyle name="Normal 2 7" xfId="946"/>
    <cellStyle name="Normal 2 8" xfId="947"/>
    <cellStyle name="Normal 2 82" xfId="24"/>
    <cellStyle name="Normal 2 9" xfId="948"/>
    <cellStyle name="Normal 2_AHU LOW SIDE BOQ-Working" xfId="949"/>
    <cellStyle name="Normal 20" xfId="1045"/>
    <cellStyle name="Normal 22" xfId="88"/>
    <cellStyle name="Normal 23" xfId="43"/>
    <cellStyle name="Normal 29" xfId="44"/>
    <cellStyle name="Normal 3" xfId="8"/>
    <cellStyle name="Normal 3 2" xfId="3"/>
    <cellStyle name="Normal 3 2 2" xfId="951"/>
    <cellStyle name="Normal 3 3" xfId="11"/>
    <cellStyle name="Normal 3 3 2" xfId="952"/>
    <cellStyle name="Normal 3 4" xfId="950"/>
    <cellStyle name="Normal 3_comp. polycab &amp; Havells(1)" xfId="953"/>
    <cellStyle name="Normal 30" xfId="45"/>
    <cellStyle name="Normal 4" xfId="5"/>
    <cellStyle name="Normal 4 2" xfId="46"/>
    <cellStyle name="Normal 4 2 2" xfId="956"/>
    <cellStyle name="Normal 4 2 3" xfId="955"/>
    <cellStyle name="Normal 4 3" xfId="957"/>
    <cellStyle name="Normal 4_BOQ-Nanded" xfId="958"/>
    <cellStyle name="Normal 47" xfId="47"/>
    <cellStyle name="Normal 5" xfId="6"/>
    <cellStyle name="Normal 5 2" xfId="48"/>
    <cellStyle name="Normal 5 2 2" xfId="959"/>
    <cellStyle name="Normal 5_BOQ-Nanded" xfId="960"/>
    <cellStyle name="Normal 6" xfId="49"/>
    <cellStyle name="Normal 6 2" xfId="961"/>
    <cellStyle name="Normal 7" xfId="89"/>
    <cellStyle name="Normal 7 2" xfId="962"/>
    <cellStyle name="Normal 8" xfId="963"/>
    <cellStyle name="Normal 9" xfId="964"/>
    <cellStyle name="Normal_Prelims" xfId="30"/>
    <cellStyle name="Normal_Sheet1" xfId="1052"/>
    <cellStyle name="Note 2" xfId="90"/>
    <cellStyle name="Note 2 2" xfId="965"/>
    <cellStyle name="Note 3" xfId="966"/>
    <cellStyle name="Nr" xfId="967"/>
    <cellStyle name="Output 2" xfId="91"/>
    <cellStyle name="Output 3" xfId="968"/>
    <cellStyle name="Percent [2]" xfId="969"/>
    <cellStyle name="Percent 10" xfId="970"/>
    <cellStyle name="Percent 11" xfId="971"/>
    <cellStyle name="Percent 12" xfId="972"/>
    <cellStyle name="Percent 13" xfId="973"/>
    <cellStyle name="Percent 14" xfId="974"/>
    <cellStyle name="Percent 15" xfId="975"/>
    <cellStyle name="Percent 2" xfId="25"/>
    <cellStyle name="Percent 2 2" xfId="976"/>
    <cellStyle name="Percent 3" xfId="10"/>
    <cellStyle name="Percent 4" xfId="977"/>
    <cellStyle name="Percent 5" xfId="978"/>
    <cellStyle name="Percent 6" xfId="979"/>
    <cellStyle name="Percent 7" xfId="980"/>
    <cellStyle name="Percent 8" xfId="981"/>
    <cellStyle name="Percent 9" xfId="982"/>
    <cellStyle name="Pounds" xfId="983"/>
    <cellStyle name="Pounds.00" xfId="984"/>
    <cellStyle name="Price List Descr" xfId="985"/>
    <cellStyle name="Price List Descr Bold/Ital" xfId="986"/>
    <cellStyle name="Price List Descr Italic" xfId="987"/>
    <cellStyle name="Price List Disco Header" xfId="988"/>
    <cellStyle name="Price List Heading 1" xfId="989"/>
    <cellStyle name="Price List Heading-Main" xfId="990"/>
    <cellStyle name="Price List Heading-P/L" xfId="991"/>
    <cellStyle name="Price List P/N" xfId="992"/>
    <cellStyle name="Price List Price" xfId="993"/>
    <cellStyle name="Price List Repl Product" xfId="994"/>
    <cellStyle name="Rate" xfId="995"/>
    <cellStyle name="RateBold" xfId="996"/>
    <cellStyle name="Reset  - Style7" xfId="997"/>
    <cellStyle name="Result 1" xfId="26"/>
    <cellStyle name="Result 1 2" xfId="998"/>
    <cellStyle name="Result 2" xfId="27"/>
    <cellStyle name="Result 2 2" xfId="999"/>
    <cellStyle name="Result_BOQ For Technical Block" xfId="1000"/>
    <cellStyle name="Result2 1" xfId="28"/>
    <cellStyle name="Result2 1 2" xfId="1001"/>
    <cellStyle name="Result2 2" xfId="29"/>
    <cellStyle name="Result2 2 2" xfId="1002"/>
    <cellStyle name="Result2_BOQ For Technical Block" xfId="1003"/>
    <cellStyle name="Rs" xfId="1004"/>
    <cellStyle name="Rs.00" xfId="1005"/>
    <cellStyle name="Rs_AHU LOW SIDE BOQ-Working" xfId="1006"/>
    <cellStyle name="Rupees" xfId="1007"/>
    <cellStyle name="Section Title" xfId="1008"/>
    <cellStyle name="Standard_aktuell" xfId="1009"/>
    <cellStyle name="STYL1 - Style1" xfId="1010"/>
    <cellStyle name="Style 1" xfId="92"/>
    <cellStyle name="Style 1 2" xfId="1011"/>
    <cellStyle name="Style 1 3" xfId="1012"/>
    <cellStyle name="Style 1 4" xfId="1013"/>
    <cellStyle name="Style 1_Cost Sheet 2" xfId="1014"/>
    <cellStyle name="Style 2" xfId="1015"/>
    <cellStyle name="Subtitle" xfId="1016"/>
    <cellStyle name="Subtotal" xfId="1017"/>
    <cellStyle name="sum" xfId="1018"/>
    <cellStyle name="sum8" xfId="1019"/>
    <cellStyle name="Summary_back" xfId="1020"/>
    <cellStyle name="Table  - Style6" xfId="1021"/>
    <cellStyle name="Times New Roman" xfId="1022"/>
    <cellStyle name="Title  - Style1" xfId="1023"/>
    <cellStyle name="Title 2" xfId="93"/>
    <cellStyle name="Title 3" xfId="1046"/>
    <cellStyle name="Title Row" xfId="1024"/>
    <cellStyle name="Total 2" xfId="94"/>
    <cellStyle name="totalbold" xfId="1025"/>
    <cellStyle name="TotCol - Style5" xfId="1026"/>
    <cellStyle name="TotRow - Style4" xfId="1027"/>
    <cellStyle name="Tusental (0)_pldt" xfId="1028"/>
    <cellStyle name="Tusental_pldt" xfId="1029"/>
    <cellStyle name="ultant" xfId="1030"/>
    <cellStyle name="uni" xfId="1031"/>
    <cellStyle name="Unit" xfId="1032"/>
    <cellStyle name="Valuta (0)_pldt" xfId="1033"/>
    <cellStyle name="Valuta_pldt" xfId="1034"/>
    <cellStyle name="Warning Text 2" xfId="95"/>
    <cellStyle name="쉼표 [0]_ML_Maintenance_Quo_060628" xfId="1035"/>
    <cellStyle name="표준_Minimum Margin Form" xfId="1036"/>
    <cellStyle name="一般_Sheet1" xfId="1037"/>
    <cellStyle name="桁区切り [0.00]_laroux" xfId="1038"/>
    <cellStyle name="桁区切り_laroux" xfId="1039"/>
    <cellStyle name="標準_94物件" xfId="1040"/>
    <cellStyle name="通貨 [0.00]_laroux" xfId="1041"/>
    <cellStyle name="通貨_laroux" xfId="10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K10" sqref="K10"/>
    </sheetView>
  </sheetViews>
  <sheetFormatPr defaultRowHeight="14.5"/>
  <cols>
    <col min="1" max="1" width="8.6328125" bestFit="1" customWidth="1"/>
    <col min="2" max="2" width="19.36328125" bestFit="1" customWidth="1"/>
    <col min="3" max="3" width="12.6328125" customWidth="1"/>
    <col min="4" max="4" width="22.453125" customWidth="1"/>
    <col min="5" max="5" width="20.08984375" bestFit="1" customWidth="1"/>
    <col min="6" max="6" width="22.54296875" customWidth="1"/>
    <col min="7" max="7" width="16.36328125" bestFit="1" customWidth="1"/>
  </cols>
  <sheetData>
    <row r="1" spans="1:7">
      <c r="A1" t="s">
        <v>40</v>
      </c>
    </row>
    <row r="2" spans="1:7">
      <c r="A2" t="s">
        <v>193</v>
      </c>
    </row>
    <row r="3" spans="1:7">
      <c r="A3" t="s">
        <v>41</v>
      </c>
      <c r="B3" t="s">
        <v>192</v>
      </c>
    </row>
    <row r="4" spans="1:7">
      <c r="A4" t="s">
        <v>118</v>
      </c>
    </row>
    <row r="6" spans="1:7" ht="31">
      <c r="A6" s="27" t="s">
        <v>0</v>
      </c>
      <c r="B6" s="27" t="s">
        <v>1</v>
      </c>
      <c r="C6" s="27" t="s">
        <v>2</v>
      </c>
      <c r="D6" s="159" t="s">
        <v>196</v>
      </c>
      <c r="E6" s="159" t="s">
        <v>197</v>
      </c>
      <c r="F6" s="159" t="s">
        <v>195</v>
      </c>
      <c r="G6" s="27" t="s">
        <v>3</v>
      </c>
    </row>
    <row r="7" spans="1:7">
      <c r="A7" s="31">
        <v>1</v>
      </c>
      <c r="B7" s="28" t="s">
        <v>117</v>
      </c>
      <c r="C7" s="29">
        <f>'CIVIL &amp; INTERIOR'!H57</f>
        <v>849585</v>
      </c>
      <c r="D7" s="160">
        <f>'CIVIL &amp; INTERIOR'!J57</f>
        <v>553503</v>
      </c>
      <c r="E7" s="163">
        <f>'CIVIL &amp; INTERIOR'!L57</f>
        <v>159726</v>
      </c>
      <c r="F7" s="29">
        <f>D7+E7</f>
        <v>713229</v>
      </c>
      <c r="G7" s="29">
        <f>-C7+F7</f>
        <v>-136356</v>
      </c>
    </row>
    <row r="8" spans="1:7">
      <c r="A8" s="31">
        <v>3</v>
      </c>
      <c r="B8" s="28" t="s">
        <v>5</v>
      </c>
      <c r="C8" s="29">
        <f>'PLUMBING '!F41</f>
        <v>84446</v>
      </c>
      <c r="D8">
        <f>'PLUMBING '!J41</f>
        <v>60723</v>
      </c>
      <c r="E8" s="163">
        <v>0</v>
      </c>
      <c r="F8" s="29">
        <f t="shared" ref="F8:F9" si="0">D8+E8</f>
        <v>60723</v>
      </c>
      <c r="G8" s="29">
        <f>-C8+F8</f>
        <v>-23723</v>
      </c>
    </row>
    <row r="9" spans="1:7">
      <c r="A9" s="31">
        <v>2</v>
      </c>
      <c r="B9" s="28" t="s">
        <v>4</v>
      </c>
      <c r="C9" s="29">
        <f>'ELECTRICAL '!F109</f>
        <v>237575</v>
      </c>
      <c r="D9" s="160">
        <f>'ELECTRICAL '!H109</f>
        <v>233655</v>
      </c>
      <c r="E9" s="163">
        <f>'ELECTRICAL '!J109</f>
        <v>3800</v>
      </c>
      <c r="F9" s="29">
        <f t="shared" si="0"/>
        <v>237455</v>
      </c>
      <c r="G9" s="29">
        <f>-C9+F9</f>
        <v>-120</v>
      </c>
    </row>
    <row r="10" spans="1:7">
      <c r="A10" s="26"/>
      <c r="B10" s="28"/>
      <c r="C10" s="29"/>
      <c r="D10" s="160"/>
      <c r="E10" s="46"/>
      <c r="F10" s="29"/>
      <c r="G10" s="29"/>
    </row>
    <row r="11" spans="1:7">
      <c r="A11" s="28"/>
      <c r="B11" s="28" t="s">
        <v>37</v>
      </c>
      <c r="C11" s="30">
        <f>SUM(C7:C10)</f>
        <v>1171606</v>
      </c>
      <c r="D11" s="161">
        <f>SUM(D7:D10)</f>
        <v>847881</v>
      </c>
      <c r="E11" s="161">
        <f>SUM(E7:E10)</f>
        <v>163526</v>
      </c>
      <c r="F11" s="30">
        <f>SUM(F7:F10)</f>
        <v>1011407</v>
      </c>
      <c r="G11" s="260">
        <f>SUM(G7:G10)</f>
        <v>-160199</v>
      </c>
    </row>
    <row r="12" spans="1:7">
      <c r="A12" s="28"/>
      <c r="B12" s="28" t="s">
        <v>38</v>
      </c>
      <c r="C12" s="29">
        <f>C11*18%</f>
        <v>210889.08</v>
      </c>
      <c r="D12" s="160">
        <f>D11*18%</f>
        <v>152618.57999999999</v>
      </c>
      <c r="E12" s="160">
        <f>E11*18%</f>
        <v>29434.68</v>
      </c>
      <c r="F12" s="29">
        <f>F11*18%</f>
        <v>182053.25999999998</v>
      </c>
      <c r="G12" s="261">
        <f>G11*18%</f>
        <v>-28835.82</v>
      </c>
    </row>
    <row r="13" spans="1:7">
      <c r="A13" s="28"/>
      <c r="B13" s="28" t="s">
        <v>39</v>
      </c>
      <c r="C13" s="30">
        <f>SUM(C11:C12)</f>
        <v>1382495.08</v>
      </c>
      <c r="D13" s="161">
        <f>SUM(D11:D12)</f>
        <v>1000499.58</v>
      </c>
      <c r="E13" s="161">
        <f>SUM(E11:E12)</f>
        <v>192960.68</v>
      </c>
      <c r="F13" s="30">
        <f>SUM(F11:F12)</f>
        <v>1193460.26</v>
      </c>
      <c r="G13" s="260">
        <f>SUM(G11:G12)</f>
        <v>-189034.82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62"/>
  <sheetViews>
    <sheetView zoomScale="80" zoomScaleNormal="80" workbookViewId="0">
      <pane ySplit="5" topLeftCell="A13" activePane="bottomLeft" state="frozen"/>
      <selection pane="bottomLeft" activeCell="L34" sqref="L34"/>
    </sheetView>
  </sheetViews>
  <sheetFormatPr defaultRowHeight="14.5"/>
  <cols>
    <col min="2" max="2" width="43.08984375" customWidth="1"/>
    <col min="6" max="6" width="12.36328125" bestFit="1" customWidth="1"/>
    <col min="8" max="8" width="15.36328125" customWidth="1"/>
    <col min="9" max="9" width="15.54296875" customWidth="1"/>
    <col min="10" max="10" width="10.90625" style="92" bestFit="1" customWidth="1"/>
    <col min="12" max="12" width="15.36328125" customWidth="1"/>
  </cols>
  <sheetData>
    <row r="1" spans="1:13">
      <c r="A1" s="192" t="s">
        <v>47</v>
      </c>
      <c r="B1" s="193"/>
      <c r="C1" s="193"/>
      <c r="D1" s="2"/>
      <c r="E1" s="3" t="s">
        <v>6</v>
      </c>
      <c r="F1" s="6" t="s">
        <v>7</v>
      </c>
      <c r="G1" s="6"/>
      <c r="H1" s="6"/>
      <c r="I1" s="6"/>
      <c r="J1" s="6"/>
      <c r="K1" s="6"/>
      <c r="L1" s="6"/>
      <c r="M1" s="3"/>
    </row>
    <row r="2" spans="1:13">
      <c r="A2" s="194"/>
      <c r="B2" s="194"/>
      <c r="C2" s="6"/>
      <c r="D2" s="3"/>
      <c r="E2" s="3" t="s">
        <v>8</v>
      </c>
      <c r="F2" s="7" t="s">
        <v>9</v>
      </c>
      <c r="G2" s="195" t="s">
        <v>10</v>
      </c>
      <c r="H2" s="196"/>
      <c r="I2" s="197" t="s">
        <v>201</v>
      </c>
      <c r="J2" s="198"/>
      <c r="K2" s="199" t="s">
        <v>198</v>
      </c>
      <c r="L2" s="199"/>
      <c r="M2" s="7"/>
    </row>
    <row r="3" spans="1:13">
      <c r="A3" s="4"/>
      <c r="B3" s="4"/>
      <c r="C3" s="5"/>
      <c r="D3" s="4"/>
      <c r="E3" s="4"/>
      <c r="F3" s="4"/>
      <c r="G3" s="4"/>
      <c r="H3" s="4"/>
      <c r="I3" s="5"/>
      <c r="J3" s="4"/>
      <c r="K3" s="4"/>
      <c r="L3" s="4"/>
      <c r="M3" s="4"/>
    </row>
    <row r="4" spans="1:13">
      <c r="A4" s="213" t="s">
        <v>13</v>
      </c>
      <c r="B4" s="211" t="s">
        <v>14</v>
      </c>
      <c r="D4" s="211" t="s">
        <v>44</v>
      </c>
      <c r="E4" s="211" t="s">
        <v>16</v>
      </c>
      <c r="F4" s="211" t="s">
        <v>15</v>
      </c>
      <c r="G4" s="211" t="s">
        <v>17</v>
      </c>
      <c r="H4" s="211" t="s">
        <v>18</v>
      </c>
      <c r="I4" s="211" t="s">
        <v>16</v>
      </c>
      <c r="J4" s="211" t="s">
        <v>18</v>
      </c>
      <c r="K4" s="211" t="s">
        <v>16</v>
      </c>
      <c r="L4" s="211" t="s">
        <v>18</v>
      </c>
      <c r="M4" s="211" t="s">
        <v>19</v>
      </c>
    </row>
    <row r="5" spans="1:13">
      <c r="A5" s="214"/>
      <c r="B5" s="212"/>
      <c r="D5" s="212"/>
      <c r="E5" s="212"/>
      <c r="F5" s="212"/>
      <c r="G5" s="212"/>
      <c r="H5" s="212"/>
      <c r="I5" s="212"/>
      <c r="J5" s="212"/>
      <c r="K5" s="212"/>
      <c r="L5" s="212"/>
      <c r="M5" s="212"/>
    </row>
    <row r="6" spans="1:13" ht="14.4" customHeight="1">
      <c r="A6" s="118" t="s">
        <v>20</v>
      </c>
      <c r="B6" s="189" t="s">
        <v>139</v>
      </c>
      <c r="C6" s="190"/>
      <c r="D6" s="190"/>
      <c r="E6" s="190"/>
      <c r="F6" s="190"/>
      <c r="G6" s="190"/>
      <c r="H6" s="191"/>
      <c r="J6" s="91"/>
      <c r="K6" s="90"/>
      <c r="L6" s="90"/>
      <c r="M6" s="90"/>
    </row>
    <row r="7" spans="1:13">
      <c r="A7" s="207">
        <v>1</v>
      </c>
      <c r="B7" s="208" t="s">
        <v>140</v>
      </c>
      <c r="C7" s="208"/>
      <c r="D7" s="208"/>
      <c r="E7" s="107">
        <v>27</v>
      </c>
      <c r="F7" s="109" t="s">
        <v>141</v>
      </c>
      <c r="G7" s="109">
        <v>2000</v>
      </c>
      <c r="H7" s="109">
        <f>G7*E7</f>
        <v>54000</v>
      </c>
      <c r="I7" s="107">
        <v>27</v>
      </c>
      <c r="J7" s="91">
        <f>I7*G7</f>
        <v>54000</v>
      </c>
      <c r="K7" s="90"/>
      <c r="L7" s="90"/>
      <c r="M7" s="90"/>
    </row>
    <row r="8" spans="1:13" ht="76.5" customHeight="1">
      <c r="A8" s="207"/>
      <c r="B8" s="177" t="s">
        <v>142</v>
      </c>
      <c r="C8" s="178"/>
      <c r="D8" s="179"/>
      <c r="E8" s="109"/>
      <c r="F8" s="109"/>
      <c r="G8" s="109"/>
      <c r="H8" s="109"/>
      <c r="I8" s="109"/>
      <c r="J8" s="91">
        <f t="shared" ref="J8:J54" si="0">I8*G8</f>
        <v>0</v>
      </c>
      <c r="K8" s="90"/>
      <c r="L8" s="90"/>
      <c r="M8" s="90"/>
    </row>
    <row r="9" spans="1:13">
      <c r="A9" s="207">
        <v>2</v>
      </c>
      <c r="B9" s="208" t="s">
        <v>143</v>
      </c>
      <c r="C9" s="208"/>
      <c r="D9" s="208"/>
      <c r="E9" s="107">
        <v>105</v>
      </c>
      <c r="F9" s="109" t="s">
        <v>144</v>
      </c>
      <c r="G9" s="109">
        <v>400</v>
      </c>
      <c r="H9" s="109">
        <f t="shared" ref="H9:H11" si="1">G9*E9</f>
        <v>42000</v>
      </c>
      <c r="I9" s="107"/>
      <c r="J9" s="91">
        <f t="shared" si="0"/>
        <v>0</v>
      </c>
      <c r="K9" s="90"/>
      <c r="L9" s="90"/>
      <c r="M9" s="90"/>
    </row>
    <row r="10" spans="1:13" ht="71.25" customHeight="1">
      <c r="A10" s="207"/>
      <c r="B10" s="177" t="s">
        <v>145</v>
      </c>
      <c r="C10" s="178"/>
      <c r="D10" s="179"/>
      <c r="E10" s="109"/>
      <c r="F10" s="109"/>
      <c r="G10" s="109" t="s">
        <v>22</v>
      </c>
      <c r="H10" s="109"/>
      <c r="I10" s="109"/>
      <c r="J10" s="91"/>
      <c r="K10" s="90"/>
      <c r="L10" s="90"/>
      <c r="M10" s="90"/>
    </row>
    <row r="11" spans="1:13">
      <c r="A11" s="207">
        <v>3</v>
      </c>
      <c r="B11" s="208" t="s">
        <v>146</v>
      </c>
      <c r="C11" s="208"/>
      <c r="D11" s="208"/>
      <c r="E11" s="107">
        <v>505</v>
      </c>
      <c r="F11" s="109" t="s">
        <v>147</v>
      </c>
      <c r="G11" s="109">
        <v>200</v>
      </c>
      <c r="H11" s="109">
        <f t="shared" si="1"/>
        <v>101000</v>
      </c>
      <c r="I11" s="107">
        <v>505</v>
      </c>
      <c r="J11" s="91">
        <f t="shared" si="0"/>
        <v>101000</v>
      </c>
      <c r="K11" s="90"/>
      <c r="L11" s="90"/>
      <c r="M11" s="90"/>
    </row>
    <row r="12" spans="1:13" ht="90" customHeight="1">
      <c r="A12" s="207"/>
      <c r="B12" s="177" t="s">
        <v>148</v>
      </c>
      <c r="C12" s="178"/>
      <c r="D12" s="179"/>
      <c r="E12" s="107"/>
      <c r="F12" s="109"/>
      <c r="G12" s="109"/>
      <c r="H12" s="109"/>
      <c r="I12" s="107"/>
      <c r="J12" s="91">
        <f t="shared" si="0"/>
        <v>0</v>
      </c>
      <c r="K12" s="90"/>
      <c r="L12" s="90"/>
      <c r="M12" s="90"/>
    </row>
    <row r="13" spans="1:13">
      <c r="A13" s="207">
        <v>4</v>
      </c>
      <c r="B13" s="208" t="s">
        <v>149</v>
      </c>
      <c r="C13" s="208"/>
      <c r="D13" s="208"/>
      <c r="E13" s="107">
        <v>16.2</v>
      </c>
      <c r="F13" s="109" t="s">
        <v>147</v>
      </c>
      <c r="G13" s="109">
        <v>1200</v>
      </c>
      <c r="H13" s="109">
        <f>G13*E13</f>
        <v>19440</v>
      </c>
      <c r="I13" s="107">
        <v>16</v>
      </c>
      <c r="J13" s="91">
        <f t="shared" si="0"/>
        <v>19200</v>
      </c>
      <c r="K13" s="90"/>
      <c r="L13" s="90"/>
      <c r="M13" s="90"/>
    </row>
    <row r="14" spans="1:13" ht="87" customHeight="1">
      <c r="A14" s="207"/>
      <c r="B14" s="177" t="s">
        <v>150</v>
      </c>
      <c r="C14" s="178"/>
      <c r="D14" s="179"/>
      <c r="E14" s="109"/>
      <c r="F14" s="109"/>
      <c r="G14" s="109"/>
      <c r="H14" s="109"/>
      <c r="I14" s="109"/>
      <c r="J14" s="91">
        <f t="shared" si="0"/>
        <v>0</v>
      </c>
      <c r="K14" s="90"/>
      <c r="L14" s="90"/>
      <c r="M14" s="90"/>
    </row>
    <row r="15" spans="1:13" ht="28.5" customHeight="1">
      <c r="A15" s="207">
        <v>5</v>
      </c>
      <c r="B15" s="208" t="s">
        <v>151</v>
      </c>
      <c r="C15" s="208"/>
      <c r="D15" s="208"/>
      <c r="E15" s="107">
        <v>300</v>
      </c>
      <c r="F15" s="109" t="s">
        <v>147</v>
      </c>
      <c r="G15" s="109">
        <v>350</v>
      </c>
      <c r="H15" s="109">
        <f>G15*E15</f>
        <v>105000</v>
      </c>
      <c r="I15" s="107">
        <v>153</v>
      </c>
      <c r="J15" s="91">
        <f t="shared" si="0"/>
        <v>53550</v>
      </c>
      <c r="K15" s="90"/>
      <c r="L15" s="90"/>
      <c r="M15" s="90"/>
    </row>
    <row r="16" spans="1:13" ht="61.5" customHeight="1">
      <c r="A16" s="207"/>
      <c r="B16" s="177" t="s">
        <v>152</v>
      </c>
      <c r="C16" s="178"/>
      <c r="D16" s="179"/>
      <c r="E16" s="109"/>
      <c r="F16" s="109"/>
      <c r="G16" s="109"/>
      <c r="H16" s="109"/>
      <c r="I16" s="89"/>
      <c r="J16" s="91">
        <f t="shared" si="0"/>
        <v>0</v>
      </c>
      <c r="K16" s="90"/>
      <c r="L16" s="90"/>
      <c r="M16" s="90"/>
    </row>
    <row r="17" spans="1:13">
      <c r="A17" s="171"/>
      <c r="B17" s="172"/>
      <c r="C17" s="172"/>
      <c r="D17" s="172"/>
      <c r="E17" s="172"/>
      <c r="F17" s="172"/>
      <c r="G17" s="172"/>
      <c r="H17" s="200"/>
      <c r="I17" s="89"/>
      <c r="J17" s="91">
        <f t="shared" si="0"/>
        <v>0</v>
      </c>
      <c r="K17" s="90"/>
      <c r="L17" s="90"/>
      <c r="M17" s="90"/>
    </row>
    <row r="18" spans="1:13" ht="14.4" customHeight="1">
      <c r="A18" s="209" t="s">
        <v>153</v>
      </c>
      <c r="B18" s="210"/>
      <c r="C18" s="210"/>
      <c r="D18" s="210"/>
      <c r="E18" s="210"/>
      <c r="F18" s="210"/>
      <c r="G18" s="210"/>
      <c r="H18" s="110">
        <f>SUM(H7:H16)</f>
        <v>321440</v>
      </c>
      <c r="I18" s="88"/>
      <c r="J18" s="91">
        <f t="shared" si="0"/>
        <v>0</v>
      </c>
      <c r="K18" s="90"/>
      <c r="L18" s="90"/>
      <c r="M18" s="90"/>
    </row>
    <row r="19" spans="1:13" ht="15" customHeight="1">
      <c r="A19" s="201"/>
      <c r="B19" s="202"/>
      <c r="C19" s="202"/>
      <c r="D19" s="202"/>
      <c r="E19" s="202"/>
      <c r="F19" s="202"/>
      <c r="G19" s="202"/>
      <c r="H19" s="203"/>
      <c r="I19" s="87"/>
      <c r="J19" s="91">
        <f t="shared" si="0"/>
        <v>0</v>
      </c>
      <c r="K19" s="90"/>
      <c r="L19" s="90"/>
      <c r="M19" s="90"/>
    </row>
    <row r="20" spans="1:13">
      <c r="A20" s="118" t="s">
        <v>24</v>
      </c>
      <c r="B20" s="204" t="s">
        <v>154</v>
      </c>
      <c r="C20" s="205"/>
      <c r="D20" s="205"/>
      <c r="E20" s="205"/>
      <c r="F20" s="205"/>
      <c r="G20" s="205"/>
      <c r="H20" s="206"/>
      <c r="I20" s="88"/>
      <c r="J20" s="91">
        <f t="shared" si="0"/>
        <v>0</v>
      </c>
      <c r="K20" s="90"/>
      <c r="L20" s="90"/>
      <c r="M20" s="90"/>
    </row>
    <row r="21" spans="1:13">
      <c r="A21" s="180">
        <v>1</v>
      </c>
      <c r="B21" s="218" t="s">
        <v>155</v>
      </c>
      <c r="C21" s="219"/>
      <c r="D21" s="220"/>
      <c r="E21" s="229">
        <v>209</v>
      </c>
      <c r="F21" s="231" t="s">
        <v>156</v>
      </c>
      <c r="G21" s="182">
        <v>150</v>
      </c>
      <c r="H21" s="182">
        <f t="shared" ref="H21" si="2">G21*E21</f>
        <v>31350</v>
      </c>
      <c r="I21" s="229">
        <v>209</v>
      </c>
      <c r="J21" s="91">
        <f>I21*G21</f>
        <v>31350</v>
      </c>
      <c r="K21" s="90"/>
      <c r="L21" s="90"/>
      <c r="M21" s="90"/>
    </row>
    <row r="22" spans="1:13" ht="81" customHeight="1">
      <c r="A22" s="181"/>
      <c r="B22" s="177" t="s">
        <v>157</v>
      </c>
      <c r="C22" s="178"/>
      <c r="D22" s="179"/>
      <c r="E22" s="230"/>
      <c r="F22" s="232"/>
      <c r="G22" s="183"/>
      <c r="H22" s="183"/>
      <c r="I22" s="230"/>
      <c r="J22" s="91"/>
      <c r="K22" s="90">
        <v>21</v>
      </c>
      <c r="L22" s="90">
        <f>K22*G21</f>
        <v>3150</v>
      </c>
      <c r="M22" s="90"/>
    </row>
    <row r="23" spans="1:13" ht="33" customHeight="1">
      <c r="A23" s="180">
        <v>3</v>
      </c>
      <c r="B23" s="218" t="s">
        <v>158</v>
      </c>
      <c r="C23" s="219"/>
      <c r="D23" s="220"/>
      <c r="E23" s="229">
        <v>8</v>
      </c>
      <c r="F23" s="182" t="s">
        <v>21</v>
      </c>
      <c r="G23" s="182">
        <v>200</v>
      </c>
      <c r="H23" s="182">
        <f>E23*G23</f>
        <v>1600</v>
      </c>
      <c r="I23" s="229">
        <v>8</v>
      </c>
      <c r="J23" s="91">
        <f t="shared" si="0"/>
        <v>1600</v>
      </c>
      <c r="K23" s="235"/>
      <c r="L23" s="90"/>
      <c r="M23" s="90"/>
    </row>
    <row r="24" spans="1:13" ht="27" customHeight="1">
      <c r="A24" s="181"/>
      <c r="B24" s="177" t="s">
        <v>159</v>
      </c>
      <c r="C24" s="178"/>
      <c r="D24" s="179"/>
      <c r="E24" s="233"/>
      <c r="F24" s="188"/>
      <c r="G24" s="188"/>
      <c r="H24" s="188"/>
      <c r="I24" s="233"/>
      <c r="J24" s="91">
        <f t="shared" si="0"/>
        <v>0</v>
      </c>
      <c r="K24" s="236"/>
      <c r="L24" s="90">
        <f>G23*K23</f>
        <v>0</v>
      </c>
      <c r="M24" s="90"/>
    </row>
    <row r="25" spans="1:13" ht="31.5" customHeight="1">
      <c r="A25" s="181"/>
      <c r="B25" s="177" t="s">
        <v>160</v>
      </c>
      <c r="C25" s="178"/>
      <c r="D25" s="179"/>
      <c r="E25" s="230"/>
      <c r="F25" s="183"/>
      <c r="G25" s="183"/>
      <c r="H25" s="183"/>
      <c r="I25" s="230"/>
      <c r="J25" s="91">
        <f t="shared" si="0"/>
        <v>0</v>
      </c>
      <c r="K25" s="237"/>
      <c r="L25" s="90"/>
      <c r="M25" s="90"/>
    </row>
    <row r="26" spans="1:13">
      <c r="A26" s="106">
        <v>4</v>
      </c>
      <c r="B26" s="218" t="s">
        <v>161</v>
      </c>
      <c r="C26" s="219"/>
      <c r="D26" s="220"/>
      <c r="E26" s="107"/>
      <c r="F26" s="109"/>
      <c r="G26" s="109"/>
      <c r="H26" s="109"/>
      <c r="I26" s="107"/>
      <c r="J26" s="91">
        <f t="shared" si="0"/>
        <v>0</v>
      </c>
      <c r="K26" s="90"/>
      <c r="L26" s="90"/>
      <c r="M26" s="90"/>
    </row>
    <row r="27" spans="1:13" ht="16">
      <c r="A27" s="171"/>
      <c r="B27" s="172"/>
      <c r="C27" s="172"/>
      <c r="D27" s="172"/>
      <c r="E27" s="172"/>
      <c r="F27" s="172"/>
      <c r="G27" s="172"/>
      <c r="H27" s="173"/>
      <c r="I27" s="97"/>
      <c r="J27" s="91">
        <f t="shared" si="0"/>
        <v>0</v>
      </c>
      <c r="K27" s="90"/>
      <c r="L27" s="90"/>
      <c r="M27" s="90"/>
    </row>
    <row r="28" spans="1:13" ht="15" customHeight="1">
      <c r="A28" s="185" t="s">
        <v>162</v>
      </c>
      <c r="B28" s="186"/>
      <c r="C28" s="186"/>
      <c r="D28" s="186"/>
      <c r="E28" s="186"/>
      <c r="F28" s="186"/>
      <c r="G28" s="187"/>
      <c r="H28" s="110">
        <f>SUM(H21:H26)</f>
        <v>32950</v>
      </c>
      <c r="I28" s="93"/>
      <c r="J28" s="91">
        <f t="shared" si="0"/>
        <v>0</v>
      </c>
      <c r="K28" s="90"/>
      <c r="L28" s="90"/>
      <c r="M28" s="90"/>
    </row>
    <row r="29" spans="1:13" ht="34.25" customHeight="1">
      <c r="A29" s="171"/>
      <c r="B29" s="172"/>
      <c r="C29" s="172"/>
      <c r="D29" s="172"/>
      <c r="E29" s="172"/>
      <c r="F29" s="172"/>
      <c r="G29" s="172"/>
      <c r="H29" s="173"/>
      <c r="I29" s="156"/>
      <c r="J29" s="91">
        <f t="shared" si="0"/>
        <v>0</v>
      </c>
      <c r="K29" s="90"/>
      <c r="L29" s="90"/>
      <c r="M29" s="90"/>
    </row>
    <row r="30" spans="1:13" ht="15" customHeight="1">
      <c r="A30" s="118" t="s">
        <v>25</v>
      </c>
      <c r="B30" s="234" t="s">
        <v>163</v>
      </c>
      <c r="C30" s="234"/>
      <c r="D30" s="234"/>
      <c r="E30" s="234"/>
      <c r="F30" s="234"/>
      <c r="G30" s="234"/>
      <c r="H30" s="234"/>
      <c r="I30" s="157"/>
      <c r="J30" s="91">
        <f t="shared" si="0"/>
        <v>0</v>
      </c>
      <c r="K30" s="90"/>
      <c r="L30" s="90"/>
      <c r="M30" s="90"/>
    </row>
    <row r="31" spans="1:13" ht="21.75" customHeight="1">
      <c r="A31" s="180">
        <v>1</v>
      </c>
      <c r="B31" s="218" t="s">
        <v>164</v>
      </c>
      <c r="C31" s="219"/>
      <c r="D31" s="220"/>
      <c r="E31" s="229">
        <v>209</v>
      </c>
      <c r="F31" s="182" t="s">
        <v>165</v>
      </c>
      <c r="G31" s="182">
        <v>30</v>
      </c>
      <c r="H31" s="184">
        <f>E31*G31</f>
        <v>6270</v>
      </c>
      <c r="I31" s="238"/>
      <c r="J31" s="91">
        <f t="shared" si="0"/>
        <v>0</v>
      </c>
      <c r="K31" s="90"/>
      <c r="L31" s="90"/>
      <c r="M31" s="90"/>
    </row>
    <row r="32" spans="1:13" ht="84" customHeight="1">
      <c r="A32" s="224"/>
      <c r="B32" s="177" t="s">
        <v>166</v>
      </c>
      <c r="C32" s="178"/>
      <c r="D32" s="179"/>
      <c r="E32" s="230"/>
      <c r="F32" s="183"/>
      <c r="G32" s="183"/>
      <c r="H32" s="184"/>
      <c r="I32" s="238"/>
      <c r="J32" s="91">
        <f t="shared" si="0"/>
        <v>0</v>
      </c>
      <c r="K32" s="91">
        <v>209</v>
      </c>
      <c r="L32" s="90">
        <f>G31*K32</f>
        <v>6270</v>
      </c>
      <c r="M32" s="90"/>
    </row>
    <row r="33" spans="1:13" ht="35.25" customHeight="1">
      <c r="A33" s="180">
        <v>2</v>
      </c>
      <c r="B33" s="218" t="s">
        <v>167</v>
      </c>
      <c r="C33" s="219"/>
      <c r="D33" s="220"/>
      <c r="E33" s="182">
        <v>374.5</v>
      </c>
      <c r="F33" s="182" t="s">
        <v>165</v>
      </c>
      <c r="G33" s="182">
        <v>492</v>
      </c>
      <c r="H33" s="184">
        <f t="shared" ref="H33" si="3">E33*G33</f>
        <v>184254</v>
      </c>
      <c r="I33" s="238">
        <v>69</v>
      </c>
      <c r="J33" s="91">
        <f t="shared" si="0"/>
        <v>33948</v>
      </c>
      <c r="K33" s="90"/>
      <c r="L33" s="90"/>
      <c r="M33" s="90"/>
    </row>
    <row r="34" spans="1:13" ht="78" customHeight="1">
      <c r="A34" s="181"/>
      <c r="B34" s="177" t="s">
        <v>168</v>
      </c>
      <c r="C34" s="178"/>
      <c r="D34" s="179"/>
      <c r="E34" s="183"/>
      <c r="F34" s="183"/>
      <c r="G34" s="183"/>
      <c r="H34" s="184"/>
      <c r="I34" s="238"/>
      <c r="J34" s="91">
        <f t="shared" si="0"/>
        <v>0</v>
      </c>
      <c r="K34" s="259">
        <f>E33-I33</f>
        <v>305.5</v>
      </c>
      <c r="L34" s="90">
        <f>G33*K34</f>
        <v>150306</v>
      </c>
      <c r="M34" s="90"/>
    </row>
    <row r="35" spans="1:13" ht="42.75" customHeight="1">
      <c r="A35" s="180">
        <v>3</v>
      </c>
      <c r="B35" s="218" t="s">
        <v>169</v>
      </c>
      <c r="C35" s="219"/>
      <c r="D35" s="220"/>
      <c r="E35" s="182">
        <v>46.5</v>
      </c>
      <c r="F35" s="182" t="s">
        <v>165</v>
      </c>
      <c r="G35" s="182">
        <v>492</v>
      </c>
      <c r="H35" s="184">
        <f t="shared" ref="H35" si="4">E35*G35</f>
        <v>22878</v>
      </c>
      <c r="I35" s="238">
        <v>46.5</v>
      </c>
      <c r="J35" s="91">
        <f t="shared" si="0"/>
        <v>22878</v>
      </c>
      <c r="K35" s="90"/>
      <c r="L35" s="90"/>
      <c r="M35" s="90"/>
    </row>
    <row r="36" spans="1:13" ht="75" customHeight="1">
      <c r="A36" s="181"/>
      <c r="B36" s="177" t="s">
        <v>168</v>
      </c>
      <c r="C36" s="178"/>
      <c r="D36" s="179"/>
      <c r="E36" s="183"/>
      <c r="F36" s="183"/>
      <c r="G36" s="183"/>
      <c r="H36" s="184"/>
      <c r="I36" s="239"/>
      <c r="J36" s="91">
        <f t="shared" si="0"/>
        <v>0</v>
      </c>
      <c r="K36" s="90"/>
      <c r="L36" s="90">
        <f>G35*K36</f>
        <v>0</v>
      </c>
      <c r="M36" s="90"/>
    </row>
    <row r="37" spans="1:13" ht="15">
      <c r="A37" s="113">
        <v>4</v>
      </c>
      <c r="B37" s="218" t="s">
        <v>161</v>
      </c>
      <c r="C37" s="219"/>
      <c r="D37" s="220"/>
      <c r="E37" s="107"/>
      <c r="F37" s="109"/>
      <c r="G37" s="109"/>
      <c r="H37" s="109">
        <f t="shared" ref="H37" si="5">G37*E37</f>
        <v>0</v>
      </c>
      <c r="I37" s="95"/>
      <c r="J37" s="91">
        <f t="shared" si="0"/>
        <v>0</v>
      </c>
      <c r="K37" s="90"/>
      <c r="L37" s="90"/>
      <c r="M37" s="90"/>
    </row>
    <row r="38" spans="1:13" ht="16">
      <c r="A38" s="171"/>
      <c r="B38" s="172"/>
      <c r="C38" s="172"/>
      <c r="D38" s="172"/>
      <c r="E38" s="172"/>
      <c r="F38" s="172"/>
      <c r="G38" s="172"/>
      <c r="H38" s="173"/>
      <c r="I38" s="94"/>
      <c r="J38" s="91">
        <f t="shared" si="0"/>
        <v>0</v>
      </c>
      <c r="K38" s="90"/>
      <c r="L38" s="90"/>
      <c r="M38" s="90"/>
    </row>
    <row r="39" spans="1:13" ht="15" customHeight="1">
      <c r="A39" s="185" t="s">
        <v>170</v>
      </c>
      <c r="B39" s="186"/>
      <c r="C39" s="186"/>
      <c r="D39" s="186"/>
      <c r="E39" s="186"/>
      <c r="F39" s="186"/>
      <c r="G39" s="187"/>
      <c r="H39" s="110">
        <f>SUM(H31:H37)</f>
        <v>213402</v>
      </c>
      <c r="I39" s="96"/>
      <c r="J39" s="91">
        <f t="shared" si="0"/>
        <v>0</v>
      </c>
      <c r="K39" s="90"/>
      <c r="L39" s="90"/>
      <c r="M39" s="90"/>
    </row>
    <row r="40" spans="1:13" ht="16">
      <c r="A40" s="171"/>
      <c r="B40" s="221"/>
      <c r="C40" s="221"/>
      <c r="D40" s="221"/>
      <c r="E40" s="221"/>
      <c r="F40" s="221"/>
      <c r="G40" s="221"/>
      <c r="H40" s="200"/>
      <c r="I40" s="93"/>
      <c r="J40" s="91">
        <f t="shared" si="0"/>
        <v>0</v>
      </c>
      <c r="K40" s="90"/>
      <c r="L40" s="90"/>
      <c r="M40" s="90"/>
    </row>
    <row r="41" spans="1:13" ht="15">
      <c r="A41" s="118" t="s">
        <v>26</v>
      </c>
      <c r="B41" s="174" t="s">
        <v>171</v>
      </c>
      <c r="C41" s="175"/>
      <c r="D41" s="175"/>
      <c r="E41" s="175"/>
      <c r="F41" s="175"/>
      <c r="G41" s="175"/>
      <c r="H41" s="176"/>
      <c r="I41" s="95"/>
      <c r="J41" s="91">
        <f t="shared" si="0"/>
        <v>0</v>
      </c>
      <c r="K41" s="90"/>
      <c r="L41" s="90"/>
      <c r="M41" s="90"/>
    </row>
    <row r="42" spans="1:13" s="92" customFormat="1" ht="28.5" customHeight="1">
      <c r="A42" s="182">
        <v>1</v>
      </c>
      <c r="B42" s="226" t="s">
        <v>172</v>
      </c>
      <c r="C42" s="227"/>
      <c r="D42" s="228"/>
      <c r="E42" s="107">
        <v>53.34</v>
      </c>
      <c r="F42" s="109" t="s">
        <v>147</v>
      </c>
      <c r="G42" s="109">
        <v>2400</v>
      </c>
      <c r="H42" s="184">
        <f t="shared" ref="H42" si="6">E42*G42</f>
        <v>128016.00000000001</v>
      </c>
      <c r="I42" s="107">
        <v>53</v>
      </c>
      <c r="J42" s="91">
        <f t="shared" si="0"/>
        <v>127200</v>
      </c>
      <c r="K42" s="91"/>
      <c r="L42" s="91"/>
      <c r="M42" s="91"/>
    </row>
    <row r="43" spans="1:13" s="92" customFormat="1" ht="103.5" customHeight="1">
      <c r="A43" s="188"/>
      <c r="B43" s="225" t="s">
        <v>173</v>
      </c>
      <c r="C43" s="222"/>
      <c r="D43" s="223"/>
      <c r="E43" s="153"/>
      <c r="F43" s="109"/>
      <c r="G43" s="154"/>
      <c r="H43" s="184"/>
      <c r="I43" s="153"/>
      <c r="J43" s="91">
        <f t="shared" si="0"/>
        <v>0</v>
      </c>
      <c r="K43" s="91"/>
      <c r="L43" s="91"/>
      <c r="M43" s="91"/>
    </row>
    <row r="44" spans="1:13" s="92" customFormat="1" ht="85.5" customHeight="1">
      <c r="A44" s="183"/>
      <c r="B44" s="222" t="s">
        <v>174</v>
      </c>
      <c r="C44" s="222"/>
      <c r="D44" s="223"/>
      <c r="E44" s="107"/>
      <c r="F44" s="155"/>
      <c r="G44" s="109"/>
      <c r="H44" s="109"/>
      <c r="I44" s="107"/>
      <c r="J44" s="91">
        <f t="shared" si="0"/>
        <v>0</v>
      </c>
      <c r="K44" s="91"/>
      <c r="L44" s="91"/>
      <c r="M44" s="91"/>
    </row>
    <row r="45" spans="1:13" ht="15" customHeight="1">
      <c r="A45" s="207">
        <v>2</v>
      </c>
      <c r="B45" s="208" t="s">
        <v>175</v>
      </c>
      <c r="C45" s="208"/>
      <c r="D45" s="208"/>
      <c r="E45" s="107">
        <v>1</v>
      </c>
      <c r="F45" s="107" t="s">
        <v>23</v>
      </c>
      <c r="G45" s="109">
        <v>42000</v>
      </c>
      <c r="H45" s="109">
        <f>E45*G45</f>
        <v>42000</v>
      </c>
      <c r="I45" s="107"/>
      <c r="J45" s="91">
        <f t="shared" si="0"/>
        <v>0</v>
      </c>
      <c r="K45" s="90"/>
      <c r="L45" s="90"/>
      <c r="M45" s="90"/>
    </row>
    <row r="46" spans="1:13" ht="92.25" customHeight="1">
      <c r="A46" s="207"/>
      <c r="B46" s="170" t="s">
        <v>176</v>
      </c>
      <c r="C46" s="170"/>
      <c r="D46" s="170"/>
      <c r="E46" s="107"/>
      <c r="F46" s="107"/>
      <c r="G46" s="109"/>
      <c r="H46" s="109"/>
      <c r="I46" s="107"/>
      <c r="J46" s="91">
        <f t="shared" si="0"/>
        <v>0</v>
      </c>
      <c r="K46" s="90"/>
      <c r="L46" s="90"/>
      <c r="M46" s="90"/>
    </row>
    <row r="47" spans="1:13" ht="19.5" customHeight="1">
      <c r="A47" s="207">
        <v>3</v>
      </c>
      <c r="B47" s="208" t="s">
        <v>177</v>
      </c>
      <c r="C47" s="208"/>
      <c r="D47" s="208"/>
      <c r="E47" s="107">
        <v>2</v>
      </c>
      <c r="F47" s="107" t="s">
        <v>23</v>
      </c>
      <c r="G47" s="109">
        <v>7500</v>
      </c>
      <c r="H47" s="109">
        <f>E47*G47</f>
        <v>15000</v>
      </c>
      <c r="I47" s="107">
        <v>2</v>
      </c>
      <c r="J47" s="91">
        <f t="shared" si="0"/>
        <v>15000</v>
      </c>
      <c r="K47" s="46"/>
      <c r="L47" s="46"/>
      <c r="M47" s="46"/>
    </row>
    <row r="48" spans="1:13" ht="66.75" customHeight="1">
      <c r="A48" s="207"/>
      <c r="B48" s="170" t="s">
        <v>178</v>
      </c>
      <c r="C48" s="170"/>
      <c r="D48" s="170"/>
      <c r="E48" s="107"/>
      <c r="F48" s="107"/>
      <c r="G48" s="109"/>
      <c r="H48" s="109"/>
      <c r="I48" s="107"/>
      <c r="J48" s="91">
        <f t="shared" si="0"/>
        <v>0</v>
      </c>
      <c r="K48" s="46"/>
      <c r="L48" s="46"/>
      <c r="M48" s="46"/>
    </row>
    <row r="49" spans="1:13" ht="45" customHeight="1">
      <c r="A49" s="207">
        <v>4</v>
      </c>
      <c r="B49" s="208" t="s">
        <v>179</v>
      </c>
      <c r="C49" s="208"/>
      <c r="D49" s="208"/>
      <c r="E49" s="107">
        <v>30</v>
      </c>
      <c r="F49" s="107" t="s">
        <v>147</v>
      </c>
      <c r="G49" s="114">
        <v>2400</v>
      </c>
      <c r="H49" s="109">
        <f>E49*G49</f>
        <v>72000</v>
      </c>
      <c r="I49" s="107">
        <v>30</v>
      </c>
      <c r="J49" s="91">
        <f t="shared" si="0"/>
        <v>72000</v>
      </c>
      <c r="K49" s="46"/>
      <c r="L49" s="46"/>
      <c r="M49" s="46"/>
    </row>
    <row r="50" spans="1:13" ht="90" customHeight="1">
      <c r="A50" s="207"/>
      <c r="B50" s="170" t="s">
        <v>180</v>
      </c>
      <c r="C50" s="170"/>
      <c r="D50" s="170"/>
      <c r="E50" s="115"/>
      <c r="F50" s="115"/>
      <c r="G50" s="114"/>
      <c r="H50" s="109"/>
      <c r="I50" s="115"/>
      <c r="J50" s="91">
        <f t="shared" si="0"/>
        <v>0</v>
      </c>
      <c r="K50" s="46"/>
      <c r="L50" s="46"/>
      <c r="M50" s="46"/>
    </row>
    <row r="51" spans="1:13">
      <c r="A51" s="113">
        <v>5</v>
      </c>
      <c r="B51" s="208" t="s">
        <v>181</v>
      </c>
      <c r="C51" s="208"/>
      <c r="D51" s="208"/>
      <c r="E51" s="115"/>
      <c r="F51" s="115"/>
      <c r="G51" s="114"/>
      <c r="H51" s="109"/>
      <c r="I51" s="115"/>
      <c r="J51" s="91">
        <f t="shared" si="0"/>
        <v>0</v>
      </c>
      <c r="K51" s="46"/>
      <c r="L51" s="46"/>
      <c r="M51" s="46"/>
    </row>
    <row r="52" spans="1:13" ht="115.5" customHeight="1">
      <c r="A52" s="113"/>
      <c r="B52" s="177" t="s">
        <v>182</v>
      </c>
      <c r="C52" s="178"/>
      <c r="D52" s="179"/>
      <c r="E52" s="116">
        <v>1</v>
      </c>
      <c r="F52" s="116" t="s">
        <v>23</v>
      </c>
      <c r="G52" s="114">
        <v>21777</v>
      </c>
      <c r="H52" s="109">
        <f>E52*G52</f>
        <v>21777</v>
      </c>
      <c r="I52" s="116">
        <v>1</v>
      </c>
      <c r="J52" s="91">
        <f t="shared" si="0"/>
        <v>21777</v>
      </c>
      <c r="K52" s="46"/>
      <c r="L52" s="46"/>
      <c r="M52" s="46"/>
    </row>
    <row r="53" spans="1:13">
      <c r="A53" s="113">
        <v>6</v>
      </c>
      <c r="B53" s="208" t="s">
        <v>183</v>
      </c>
      <c r="C53" s="208"/>
      <c r="D53" s="208"/>
      <c r="E53" s="116"/>
      <c r="F53" s="116"/>
      <c r="G53" s="114"/>
      <c r="H53" s="109"/>
      <c r="I53" s="116"/>
      <c r="J53" s="91">
        <f t="shared" si="0"/>
        <v>0</v>
      </c>
      <c r="K53" s="46"/>
      <c r="L53" s="46"/>
      <c r="M53" s="46"/>
    </row>
    <row r="54" spans="1:13" ht="115.5" customHeight="1">
      <c r="A54" s="113"/>
      <c r="B54" s="177" t="s">
        <v>184</v>
      </c>
      <c r="C54" s="178"/>
      <c r="D54" s="179"/>
      <c r="E54" s="116">
        <v>2</v>
      </c>
      <c r="F54" s="116" t="s">
        <v>23</v>
      </c>
      <c r="G54" s="114">
        <v>1500</v>
      </c>
      <c r="H54" s="109">
        <f>E54*G54</f>
        <v>3000</v>
      </c>
      <c r="I54" s="116"/>
      <c r="J54" s="91">
        <f t="shared" si="0"/>
        <v>0</v>
      </c>
      <c r="K54" s="46"/>
      <c r="L54" s="46"/>
      <c r="M54" s="46"/>
    </row>
    <row r="55" spans="1:13" ht="15" customHeight="1">
      <c r="A55" s="185" t="s">
        <v>185</v>
      </c>
      <c r="B55" s="186"/>
      <c r="C55" s="186"/>
      <c r="D55" s="186"/>
      <c r="E55" s="186"/>
      <c r="F55" s="186"/>
      <c r="G55" s="187"/>
      <c r="H55" s="110">
        <f>SUM(H42:H54)</f>
        <v>281793</v>
      </c>
      <c r="I55" s="93"/>
      <c r="J55" s="91"/>
      <c r="K55" s="46"/>
      <c r="L55" s="46"/>
      <c r="M55" s="46"/>
    </row>
    <row r="56" spans="1:13" ht="16">
      <c r="A56" s="117"/>
      <c r="B56" s="108"/>
      <c r="C56" s="108"/>
      <c r="D56" s="108"/>
      <c r="E56" s="108"/>
      <c r="F56" s="108"/>
      <c r="G56" s="108"/>
      <c r="H56" s="111"/>
      <c r="I56" s="93"/>
      <c r="J56" s="91"/>
      <c r="K56" s="46"/>
      <c r="L56" s="46"/>
      <c r="M56" s="46"/>
    </row>
    <row r="57" spans="1:13" ht="39.75" customHeight="1">
      <c r="A57" s="215" t="s">
        <v>186</v>
      </c>
      <c r="B57" s="216"/>
      <c r="C57" s="216"/>
      <c r="D57" s="216"/>
      <c r="E57" s="216"/>
      <c r="F57" s="216"/>
      <c r="G57" s="217"/>
      <c r="H57" s="119">
        <f>H55+H39+H28+H18</f>
        <v>849585</v>
      </c>
      <c r="I57" s="46"/>
      <c r="J57" s="158">
        <f>SUM(J7:J56)</f>
        <v>553503</v>
      </c>
      <c r="K57" s="46"/>
      <c r="L57" s="46">
        <f>SUM(L8:L56)</f>
        <v>159726</v>
      </c>
      <c r="M57" s="46"/>
    </row>
    <row r="58" spans="1:13" ht="18">
      <c r="A58" s="167"/>
      <c r="B58" s="168"/>
      <c r="C58" s="168"/>
      <c r="D58" s="168"/>
      <c r="E58" s="168"/>
      <c r="F58" s="168"/>
      <c r="G58" s="168"/>
      <c r="H58" s="169"/>
      <c r="I58" s="46"/>
      <c r="J58" s="91"/>
      <c r="K58" s="46"/>
      <c r="L58" s="46"/>
      <c r="M58" s="46"/>
    </row>
    <row r="59" spans="1:13" ht="15.65" customHeight="1">
      <c r="A59" s="164" t="s">
        <v>187</v>
      </c>
      <c r="B59" s="165"/>
      <c r="C59" s="165"/>
      <c r="D59" s="165"/>
      <c r="E59" s="165"/>
      <c r="F59" s="165"/>
      <c r="G59" s="166"/>
      <c r="H59" s="112"/>
      <c r="I59" s="46"/>
      <c r="J59" s="91"/>
      <c r="K59" s="46"/>
      <c r="L59" s="46"/>
      <c r="M59" s="46"/>
    </row>
    <row r="60" spans="1:13" ht="15.65" customHeight="1">
      <c r="A60" s="164" t="s">
        <v>188</v>
      </c>
      <c r="B60" s="165"/>
      <c r="C60" s="165"/>
      <c r="D60" s="165"/>
      <c r="E60" s="165"/>
      <c r="F60" s="165"/>
      <c r="G60" s="166"/>
      <c r="H60" s="112">
        <f>SUM(H57*18%)</f>
        <v>152925.29999999999</v>
      </c>
      <c r="I60" s="46"/>
      <c r="J60" s="91"/>
      <c r="K60" s="46"/>
      <c r="L60" s="46"/>
      <c r="M60" s="46"/>
    </row>
    <row r="61" spans="1:13" ht="18">
      <c r="A61" s="167"/>
      <c r="B61" s="168"/>
      <c r="C61" s="168"/>
      <c r="D61" s="168"/>
      <c r="E61" s="168"/>
      <c r="F61" s="168"/>
      <c r="G61" s="168"/>
      <c r="H61" s="169"/>
      <c r="I61" s="46"/>
      <c r="J61" s="91"/>
      <c r="K61" s="46"/>
      <c r="L61" s="46"/>
      <c r="M61" s="46"/>
    </row>
    <row r="62" spans="1:13" ht="17.399999999999999" customHeight="1">
      <c r="A62" s="215" t="s">
        <v>189</v>
      </c>
      <c r="B62" s="216"/>
      <c r="C62" s="216"/>
      <c r="D62" s="216"/>
      <c r="E62" s="216"/>
      <c r="F62" s="216"/>
      <c r="G62" s="217"/>
      <c r="H62" s="162">
        <f>SUM(H57+H59+H60)</f>
        <v>1002510.3</v>
      </c>
      <c r="I62" s="46"/>
      <c r="J62" s="86"/>
      <c r="K62" s="46"/>
      <c r="L62" s="46"/>
      <c r="M62" s="46"/>
    </row>
  </sheetData>
  <mergeCells count="114">
    <mergeCell ref="K23:K25"/>
    <mergeCell ref="H31:H32"/>
    <mergeCell ref="B32:D32"/>
    <mergeCell ref="B35:D35"/>
    <mergeCell ref="E33:E34"/>
    <mergeCell ref="H33:H34"/>
    <mergeCell ref="I31:I32"/>
    <mergeCell ref="I33:I34"/>
    <mergeCell ref="I35:I36"/>
    <mergeCell ref="I21:I22"/>
    <mergeCell ref="I23:I25"/>
    <mergeCell ref="H23:H25"/>
    <mergeCell ref="B23:D23"/>
    <mergeCell ref="B26:D26"/>
    <mergeCell ref="A27:H27"/>
    <mergeCell ref="A29:H29"/>
    <mergeCell ref="B30:H30"/>
    <mergeCell ref="H21:H22"/>
    <mergeCell ref="B34:D34"/>
    <mergeCell ref="B46:D46"/>
    <mergeCell ref="B45:D45"/>
    <mergeCell ref="A33:A34"/>
    <mergeCell ref="B21:D21"/>
    <mergeCell ref="B22:D22"/>
    <mergeCell ref="E21:E22"/>
    <mergeCell ref="G21:G22"/>
    <mergeCell ref="A21:A22"/>
    <mergeCell ref="F21:F22"/>
    <mergeCell ref="E31:E32"/>
    <mergeCell ref="B24:D24"/>
    <mergeCell ref="G23:G25"/>
    <mergeCell ref="F23:F25"/>
    <mergeCell ref="E23:E25"/>
    <mergeCell ref="G31:G32"/>
    <mergeCell ref="B16:D16"/>
    <mergeCell ref="B8:D8"/>
    <mergeCell ref="A62:G62"/>
    <mergeCell ref="B33:D33"/>
    <mergeCell ref="G33:G34"/>
    <mergeCell ref="A39:G39"/>
    <mergeCell ref="B47:D47"/>
    <mergeCell ref="A40:H40"/>
    <mergeCell ref="B44:D44"/>
    <mergeCell ref="F33:F34"/>
    <mergeCell ref="A45:A46"/>
    <mergeCell ref="A58:H58"/>
    <mergeCell ref="F31:F32"/>
    <mergeCell ref="B31:D31"/>
    <mergeCell ref="B25:D25"/>
    <mergeCell ref="A23:A25"/>
    <mergeCell ref="A28:G28"/>
    <mergeCell ref="A31:A32"/>
    <mergeCell ref="A9:A10"/>
    <mergeCell ref="B9:D9"/>
    <mergeCell ref="A59:G59"/>
    <mergeCell ref="A57:G57"/>
    <mergeCell ref="A47:A48"/>
    <mergeCell ref="A49:A50"/>
    <mergeCell ref="M4:M5"/>
    <mergeCell ref="G4:G5"/>
    <mergeCell ref="H4:H5"/>
    <mergeCell ref="I4:I5"/>
    <mergeCell ref="J4:J5"/>
    <mergeCell ref="K4:K5"/>
    <mergeCell ref="A4:A5"/>
    <mergeCell ref="B4:B5"/>
    <mergeCell ref="F4:F5"/>
    <mergeCell ref="B6:H6"/>
    <mergeCell ref="A1:C1"/>
    <mergeCell ref="A2:B2"/>
    <mergeCell ref="G2:H2"/>
    <mergeCell ref="I2:J2"/>
    <mergeCell ref="K2:L2"/>
    <mergeCell ref="A17:H17"/>
    <mergeCell ref="A19:H19"/>
    <mergeCell ref="B20:H20"/>
    <mergeCell ref="A11:A12"/>
    <mergeCell ref="B11:D11"/>
    <mergeCell ref="B12:D12"/>
    <mergeCell ref="A18:G18"/>
    <mergeCell ref="A7:A8"/>
    <mergeCell ref="D4:D5"/>
    <mergeCell ref="E4:E5"/>
    <mergeCell ref="L4:L5"/>
    <mergeCell ref="B7:D7"/>
    <mergeCell ref="B13:D13"/>
    <mergeCell ref="A13:A14"/>
    <mergeCell ref="A15:A16"/>
    <mergeCell ref="B10:D10"/>
    <mergeCell ref="B14:D14"/>
    <mergeCell ref="B15:D15"/>
    <mergeCell ref="A60:G60"/>
    <mergeCell ref="A61:H61"/>
    <mergeCell ref="B50:D50"/>
    <mergeCell ref="A38:H38"/>
    <mergeCell ref="B41:H41"/>
    <mergeCell ref="B36:D36"/>
    <mergeCell ref="A35:A36"/>
    <mergeCell ref="E35:E36"/>
    <mergeCell ref="F35:F36"/>
    <mergeCell ref="G35:G36"/>
    <mergeCell ref="H35:H36"/>
    <mergeCell ref="H42:H43"/>
    <mergeCell ref="A55:G55"/>
    <mergeCell ref="A42:A44"/>
    <mergeCell ref="B52:D52"/>
    <mergeCell ref="B54:D54"/>
    <mergeCell ref="B51:D51"/>
    <mergeCell ref="B53:D53"/>
    <mergeCell ref="B48:D48"/>
    <mergeCell ref="B43:D43"/>
    <mergeCell ref="B42:D42"/>
    <mergeCell ref="B37:D37"/>
    <mergeCell ref="B49:D4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41"/>
  <sheetViews>
    <sheetView topLeftCell="A17" zoomScale="90" zoomScaleNormal="90" workbookViewId="0">
      <selection activeCell="B25" sqref="B25"/>
    </sheetView>
  </sheetViews>
  <sheetFormatPr defaultRowHeight="14.5"/>
  <cols>
    <col min="2" max="2" width="52.08984375" bestFit="1" customWidth="1"/>
    <col min="6" max="6" width="10.36328125" bestFit="1" customWidth="1"/>
    <col min="7" max="7" width="17.36328125" hidden="1" customWidth="1"/>
    <col min="8" max="8" width="0" hidden="1" customWidth="1"/>
    <col min="9" max="9" width="16.36328125" style="47" customWidth="1"/>
    <col min="11" max="11" width="16.54296875" customWidth="1"/>
  </cols>
  <sheetData>
    <row r="1" spans="1:13">
      <c r="A1" s="240"/>
      <c r="B1" s="241"/>
      <c r="C1" s="241"/>
      <c r="D1" s="241"/>
      <c r="E1" s="241"/>
      <c r="F1" s="241"/>
      <c r="G1" s="9"/>
      <c r="H1" s="9"/>
      <c r="I1" s="9"/>
      <c r="J1" s="9"/>
      <c r="K1" s="9"/>
      <c r="L1" s="9"/>
      <c r="M1" s="1"/>
    </row>
    <row r="2" spans="1:13">
      <c r="A2" s="192" t="s">
        <v>47</v>
      </c>
      <c r="B2" s="193"/>
      <c r="C2" s="193"/>
      <c r="D2" s="2"/>
      <c r="E2" s="3" t="s">
        <v>6</v>
      </c>
      <c r="F2" s="6" t="s">
        <v>7</v>
      </c>
      <c r="G2" s="6"/>
      <c r="H2" s="6"/>
      <c r="I2" s="6"/>
      <c r="J2" s="6"/>
      <c r="K2" s="6"/>
      <c r="L2" s="6"/>
      <c r="M2" s="3"/>
    </row>
    <row r="3" spans="1:13">
      <c r="A3" s="194"/>
      <c r="B3" s="194"/>
      <c r="C3" s="6"/>
      <c r="D3" s="3"/>
      <c r="E3" s="3" t="s">
        <v>8</v>
      </c>
      <c r="F3" s="7" t="s">
        <v>9</v>
      </c>
      <c r="G3" s="195" t="s">
        <v>10</v>
      </c>
      <c r="H3" s="196"/>
      <c r="I3" s="197" t="s">
        <v>11</v>
      </c>
      <c r="J3" s="198"/>
      <c r="K3" s="199" t="s">
        <v>12</v>
      </c>
      <c r="L3" s="199"/>
      <c r="M3" s="7"/>
    </row>
    <row r="4" spans="1:13">
      <c r="A4" s="4"/>
      <c r="B4" s="4"/>
      <c r="C4" s="5"/>
      <c r="D4" s="4"/>
      <c r="E4" s="4"/>
      <c r="F4" s="4"/>
      <c r="G4" s="4"/>
      <c r="H4" s="4"/>
      <c r="I4" s="5"/>
      <c r="J4" s="4"/>
      <c r="K4" s="4"/>
      <c r="L4" s="4"/>
      <c r="M4" s="4"/>
    </row>
    <row r="5" spans="1:13">
      <c r="A5" s="213" t="s">
        <v>13</v>
      </c>
      <c r="B5" s="211" t="s">
        <v>14</v>
      </c>
      <c r="C5" s="211" t="s">
        <v>15</v>
      </c>
      <c r="D5" s="211" t="s">
        <v>44</v>
      </c>
      <c r="E5" s="211" t="s">
        <v>17</v>
      </c>
      <c r="F5" s="211" t="s">
        <v>45</v>
      </c>
      <c r="G5" s="211" t="s">
        <v>16</v>
      </c>
      <c r="H5" s="211" t="s">
        <v>18</v>
      </c>
      <c r="I5" s="211" t="s">
        <v>16</v>
      </c>
      <c r="J5" s="211" t="s">
        <v>18</v>
      </c>
      <c r="K5" s="211" t="s">
        <v>16</v>
      </c>
      <c r="L5" s="211" t="s">
        <v>18</v>
      </c>
      <c r="M5" s="211" t="s">
        <v>19</v>
      </c>
    </row>
    <row r="6" spans="1:13">
      <c r="A6" s="214"/>
      <c r="B6" s="212"/>
      <c r="C6" s="212"/>
      <c r="D6" s="212"/>
      <c r="E6" s="212"/>
      <c r="F6" s="212"/>
      <c r="G6" s="212"/>
      <c r="H6" s="212"/>
      <c r="I6" s="212"/>
      <c r="J6" s="212"/>
      <c r="K6" s="212"/>
      <c r="L6" s="212"/>
      <c r="M6" s="212"/>
    </row>
    <row r="7" spans="1:13">
      <c r="A7" s="32"/>
      <c r="B7" s="33"/>
      <c r="C7" s="34"/>
      <c r="D7" s="35"/>
      <c r="E7" s="8"/>
      <c r="F7" s="8"/>
      <c r="G7" s="8"/>
      <c r="H7" s="8"/>
      <c r="I7" s="8"/>
      <c r="J7" s="8"/>
      <c r="K7" s="8"/>
      <c r="L7" s="8"/>
      <c r="M7" s="8"/>
    </row>
    <row r="8" spans="1:13">
      <c r="A8" s="242" t="s">
        <v>48</v>
      </c>
      <c r="B8" s="242" t="s">
        <v>27</v>
      </c>
    </row>
    <row r="9" spans="1:13">
      <c r="A9" s="242"/>
      <c r="B9" s="242"/>
    </row>
    <row r="10" spans="1:13">
      <c r="A10" s="102" t="s">
        <v>49</v>
      </c>
      <c r="B10" s="103" t="s">
        <v>50</v>
      </c>
      <c r="C10" s="43"/>
      <c r="D10" s="145"/>
      <c r="E10" s="144"/>
      <c r="F10" s="43"/>
      <c r="G10" s="46"/>
      <c r="H10" s="46"/>
      <c r="I10" s="105"/>
      <c r="J10" s="46"/>
      <c r="K10" s="46"/>
      <c r="L10" s="46"/>
      <c r="M10" s="46"/>
    </row>
    <row r="11" spans="1:13">
      <c r="A11" s="134" t="s">
        <v>129</v>
      </c>
      <c r="B11" s="135" t="s">
        <v>51</v>
      </c>
      <c r="C11" s="38"/>
      <c r="D11" s="127"/>
      <c r="E11" s="126"/>
      <c r="F11" s="38"/>
      <c r="G11" s="46"/>
      <c r="H11" s="46"/>
      <c r="I11" s="104"/>
      <c r="J11" s="46"/>
      <c r="K11" s="46"/>
      <c r="L11" s="46"/>
      <c r="M11" s="46"/>
    </row>
    <row r="12" spans="1:13" ht="217.5">
      <c r="A12" s="127">
        <v>1</v>
      </c>
      <c r="B12" s="128" t="s">
        <v>130</v>
      </c>
      <c r="C12" s="38"/>
      <c r="D12" s="127"/>
      <c r="E12" s="126"/>
      <c r="F12" s="38"/>
      <c r="G12" s="46"/>
      <c r="H12" s="46"/>
      <c r="I12" s="104"/>
      <c r="J12" s="46"/>
      <c r="K12" s="46"/>
      <c r="L12" s="46"/>
      <c r="M12" s="46"/>
    </row>
    <row r="13" spans="1:13">
      <c r="A13" s="126">
        <v>1.1000000000000001</v>
      </c>
      <c r="B13" s="128" t="s">
        <v>131</v>
      </c>
      <c r="C13" s="38" t="s">
        <v>60</v>
      </c>
      <c r="D13" s="126">
        <v>4</v>
      </c>
      <c r="E13" s="139">
        <v>612</v>
      </c>
      <c r="F13" s="39">
        <f>D13*E13</f>
        <v>2448</v>
      </c>
      <c r="G13" s="46"/>
      <c r="H13" s="46"/>
      <c r="I13" s="126"/>
      <c r="J13" s="46">
        <f>I13*E13</f>
        <v>0</v>
      </c>
      <c r="K13" s="46"/>
      <c r="L13" s="46"/>
      <c r="M13" s="46"/>
    </row>
    <row r="14" spans="1:13">
      <c r="A14" s="126">
        <v>1.2</v>
      </c>
      <c r="B14" s="132" t="s">
        <v>132</v>
      </c>
      <c r="C14" s="38"/>
      <c r="D14" s="126">
        <v>18</v>
      </c>
      <c r="E14" s="139">
        <v>710</v>
      </c>
      <c r="F14" s="39">
        <f t="shared" ref="F14:F37" si="0">D14*E14</f>
        <v>12780</v>
      </c>
      <c r="G14" s="46"/>
      <c r="H14" s="46"/>
      <c r="I14" s="126">
        <v>18</v>
      </c>
      <c r="J14" s="46">
        <f t="shared" ref="J14:J38" si="1">I14*E14</f>
        <v>12780</v>
      </c>
      <c r="K14" s="46"/>
      <c r="L14" s="46"/>
      <c r="M14" s="46"/>
    </row>
    <row r="15" spans="1:13">
      <c r="A15" s="126"/>
      <c r="B15" s="128"/>
      <c r="C15" s="39"/>
      <c r="D15" s="126"/>
      <c r="E15" s="126"/>
      <c r="F15" s="39">
        <f t="shared" si="0"/>
        <v>0</v>
      </c>
      <c r="G15" s="46"/>
      <c r="H15" s="46"/>
      <c r="I15" s="126"/>
      <c r="J15" s="46">
        <f t="shared" si="1"/>
        <v>0</v>
      </c>
      <c r="K15" s="46"/>
      <c r="L15" s="46"/>
      <c r="M15" s="46"/>
    </row>
    <row r="16" spans="1:13" ht="43.5">
      <c r="A16" s="126">
        <v>2</v>
      </c>
      <c r="B16" s="128" t="s">
        <v>133</v>
      </c>
      <c r="C16" s="39" t="s">
        <v>61</v>
      </c>
      <c r="D16" s="126">
        <v>1</v>
      </c>
      <c r="E16" s="143">
        <v>1950</v>
      </c>
      <c r="F16" s="39">
        <f t="shared" si="0"/>
        <v>1950</v>
      </c>
      <c r="G16" s="46"/>
      <c r="H16" s="46"/>
      <c r="I16" s="126"/>
      <c r="J16" s="46">
        <f t="shared" si="1"/>
        <v>0</v>
      </c>
      <c r="K16" s="46"/>
      <c r="L16" s="46"/>
      <c r="M16" s="46"/>
    </row>
    <row r="17" spans="1:13">
      <c r="A17" s="126"/>
      <c r="B17" s="128"/>
      <c r="C17" s="39"/>
      <c r="D17" s="126"/>
      <c r="E17" s="143"/>
      <c r="F17" s="39">
        <f t="shared" si="0"/>
        <v>0</v>
      </c>
      <c r="G17" s="46"/>
      <c r="H17" s="46"/>
      <c r="I17" s="126"/>
      <c r="J17" s="46">
        <f t="shared" si="1"/>
        <v>0</v>
      </c>
      <c r="K17" s="46"/>
      <c r="L17" s="46"/>
      <c r="M17" s="46"/>
    </row>
    <row r="18" spans="1:13" ht="58">
      <c r="A18" s="126">
        <v>3</v>
      </c>
      <c r="B18" s="128" t="s">
        <v>134</v>
      </c>
      <c r="C18" s="39" t="s">
        <v>61</v>
      </c>
      <c r="D18" s="126">
        <v>1</v>
      </c>
      <c r="E18" s="143">
        <v>15500</v>
      </c>
      <c r="F18" s="39">
        <f t="shared" si="0"/>
        <v>15500</v>
      </c>
      <c r="G18" s="46"/>
      <c r="H18" s="46"/>
      <c r="I18" s="126"/>
      <c r="J18" s="46">
        <f t="shared" si="1"/>
        <v>0</v>
      </c>
      <c r="K18" s="46"/>
      <c r="L18" s="46"/>
      <c r="M18" s="46"/>
    </row>
    <row r="19" spans="1:13">
      <c r="A19" s="126"/>
      <c r="B19" s="128"/>
      <c r="C19" s="39"/>
      <c r="D19" s="126"/>
      <c r="E19" s="143"/>
      <c r="F19" s="39">
        <f t="shared" si="0"/>
        <v>0</v>
      </c>
      <c r="G19" s="46"/>
      <c r="H19" s="46"/>
      <c r="I19" s="126"/>
      <c r="J19" s="46">
        <f t="shared" si="1"/>
        <v>0</v>
      </c>
      <c r="K19" s="46"/>
      <c r="L19" s="46"/>
      <c r="M19" s="46"/>
    </row>
    <row r="20" spans="1:13">
      <c r="A20" s="125" t="s">
        <v>129</v>
      </c>
      <c r="B20" s="125" t="s">
        <v>52</v>
      </c>
      <c r="C20" s="37"/>
      <c r="D20" s="147"/>
      <c r="E20" s="142"/>
      <c r="F20" s="39">
        <f t="shared" si="0"/>
        <v>0</v>
      </c>
      <c r="G20" s="46"/>
      <c r="H20" s="46"/>
      <c r="I20" s="147"/>
      <c r="J20" s="46">
        <f t="shared" si="1"/>
        <v>0</v>
      </c>
      <c r="K20" s="46"/>
      <c r="L20" s="46"/>
      <c r="M20" s="46"/>
    </row>
    <row r="21" spans="1:13">
      <c r="A21" s="138"/>
      <c r="B21" s="137"/>
      <c r="C21" s="40"/>
      <c r="D21" s="137"/>
      <c r="E21" s="141"/>
      <c r="F21" s="39">
        <f t="shared" si="0"/>
        <v>0</v>
      </c>
      <c r="G21" s="46"/>
      <c r="H21" s="46"/>
      <c r="I21" s="137"/>
      <c r="J21" s="46">
        <f t="shared" si="1"/>
        <v>0</v>
      </c>
      <c r="K21" s="46"/>
      <c r="L21" s="46"/>
      <c r="M21" s="46"/>
    </row>
    <row r="22" spans="1:13">
      <c r="A22" s="134" t="s">
        <v>57</v>
      </c>
      <c r="B22" s="136" t="s">
        <v>53</v>
      </c>
      <c r="C22" s="43"/>
      <c r="D22" s="149"/>
      <c r="E22" s="140"/>
      <c r="F22" s="39">
        <f t="shared" si="0"/>
        <v>0</v>
      </c>
      <c r="G22" s="46"/>
      <c r="H22" s="46"/>
      <c r="I22" s="149"/>
      <c r="J22" s="46">
        <f t="shared" si="1"/>
        <v>0</v>
      </c>
      <c r="K22" s="46"/>
      <c r="L22" s="46"/>
      <c r="M22" s="46"/>
    </row>
    <row r="23" spans="1:13" ht="159.5">
      <c r="A23" s="127">
        <v>1</v>
      </c>
      <c r="B23" s="128" t="s">
        <v>135</v>
      </c>
      <c r="C23" s="40"/>
      <c r="D23" s="127"/>
      <c r="E23" s="126"/>
      <c r="F23" s="39">
        <f t="shared" si="0"/>
        <v>0</v>
      </c>
      <c r="G23" s="46"/>
      <c r="H23" s="46"/>
      <c r="I23" s="127"/>
      <c r="J23" s="46">
        <f t="shared" si="1"/>
        <v>0</v>
      </c>
      <c r="K23" s="46"/>
      <c r="L23" s="46"/>
      <c r="M23" s="46"/>
    </row>
    <row r="24" spans="1:13">
      <c r="A24" s="127"/>
      <c r="B24" s="135" t="s">
        <v>136</v>
      </c>
      <c r="C24" s="41"/>
      <c r="D24" s="127"/>
      <c r="E24" s="126"/>
      <c r="F24" s="39">
        <f t="shared" si="0"/>
        <v>0</v>
      </c>
      <c r="G24" s="46"/>
      <c r="H24" s="46"/>
      <c r="I24" s="127"/>
      <c r="J24" s="46">
        <f t="shared" si="1"/>
        <v>0</v>
      </c>
      <c r="K24" s="46"/>
      <c r="L24" s="46"/>
      <c r="M24" s="46"/>
    </row>
    <row r="25" spans="1:13">
      <c r="A25" s="127">
        <v>1.3</v>
      </c>
      <c r="B25" s="128" t="s">
        <v>55</v>
      </c>
      <c r="C25" s="41"/>
      <c r="D25" s="127">
        <v>6</v>
      </c>
      <c r="E25" s="139">
        <v>1670</v>
      </c>
      <c r="F25" s="39">
        <f t="shared" si="0"/>
        <v>10020</v>
      </c>
      <c r="G25" s="46"/>
      <c r="H25" s="46"/>
      <c r="I25" s="127">
        <v>6</v>
      </c>
      <c r="J25" s="46">
        <f t="shared" si="1"/>
        <v>10020</v>
      </c>
      <c r="K25" s="46"/>
      <c r="L25" s="46"/>
      <c r="M25" s="46"/>
    </row>
    <row r="26" spans="1:13">
      <c r="A26" s="127"/>
      <c r="B26" s="128"/>
      <c r="C26" s="36"/>
      <c r="D26" s="127"/>
      <c r="E26" s="139"/>
      <c r="F26" s="39">
        <f t="shared" si="0"/>
        <v>0</v>
      </c>
      <c r="G26" s="46"/>
      <c r="H26" s="46"/>
      <c r="I26" s="127"/>
      <c r="J26" s="46">
        <f t="shared" si="1"/>
        <v>0</v>
      </c>
      <c r="K26" s="46"/>
      <c r="L26" s="46"/>
      <c r="M26" s="46"/>
    </row>
    <row r="27" spans="1:13">
      <c r="A27" s="127"/>
      <c r="B27" s="133"/>
      <c r="C27" s="36"/>
      <c r="D27" s="127"/>
      <c r="E27" s="139"/>
      <c r="F27" s="39">
        <f t="shared" si="0"/>
        <v>0</v>
      </c>
      <c r="G27" s="46"/>
      <c r="H27" s="46"/>
      <c r="I27" s="127"/>
      <c r="J27" s="46">
        <f t="shared" si="1"/>
        <v>0</v>
      </c>
      <c r="K27" s="46"/>
      <c r="L27" s="46"/>
      <c r="M27" s="46"/>
    </row>
    <row r="28" spans="1:13" ht="29">
      <c r="A28" s="127">
        <v>3</v>
      </c>
      <c r="B28" s="128" t="s">
        <v>56</v>
      </c>
      <c r="C28" s="38" t="s">
        <v>60</v>
      </c>
      <c r="D28" s="127">
        <v>5</v>
      </c>
      <c r="E28" s="139">
        <v>650</v>
      </c>
      <c r="F28" s="39">
        <f t="shared" si="0"/>
        <v>3250</v>
      </c>
      <c r="G28" s="46"/>
      <c r="H28" s="46"/>
      <c r="I28" s="127">
        <v>4.5</v>
      </c>
      <c r="J28" s="46">
        <f t="shared" si="1"/>
        <v>2925</v>
      </c>
      <c r="K28" s="46"/>
      <c r="L28" s="46"/>
      <c r="M28" s="46"/>
    </row>
    <row r="29" spans="1:13">
      <c r="A29" s="127"/>
      <c r="B29" s="133"/>
      <c r="C29" s="38"/>
      <c r="D29" s="127"/>
      <c r="E29" s="139"/>
      <c r="F29" s="39">
        <f t="shared" si="0"/>
        <v>0</v>
      </c>
      <c r="G29" s="46"/>
      <c r="H29" s="46"/>
      <c r="I29" s="127"/>
      <c r="J29" s="46">
        <f t="shared" si="1"/>
        <v>0</v>
      </c>
      <c r="K29" s="46"/>
      <c r="L29" s="46"/>
      <c r="M29" s="46"/>
    </row>
    <row r="30" spans="1:13">
      <c r="A30" s="127">
        <v>4</v>
      </c>
      <c r="B30" s="132" t="s">
        <v>137</v>
      </c>
      <c r="C30" s="36"/>
      <c r="D30" s="127">
        <v>1</v>
      </c>
      <c r="E30" s="126">
        <v>6500</v>
      </c>
      <c r="F30" s="39">
        <f t="shared" si="0"/>
        <v>6500</v>
      </c>
      <c r="G30" s="46"/>
      <c r="H30" s="46"/>
      <c r="I30" s="127">
        <v>1</v>
      </c>
      <c r="J30" s="46">
        <f t="shared" si="1"/>
        <v>6500</v>
      </c>
      <c r="K30" s="46"/>
      <c r="L30" s="46"/>
      <c r="M30" s="46"/>
    </row>
    <row r="31" spans="1:13">
      <c r="A31" s="127"/>
      <c r="B31" s="128"/>
      <c r="C31" s="38" t="s">
        <v>60</v>
      </c>
      <c r="D31" s="127"/>
      <c r="E31" s="126"/>
      <c r="F31" s="39">
        <f t="shared" si="0"/>
        <v>0</v>
      </c>
      <c r="G31" s="46"/>
      <c r="H31" s="46"/>
      <c r="I31" s="127"/>
      <c r="J31" s="46">
        <f t="shared" si="1"/>
        <v>0</v>
      </c>
      <c r="K31" s="46"/>
      <c r="L31" s="46"/>
      <c r="M31" s="46"/>
    </row>
    <row r="32" spans="1:13" ht="43.5">
      <c r="A32" s="127">
        <v>5</v>
      </c>
      <c r="B32" s="131" t="s">
        <v>138</v>
      </c>
      <c r="C32" s="38"/>
      <c r="D32" s="148">
        <v>4</v>
      </c>
      <c r="E32" s="152">
        <v>2050</v>
      </c>
      <c r="F32" s="39">
        <f t="shared" si="0"/>
        <v>8200</v>
      </c>
      <c r="G32" s="46"/>
      <c r="H32" s="46"/>
      <c r="I32" s="148">
        <v>4</v>
      </c>
      <c r="J32" s="46">
        <f t="shared" si="1"/>
        <v>8200</v>
      </c>
      <c r="K32" s="46"/>
      <c r="L32" s="46"/>
      <c r="M32" s="46"/>
    </row>
    <row r="33" spans="1:13">
      <c r="A33" s="127"/>
      <c r="B33" s="128"/>
      <c r="C33" s="38" t="s">
        <v>60</v>
      </c>
      <c r="D33" s="148"/>
      <c r="E33" s="152"/>
      <c r="F33" s="39">
        <f t="shared" si="0"/>
        <v>0</v>
      </c>
      <c r="G33" s="46"/>
      <c r="H33" s="46"/>
      <c r="I33" s="148"/>
      <c r="J33" s="46">
        <f t="shared" si="1"/>
        <v>0</v>
      </c>
      <c r="K33" s="46"/>
      <c r="L33" s="46"/>
      <c r="M33" s="46"/>
    </row>
    <row r="34" spans="1:13" ht="58">
      <c r="A34" s="127">
        <v>6</v>
      </c>
      <c r="B34" s="130" t="s">
        <v>190</v>
      </c>
      <c r="C34" s="38"/>
      <c r="D34" s="148">
        <v>11</v>
      </c>
      <c r="E34" s="152">
        <v>350</v>
      </c>
      <c r="F34" s="39">
        <f t="shared" si="0"/>
        <v>3850</v>
      </c>
      <c r="G34" s="46"/>
      <c r="H34" s="46"/>
      <c r="I34" s="148">
        <v>1</v>
      </c>
      <c r="J34" s="46">
        <f t="shared" si="1"/>
        <v>350</v>
      </c>
      <c r="K34" s="46"/>
      <c r="L34" s="46"/>
      <c r="M34" s="46"/>
    </row>
    <row r="35" spans="1:13">
      <c r="A35" s="127"/>
      <c r="B35" s="128"/>
      <c r="C35" s="38" t="s">
        <v>21</v>
      </c>
      <c r="D35" s="127"/>
      <c r="E35" s="126"/>
      <c r="F35" s="39">
        <f t="shared" si="0"/>
        <v>0</v>
      </c>
      <c r="G35" s="46"/>
      <c r="H35" s="46"/>
      <c r="I35" s="127"/>
      <c r="J35" s="46">
        <f t="shared" si="1"/>
        <v>0</v>
      </c>
      <c r="K35" s="46"/>
      <c r="L35" s="46"/>
      <c r="M35" s="46"/>
    </row>
    <row r="36" spans="1:13" ht="87">
      <c r="A36" s="127">
        <v>7</v>
      </c>
      <c r="B36" s="129" t="s">
        <v>191</v>
      </c>
      <c r="C36" s="38"/>
      <c r="D36" s="148">
        <v>1</v>
      </c>
      <c r="E36" s="126">
        <v>19948</v>
      </c>
      <c r="F36" s="39">
        <f t="shared" si="0"/>
        <v>19948</v>
      </c>
      <c r="G36" s="46"/>
      <c r="H36" s="46"/>
      <c r="I36" s="148">
        <v>1</v>
      </c>
      <c r="J36" s="46">
        <f t="shared" si="1"/>
        <v>19948</v>
      </c>
      <c r="K36" s="46"/>
      <c r="L36" s="46"/>
      <c r="M36" s="46"/>
    </row>
    <row r="37" spans="1:13">
      <c r="A37" s="127"/>
      <c r="B37" s="128"/>
      <c r="C37" s="44" t="s">
        <v>62</v>
      </c>
      <c r="D37" s="127"/>
      <c r="E37" s="126"/>
      <c r="F37" s="39">
        <f t="shared" si="0"/>
        <v>0</v>
      </c>
      <c r="G37" s="46"/>
      <c r="H37" s="46"/>
      <c r="I37" s="127"/>
      <c r="J37" s="46">
        <f t="shared" si="1"/>
        <v>0</v>
      </c>
      <c r="K37" s="46"/>
      <c r="L37" s="46"/>
      <c r="M37" s="46"/>
    </row>
    <row r="38" spans="1:13">
      <c r="A38" s="127"/>
      <c r="B38" s="128"/>
      <c r="C38" s="38"/>
      <c r="D38" s="127"/>
      <c r="E38" s="126"/>
      <c r="F38" s="38"/>
      <c r="G38" s="46"/>
      <c r="H38" s="46"/>
      <c r="I38" s="127"/>
      <c r="J38" s="46">
        <f t="shared" si="1"/>
        <v>0</v>
      </c>
      <c r="K38" s="46"/>
      <c r="L38" s="46"/>
      <c r="M38" s="46"/>
    </row>
    <row r="39" spans="1:13" ht="29">
      <c r="A39" s="125" t="s">
        <v>57</v>
      </c>
      <c r="B39" s="124" t="s">
        <v>58</v>
      </c>
      <c r="C39" s="37"/>
      <c r="D39" s="147"/>
      <c r="E39" s="124"/>
      <c r="F39" s="45"/>
      <c r="G39" s="46"/>
      <c r="H39" s="46"/>
      <c r="I39" s="147"/>
      <c r="J39" s="46">
        <f t="shared" ref="J39" si="2">I39*E39</f>
        <v>0</v>
      </c>
      <c r="K39" s="46"/>
      <c r="L39" s="46"/>
      <c r="M39" s="46"/>
    </row>
    <row r="40" spans="1:13">
      <c r="A40" s="122"/>
      <c r="B40" s="121"/>
      <c r="C40" s="40"/>
      <c r="D40" s="121"/>
      <c r="E40" s="150"/>
      <c r="F40" s="40"/>
      <c r="G40" s="46"/>
      <c r="H40" s="46"/>
      <c r="I40" s="121"/>
      <c r="J40" s="46"/>
      <c r="K40" s="46"/>
      <c r="L40" s="46"/>
      <c r="M40" s="46"/>
    </row>
    <row r="41" spans="1:13" ht="15.5">
      <c r="A41" s="123"/>
      <c r="B41" s="123" t="s">
        <v>59</v>
      </c>
      <c r="C41" s="42"/>
      <c r="D41" s="146"/>
      <c r="E41" s="151"/>
      <c r="F41" s="42">
        <f>SUM(F12:F39)</f>
        <v>84446</v>
      </c>
      <c r="G41" s="46"/>
      <c r="H41" s="46"/>
      <c r="I41" s="146"/>
      <c r="J41" s="48">
        <f>SUM(J5:J40)</f>
        <v>60723</v>
      </c>
      <c r="K41" s="46"/>
      <c r="L41" s="46"/>
      <c r="M41" s="46"/>
    </row>
  </sheetData>
  <mergeCells count="21">
    <mergeCell ref="A8:A9"/>
    <mergeCell ref="B8:B9"/>
    <mergeCell ref="G3:H3"/>
    <mergeCell ref="I3:J3"/>
    <mergeCell ref="K3:L3"/>
    <mergeCell ref="I5:I6"/>
    <mergeCell ref="J5:J6"/>
    <mergeCell ref="G5:G6"/>
    <mergeCell ref="H5:H6"/>
    <mergeCell ref="M5:M6"/>
    <mergeCell ref="K5:K6"/>
    <mergeCell ref="L5:L6"/>
    <mergeCell ref="A2:C2"/>
    <mergeCell ref="A1:F1"/>
    <mergeCell ref="E5:E6"/>
    <mergeCell ref="F5:F6"/>
    <mergeCell ref="A3:B3"/>
    <mergeCell ref="A5:A6"/>
    <mergeCell ref="B5:B6"/>
    <mergeCell ref="C5:C6"/>
    <mergeCell ref="D5:D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C117"/>
  <sheetViews>
    <sheetView zoomScale="90" zoomScaleNormal="90" workbookViewId="0">
      <selection activeCell="J109" sqref="J109"/>
    </sheetView>
  </sheetViews>
  <sheetFormatPr defaultRowHeight="14"/>
  <cols>
    <col min="1" max="1" width="7.6328125" style="25" customWidth="1"/>
    <col min="2" max="2" width="71.453125" style="15" customWidth="1"/>
    <col min="3" max="3" width="8.6328125" style="14" bestFit="1" customWidth="1"/>
    <col min="4" max="4" width="6.36328125" style="14" customWidth="1"/>
    <col min="5" max="5" width="12.36328125" style="13" bestFit="1" customWidth="1"/>
    <col min="6" max="6" width="16.6328125" style="12" bestFit="1" customWidth="1"/>
    <col min="7" max="7" width="9" style="25" customWidth="1"/>
    <col min="8" max="8" width="14.453125" style="25" customWidth="1"/>
    <col min="9" max="9" width="9" style="25" customWidth="1"/>
    <col min="10" max="10" width="14.453125" style="25" customWidth="1"/>
    <col min="11" max="191" width="9" style="25" customWidth="1"/>
    <col min="192" max="239" width="9" style="24" customWidth="1"/>
    <col min="240" max="251" width="9.36328125" style="24"/>
    <col min="252" max="252" width="7.6328125" style="24" customWidth="1"/>
    <col min="253" max="253" width="71.453125" style="24" customWidth="1"/>
    <col min="254" max="254" width="8.6328125" style="24" bestFit="1" customWidth="1"/>
    <col min="255" max="255" width="6.36328125" style="24" customWidth="1"/>
    <col min="256" max="256" width="14.54296875" style="24" customWidth="1"/>
    <col min="257" max="257" width="16.453125" style="24" customWidth="1"/>
    <col min="258" max="258" width="9" style="24" customWidth="1"/>
    <col min="259" max="259" width="14.453125" style="24" customWidth="1"/>
    <col min="260" max="261" width="12.36328125" style="24" customWidth="1"/>
    <col min="262" max="262" width="9.36328125" style="24" customWidth="1"/>
    <col min="263" max="263" width="12.36328125" style="24" bestFit="1" customWidth="1"/>
    <col min="264" max="495" width="9" style="24" customWidth="1"/>
    <col min="496" max="507" width="9.36328125" style="24"/>
    <col min="508" max="508" width="7.6328125" style="24" customWidth="1"/>
    <col min="509" max="509" width="71.453125" style="24" customWidth="1"/>
    <col min="510" max="510" width="8.6328125" style="24" bestFit="1" customWidth="1"/>
    <col min="511" max="511" width="6.36328125" style="24" customWidth="1"/>
    <col min="512" max="512" width="14.54296875" style="24" customWidth="1"/>
    <col min="513" max="513" width="16.453125" style="24" customWidth="1"/>
    <col min="514" max="514" width="9" style="24" customWidth="1"/>
    <col min="515" max="515" width="14.453125" style="24" customWidth="1"/>
    <col min="516" max="517" width="12.36328125" style="24" customWidth="1"/>
    <col min="518" max="518" width="9.36328125" style="24" customWidth="1"/>
    <col min="519" max="519" width="12.36328125" style="24" bestFit="1" customWidth="1"/>
    <col min="520" max="751" width="9" style="24" customWidth="1"/>
    <col min="752" max="763" width="9.36328125" style="24"/>
    <col min="764" max="764" width="7.6328125" style="24" customWidth="1"/>
    <col min="765" max="765" width="71.453125" style="24" customWidth="1"/>
    <col min="766" max="766" width="8.6328125" style="24" bestFit="1" customWidth="1"/>
    <col min="767" max="767" width="6.36328125" style="24" customWidth="1"/>
    <col min="768" max="768" width="14.54296875" style="24" customWidth="1"/>
    <col min="769" max="769" width="16.453125" style="24" customWidth="1"/>
    <col min="770" max="770" width="9" style="24" customWidth="1"/>
    <col min="771" max="771" width="14.453125" style="24" customWidth="1"/>
    <col min="772" max="773" width="12.36328125" style="24" customWidth="1"/>
    <col min="774" max="774" width="9.36328125" style="24" customWidth="1"/>
    <col min="775" max="775" width="12.36328125" style="24" bestFit="1" customWidth="1"/>
    <col min="776" max="1007" width="9" style="24" customWidth="1"/>
    <col min="1008" max="1019" width="9.36328125" style="24"/>
    <col min="1020" max="1020" width="7.6328125" style="24" customWidth="1"/>
    <col min="1021" max="1021" width="71.453125" style="24" customWidth="1"/>
    <col min="1022" max="1022" width="8.6328125" style="24" bestFit="1" customWidth="1"/>
    <col min="1023" max="1023" width="6.36328125" style="24" customWidth="1"/>
    <col min="1024" max="1024" width="14.54296875" style="24" customWidth="1"/>
    <col min="1025" max="1025" width="16.453125" style="24" customWidth="1"/>
    <col min="1026" max="1026" width="9" style="24" customWidth="1"/>
    <col min="1027" max="1027" width="14.453125" style="24" customWidth="1"/>
    <col min="1028" max="1029" width="12.36328125" style="24" customWidth="1"/>
    <col min="1030" max="1030" width="9.36328125" style="24" customWidth="1"/>
    <col min="1031" max="1031" width="12.36328125" style="24" bestFit="1" customWidth="1"/>
    <col min="1032" max="1263" width="9" style="24" customWidth="1"/>
    <col min="1264" max="1275" width="9.36328125" style="24"/>
    <col min="1276" max="1276" width="7.6328125" style="24" customWidth="1"/>
    <col min="1277" max="1277" width="71.453125" style="24" customWidth="1"/>
    <col min="1278" max="1278" width="8.6328125" style="24" bestFit="1" customWidth="1"/>
    <col min="1279" max="1279" width="6.36328125" style="24" customWidth="1"/>
    <col min="1280" max="1280" width="14.54296875" style="24" customWidth="1"/>
    <col min="1281" max="1281" width="16.453125" style="24" customWidth="1"/>
    <col min="1282" max="1282" width="9" style="24" customWidth="1"/>
    <col min="1283" max="1283" width="14.453125" style="24" customWidth="1"/>
    <col min="1284" max="1285" width="12.36328125" style="24" customWidth="1"/>
    <col min="1286" max="1286" width="9.36328125" style="24" customWidth="1"/>
    <col min="1287" max="1287" width="12.36328125" style="24" bestFit="1" customWidth="1"/>
    <col min="1288" max="1519" width="9" style="24" customWidth="1"/>
    <col min="1520" max="1531" width="9.36328125" style="24"/>
    <col min="1532" max="1532" width="7.6328125" style="24" customWidth="1"/>
    <col min="1533" max="1533" width="71.453125" style="24" customWidth="1"/>
    <col min="1534" max="1534" width="8.6328125" style="24" bestFit="1" customWidth="1"/>
    <col min="1535" max="1535" width="6.36328125" style="24" customWidth="1"/>
    <col min="1536" max="1536" width="14.54296875" style="24" customWidth="1"/>
    <col min="1537" max="1537" width="16.453125" style="24" customWidth="1"/>
    <col min="1538" max="1538" width="9" style="24" customWidth="1"/>
    <col min="1539" max="1539" width="14.453125" style="24" customWidth="1"/>
    <col min="1540" max="1541" width="12.36328125" style="24" customWidth="1"/>
    <col min="1542" max="1542" width="9.36328125" style="24" customWidth="1"/>
    <col min="1543" max="1543" width="12.36328125" style="24" bestFit="1" customWidth="1"/>
    <col min="1544" max="1775" width="9" style="24" customWidth="1"/>
    <col min="1776" max="1787" width="9.36328125" style="24"/>
    <col min="1788" max="1788" width="7.6328125" style="24" customWidth="1"/>
    <col min="1789" max="1789" width="71.453125" style="24" customWidth="1"/>
    <col min="1790" max="1790" width="8.6328125" style="24" bestFit="1" customWidth="1"/>
    <col min="1791" max="1791" width="6.36328125" style="24" customWidth="1"/>
    <col min="1792" max="1792" width="14.54296875" style="24" customWidth="1"/>
    <col min="1793" max="1793" width="16.453125" style="24" customWidth="1"/>
    <col min="1794" max="1794" width="9" style="24" customWidth="1"/>
    <col min="1795" max="1795" width="14.453125" style="24" customWidth="1"/>
    <col min="1796" max="1797" width="12.36328125" style="24" customWidth="1"/>
    <col min="1798" max="1798" width="9.36328125" style="24" customWidth="1"/>
    <col min="1799" max="1799" width="12.36328125" style="24" bestFit="1" customWidth="1"/>
    <col min="1800" max="2031" width="9" style="24" customWidth="1"/>
    <col min="2032" max="2043" width="9.36328125" style="24"/>
    <col min="2044" max="2044" width="7.6328125" style="24" customWidth="1"/>
    <col min="2045" max="2045" width="71.453125" style="24" customWidth="1"/>
    <col min="2046" max="2046" width="8.6328125" style="24" bestFit="1" customWidth="1"/>
    <col min="2047" max="2047" width="6.36328125" style="24" customWidth="1"/>
    <col min="2048" max="2048" width="14.54296875" style="24" customWidth="1"/>
    <col min="2049" max="2049" width="16.453125" style="24" customWidth="1"/>
    <col min="2050" max="2050" width="9" style="24" customWidth="1"/>
    <col min="2051" max="2051" width="14.453125" style="24" customWidth="1"/>
    <col min="2052" max="2053" width="12.36328125" style="24" customWidth="1"/>
    <col min="2054" max="2054" width="9.36328125" style="24" customWidth="1"/>
    <col min="2055" max="2055" width="12.36328125" style="24" bestFit="1" customWidth="1"/>
    <col min="2056" max="2287" width="9" style="24" customWidth="1"/>
    <col min="2288" max="2299" width="9.36328125" style="24"/>
    <col min="2300" max="2300" width="7.6328125" style="24" customWidth="1"/>
    <col min="2301" max="2301" width="71.453125" style="24" customWidth="1"/>
    <col min="2302" max="2302" width="8.6328125" style="24" bestFit="1" customWidth="1"/>
    <col min="2303" max="2303" width="6.36328125" style="24" customWidth="1"/>
    <col min="2304" max="2304" width="14.54296875" style="24" customWidth="1"/>
    <col min="2305" max="2305" width="16.453125" style="24" customWidth="1"/>
    <col min="2306" max="2306" width="9" style="24" customWidth="1"/>
    <col min="2307" max="2307" width="14.453125" style="24" customWidth="1"/>
    <col min="2308" max="2309" width="12.36328125" style="24" customWidth="1"/>
    <col min="2310" max="2310" width="9.36328125" style="24" customWidth="1"/>
    <col min="2311" max="2311" width="12.36328125" style="24" bestFit="1" customWidth="1"/>
    <col min="2312" max="2543" width="9" style="24" customWidth="1"/>
    <col min="2544" max="2555" width="9.36328125" style="24"/>
    <col min="2556" max="2556" width="7.6328125" style="24" customWidth="1"/>
    <col min="2557" max="2557" width="71.453125" style="24" customWidth="1"/>
    <col min="2558" max="2558" width="8.6328125" style="24" bestFit="1" customWidth="1"/>
    <col min="2559" max="2559" width="6.36328125" style="24" customWidth="1"/>
    <col min="2560" max="2560" width="14.54296875" style="24" customWidth="1"/>
    <col min="2561" max="2561" width="16.453125" style="24" customWidth="1"/>
    <col min="2562" max="2562" width="9" style="24" customWidth="1"/>
    <col min="2563" max="2563" width="14.453125" style="24" customWidth="1"/>
    <col min="2564" max="2565" width="12.36328125" style="24" customWidth="1"/>
    <col min="2566" max="2566" width="9.36328125" style="24" customWidth="1"/>
    <col min="2567" max="2567" width="12.36328125" style="24" bestFit="1" customWidth="1"/>
    <col min="2568" max="2799" width="9" style="24" customWidth="1"/>
    <col min="2800" max="2811" width="9.36328125" style="24"/>
    <col min="2812" max="2812" width="7.6328125" style="24" customWidth="1"/>
    <col min="2813" max="2813" width="71.453125" style="24" customWidth="1"/>
    <col min="2814" max="2814" width="8.6328125" style="24" bestFit="1" customWidth="1"/>
    <col min="2815" max="2815" width="6.36328125" style="24" customWidth="1"/>
    <col min="2816" max="2816" width="14.54296875" style="24" customWidth="1"/>
    <col min="2817" max="2817" width="16.453125" style="24" customWidth="1"/>
    <col min="2818" max="2818" width="9" style="24" customWidth="1"/>
    <col min="2819" max="2819" width="14.453125" style="24" customWidth="1"/>
    <col min="2820" max="2821" width="12.36328125" style="24" customWidth="1"/>
    <col min="2822" max="2822" width="9.36328125" style="24" customWidth="1"/>
    <col min="2823" max="2823" width="12.36328125" style="24" bestFit="1" customWidth="1"/>
    <col min="2824" max="3055" width="9" style="24" customWidth="1"/>
    <col min="3056" max="3067" width="9.36328125" style="24"/>
    <col min="3068" max="3068" width="7.6328125" style="24" customWidth="1"/>
    <col min="3069" max="3069" width="71.453125" style="24" customWidth="1"/>
    <col min="3070" max="3070" width="8.6328125" style="24" bestFit="1" customWidth="1"/>
    <col min="3071" max="3071" width="6.36328125" style="24" customWidth="1"/>
    <col min="3072" max="3072" width="14.54296875" style="24" customWidth="1"/>
    <col min="3073" max="3073" width="16.453125" style="24" customWidth="1"/>
    <col min="3074" max="3074" width="9" style="24" customWidth="1"/>
    <col min="3075" max="3075" width="14.453125" style="24" customWidth="1"/>
    <col min="3076" max="3077" width="12.36328125" style="24" customWidth="1"/>
    <col min="3078" max="3078" width="9.36328125" style="24" customWidth="1"/>
    <col min="3079" max="3079" width="12.36328125" style="24" bestFit="1" customWidth="1"/>
    <col min="3080" max="3311" width="9" style="24" customWidth="1"/>
    <col min="3312" max="3323" width="9.36328125" style="24"/>
    <col min="3324" max="3324" width="7.6328125" style="24" customWidth="1"/>
    <col min="3325" max="3325" width="71.453125" style="24" customWidth="1"/>
    <col min="3326" max="3326" width="8.6328125" style="24" bestFit="1" customWidth="1"/>
    <col min="3327" max="3327" width="6.36328125" style="24" customWidth="1"/>
    <col min="3328" max="3328" width="14.54296875" style="24" customWidth="1"/>
    <col min="3329" max="3329" width="16.453125" style="24" customWidth="1"/>
    <col min="3330" max="3330" width="9" style="24" customWidth="1"/>
    <col min="3331" max="3331" width="14.453125" style="24" customWidth="1"/>
    <col min="3332" max="3333" width="12.36328125" style="24" customWidth="1"/>
    <col min="3334" max="3334" width="9.36328125" style="24" customWidth="1"/>
    <col min="3335" max="3335" width="12.36328125" style="24" bestFit="1" customWidth="1"/>
    <col min="3336" max="3567" width="9" style="24" customWidth="1"/>
    <col min="3568" max="3579" width="9.36328125" style="24"/>
    <col min="3580" max="3580" width="7.6328125" style="24" customWidth="1"/>
    <col min="3581" max="3581" width="71.453125" style="24" customWidth="1"/>
    <col min="3582" max="3582" width="8.6328125" style="24" bestFit="1" customWidth="1"/>
    <col min="3583" max="3583" width="6.36328125" style="24" customWidth="1"/>
    <col min="3584" max="3584" width="14.54296875" style="24" customWidth="1"/>
    <col min="3585" max="3585" width="16.453125" style="24" customWidth="1"/>
    <col min="3586" max="3586" width="9" style="24" customWidth="1"/>
    <col min="3587" max="3587" width="14.453125" style="24" customWidth="1"/>
    <col min="3588" max="3589" width="12.36328125" style="24" customWidth="1"/>
    <col min="3590" max="3590" width="9.36328125" style="24" customWidth="1"/>
    <col min="3591" max="3591" width="12.36328125" style="24" bestFit="1" customWidth="1"/>
    <col min="3592" max="3823" width="9" style="24" customWidth="1"/>
    <col min="3824" max="3835" width="9.36328125" style="24"/>
    <col min="3836" max="3836" width="7.6328125" style="24" customWidth="1"/>
    <col min="3837" max="3837" width="71.453125" style="24" customWidth="1"/>
    <col min="3838" max="3838" width="8.6328125" style="24" bestFit="1" customWidth="1"/>
    <col min="3839" max="3839" width="6.36328125" style="24" customWidth="1"/>
    <col min="3840" max="3840" width="14.54296875" style="24" customWidth="1"/>
    <col min="3841" max="3841" width="16.453125" style="24" customWidth="1"/>
    <col min="3842" max="3842" width="9" style="24" customWidth="1"/>
    <col min="3843" max="3843" width="14.453125" style="24" customWidth="1"/>
    <col min="3844" max="3845" width="12.36328125" style="24" customWidth="1"/>
    <col min="3846" max="3846" width="9.36328125" style="24" customWidth="1"/>
    <col min="3847" max="3847" width="12.36328125" style="24" bestFit="1" customWidth="1"/>
    <col min="3848" max="4079" width="9" style="24" customWidth="1"/>
    <col min="4080" max="4091" width="9.36328125" style="24"/>
    <col min="4092" max="4092" width="7.6328125" style="24" customWidth="1"/>
    <col min="4093" max="4093" width="71.453125" style="24" customWidth="1"/>
    <col min="4094" max="4094" width="8.6328125" style="24" bestFit="1" customWidth="1"/>
    <col min="4095" max="4095" width="6.36328125" style="24" customWidth="1"/>
    <col min="4096" max="4096" width="14.54296875" style="24" customWidth="1"/>
    <col min="4097" max="4097" width="16.453125" style="24" customWidth="1"/>
    <col min="4098" max="4098" width="9" style="24" customWidth="1"/>
    <col min="4099" max="4099" width="14.453125" style="24" customWidth="1"/>
    <col min="4100" max="4101" width="12.36328125" style="24" customWidth="1"/>
    <col min="4102" max="4102" width="9.36328125" style="24" customWidth="1"/>
    <col min="4103" max="4103" width="12.36328125" style="24" bestFit="1" customWidth="1"/>
    <col min="4104" max="4335" width="9" style="24" customWidth="1"/>
    <col min="4336" max="4347" width="9.36328125" style="24"/>
    <col min="4348" max="4348" width="7.6328125" style="24" customWidth="1"/>
    <col min="4349" max="4349" width="71.453125" style="24" customWidth="1"/>
    <col min="4350" max="4350" width="8.6328125" style="24" bestFit="1" customWidth="1"/>
    <col min="4351" max="4351" width="6.36328125" style="24" customWidth="1"/>
    <col min="4352" max="4352" width="14.54296875" style="24" customWidth="1"/>
    <col min="4353" max="4353" width="16.453125" style="24" customWidth="1"/>
    <col min="4354" max="4354" width="9" style="24" customWidth="1"/>
    <col min="4355" max="4355" width="14.453125" style="24" customWidth="1"/>
    <col min="4356" max="4357" width="12.36328125" style="24" customWidth="1"/>
    <col min="4358" max="4358" width="9.36328125" style="24" customWidth="1"/>
    <col min="4359" max="4359" width="12.36328125" style="24" bestFit="1" customWidth="1"/>
    <col min="4360" max="4591" width="9" style="24" customWidth="1"/>
    <col min="4592" max="4603" width="9.36328125" style="24"/>
    <col min="4604" max="4604" width="7.6328125" style="24" customWidth="1"/>
    <col min="4605" max="4605" width="71.453125" style="24" customWidth="1"/>
    <col min="4606" max="4606" width="8.6328125" style="24" bestFit="1" customWidth="1"/>
    <col min="4607" max="4607" width="6.36328125" style="24" customWidth="1"/>
    <col min="4608" max="4608" width="14.54296875" style="24" customWidth="1"/>
    <col min="4609" max="4609" width="16.453125" style="24" customWidth="1"/>
    <col min="4610" max="4610" width="9" style="24" customWidth="1"/>
    <col min="4611" max="4611" width="14.453125" style="24" customWidth="1"/>
    <col min="4612" max="4613" width="12.36328125" style="24" customWidth="1"/>
    <col min="4614" max="4614" width="9.36328125" style="24" customWidth="1"/>
    <col min="4615" max="4615" width="12.36328125" style="24" bestFit="1" customWidth="1"/>
    <col min="4616" max="4847" width="9" style="24" customWidth="1"/>
    <col min="4848" max="4859" width="9.36328125" style="24"/>
    <col min="4860" max="4860" width="7.6328125" style="24" customWidth="1"/>
    <col min="4861" max="4861" width="71.453125" style="24" customWidth="1"/>
    <col min="4862" max="4862" width="8.6328125" style="24" bestFit="1" customWidth="1"/>
    <col min="4863" max="4863" width="6.36328125" style="24" customWidth="1"/>
    <col min="4864" max="4864" width="14.54296875" style="24" customWidth="1"/>
    <col min="4865" max="4865" width="16.453125" style="24" customWidth="1"/>
    <col min="4866" max="4866" width="9" style="24" customWidth="1"/>
    <col min="4867" max="4867" width="14.453125" style="24" customWidth="1"/>
    <col min="4868" max="4869" width="12.36328125" style="24" customWidth="1"/>
    <col min="4870" max="4870" width="9.36328125" style="24" customWidth="1"/>
    <col min="4871" max="4871" width="12.36328125" style="24" bestFit="1" customWidth="1"/>
    <col min="4872" max="5103" width="9" style="24" customWidth="1"/>
    <col min="5104" max="5115" width="9.36328125" style="24"/>
    <col min="5116" max="5116" width="7.6328125" style="24" customWidth="1"/>
    <col min="5117" max="5117" width="71.453125" style="24" customWidth="1"/>
    <col min="5118" max="5118" width="8.6328125" style="24" bestFit="1" customWidth="1"/>
    <col min="5119" max="5119" width="6.36328125" style="24" customWidth="1"/>
    <col min="5120" max="5120" width="14.54296875" style="24" customWidth="1"/>
    <col min="5121" max="5121" width="16.453125" style="24" customWidth="1"/>
    <col min="5122" max="5122" width="9" style="24" customWidth="1"/>
    <col min="5123" max="5123" width="14.453125" style="24" customWidth="1"/>
    <col min="5124" max="5125" width="12.36328125" style="24" customWidth="1"/>
    <col min="5126" max="5126" width="9.36328125" style="24" customWidth="1"/>
    <col min="5127" max="5127" width="12.36328125" style="24" bestFit="1" customWidth="1"/>
    <col min="5128" max="5359" width="9" style="24" customWidth="1"/>
    <col min="5360" max="5371" width="9.36328125" style="24"/>
    <col min="5372" max="5372" width="7.6328125" style="24" customWidth="1"/>
    <col min="5373" max="5373" width="71.453125" style="24" customWidth="1"/>
    <col min="5374" max="5374" width="8.6328125" style="24" bestFit="1" customWidth="1"/>
    <col min="5375" max="5375" width="6.36328125" style="24" customWidth="1"/>
    <col min="5376" max="5376" width="14.54296875" style="24" customWidth="1"/>
    <col min="5377" max="5377" width="16.453125" style="24" customWidth="1"/>
    <col min="5378" max="5378" width="9" style="24" customWidth="1"/>
    <col min="5379" max="5379" width="14.453125" style="24" customWidth="1"/>
    <col min="5380" max="5381" width="12.36328125" style="24" customWidth="1"/>
    <col min="5382" max="5382" width="9.36328125" style="24" customWidth="1"/>
    <col min="5383" max="5383" width="12.36328125" style="24" bestFit="1" customWidth="1"/>
    <col min="5384" max="5615" width="9" style="24" customWidth="1"/>
    <col min="5616" max="5627" width="9.36328125" style="24"/>
    <col min="5628" max="5628" width="7.6328125" style="24" customWidth="1"/>
    <col min="5629" max="5629" width="71.453125" style="24" customWidth="1"/>
    <col min="5630" max="5630" width="8.6328125" style="24" bestFit="1" customWidth="1"/>
    <col min="5631" max="5631" width="6.36328125" style="24" customWidth="1"/>
    <col min="5632" max="5632" width="14.54296875" style="24" customWidth="1"/>
    <col min="5633" max="5633" width="16.453125" style="24" customWidth="1"/>
    <col min="5634" max="5634" width="9" style="24" customWidth="1"/>
    <col min="5635" max="5635" width="14.453125" style="24" customWidth="1"/>
    <col min="5636" max="5637" width="12.36328125" style="24" customWidth="1"/>
    <col min="5638" max="5638" width="9.36328125" style="24" customWidth="1"/>
    <col min="5639" max="5639" width="12.36328125" style="24" bestFit="1" customWidth="1"/>
    <col min="5640" max="5871" width="9" style="24" customWidth="1"/>
    <col min="5872" max="5883" width="9.36328125" style="24"/>
    <col min="5884" max="5884" width="7.6328125" style="24" customWidth="1"/>
    <col min="5885" max="5885" width="71.453125" style="24" customWidth="1"/>
    <col min="5886" max="5886" width="8.6328125" style="24" bestFit="1" customWidth="1"/>
    <col min="5887" max="5887" width="6.36328125" style="24" customWidth="1"/>
    <col min="5888" max="5888" width="14.54296875" style="24" customWidth="1"/>
    <col min="5889" max="5889" width="16.453125" style="24" customWidth="1"/>
    <col min="5890" max="5890" width="9" style="24" customWidth="1"/>
    <col min="5891" max="5891" width="14.453125" style="24" customWidth="1"/>
    <col min="5892" max="5893" width="12.36328125" style="24" customWidth="1"/>
    <col min="5894" max="5894" width="9.36328125" style="24" customWidth="1"/>
    <col min="5895" max="5895" width="12.36328125" style="24" bestFit="1" customWidth="1"/>
    <col min="5896" max="6127" width="9" style="24" customWidth="1"/>
    <col min="6128" max="6139" width="9.36328125" style="24"/>
    <col min="6140" max="6140" width="7.6328125" style="24" customWidth="1"/>
    <col min="6141" max="6141" width="71.453125" style="24" customWidth="1"/>
    <col min="6142" max="6142" width="8.6328125" style="24" bestFit="1" customWidth="1"/>
    <col min="6143" max="6143" width="6.36328125" style="24" customWidth="1"/>
    <col min="6144" max="6144" width="14.54296875" style="24" customWidth="1"/>
    <col min="6145" max="6145" width="16.453125" style="24" customWidth="1"/>
    <col min="6146" max="6146" width="9" style="24" customWidth="1"/>
    <col min="6147" max="6147" width="14.453125" style="24" customWidth="1"/>
    <col min="6148" max="6149" width="12.36328125" style="24" customWidth="1"/>
    <col min="6150" max="6150" width="9.36328125" style="24" customWidth="1"/>
    <col min="6151" max="6151" width="12.36328125" style="24" bestFit="1" customWidth="1"/>
    <col min="6152" max="6383" width="9" style="24" customWidth="1"/>
    <col min="6384" max="6395" width="9.36328125" style="24"/>
    <col min="6396" max="6396" width="7.6328125" style="24" customWidth="1"/>
    <col min="6397" max="6397" width="71.453125" style="24" customWidth="1"/>
    <col min="6398" max="6398" width="8.6328125" style="24" bestFit="1" customWidth="1"/>
    <col min="6399" max="6399" width="6.36328125" style="24" customWidth="1"/>
    <col min="6400" max="6400" width="14.54296875" style="24" customWidth="1"/>
    <col min="6401" max="6401" width="16.453125" style="24" customWidth="1"/>
    <col min="6402" max="6402" width="9" style="24" customWidth="1"/>
    <col min="6403" max="6403" width="14.453125" style="24" customWidth="1"/>
    <col min="6404" max="6405" width="12.36328125" style="24" customWidth="1"/>
    <col min="6406" max="6406" width="9.36328125" style="24" customWidth="1"/>
    <col min="6407" max="6407" width="12.36328125" style="24" bestFit="1" customWidth="1"/>
    <col min="6408" max="6639" width="9" style="24" customWidth="1"/>
    <col min="6640" max="6651" width="9.36328125" style="24"/>
    <col min="6652" max="6652" width="7.6328125" style="24" customWidth="1"/>
    <col min="6653" max="6653" width="71.453125" style="24" customWidth="1"/>
    <col min="6654" max="6654" width="8.6328125" style="24" bestFit="1" customWidth="1"/>
    <col min="6655" max="6655" width="6.36328125" style="24" customWidth="1"/>
    <col min="6656" max="6656" width="14.54296875" style="24" customWidth="1"/>
    <col min="6657" max="6657" width="16.453125" style="24" customWidth="1"/>
    <col min="6658" max="6658" width="9" style="24" customWidth="1"/>
    <col min="6659" max="6659" width="14.453125" style="24" customWidth="1"/>
    <col min="6660" max="6661" width="12.36328125" style="24" customWidth="1"/>
    <col min="6662" max="6662" width="9.36328125" style="24" customWidth="1"/>
    <col min="6663" max="6663" width="12.36328125" style="24" bestFit="1" customWidth="1"/>
    <col min="6664" max="6895" width="9" style="24" customWidth="1"/>
    <col min="6896" max="6907" width="9.36328125" style="24"/>
    <col min="6908" max="6908" width="7.6328125" style="24" customWidth="1"/>
    <col min="6909" max="6909" width="71.453125" style="24" customWidth="1"/>
    <col min="6910" max="6910" width="8.6328125" style="24" bestFit="1" customWidth="1"/>
    <col min="6911" max="6911" width="6.36328125" style="24" customWidth="1"/>
    <col min="6912" max="6912" width="14.54296875" style="24" customWidth="1"/>
    <col min="6913" max="6913" width="16.453125" style="24" customWidth="1"/>
    <col min="6914" max="6914" width="9" style="24" customWidth="1"/>
    <col min="6915" max="6915" width="14.453125" style="24" customWidth="1"/>
    <col min="6916" max="6917" width="12.36328125" style="24" customWidth="1"/>
    <col min="6918" max="6918" width="9.36328125" style="24" customWidth="1"/>
    <col min="6919" max="6919" width="12.36328125" style="24" bestFit="1" customWidth="1"/>
    <col min="6920" max="7151" width="9" style="24" customWidth="1"/>
    <col min="7152" max="7163" width="9.36328125" style="24"/>
    <col min="7164" max="7164" width="7.6328125" style="24" customWidth="1"/>
    <col min="7165" max="7165" width="71.453125" style="24" customWidth="1"/>
    <col min="7166" max="7166" width="8.6328125" style="24" bestFit="1" customWidth="1"/>
    <col min="7167" max="7167" width="6.36328125" style="24" customWidth="1"/>
    <col min="7168" max="7168" width="14.54296875" style="24" customWidth="1"/>
    <col min="7169" max="7169" width="16.453125" style="24" customWidth="1"/>
    <col min="7170" max="7170" width="9" style="24" customWidth="1"/>
    <col min="7171" max="7171" width="14.453125" style="24" customWidth="1"/>
    <col min="7172" max="7173" width="12.36328125" style="24" customWidth="1"/>
    <col min="7174" max="7174" width="9.36328125" style="24" customWidth="1"/>
    <col min="7175" max="7175" width="12.36328125" style="24" bestFit="1" customWidth="1"/>
    <col min="7176" max="7407" width="9" style="24" customWidth="1"/>
    <col min="7408" max="7419" width="9.36328125" style="24"/>
    <col min="7420" max="7420" width="7.6328125" style="24" customWidth="1"/>
    <col min="7421" max="7421" width="71.453125" style="24" customWidth="1"/>
    <col min="7422" max="7422" width="8.6328125" style="24" bestFit="1" customWidth="1"/>
    <col min="7423" max="7423" width="6.36328125" style="24" customWidth="1"/>
    <col min="7424" max="7424" width="14.54296875" style="24" customWidth="1"/>
    <col min="7425" max="7425" width="16.453125" style="24" customWidth="1"/>
    <col min="7426" max="7426" width="9" style="24" customWidth="1"/>
    <col min="7427" max="7427" width="14.453125" style="24" customWidth="1"/>
    <col min="7428" max="7429" width="12.36328125" style="24" customWidth="1"/>
    <col min="7430" max="7430" width="9.36328125" style="24" customWidth="1"/>
    <col min="7431" max="7431" width="12.36328125" style="24" bestFit="1" customWidth="1"/>
    <col min="7432" max="7663" width="9" style="24" customWidth="1"/>
    <col min="7664" max="7675" width="9.36328125" style="24"/>
    <col min="7676" max="7676" width="7.6328125" style="24" customWidth="1"/>
    <col min="7677" max="7677" width="71.453125" style="24" customWidth="1"/>
    <col min="7678" max="7678" width="8.6328125" style="24" bestFit="1" customWidth="1"/>
    <col min="7679" max="7679" width="6.36328125" style="24" customWidth="1"/>
    <col min="7680" max="7680" width="14.54296875" style="24" customWidth="1"/>
    <col min="7681" max="7681" width="16.453125" style="24" customWidth="1"/>
    <col min="7682" max="7682" width="9" style="24" customWidth="1"/>
    <col min="7683" max="7683" width="14.453125" style="24" customWidth="1"/>
    <col min="7684" max="7685" width="12.36328125" style="24" customWidth="1"/>
    <col min="7686" max="7686" width="9.36328125" style="24" customWidth="1"/>
    <col min="7687" max="7687" width="12.36328125" style="24" bestFit="1" customWidth="1"/>
    <col min="7688" max="7919" width="9" style="24" customWidth="1"/>
    <col min="7920" max="7931" width="9.36328125" style="24"/>
    <col min="7932" max="7932" width="7.6328125" style="24" customWidth="1"/>
    <col min="7933" max="7933" width="71.453125" style="24" customWidth="1"/>
    <col min="7934" max="7934" width="8.6328125" style="24" bestFit="1" customWidth="1"/>
    <col min="7935" max="7935" width="6.36328125" style="24" customWidth="1"/>
    <col min="7936" max="7936" width="14.54296875" style="24" customWidth="1"/>
    <col min="7937" max="7937" width="16.453125" style="24" customWidth="1"/>
    <col min="7938" max="7938" width="9" style="24" customWidth="1"/>
    <col min="7939" max="7939" width="14.453125" style="24" customWidth="1"/>
    <col min="7940" max="7941" width="12.36328125" style="24" customWidth="1"/>
    <col min="7942" max="7942" width="9.36328125" style="24" customWidth="1"/>
    <col min="7943" max="7943" width="12.36328125" style="24" bestFit="1" customWidth="1"/>
    <col min="7944" max="8175" width="9" style="24" customWidth="1"/>
    <col min="8176" max="8187" width="9.36328125" style="24"/>
    <col min="8188" max="8188" width="7.6328125" style="24" customWidth="1"/>
    <col min="8189" max="8189" width="71.453125" style="24" customWidth="1"/>
    <col min="8190" max="8190" width="8.6328125" style="24" bestFit="1" customWidth="1"/>
    <col min="8191" max="8191" width="6.36328125" style="24" customWidth="1"/>
    <col min="8192" max="8192" width="14.54296875" style="24" customWidth="1"/>
    <col min="8193" max="8193" width="16.453125" style="24" customWidth="1"/>
    <col min="8194" max="8194" width="9" style="24" customWidth="1"/>
    <col min="8195" max="8195" width="14.453125" style="24" customWidth="1"/>
    <col min="8196" max="8197" width="12.36328125" style="24" customWidth="1"/>
    <col min="8198" max="8198" width="9.36328125" style="24" customWidth="1"/>
    <col min="8199" max="8199" width="12.36328125" style="24" bestFit="1" customWidth="1"/>
    <col min="8200" max="8431" width="9" style="24" customWidth="1"/>
    <col min="8432" max="8443" width="9.36328125" style="24"/>
    <col min="8444" max="8444" width="7.6328125" style="24" customWidth="1"/>
    <col min="8445" max="8445" width="71.453125" style="24" customWidth="1"/>
    <col min="8446" max="8446" width="8.6328125" style="24" bestFit="1" customWidth="1"/>
    <col min="8447" max="8447" width="6.36328125" style="24" customWidth="1"/>
    <col min="8448" max="8448" width="14.54296875" style="24" customWidth="1"/>
    <col min="8449" max="8449" width="16.453125" style="24" customWidth="1"/>
    <col min="8450" max="8450" width="9" style="24" customWidth="1"/>
    <col min="8451" max="8451" width="14.453125" style="24" customWidth="1"/>
    <col min="8452" max="8453" width="12.36328125" style="24" customWidth="1"/>
    <col min="8454" max="8454" width="9.36328125" style="24" customWidth="1"/>
    <col min="8455" max="8455" width="12.36328125" style="24" bestFit="1" customWidth="1"/>
    <col min="8456" max="8687" width="9" style="24" customWidth="1"/>
    <col min="8688" max="8699" width="9.36328125" style="24"/>
    <col min="8700" max="8700" width="7.6328125" style="24" customWidth="1"/>
    <col min="8701" max="8701" width="71.453125" style="24" customWidth="1"/>
    <col min="8702" max="8702" width="8.6328125" style="24" bestFit="1" customWidth="1"/>
    <col min="8703" max="8703" width="6.36328125" style="24" customWidth="1"/>
    <col min="8704" max="8704" width="14.54296875" style="24" customWidth="1"/>
    <col min="8705" max="8705" width="16.453125" style="24" customWidth="1"/>
    <col min="8706" max="8706" width="9" style="24" customWidth="1"/>
    <col min="8707" max="8707" width="14.453125" style="24" customWidth="1"/>
    <col min="8708" max="8709" width="12.36328125" style="24" customWidth="1"/>
    <col min="8710" max="8710" width="9.36328125" style="24" customWidth="1"/>
    <col min="8711" max="8711" width="12.36328125" style="24" bestFit="1" customWidth="1"/>
    <col min="8712" max="8943" width="9" style="24" customWidth="1"/>
    <col min="8944" max="8955" width="9.36328125" style="24"/>
    <col min="8956" max="8956" width="7.6328125" style="24" customWidth="1"/>
    <col min="8957" max="8957" width="71.453125" style="24" customWidth="1"/>
    <col min="8958" max="8958" width="8.6328125" style="24" bestFit="1" customWidth="1"/>
    <col min="8959" max="8959" width="6.36328125" style="24" customWidth="1"/>
    <col min="8960" max="8960" width="14.54296875" style="24" customWidth="1"/>
    <col min="8961" max="8961" width="16.453125" style="24" customWidth="1"/>
    <col min="8962" max="8962" width="9" style="24" customWidth="1"/>
    <col min="8963" max="8963" width="14.453125" style="24" customWidth="1"/>
    <col min="8964" max="8965" width="12.36328125" style="24" customWidth="1"/>
    <col min="8966" max="8966" width="9.36328125" style="24" customWidth="1"/>
    <col min="8967" max="8967" width="12.36328125" style="24" bestFit="1" customWidth="1"/>
    <col min="8968" max="9199" width="9" style="24" customWidth="1"/>
    <col min="9200" max="9211" width="9.36328125" style="24"/>
    <col min="9212" max="9212" width="7.6328125" style="24" customWidth="1"/>
    <col min="9213" max="9213" width="71.453125" style="24" customWidth="1"/>
    <col min="9214" max="9214" width="8.6328125" style="24" bestFit="1" customWidth="1"/>
    <col min="9215" max="9215" width="6.36328125" style="24" customWidth="1"/>
    <col min="9216" max="9216" width="14.54296875" style="24" customWidth="1"/>
    <col min="9217" max="9217" width="16.453125" style="24" customWidth="1"/>
    <col min="9218" max="9218" width="9" style="24" customWidth="1"/>
    <col min="9219" max="9219" width="14.453125" style="24" customWidth="1"/>
    <col min="9220" max="9221" width="12.36328125" style="24" customWidth="1"/>
    <col min="9222" max="9222" width="9.36328125" style="24" customWidth="1"/>
    <col min="9223" max="9223" width="12.36328125" style="24" bestFit="1" customWidth="1"/>
    <col min="9224" max="9455" width="9" style="24" customWidth="1"/>
    <col min="9456" max="9467" width="9.36328125" style="24"/>
    <col min="9468" max="9468" width="7.6328125" style="24" customWidth="1"/>
    <col min="9469" max="9469" width="71.453125" style="24" customWidth="1"/>
    <col min="9470" max="9470" width="8.6328125" style="24" bestFit="1" customWidth="1"/>
    <col min="9471" max="9471" width="6.36328125" style="24" customWidth="1"/>
    <col min="9472" max="9472" width="14.54296875" style="24" customWidth="1"/>
    <col min="9473" max="9473" width="16.453125" style="24" customWidth="1"/>
    <col min="9474" max="9474" width="9" style="24" customWidth="1"/>
    <col min="9475" max="9475" width="14.453125" style="24" customWidth="1"/>
    <col min="9476" max="9477" width="12.36328125" style="24" customWidth="1"/>
    <col min="9478" max="9478" width="9.36328125" style="24" customWidth="1"/>
    <col min="9479" max="9479" width="12.36328125" style="24" bestFit="1" customWidth="1"/>
    <col min="9480" max="9711" width="9" style="24" customWidth="1"/>
    <col min="9712" max="9723" width="9.36328125" style="24"/>
    <col min="9724" max="9724" width="7.6328125" style="24" customWidth="1"/>
    <col min="9725" max="9725" width="71.453125" style="24" customWidth="1"/>
    <col min="9726" max="9726" width="8.6328125" style="24" bestFit="1" customWidth="1"/>
    <col min="9727" max="9727" width="6.36328125" style="24" customWidth="1"/>
    <col min="9728" max="9728" width="14.54296875" style="24" customWidth="1"/>
    <col min="9729" max="9729" width="16.453125" style="24" customWidth="1"/>
    <col min="9730" max="9730" width="9" style="24" customWidth="1"/>
    <col min="9731" max="9731" width="14.453125" style="24" customWidth="1"/>
    <col min="9732" max="9733" width="12.36328125" style="24" customWidth="1"/>
    <col min="9734" max="9734" width="9.36328125" style="24" customWidth="1"/>
    <col min="9735" max="9735" width="12.36328125" style="24" bestFit="1" customWidth="1"/>
    <col min="9736" max="9967" width="9" style="24" customWidth="1"/>
    <col min="9968" max="9979" width="9.36328125" style="24"/>
    <col min="9980" max="9980" width="7.6328125" style="24" customWidth="1"/>
    <col min="9981" max="9981" width="71.453125" style="24" customWidth="1"/>
    <col min="9982" max="9982" width="8.6328125" style="24" bestFit="1" customWidth="1"/>
    <col min="9983" max="9983" width="6.36328125" style="24" customWidth="1"/>
    <col min="9984" max="9984" width="14.54296875" style="24" customWidth="1"/>
    <col min="9985" max="9985" width="16.453125" style="24" customWidth="1"/>
    <col min="9986" max="9986" width="9" style="24" customWidth="1"/>
    <col min="9987" max="9987" width="14.453125" style="24" customWidth="1"/>
    <col min="9988" max="9989" width="12.36328125" style="24" customWidth="1"/>
    <col min="9990" max="9990" width="9.36328125" style="24" customWidth="1"/>
    <col min="9991" max="9991" width="12.36328125" style="24" bestFit="1" customWidth="1"/>
    <col min="9992" max="10223" width="9" style="24" customWidth="1"/>
    <col min="10224" max="10235" width="9.36328125" style="24"/>
    <col min="10236" max="10236" width="7.6328125" style="24" customWidth="1"/>
    <col min="10237" max="10237" width="71.453125" style="24" customWidth="1"/>
    <col min="10238" max="10238" width="8.6328125" style="24" bestFit="1" customWidth="1"/>
    <col min="10239" max="10239" width="6.36328125" style="24" customWidth="1"/>
    <col min="10240" max="10240" width="14.54296875" style="24" customWidth="1"/>
    <col min="10241" max="10241" width="16.453125" style="24" customWidth="1"/>
    <col min="10242" max="10242" width="9" style="24" customWidth="1"/>
    <col min="10243" max="10243" width="14.453125" style="24" customWidth="1"/>
    <col min="10244" max="10245" width="12.36328125" style="24" customWidth="1"/>
    <col min="10246" max="10246" width="9.36328125" style="24" customWidth="1"/>
    <col min="10247" max="10247" width="12.36328125" style="24" bestFit="1" customWidth="1"/>
    <col min="10248" max="10479" width="9" style="24" customWidth="1"/>
    <col min="10480" max="10491" width="9.36328125" style="24"/>
    <col min="10492" max="10492" width="7.6328125" style="24" customWidth="1"/>
    <col min="10493" max="10493" width="71.453125" style="24" customWidth="1"/>
    <col min="10494" max="10494" width="8.6328125" style="24" bestFit="1" customWidth="1"/>
    <col min="10495" max="10495" width="6.36328125" style="24" customWidth="1"/>
    <col min="10496" max="10496" width="14.54296875" style="24" customWidth="1"/>
    <col min="10497" max="10497" width="16.453125" style="24" customWidth="1"/>
    <col min="10498" max="10498" width="9" style="24" customWidth="1"/>
    <col min="10499" max="10499" width="14.453125" style="24" customWidth="1"/>
    <col min="10500" max="10501" width="12.36328125" style="24" customWidth="1"/>
    <col min="10502" max="10502" width="9.36328125" style="24" customWidth="1"/>
    <col min="10503" max="10503" width="12.36328125" style="24" bestFit="1" customWidth="1"/>
    <col min="10504" max="10735" width="9" style="24" customWidth="1"/>
    <col min="10736" max="10747" width="9.36328125" style="24"/>
    <col min="10748" max="10748" width="7.6328125" style="24" customWidth="1"/>
    <col min="10749" max="10749" width="71.453125" style="24" customWidth="1"/>
    <col min="10750" max="10750" width="8.6328125" style="24" bestFit="1" customWidth="1"/>
    <col min="10751" max="10751" width="6.36328125" style="24" customWidth="1"/>
    <col min="10752" max="10752" width="14.54296875" style="24" customWidth="1"/>
    <col min="10753" max="10753" width="16.453125" style="24" customWidth="1"/>
    <col min="10754" max="10754" width="9" style="24" customWidth="1"/>
    <col min="10755" max="10755" width="14.453125" style="24" customWidth="1"/>
    <col min="10756" max="10757" width="12.36328125" style="24" customWidth="1"/>
    <col min="10758" max="10758" width="9.36328125" style="24" customWidth="1"/>
    <col min="10759" max="10759" width="12.36328125" style="24" bestFit="1" customWidth="1"/>
    <col min="10760" max="10991" width="9" style="24" customWidth="1"/>
    <col min="10992" max="11003" width="9.36328125" style="24"/>
    <col min="11004" max="11004" width="7.6328125" style="24" customWidth="1"/>
    <col min="11005" max="11005" width="71.453125" style="24" customWidth="1"/>
    <col min="11006" max="11006" width="8.6328125" style="24" bestFit="1" customWidth="1"/>
    <col min="11007" max="11007" width="6.36328125" style="24" customWidth="1"/>
    <col min="11008" max="11008" width="14.54296875" style="24" customWidth="1"/>
    <col min="11009" max="11009" width="16.453125" style="24" customWidth="1"/>
    <col min="11010" max="11010" width="9" style="24" customWidth="1"/>
    <col min="11011" max="11011" width="14.453125" style="24" customWidth="1"/>
    <col min="11012" max="11013" width="12.36328125" style="24" customWidth="1"/>
    <col min="11014" max="11014" width="9.36328125" style="24" customWidth="1"/>
    <col min="11015" max="11015" width="12.36328125" style="24" bestFit="1" customWidth="1"/>
    <col min="11016" max="11247" width="9" style="24" customWidth="1"/>
    <col min="11248" max="11259" width="9.36328125" style="24"/>
    <col min="11260" max="11260" width="7.6328125" style="24" customWidth="1"/>
    <col min="11261" max="11261" width="71.453125" style="24" customWidth="1"/>
    <col min="11262" max="11262" width="8.6328125" style="24" bestFit="1" customWidth="1"/>
    <col min="11263" max="11263" width="6.36328125" style="24" customWidth="1"/>
    <col min="11264" max="11264" width="14.54296875" style="24" customWidth="1"/>
    <col min="11265" max="11265" width="16.453125" style="24" customWidth="1"/>
    <col min="11266" max="11266" width="9" style="24" customWidth="1"/>
    <col min="11267" max="11267" width="14.453125" style="24" customWidth="1"/>
    <col min="11268" max="11269" width="12.36328125" style="24" customWidth="1"/>
    <col min="11270" max="11270" width="9.36328125" style="24" customWidth="1"/>
    <col min="11271" max="11271" width="12.36328125" style="24" bestFit="1" customWidth="1"/>
    <col min="11272" max="11503" width="9" style="24" customWidth="1"/>
    <col min="11504" max="11515" width="9.36328125" style="24"/>
    <col min="11516" max="11516" width="7.6328125" style="24" customWidth="1"/>
    <col min="11517" max="11517" width="71.453125" style="24" customWidth="1"/>
    <col min="11518" max="11518" width="8.6328125" style="24" bestFit="1" customWidth="1"/>
    <col min="11519" max="11519" width="6.36328125" style="24" customWidth="1"/>
    <col min="11520" max="11520" width="14.54296875" style="24" customWidth="1"/>
    <col min="11521" max="11521" width="16.453125" style="24" customWidth="1"/>
    <col min="11522" max="11522" width="9" style="24" customWidth="1"/>
    <col min="11523" max="11523" width="14.453125" style="24" customWidth="1"/>
    <col min="11524" max="11525" width="12.36328125" style="24" customWidth="1"/>
    <col min="11526" max="11526" width="9.36328125" style="24" customWidth="1"/>
    <col min="11527" max="11527" width="12.36328125" style="24" bestFit="1" customWidth="1"/>
    <col min="11528" max="11759" width="9" style="24" customWidth="1"/>
    <col min="11760" max="11771" width="9.36328125" style="24"/>
    <col min="11772" max="11772" width="7.6328125" style="24" customWidth="1"/>
    <col min="11773" max="11773" width="71.453125" style="24" customWidth="1"/>
    <col min="11774" max="11774" width="8.6328125" style="24" bestFit="1" customWidth="1"/>
    <col min="11775" max="11775" width="6.36328125" style="24" customWidth="1"/>
    <col min="11776" max="11776" width="14.54296875" style="24" customWidth="1"/>
    <col min="11777" max="11777" width="16.453125" style="24" customWidth="1"/>
    <col min="11778" max="11778" width="9" style="24" customWidth="1"/>
    <col min="11779" max="11779" width="14.453125" style="24" customWidth="1"/>
    <col min="11780" max="11781" width="12.36328125" style="24" customWidth="1"/>
    <col min="11782" max="11782" width="9.36328125" style="24" customWidth="1"/>
    <col min="11783" max="11783" width="12.36328125" style="24" bestFit="1" customWidth="1"/>
    <col min="11784" max="12015" width="9" style="24" customWidth="1"/>
    <col min="12016" max="12027" width="9.36328125" style="24"/>
    <col min="12028" max="12028" width="7.6328125" style="24" customWidth="1"/>
    <col min="12029" max="12029" width="71.453125" style="24" customWidth="1"/>
    <col min="12030" max="12030" width="8.6328125" style="24" bestFit="1" customWidth="1"/>
    <col min="12031" max="12031" width="6.36328125" style="24" customWidth="1"/>
    <col min="12032" max="12032" width="14.54296875" style="24" customWidth="1"/>
    <col min="12033" max="12033" width="16.453125" style="24" customWidth="1"/>
    <col min="12034" max="12034" width="9" style="24" customWidth="1"/>
    <col min="12035" max="12035" width="14.453125" style="24" customWidth="1"/>
    <col min="12036" max="12037" width="12.36328125" style="24" customWidth="1"/>
    <col min="12038" max="12038" width="9.36328125" style="24" customWidth="1"/>
    <col min="12039" max="12039" width="12.36328125" style="24" bestFit="1" customWidth="1"/>
    <col min="12040" max="12271" width="9" style="24" customWidth="1"/>
    <col min="12272" max="12283" width="9.36328125" style="24"/>
    <col min="12284" max="12284" width="7.6328125" style="24" customWidth="1"/>
    <col min="12285" max="12285" width="71.453125" style="24" customWidth="1"/>
    <col min="12286" max="12286" width="8.6328125" style="24" bestFit="1" customWidth="1"/>
    <col min="12287" max="12287" width="6.36328125" style="24" customWidth="1"/>
    <col min="12288" max="12288" width="14.54296875" style="24" customWidth="1"/>
    <col min="12289" max="12289" width="16.453125" style="24" customWidth="1"/>
    <col min="12290" max="12290" width="9" style="24" customWidth="1"/>
    <col min="12291" max="12291" width="14.453125" style="24" customWidth="1"/>
    <col min="12292" max="12293" width="12.36328125" style="24" customWidth="1"/>
    <col min="12294" max="12294" width="9.36328125" style="24" customWidth="1"/>
    <col min="12295" max="12295" width="12.36328125" style="24" bestFit="1" customWidth="1"/>
    <col min="12296" max="12527" width="9" style="24" customWidth="1"/>
    <col min="12528" max="12539" width="9.36328125" style="24"/>
    <col min="12540" max="12540" width="7.6328125" style="24" customWidth="1"/>
    <col min="12541" max="12541" width="71.453125" style="24" customWidth="1"/>
    <col min="12542" max="12542" width="8.6328125" style="24" bestFit="1" customWidth="1"/>
    <col min="12543" max="12543" width="6.36328125" style="24" customWidth="1"/>
    <col min="12544" max="12544" width="14.54296875" style="24" customWidth="1"/>
    <col min="12545" max="12545" width="16.453125" style="24" customWidth="1"/>
    <col min="12546" max="12546" width="9" style="24" customWidth="1"/>
    <col min="12547" max="12547" width="14.453125" style="24" customWidth="1"/>
    <col min="12548" max="12549" width="12.36328125" style="24" customWidth="1"/>
    <col min="12550" max="12550" width="9.36328125" style="24" customWidth="1"/>
    <col min="12551" max="12551" width="12.36328125" style="24" bestFit="1" customWidth="1"/>
    <col min="12552" max="12783" width="9" style="24" customWidth="1"/>
    <col min="12784" max="12795" width="9.36328125" style="24"/>
    <col min="12796" max="12796" width="7.6328125" style="24" customWidth="1"/>
    <col min="12797" max="12797" width="71.453125" style="24" customWidth="1"/>
    <col min="12798" max="12798" width="8.6328125" style="24" bestFit="1" customWidth="1"/>
    <col min="12799" max="12799" width="6.36328125" style="24" customWidth="1"/>
    <col min="12800" max="12800" width="14.54296875" style="24" customWidth="1"/>
    <col min="12801" max="12801" width="16.453125" style="24" customWidth="1"/>
    <col min="12802" max="12802" width="9" style="24" customWidth="1"/>
    <col min="12803" max="12803" width="14.453125" style="24" customWidth="1"/>
    <col min="12804" max="12805" width="12.36328125" style="24" customWidth="1"/>
    <col min="12806" max="12806" width="9.36328125" style="24" customWidth="1"/>
    <col min="12807" max="12807" width="12.36328125" style="24" bestFit="1" customWidth="1"/>
    <col min="12808" max="13039" width="9" style="24" customWidth="1"/>
    <col min="13040" max="13051" width="9.36328125" style="24"/>
    <col min="13052" max="13052" width="7.6328125" style="24" customWidth="1"/>
    <col min="13053" max="13053" width="71.453125" style="24" customWidth="1"/>
    <col min="13054" max="13054" width="8.6328125" style="24" bestFit="1" customWidth="1"/>
    <col min="13055" max="13055" width="6.36328125" style="24" customWidth="1"/>
    <col min="13056" max="13056" width="14.54296875" style="24" customWidth="1"/>
    <col min="13057" max="13057" width="16.453125" style="24" customWidth="1"/>
    <col min="13058" max="13058" width="9" style="24" customWidth="1"/>
    <col min="13059" max="13059" width="14.453125" style="24" customWidth="1"/>
    <col min="13060" max="13061" width="12.36328125" style="24" customWidth="1"/>
    <col min="13062" max="13062" width="9.36328125" style="24" customWidth="1"/>
    <col min="13063" max="13063" width="12.36328125" style="24" bestFit="1" customWidth="1"/>
    <col min="13064" max="13295" width="9" style="24" customWidth="1"/>
    <col min="13296" max="13307" width="9.36328125" style="24"/>
    <col min="13308" max="13308" width="7.6328125" style="24" customWidth="1"/>
    <col min="13309" max="13309" width="71.453125" style="24" customWidth="1"/>
    <col min="13310" max="13310" width="8.6328125" style="24" bestFit="1" customWidth="1"/>
    <col min="13311" max="13311" width="6.36328125" style="24" customWidth="1"/>
    <col min="13312" max="13312" width="14.54296875" style="24" customWidth="1"/>
    <col min="13313" max="13313" width="16.453125" style="24" customWidth="1"/>
    <col min="13314" max="13314" width="9" style="24" customWidth="1"/>
    <col min="13315" max="13315" width="14.453125" style="24" customWidth="1"/>
    <col min="13316" max="13317" width="12.36328125" style="24" customWidth="1"/>
    <col min="13318" max="13318" width="9.36328125" style="24" customWidth="1"/>
    <col min="13319" max="13319" width="12.36328125" style="24" bestFit="1" customWidth="1"/>
    <col min="13320" max="13551" width="9" style="24" customWidth="1"/>
    <col min="13552" max="13563" width="9.36328125" style="24"/>
    <col min="13564" max="13564" width="7.6328125" style="24" customWidth="1"/>
    <col min="13565" max="13565" width="71.453125" style="24" customWidth="1"/>
    <col min="13566" max="13566" width="8.6328125" style="24" bestFit="1" customWidth="1"/>
    <col min="13567" max="13567" width="6.36328125" style="24" customWidth="1"/>
    <col min="13568" max="13568" width="14.54296875" style="24" customWidth="1"/>
    <col min="13569" max="13569" width="16.453125" style="24" customWidth="1"/>
    <col min="13570" max="13570" width="9" style="24" customWidth="1"/>
    <col min="13571" max="13571" width="14.453125" style="24" customWidth="1"/>
    <col min="13572" max="13573" width="12.36328125" style="24" customWidth="1"/>
    <col min="13574" max="13574" width="9.36328125" style="24" customWidth="1"/>
    <col min="13575" max="13575" width="12.36328125" style="24" bestFit="1" customWidth="1"/>
    <col min="13576" max="13807" width="9" style="24" customWidth="1"/>
    <col min="13808" max="13819" width="9.36328125" style="24"/>
    <col min="13820" max="13820" width="7.6328125" style="24" customWidth="1"/>
    <col min="13821" max="13821" width="71.453125" style="24" customWidth="1"/>
    <col min="13822" max="13822" width="8.6328125" style="24" bestFit="1" customWidth="1"/>
    <col min="13823" max="13823" width="6.36328125" style="24" customWidth="1"/>
    <col min="13824" max="13824" width="14.54296875" style="24" customWidth="1"/>
    <col min="13825" max="13825" width="16.453125" style="24" customWidth="1"/>
    <col min="13826" max="13826" width="9" style="24" customWidth="1"/>
    <col min="13827" max="13827" width="14.453125" style="24" customWidth="1"/>
    <col min="13828" max="13829" width="12.36328125" style="24" customWidth="1"/>
    <col min="13830" max="13830" width="9.36328125" style="24" customWidth="1"/>
    <col min="13831" max="13831" width="12.36328125" style="24" bestFit="1" customWidth="1"/>
    <col min="13832" max="14063" width="9" style="24" customWidth="1"/>
    <col min="14064" max="14075" width="9.36328125" style="24"/>
    <col min="14076" max="14076" width="7.6328125" style="24" customWidth="1"/>
    <col min="14077" max="14077" width="71.453125" style="24" customWidth="1"/>
    <col min="14078" max="14078" width="8.6328125" style="24" bestFit="1" customWidth="1"/>
    <col min="14079" max="14079" width="6.36328125" style="24" customWidth="1"/>
    <col min="14080" max="14080" width="14.54296875" style="24" customWidth="1"/>
    <col min="14081" max="14081" width="16.453125" style="24" customWidth="1"/>
    <col min="14082" max="14082" width="9" style="24" customWidth="1"/>
    <col min="14083" max="14083" width="14.453125" style="24" customWidth="1"/>
    <col min="14084" max="14085" width="12.36328125" style="24" customWidth="1"/>
    <col min="14086" max="14086" width="9.36328125" style="24" customWidth="1"/>
    <col min="14087" max="14087" width="12.36328125" style="24" bestFit="1" customWidth="1"/>
    <col min="14088" max="14319" width="9" style="24" customWidth="1"/>
    <col min="14320" max="14331" width="9.36328125" style="24"/>
    <col min="14332" max="14332" width="7.6328125" style="24" customWidth="1"/>
    <col min="14333" max="14333" width="71.453125" style="24" customWidth="1"/>
    <col min="14334" max="14334" width="8.6328125" style="24" bestFit="1" customWidth="1"/>
    <col min="14335" max="14335" width="6.36328125" style="24" customWidth="1"/>
    <col min="14336" max="14336" width="14.54296875" style="24" customWidth="1"/>
    <col min="14337" max="14337" width="16.453125" style="24" customWidth="1"/>
    <col min="14338" max="14338" width="9" style="24" customWidth="1"/>
    <col min="14339" max="14339" width="14.453125" style="24" customWidth="1"/>
    <col min="14340" max="14341" width="12.36328125" style="24" customWidth="1"/>
    <col min="14342" max="14342" width="9.36328125" style="24" customWidth="1"/>
    <col min="14343" max="14343" width="12.36328125" style="24" bestFit="1" customWidth="1"/>
    <col min="14344" max="14575" width="9" style="24" customWidth="1"/>
    <col min="14576" max="14587" width="9.36328125" style="24"/>
    <col min="14588" max="14588" width="7.6328125" style="24" customWidth="1"/>
    <col min="14589" max="14589" width="71.453125" style="24" customWidth="1"/>
    <col min="14590" max="14590" width="8.6328125" style="24" bestFit="1" customWidth="1"/>
    <col min="14591" max="14591" width="6.36328125" style="24" customWidth="1"/>
    <col min="14592" max="14592" width="14.54296875" style="24" customWidth="1"/>
    <col min="14593" max="14593" width="16.453125" style="24" customWidth="1"/>
    <col min="14594" max="14594" width="9" style="24" customWidth="1"/>
    <col min="14595" max="14595" width="14.453125" style="24" customWidth="1"/>
    <col min="14596" max="14597" width="12.36328125" style="24" customWidth="1"/>
    <col min="14598" max="14598" width="9.36328125" style="24" customWidth="1"/>
    <col min="14599" max="14599" width="12.36328125" style="24" bestFit="1" customWidth="1"/>
    <col min="14600" max="14831" width="9" style="24" customWidth="1"/>
    <col min="14832" max="14843" width="9.36328125" style="24"/>
    <col min="14844" max="14844" width="7.6328125" style="24" customWidth="1"/>
    <col min="14845" max="14845" width="71.453125" style="24" customWidth="1"/>
    <col min="14846" max="14846" width="8.6328125" style="24" bestFit="1" customWidth="1"/>
    <col min="14847" max="14847" width="6.36328125" style="24" customWidth="1"/>
    <col min="14848" max="14848" width="14.54296875" style="24" customWidth="1"/>
    <col min="14849" max="14849" width="16.453125" style="24" customWidth="1"/>
    <col min="14850" max="14850" width="9" style="24" customWidth="1"/>
    <col min="14851" max="14851" width="14.453125" style="24" customWidth="1"/>
    <col min="14852" max="14853" width="12.36328125" style="24" customWidth="1"/>
    <col min="14854" max="14854" width="9.36328125" style="24" customWidth="1"/>
    <col min="14855" max="14855" width="12.36328125" style="24" bestFit="1" customWidth="1"/>
    <col min="14856" max="15087" width="9" style="24" customWidth="1"/>
    <col min="15088" max="15099" width="9.36328125" style="24"/>
    <col min="15100" max="15100" width="7.6328125" style="24" customWidth="1"/>
    <col min="15101" max="15101" width="71.453125" style="24" customWidth="1"/>
    <col min="15102" max="15102" width="8.6328125" style="24" bestFit="1" customWidth="1"/>
    <col min="15103" max="15103" width="6.36328125" style="24" customWidth="1"/>
    <col min="15104" max="15104" width="14.54296875" style="24" customWidth="1"/>
    <col min="15105" max="15105" width="16.453125" style="24" customWidth="1"/>
    <col min="15106" max="15106" width="9" style="24" customWidth="1"/>
    <col min="15107" max="15107" width="14.453125" style="24" customWidth="1"/>
    <col min="15108" max="15109" width="12.36328125" style="24" customWidth="1"/>
    <col min="15110" max="15110" width="9.36328125" style="24" customWidth="1"/>
    <col min="15111" max="15111" width="12.36328125" style="24" bestFit="1" customWidth="1"/>
    <col min="15112" max="15343" width="9" style="24" customWidth="1"/>
    <col min="15344" max="15355" width="9.36328125" style="24"/>
    <col min="15356" max="15356" width="7.6328125" style="24" customWidth="1"/>
    <col min="15357" max="15357" width="71.453125" style="24" customWidth="1"/>
    <col min="15358" max="15358" width="8.6328125" style="24" bestFit="1" customWidth="1"/>
    <col min="15359" max="15359" width="6.36328125" style="24" customWidth="1"/>
    <col min="15360" max="15360" width="14.54296875" style="24" customWidth="1"/>
    <col min="15361" max="15361" width="16.453125" style="24" customWidth="1"/>
    <col min="15362" max="15362" width="9" style="24" customWidth="1"/>
    <col min="15363" max="15363" width="14.453125" style="24" customWidth="1"/>
    <col min="15364" max="15365" width="12.36328125" style="24" customWidth="1"/>
    <col min="15366" max="15366" width="9.36328125" style="24" customWidth="1"/>
    <col min="15367" max="15367" width="12.36328125" style="24" bestFit="1" customWidth="1"/>
    <col min="15368" max="15599" width="9" style="24" customWidth="1"/>
    <col min="15600" max="15611" width="9.36328125" style="24"/>
    <col min="15612" max="15612" width="7.6328125" style="24" customWidth="1"/>
    <col min="15613" max="15613" width="71.453125" style="24" customWidth="1"/>
    <col min="15614" max="15614" width="8.6328125" style="24" bestFit="1" customWidth="1"/>
    <col min="15615" max="15615" width="6.36328125" style="24" customWidth="1"/>
    <col min="15616" max="15616" width="14.54296875" style="24" customWidth="1"/>
    <col min="15617" max="15617" width="16.453125" style="24" customWidth="1"/>
    <col min="15618" max="15618" width="9" style="24" customWidth="1"/>
    <col min="15619" max="15619" width="14.453125" style="24" customWidth="1"/>
    <col min="15620" max="15621" width="12.36328125" style="24" customWidth="1"/>
    <col min="15622" max="15622" width="9.36328125" style="24" customWidth="1"/>
    <col min="15623" max="15623" width="12.36328125" style="24" bestFit="1" customWidth="1"/>
    <col min="15624" max="15855" width="9" style="24" customWidth="1"/>
    <col min="15856" max="15867" width="9.36328125" style="24"/>
    <col min="15868" max="15868" width="7.6328125" style="24" customWidth="1"/>
    <col min="15869" max="15869" width="71.453125" style="24" customWidth="1"/>
    <col min="15870" max="15870" width="8.6328125" style="24" bestFit="1" customWidth="1"/>
    <col min="15871" max="15871" width="6.36328125" style="24" customWidth="1"/>
    <col min="15872" max="15872" width="14.54296875" style="24" customWidth="1"/>
    <col min="15873" max="15873" width="16.453125" style="24" customWidth="1"/>
    <col min="15874" max="15874" width="9" style="24" customWidth="1"/>
    <col min="15875" max="15875" width="14.453125" style="24" customWidth="1"/>
    <col min="15876" max="15877" width="12.36328125" style="24" customWidth="1"/>
    <col min="15878" max="15878" width="9.36328125" style="24" customWidth="1"/>
    <col min="15879" max="15879" width="12.36328125" style="24" bestFit="1" customWidth="1"/>
    <col min="15880" max="16111" width="9" style="24" customWidth="1"/>
    <col min="16112" max="16123" width="9.36328125" style="24"/>
    <col min="16124" max="16124" width="7.6328125" style="24" customWidth="1"/>
    <col min="16125" max="16125" width="71.453125" style="24" customWidth="1"/>
    <col min="16126" max="16126" width="8.6328125" style="24" bestFit="1" customWidth="1"/>
    <col min="16127" max="16127" width="6.36328125" style="24" customWidth="1"/>
    <col min="16128" max="16128" width="14.54296875" style="24" customWidth="1"/>
    <col min="16129" max="16129" width="16.453125" style="24" customWidth="1"/>
    <col min="16130" max="16130" width="9" style="24" customWidth="1"/>
    <col min="16131" max="16131" width="14.453125" style="24" customWidth="1"/>
    <col min="16132" max="16133" width="12.36328125" style="24" customWidth="1"/>
    <col min="16134" max="16134" width="9.36328125" style="24" customWidth="1"/>
    <col min="16135" max="16135" width="12.36328125" style="24" bestFit="1" customWidth="1"/>
    <col min="16136" max="16367" width="9" style="24" customWidth="1"/>
    <col min="16368" max="16382" width="9.36328125" style="24"/>
    <col min="16383" max="16384" width="9.36328125" style="24" customWidth="1"/>
  </cols>
  <sheetData>
    <row r="1" spans="1:237" s="25" customFormat="1">
      <c r="A1" s="250" t="s">
        <v>194</v>
      </c>
      <c r="B1" s="250"/>
      <c r="C1" s="250"/>
      <c r="D1" s="250"/>
      <c r="E1" s="250"/>
      <c r="F1" s="250"/>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row>
    <row r="2" spans="1:237" s="25" customFormat="1">
      <c r="A2" s="250" t="s">
        <v>32</v>
      </c>
      <c r="B2" s="250"/>
      <c r="C2" s="250"/>
      <c r="D2" s="250"/>
      <c r="E2" s="250"/>
      <c r="F2" s="250"/>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row>
    <row r="3" spans="1:237">
      <c r="A3" s="251" t="s">
        <v>46</v>
      </c>
      <c r="B3" s="252"/>
      <c r="C3" s="252"/>
      <c r="D3" s="252"/>
      <c r="E3" s="252"/>
      <c r="F3" s="253"/>
    </row>
    <row r="4" spans="1:237">
      <c r="A4" s="23"/>
      <c r="B4" s="23"/>
      <c r="C4" s="257" t="s">
        <v>33</v>
      </c>
      <c r="D4" s="252"/>
      <c r="E4" s="252"/>
      <c r="F4" s="258"/>
      <c r="G4" s="243" t="s">
        <v>199</v>
      </c>
      <c r="H4" s="244"/>
      <c r="I4" s="243" t="s">
        <v>200</v>
      </c>
      <c r="J4" s="244"/>
    </row>
    <row r="5" spans="1:237" ht="13.25" customHeight="1">
      <c r="A5" s="254" t="s">
        <v>30</v>
      </c>
      <c r="B5" s="255" t="s">
        <v>27</v>
      </c>
      <c r="C5" s="247" t="s">
        <v>42</v>
      </c>
      <c r="D5" s="245" t="s">
        <v>28</v>
      </c>
      <c r="E5" s="245" t="s">
        <v>31</v>
      </c>
      <c r="F5" s="246" t="s">
        <v>43</v>
      </c>
      <c r="G5" s="22"/>
      <c r="H5" s="22"/>
      <c r="I5" s="22"/>
      <c r="J5" s="22"/>
    </row>
    <row r="6" spans="1:237">
      <c r="A6" s="254"/>
      <c r="B6" s="256"/>
      <c r="C6" s="247"/>
      <c r="D6" s="245"/>
      <c r="E6" s="245"/>
      <c r="F6" s="246"/>
      <c r="G6" s="21"/>
      <c r="H6" s="21"/>
      <c r="I6" s="21"/>
      <c r="J6" s="21"/>
    </row>
    <row r="7" spans="1:237" ht="14.5" thickBot="1">
      <c r="A7" s="20"/>
      <c r="B7" s="19"/>
      <c r="C7" s="18"/>
      <c r="D7" s="18"/>
      <c r="E7" s="17"/>
      <c r="F7" s="16"/>
      <c r="G7" s="22"/>
      <c r="H7" s="22"/>
      <c r="I7" s="22"/>
      <c r="J7" s="22"/>
    </row>
    <row r="8" spans="1:237">
      <c r="A8" s="49" t="s">
        <v>63</v>
      </c>
      <c r="B8" s="50" t="s">
        <v>14</v>
      </c>
      <c r="C8" s="51" t="s">
        <v>15</v>
      </c>
      <c r="D8" s="51" t="s">
        <v>64</v>
      </c>
      <c r="E8" s="51" t="s">
        <v>17</v>
      </c>
      <c r="F8" s="51" t="s">
        <v>18</v>
      </c>
      <c r="G8" s="83"/>
      <c r="H8" s="83"/>
      <c r="I8" s="83"/>
      <c r="J8" s="83"/>
    </row>
    <row r="9" spans="1:237" ht="14.5" thickBot="1">
      <c r="A9" s="52"/>
      <c r="B9" s="53"/>
      <c r="C9" s="54"/>
      <c r="D9" s="54"/>
      <c r="E9" s="55" t="s">
        <v>65</v>
      </c>
      <c r="F9" s="55" t="s">
        <v>65</v>
      </c>
      <c r="G9" s="83"/>
      <c r="H9" s="84"/>
      <c r="I9" s="83"/>
      <c r="J9" s="84"/>
    </row>
    <row r="10" spans="1:237">
      <c r="A10" s="56">
        <v>1</v>
      </c>
      <c r="B10" s="57" t="s">
        <v>35</v>
      </c>
      <c r="C10" s="58"/>
      <c r="D10" s="58"/>
      <c r="E10" s="58"/>
      <c r="F10" s="59"/>
      <c r="G10" s="58"/>
      <c r="H10" s="83"/>
      <c r="I10" s="83"/>
      <c r="J10" s="83"/>
    </row>
    <row r="11" spans="1:237">
      <c r="A11" s="60"/>
      <c r="B11" s="57"/>
      <c r="C11" s="61"/>
      <c r="D11" s="62"/>
      <c r="E11" s="63"/>
      <c r="F11" s="64"/>
      <c r="G11" s="61"/>
      <c r="H11" s="83"/>
      <c r="I11" s="83"/>
      <c r="J11" s="83"/>
    </row>
    <row r="12" spans="1:237" ht="98">
      <c r="A12" s="65"/>
      <c r="B12" s="66" t="s">
        <v>66</v>
      </c>
      <c r="C12" s="67"/>
      <c r="D12" s="61"/>
      <c r="E12" s="63"/>
      <c r="F12" s="64"/>
      <c r="G12" s="67"/>
      <c r="H12" s="83"/>
      <c r="I12" s="83"/>
      <c r="J12" s="83"/>
    </row>
    <row r="13" spans="1:237">
      <c r="A13" s="65"/>
      <c r="B13" s="66" t="s">
        <v>67</v>
      </c>
      <c r="C13" s="67"/>
      <c r="D13" s="61"/>
      <c r="E13" s="63"/>
      <c r="F13" s="64"/>
      <c r="G13" s="67"/>
      <c r="H13" s="83"/>
      <c r="I13" s="83"/>
      <c r="J13" s="83"/>
    </row>
    <row r="14" spans="1:237">
      <c r="A14" s="65"/>
      <c r="B14" s="66"/>
      <c r="C14" s="61"/>
      <c r="D14" s="67"/>
      <c r="E14" s="98"/>
      <c r="F14" s="98"/>
      <c r="G14" s="61"/>
      <c r="H14" s="83"/>
      <c r="I14" s="83"/>
      <c r="J14" s="83"/>
    </row>
    <row r="15" spans="1:237">
      <c r="A15" s="68">
        <v>1.1000000000000001</v>
      </c>
      <c r="B15" s="69" t="s">
        <v>68</v>
      </c>
      <c r="C15" s="67"/>
      <c r="D15" s="61"/>
      <c r="E15" s="98"/>
      <c r="F15" s="70"/>
      <c r="G15" s="67"/>
      <c r="H15" s="83"/>
      <c r="I15" s="83"/>
      <c r="J15" s="83"/>
    </row>
    <row r="16" spans="1:237">
      <c r="A16" s="65"/>
      <c r="B16" s="69"/>
      <c r="C16" s="67"/>
      <c r="D16" s="61"/>
      <c r="E16" s="98"/>
      <c r="F16" s="70"/>
      <c r="G16" s="67"/>
      <c r="H16" s="83"/>
      <c r="I16" s="83"/>
      <c r="J16" s="83"/>
    </row>
    <row r="17" spans="1:10" ht="42">
      <c r="A17" s="65"/>
      <c r="B17" s="66" t="s">
        <v>119</v>
      </c>
      <c r="C17" s="67">
        <v>1</v>
      </c>
      <c r="D17" s="61" t="s">
        <v>29</v>
      </c>
      <c r="E17" s="98">
        <v>28000</v>
      </c>
      <c r="F17" s="70">
        <f>E17*C17</f>
        <v>28000</v>
      </c>
      <c r="G17" s="67">
        <v>1</v>
      </c>
      <c r="H17" s="85">
        <f t="shared" ref="H17:H43" si="0">G17*E17</f>
        <v>28000</v>
      </c>
      <c r="I17" s="83"/>
      <c r="J17" s="83"/>
    </row>
    <row r="18" spans="1:10">
      <c r="A18" s="65"/>
      <c r="B18" s="66"/>
      <c r="C18" s="67"/>
      <c r="D18" s="61"/>
      <c r="E18" s="98"/>
      <c r="F18" s="70"/>
      <c r="G18" s="67"/>
      <c r="H18" s="85">
        <f t="shared" si="0"/>
        <v>0</v>
      </c>
      <c r="I18" s="83"/>
      <c r="J18" s="83"/>
    </row>
    <row r="19" spans="1:10">
      <c r="A19" s="68">
        <v>1.2</v>
      </c>
      <c r="B19" s="69" t="s">
        <v>69</v>
      </c>
      <c r="C19" s="67"/>
      <c r="D19" s="61"/>
      <c r="E19" s="98"/>
      <c r="F19" s="70"/>
      <c r="G19" s="67"/>
      <c r="H19" s="85">
        <f t="shared" si="0"/>
        <v>0</v>
      </c>
      <c r="I19" s="83"/>
      <c r="J19" s="83"/>
    </row>
    <row r="20" spans="1:10">
      <c r="A20" s="65"/>
      <c r="B20" s="69"/>
      <c r="C20" s="67"/>
      <c r="D20" s="61"/>
      <c r="E20" s="98"/>
      <c r="F20" s="70"/>
      <c r="G20" s="67"/>
      <c r="H20" s="85">
        <f t="shared" si="0"/>
        <v>0</v>
      </c>
      <c r="I20" s="83"/>
      <c r="J20" s="83"/>
    </row>
    <row r="21" spans="1:10" ht="28">
      <c r="A21" s="65"/>
      <c r="B21" s="66" t="s">
        <v>70</v>
      </c>
      <c r="C21" s="67">
        <v>1</v>
      </c>
      <c r="D21" s="61" t="s">
        <v>29</v>
      </c>
      <c r="E21" s="98">
        <v>7500</v>
      </c>
      <c r="F21" s="70">
        <f>E21*C21</f>
        <v>7500</v>
      </c>
      <c r="G21" s="67">
        <v>1</v>
      </c>
      <c r="H21" s="85">
        <f t="shared" si="0"/>
        <v>7500</v>
      </c>
      <c r="I21" s="83"/>
      <c r="J21" s="83"/>
    </row>
    <row r="22" spans="1:10">
      <c r="A22" s="65"/>
      <c r="B22" s="66"/>
      <c r="C22" s="67"/>
      <c r="D22" s="61"/>
      <c r="E22" s="98"/>
      <c r="F22" s="70"/>
      <c r="G22" s="67"/>
      <c r="H22" s="85">
        <f t="shared" si="0"/>
        <v>0</v>
      </c>
      <c r="I22" s="83"/>
      <c r="J22" s="83"/>
    </row>
    <row r="23" spans="1:10" ht="56">
      <c r="A23" s="65">
        <v>2</v>
      </c>
      <c r="B23" s="66" t="s">
        <v>71</v>
      </c>
      <c r="C23" s="61">
        <v>1</v>
      </c>
      <c r="D23" s="61" t="s">
        <v>72</v>
      </c>
      <c r="E23" s="98">
        <v>12000</v>
      </c>
      <c r="F23" s="70">
        <f>E23*C23</f>
        <v>12000</v>
      </c>
      <c r="G23" s="61">
        <v>1</v>
      </c>
      <c r="H23" s="85">
        <f t="shared" si="0"/>
        <v>12000</v>
      </c>
      <c r="I23" s="83"/>
      <c r="J23" s="83"/>
    </row>
    <row r="24" spans="1:10">
      <c r="A24" s="65"/>
      <c r="B24" s="66"/>
      <c r="C24" s="61"/>
      <c r="D24" s="67"/>
      <c r="E24" s="98"/>
      <c r="F24" s="98"/>
      <c r="G24" s="61"/>
      <c r="H24" s="85">
        <f t="shared" si="0"/>
        <v>0</v>
      </c>
      <c r="I24" s="83"/>
      <c r="J24" s="83"/>
    </row>
    <row r="25" spans="1:10" ht="56">
      <c r="A25" s="71">
        <v>3</v>
      </c>
      <c r="B25" s="72" t="s">
        <v>73</v>
      </c>
      <c r="C25" s="61"/>
      <c r="D25" s="73"/>
      <c r="E25" s="73"/>
      <c r="F25" s="99"/>
      <c r="G25" s="61"/>
      <c r="H25" s="85">
        <f t="shared" si="0"/>
        <v>0</v>
      </c>
      <c r="I25" s="83"/>
      <c r="J25" s="83"/>
    </row>
    <row r="26" spans="1:10">
      <c r="A26" s="71"/>
      <c r="B26" s="72"/>
      <c r="C26" s="61"/>
      <c r="D26" s="73"/>
      <c r="E26" s="73"/>
      <c r="F26" s="99"/>
      <c r="G26" s="61"/>
      <c r="H26" s="85">
        <f t="shared" si="0"/>
        <v>0</v>
      </c>
      <c r="I26" s="83"/>
      <c r="J26" s="83"/>
    </row>
    <row r="27" spans="1:10">
      <c r="A27" s="71">
        <v>3.1</v>
      </c>
      <c r="B27" s="72" t="s">
        <v>74</v>
      </c>
      <c r="C27" s="73">
        <v>30</v>
      </c>
      <c r="D27" s="61" t="s">
        <v>36</v>
      </c>
      <c r="E27" s="98">
        <v>1050</v>
      </c>
      <c r="F27" s="70">
        <f>E27*C27</f>
        <v>31500</v>
      </c>
      <c r="G27" s="73">
        <v>30</v>
      </c>
      <c r="H27" s="85">
        <f t="shared" si="0"/>
        <v>31500</v>
      </c>
      <c r="I27" s="83"/>
      <c r="J27" s="83"/>
    </row>
    <row r="28" spans="1:10">
      <c r="A28" s="71">
        <v>3.2</v>
      </c>
      <c r="B28" s="72" t="s">
        <v>75</v>
      </c>
      <c r="C28" s="73">
        <v>10</v>
      </c>
      <c r="D28" s="61" t="s">
        <v>36</v>
      </c>
      <c r="E28" s="98">
        <v>270</v>
      </c>
      <c r="F28" s="70">
        <f>E28*C28</f>
        <v>2700</v>
      </c>
      <c r="G28" s="73">
        <v>10</v>
      </c>
      <c r="H28" s="85">
        <f t="shared" si="0"/>
        <v>2700</v>
      </c>
      <c r="I28" s="83"/>
      <c r="J28" s="83"/>
    </row>
    <row r="29" spans="1:10">
      <c r="A29" s="71"/>
      <c r="B29" s="72"/>
      <c r="C29" s="73"/>
      <c r="D29" s="61"/>
      <c r="E29" s="98"/>
      <c r="F29" s="98"/>
      <c r="G29" s="73"/>
      <c r="H29" s="85">
        <f t="shared" si="0"/>
        <v>0</v>
      </c>
      <c r="I29" s="83"/>
      <c r="J29" s="83"/>
    </row>
    <row r="30" spans="1:10">
      <c r="A30" s="65"/>
      <c r="B30" s="66" t="s">
        <v>76</v>
      </c>
      <c r="C30" s="61"/>
      <c r="D30" s="61"/>
      <c r="E30" s="98"/>
      <c r="F30" s="98"/>
      <c r="G30" s="61"/>
      <c r="H30" s="85">
        <f t="shared" si="0"/>
        <v>0</v>
      </c>
      <c r="I30" s="83"/>
      <c r="J30" s="83"/>
    </row>
    <row r="31" spans="1:10">
      <c r="A31" s="65"/>
      <c r="B31" s="66"/>
      <c r="C31" s="61"/>
      <c r="D31" s="61"/>
      <c r="E31" s="98"/>
      <c r="F31" s="98"/>
      <c r="G31" s="61"/>
      <c r="H31" s="85">
        <f t="shared" si="0"/>
        <v>0</v>
      </c>
      <c r="I31" s="83"/>
      <c r="J31" s="83"/>
    </row>
    <row r="32" spans="1:10" ht="42">
      <c r="A32" s="71">
        <v>4</v>
      </c>
      <c r="B32" s="72" t="s">
        <v>77</v>
      </c>
      <c r="C32" s="61"/>
      <c r="D32" s="73"/>
      <c r="E32" s="73"/>
      <c r="F32" s="99"/>
      <c r="G32" s="61"/>
      <c r="H32" s="85">
        <f t="shared" si="0"/>
        <v>0</v>
      </c>
      <c r="I32" s="83"/>
      <c r="J32" s="83"/>
    </row>
    <row r="33" spans="1:10">
      <c r="A33" s="65"/>
      <c r="B33" s="66"/>
      <c r="C33" s="61"/>
      <c r="D33" s="61"/>
      <c r="E33" s="98"/>
      <c r="F33" s="98"/>
      <c r="G33" s="61"/>
      <c r="H33" s="85">
        <f t="shared" si="0"/>
        <v>0</v>
      </c>
      <c r="I33" s="83"/>
      <c r="J33" s="83"/>
    </row>
    <row r="34" spans="1:10">
      <c r="A34" s="71">
        <v>4.0999999999999996</v>
      </c>
      <c r="B34" s="72" t="s">
        <v>78</v>
      </c>
      <c r="C34" s="73">
        <v>2</v>
      </c>
      <c r="D34" s="61" t="s">
        <v>21</v>
      </c>
      <c r="E34" s="98">
        <v>750</v>
      </c>
      <c r="F34" s="70">
        <f>E34*C34</f>
        <v>1500</v>
      </c>
      <c r="G34" s="73">
        <v>2</v>
      </c>
      <c r="H34" s="85">
        <f t="shared" si="0"/>
        <v>1500</v>
      </c>
      <c r="I34" s="83"/>
      <c r="J34" s="83"/>
    </row>
    <row r="35" spans="1:10">
      <c r="A35" s="71">
        <v>4.2</v>
      </c>
      <c r="B35" s="72" t="s">
        <v>75</v>
      </c>
      <c r="C35" s="73">
        <v>2</v>
      </c>
      <c r="D35" s="61" t="s">
        <v>21</v>
      </c>
      <c r="E35" s="98">
        <v>500</v>
      </c>
      <c r="F35" s="70">
        <f>E35*C35</f>
        <v>1000</v>
      </c>
      <c r="G35" s="73">
        <v>2</v>
      </c>
      <c r="H35" s="85">
        <f t="shared" si="0"/>
        <v>1000</v>
      </c>
      <c r="I35" s="83"/>
      <c r="J35" s="83"/>
    </row>
    <row r="36" spans="1:10">
      <c r="A36" s="71"/>
      <c r="B36" s="72"/>
      <c r="C36" s="73"/>
      <c r="D36" s="61"/>
      <c r="E36" s="98"/>
      <c r="F36" s="98"/>
      <c r="G36" s="73"/>
      <c r="H36" s="85">
        <f t="shared" si="0"/>
        <v>0</v>
      </c>
      <c r="I36" s="83"/>
      <c r="J36" s="83"/>
    </row>
    <row r="37" spans="1:10" ht="70">
      <c r="A37" s="61">
        <v>5</v>
      </c>
      <c r="B37" s="66" t="s">
        <v>79</v>
      </c>
      <c r="C37" s="61"/>
      <c r="D37" s="61"/>
      <c r="E37" s="63"/>
      <c r="F37" s="100"/>
      <c r="G37" s="61"/>
      <c r="H37" s="85">
        <f t="shared" si="0"/>
        <v>0</v>
      </c>
      <c r="I37" s="83"/>
      <c r="J37" s="83"/>
    </row>
    <row r="38" spans="1:10">
      <c r="A38" s="61"/>
      <c r="B38" s="66"/>
      <c r="C38" s="61"/>
      <c r="D38" s="61"/>
      <c r="E38" s="63"/>
      <c r="F38" s="100"/>
      <c r="G38" s="61"/>
      <c r="H38" s="85">
        <f t="shared" si="0"/>
        <v>0</v>
      </c>
      <c r="I38" s="83"/>
      <c r="J38" s="83"/>
    </row>
    <row r="39" spans="1:10">
      <c r="A39" s="61">
        <v>5.0999999999999996</v>
      </c>
      <c r="B39" s="66" t="s">
        <v>80</v>
      </c>
      <c r="C39" s="61">
        <v>15</v>
      </c>
      <c r="D39" s="61" t="s">
        <v>36</v>
      </c>
      <c r="E39" s="98">
        <v>475</v>
      </c>
      <c r="F39" s="70">
        <f>E39*C39</f>
        <v>7125</v>
      </c>
      <c r="G39" s="61">
        <v>15</v>
      </c>
      <c r="H39" s="85">
        <f t="shared" si="0"/>
        <v>7125</v>
      </c>
      <c r="I39" s="83"/>
      <c r="J39" s="83"/>
    </row>
    <row r="40" spans="1:10">
      <c r="A40" s="61">
        <v>5.2</v>
      </c>
      <c r="B40" s="66" t="s">
        <v>81</v>
      </c>
      <c r="C40" s="61">
        <v>90</v>
      </c>
      <c r="D40" s="61" t="s">
        <v>36</v>
      </c>
      <c r="E40" s="98">
        <v>350</v>
      </c>
      <c r="F40" s="70">
        <f>E40*C40</f>
        <v>31500</v>
      </c>
      <c r="G40" s="61">
        <v>90</v>
      </c>
      <c r="H40" s="85">
        <f t="shared" si="0"/>
        <v>31500</v>
      </c>
      <c r="I40" s="83"/>
      <c r="J40" s="83"/>
    </row>
    <row r="41" spans="1:10">
      <c r="A41" s="61"/>
      <c r="B41" s="66"/>
      <c r="C41" s="61"/>
      <c r="D41" s="61"/>
      <c r="E41" s="98"/>
      <c r="F41" s="98"/>
      <c r="G41" s="61"/>
      <c r="H41" s="85">
        <f t="shared" si="0"/>
        <v>0</v>
      </c>
      <c r="I41" s="83"/>
      <c r="J41" s="83"/>
    </row>
    <row r="42" spans="1:10" ht="70">
      <c r="A42" s="71">
        <v>6</v>
      </c>
      <c r="B42" s="74" t="s">
        <v>82</v>
      </c>
      <c r="C42" s="75"/>
      <c r="D42" s="58"/>
      <c r="E42" s="98"/>
      <c r="F42" s="98"/>
      <c r="G42" s="75"/>
      <c r="H42" s="85">
        <f t="shared" si="0"/>
        <v>0</v>
      </c>
      <c r="I42" s="83"/>
      <c r="J42" s="83"/>
    </row>
    <row r="43" spans="1:10">
      <c r="A43" s="71"/>
      <c r="B43" s="74"/>
      <c r="C43" s="75"/>
      <c r="D43" s="58"/>
      <c r="E43" s="98"/>
      <c r="F43" s="98"/>
      <c r="G43" s="75"/>
      <c r="H43" s="85">
        <f t="shared" si="0"/>
        <v>0</v>
      </c>
      <c r="I43" s="83"/>
      <c r="J43" s="83"/>
    </row>
    <row r="44" spans="1:10">
      <c r="A44" s="71">
        <v>6.1</v>
      </c>
      <c r="B44" s="74" t="s">
        <v>120</v>
      </c>
      <c r="C44" s="75" t="s">
        <v>121</v>
      </c>
      <c r="D44" s="75" t="s">
        <v>36</v>
      </c>
      <c r="E44" s="98">
        <v>200</v>
      </c>
      <c r="F44" s="98"/>
      <c r="G44" s="75" t="s">
        <v>121</v>
      </c>
      <c r="H44" s="85"/>
      <c r="I44" s="83"/>
      <c r="J44" s="83"/>
    </row>
    <row r="45" spans="1:10">
      <c r="A45" s="71">
        <v>6.2</v>
      </c>
      <c r="B45" s="76" t="s">
        <v>83</v>
      </c>
      <c r="C45" s="58">
        <v>20</v>
      </c>
      <c r="D45" s="75" t="s">
        <v>36</v>
      </c>
      <c r="E45" s="98">
        <v>90</v>
      </c>
      <c r="F45" s="70">
        <f>E45*C45</f>
        <v>1800</v>
      </c>
      <c r="G45" s="58"/>
      <c r="H45" s="85">
        <f t="shared" ref="H45:H50" si="1">G45*E45</f>
        <v>0</v>
      </c>
      <c r="I45" s="83"/>
      <c r="J45" s="83"/>
    </row>
    <row r="46" spans="1:10">
      <c r="A46" s="71">
        <v>6.3</v>
      </c>
      <c r="B46" s="76" t="s">
        <v>84</v>
      </c>
      <c r="C46" s="58">
        <v>50</v>
      </c>
      <c r="D46" s="75" t="s">
        <v>36</v>
      </c>
      <c r="E46" s="98">
        <v>25</v>
      </c>
      <c r="F46" s="70">
        <f>E46*C46</f>
        <v>1250</v>
      </c>
      <c r="G46" s="58">
        <v>5</v>
      </c>
      <c r="H46" s="85">
        <f t="shared" si="1"/>
        <v>125</v>
      </c>
      <c r="I46" s="83"/>
      <c r="J46" s="83"/>
    </row>
    <row r="47" spans="1:10">
      <c r="A47" s="71">
        <v>6.4</v>
      </c>
      <c r="B47" s="76" t="s">
        <v>85</v>
      </c>
      <c r="C47" s="58">
        <v>25</v>
      </c>
      <c r="D47" s="75" t="s">
        <v>36</v>
      </c>
      <c r="E47" s="98">
        <v>45</v>
      </c>
      <c r="F47" s="70">
        <f>E47*C47</f>
        <v>1125</v>
      </c>
      <c r="G47" s="58">
        <v>15</v>
      </c>
      <c r="H47" s="85">
        <f t="shared" si="1"/>
        <v>675</v>
      </c>
      <c r="I47" s="83"/>
      <c r="J47" s="83"/>
    </row>
    <row r="48" spans="1:10">
      <c r="A48" s="71"/>
      <c r="B48" s="76"/>
      <c r="C48" s="58"/>
      <c r="D48" s="75"/>
      <c r="E48" s="98"/>
      <c r="F48" s="98"/>
      <c r="G48" s="58"/>
      <c r="H48" s="85">
        <f t="shared" si="1"/>
        <v>0</v>
      </c>
      <c r="I48" s="83"/>
      <c r="J48" s="83"/>
    </row>
    <row r="49" spans="1:12" ht="56">
      <c r="A49" s="71">
        <v>7</v>
      </c>
      <c r="B49" s="76" t="s">
        <v>122</v>
      </c>
      <c r="C49" s="61"/>
      <c r="D49" s="73"/>
      <c r="E49" s="73"/>
      <c r="F49" s="99"/>
      <c r="G49" s="61"/>
      <c r="H49" s="85">
        <f t="shared" si="1"/>
        <v>0</v>
      </c>
      <c r="I49" s="83"/>
      <c r="J49" s="83"/>
    </row>
    <row r="50" spans="1:12">
      <c r="A50" s="71"/>
      <c r="B50" s="72"/>
      <c r="C50" s="61"/>
      <c r="D50" s="73"/>
      <c r="E50" s="73"/>
      <c r="F50" s="99"/>
      <c r="G50" s="61"/>
      <c r="H50" s="85">
        <f t="shared" si="1"/>
        <v>0</v>
      </c>
      <c r="I50" s="83"/>
      <c r="J50" s="83"/>
    </row>
    <row r="51" spans="1:12">
      <c r="A51" s="71">
        <v>7.1</v>
      </c>
      <c r="B51" s="72" t="s">
        <v>123</v>
      </c>
      <c r="C51" s="61" t="s">
        <v>121</v>
      </c>
      <c r="D51" s="73" t="s">
        <v>36</v>
      </c>
      <c r="E51" s="98">
        <v>700</v>
      </c>
      <c r="F51" s="70"/>
      <c r="G51" s="61" t="s">
        <v>121</v>
      </c>
      <c r="H51" s="85"/>
      <c r="I51" s="83"/>
      <c r="J51" s="83"/>
    </row>
    <row r="52" spans="1:12">
      <c r="A52" s="61"/>
      <c r="B52" s="66"/>
      <c r="C52" s="61"/>
      <c r="D52" s="61"/>
      <c r="E52" s="98"/>
      <c r="F52" s="98"/>
      <c r="G52" s="61"/>
      <c r="H52" s="85">
        <f t="shared" ref="H52:H64" si="2">G52*E52</f>
        <v>0</v>
      </c>
      <c r="I52" s="83"/>
      <c r="J52" s="83"/>
    </row>
    <row r="53" spans="1:12" ht="112">
      <c r="A53" s="67">
        <v>8</v>
      </c>
      <c r="B53" s="72" t="s">
        <v>86</v>
      </c>
      <c r="C53" s="67">
        <v>3</v>
      </c>
      <c r="D53" s="61" t="s">
        <v>87</v>
      </c>
      <c r="E53" s="98">
        <v>1800</v>
      </c>
      <c r="F53" s="70">
        <f>E53*C53</f>
        <v>5400</v>
      </c>
      <c r="G53" s="67">
        <v>3</v>
      </c>
      <c r="H53" s="85">
        <f t="shared" si="2"/>
        <v>5400</v>
      </c>
      <c r="I53" s="83"/>
      <c r="J53" s="83"/>
    </row>
    <row r="54" spans="1:12">
      <c r="A54" s="67"/>
      <c r="B54" s="77"/>
      <c r="C54" s="67"/>
      <c r="D54" s="61"/>
      <c r="E54" s="98"/>
      <c r="F54" s="98"/>
      <c r="G54" s="67"/>
      <c r="H54" s="85">
        <f t="shared" si="2"/>
        <v>0</v>
      </c>
      <c r="I54" s="83"/>
      <c r="J54" s="83"/>
    </row>
    <row r="55" spans="1:12" ht="98">
      <c r="A55" s="67">
        <v>9</v>
      </c>
      <c r="B55" s="72" t="s">
        <v>88</v>
      </c>
      <c r="C55" s="67">
        <v>3</v>
      </c>
      <c r="D55" s="61" t="s">
        <v>87</v>
      </c>
      <c r="E55" s="98">
        <v>850</v>
      </c>
      <c r="F55" s="70">
        <f>E55*C55</f>
        <v>2550</v>
      </c>
      <c r="G55" s="67">
        <v>3</v>
      </c>
      <c r="H55" s="85">
        <f t="shared" si="2"/>
        <v>2550</v>
      </c>
      <c r="I55" s="83"/>
      <c r="J55" s="83"/>
    </row>
    <row r="56" spans="1:12">
      <c r="A56" s="67"/>
      <c r="B56" s="77"/>
      <c r="C56" s="67"/>
      <c r="D56" s="61"/>
      <c r="E56" s="98"/>
      <c r="F56" s="98"/>
      <c r="G56" s="67"/>
      <c r="H56" s="85">
        <f t="shared" si="2"/>
        <v>0</v>
      </c>
      <c r="I56" s="83"/>
      <c r="J56" s="83"/>
    </row>
    <row r="57" spans="1:12" ht="112">
      <c r="A57" s="67">
        <v>10</v>
      </c>
      <c r="B57" s="72" t="s">
        <v>89</v>
      </c>
      <c r="C57" s="67">
        <v>1</v>
      </c>
      <c r="D57" s="61" t="s">
        <v>87</v>
      </c>
      <c r="E57" s="98">
        <v>2200</v>
      </c>
      <c r="F57" s="70">
        <f>E57*C57</f>
        <v>2200</v>
      </c>
      <c r="G57" s="67">
        <v>1</v>
      </c>
      <c r="H57" s="85">
        <f t="shared" si="2"/>
        <v>2200</v>
      </c>
      <c r="I57" s="83"/>
      <c r="J57" s="83"/>
    </row>
    <row r="58" spans="1:12">
      <c r="A58" s="67"/>
      <c r="B58" s="77"/>
      <c r="C58" s="67"/>
      <c r="D58" s="61"/>
      <c r="E58" s="98"/>
      <c r="F58" s="98"/>
      <c r="G58" s="67"/>
      <c r="H58" s="85">
        <f t="shared" si="2"/>
        <v>0</v>
      </c>
      <c r="I58" s="83"/>
      <c r="J58" s="83"/>
    </row>
    <row r="59" spans="1:12" ht="98">
      <c r="A59" s="67">
        <v>11</v>
      </c>
      <c r="B59" s="72" t="s">
        <v>90</v>
      </c>
      <c r="C59" s="67">
        <v>1</v>
      </c>
      <c r="D59" s="61" t="s">
        <v>87</v>
      </c>
      <c r="E59" s="98">
        <v>1200</v>
      </c>
      <c r="F59" s="70">
        <f>E59*C59</f>
        <v>1200</v>
      </c>
      <c r="G59" s="67">
        <v>1</v>
      </c>
      <c r="H59" s="85">
        <f t="shared" si="2"/>
        <v>1200</v>
      </c>
      <c r="I59" s="83"/>
      <c r="J59" s="83"/>
    </row>
    <row r="60" spans="1:12">
      <c r="A60" s="67"/>
      <c r="B60" s="77"/>
      <c r="C60" s="67"/>
      <c r="D60" s="61"/>
      <c r="E60" s="98"/>
      <c r="F60" s="98"/>
      <c r="G60" s="67"/>
      <c r="H60" s="85">
        <f t="shared" si="2"/>
        <v>0</v>
      </c>
      <c r="I60" s="83"/>
      <c r="J60" s="83"/>
    </row>
    <row r="61" spans="1:12" ht="168">
      <c r="A61" s="67">
        <v>12</v>
      </c>
      <c r="B61" s="77" t="s">
        <v>91</v>
      </c>
      <c r="C61" s="67">
        <v>2</v>
      </c>
      <c r="D61" s="61" t="s">
        <v>92</v>
      </c>
      <c r="E61" s="98">
        <v>2000</v>
      </c>
      <c r="F61" s="70">
        <f>E61*C61</f>
        <v>4000</v>
      </c>
      <c r="G61" s="67">
        <v>2</v>
      </c>
      <c r="H61" s="85">
        <f t="shared" si="2"/>
        <v>4000</v>
      </c>
      <c r="I61" s="83"/>
      <c r="J61" s="83"/>
      <c r="L61" s="25">
        <v>6</v>
      </c>
    </row>
    <row r="62" spans="1:12">
      <c r="A62" s="67"/>
      <c r="B62" s="77"/>
      <c r="C62" s="67"/>
      <c r="D62" s="61"/>
      <c r="E62" s="98"/>
      <c r="F62" s="98"/>
      <c r="G62" s="67"/>
      <c r="H62" s="85">
        <f t="shared" si="2"/>
        <v>0</v>
      </c>
      <c r="I62" s="83"/>
      <c r="J62" s="83"/>
    </row>
    <row r="63" spans="1:12" ht="98">
      <c r="A63" s="67">
        <v>13</v>
      </c>
      <c r="B63" s="77" t="s">
        <v>93</v>
      </c>
      <c r="C63" s="67">
        <v>2</v>
      </c>
      <c r="D63" s="61" t="s">
        <v>92</v>
      </c>
      <c r="E63" s="98">
        <v>1200</v>
      </c>
      <c r="F63" s="70">
        <f>E63*C63</f>
        <v>2400</v>
      </c>
      <c r="G63" s="67"/>
      <c r="H63" s="85">
        <f t="shared" si="2"/>
        <v>0</v>
      </c>
      <c r="I63" s="83"/>
      <c r="J63" s="83"/>
    </row>
    <row r="64" spans="1:12">
      <c r="A64" s="67"/>
      <c r="B64" s="77"/>
      <c r="C64" s="67"/>
      <c r="D64" s="61"/>
      <c r="E64" s="98"/>
      <c r="F64" s="98"/>
      <c r="G64" s="67"/>
      <c r="H64" s="85">
        <f t="shared" si="2"/>
        <v>0</v>
      </c>
      <c r="I64" s="83"/>
      <c r="J64" s="83"/>
    </row>
    <row r="65" spans="1:12" ht="28">
      <c r="A65" s="67">
        <v>14</v>
      </c>
      <c r="B65" s="66" t="s">
        <v>124</v>
      </c>
      <c r="C65" s="67" t="s">
        <v>121</v>
      </c>
      <c r="D65" s="61" t="s">
        <v>92</v>
      </c>
      <c r="E65" s="98"/>
      <c r="F65" s="98"/>
      <c r="G65" s="67" t="s">
        <v>121</v>
      </c>
      <c r="H65" s="85"/>
      <c r="I65" s="83"/>
      <c r="J65" s="83"/>
    </row>
    <row r="66" spans="1:12">
      <c r="A66" s="67"/>
      <c r="B66" s="66"/>
      <c r="C66" s="67"/>
      <c r="D66" s="61"/>
      <c r="E66" s="98"/>
      <c r="F66" s="70"/>
      <c r="G66" s="67"/>
      <c r="H66" s="85">
        <f t="shared" ref="H66:H78" si="3">G66*E66</f>
        <v>0</v>
      </c>
      <c r="I66" s="83"/>
      <c r="J66" s="83"/>
    </row>
    <row r="67" spans="1:12" ht="168">
      <c r="A67" s="78">
        <v>15</v>
      </c>
      <c r="B67" s="72" t="s">
        <v>94</v>
      </c>
      <c r="C67" s="67">
        <v>3</v>
      </c>
      <c r="D67" s="61" t="s">
        <v>92</v>
      </c>
      <c r="E67" s="98">
        <v>2800</v>
      </c>
      <c r="F67" s="70">
        <f>E67*C67</f>
        <v>8400</v>
      </c>
      <c r="G67" s="67">
        <v>3</v>
      </c>
      <c r="H67" s="85">
        <f t="shared" si="3"/>
        <v>8400</v>
      </c>
      <c r="I67" s="83"/>
      <c r="J67" s="83"/>
      <c r="L67" s="25">
        <v>19</v>
      </c>
    </row>
    <row r="68" spans="1:12">
      <c r="A68" s="78"/>
      <c r="B68" s="66"/>
      <c r="C68" s="67"/>
      <c r="D68" s="61"/>
      <c r="E68" s="98"/>
      <c r="F68" s="98"/>
      <c r="G68" s="67"/>
      <c r="H68" s="85">
        <f t="shared" si="3"/>
        <v>0</v>
      </c>
      <c r="I68" s="83"/>
      <c r="J68" s="83"/>
    </row>
    <row r="69" spans="1:12" ht="168">
      <c r="A69" s="67">
        <v>16</v>
      </c>
      <c r="B69" s="72" t="s">
        <v>95</v>
      </c>
      <c r="C69" s="67">
        <v>9</v>
      </c>
      <c r="D69" s="61" t="s">
        <v>92</v>
      </c>
      <c r="E69" s="98">
        <v>3250</v>
      </c>
      <c r="F69" s="70">
        <f>E69*C69</f>
        <v>29250</v>
      </c>
      <c r="G69" s="67">
        <v>9</v>
      </c>
      <c r="H69" s="85">
        <f t="shared" si="3"/>
        <v>29250</v>
      </c>
      <c r="I69" s="83"/>
      <c r="J69" s="83"/>
    </row>
    <row r="70" spans="1:12">
      <c r="A70" s="67"/>
      <c r="B70" s="66"/>
      <c r="C70" s="67"/>
      <c r="D70" s="61"/>
      <c r="E70" s="98"/>
      <c r="F70" s="98"/>
      <c r="G70" s="67"/>
      <c r="H70" s="85">
        <f t="shared" si="3"/>
        <v>0</v>
      </c>
      <c r="I70" s="83"/>
      <c r="J70" s="83"/>
    </row>
    <row r="71" spans="1:12" ht="154">
      <c r="A71" s="67">
        <v>17</v>
      </c>
      <c r="B71" s="72" t="s">
        <v>96</v>
      </c>
      <c r="C71" s="67">
        <v>3</v>
      </c>
      <c r="D71" s="61" t="s">
        <v>92</v>
      </c>
      <c r="E71" s="98">
        <v>4200</v>
      </c>
      <c r="F71" s="70">
        <f>E71*C71</f>
        <v>12600</v>
      </c>
      <c r="G71" s="67">
        <v>3</v>
      </c>
      <c r="H71" s="85">
        <f t="shared" si="3"/>
        <v>12600</v>
      </c>
      <c r="I71" s="83"/>
      <c r="J71" s="83"/>
    </row>
    <row r="72" spans="1:12">
      <c r="A72" s="67"/>
      <c r="B72" s="66" t="s">
        <v>22</v>
      </c>
      <c r="C72" s="67"/>
      <c r="D72" s="61"/>
      <c r="E72" s="98"/>
      <c r="F72" s="98"/>
      <c r="G72" s="67"/>
      <c r="H72" s="85">
        <f t="shared" si="3"/>
        <v>0</v>
      </c>
      <c r="I72" s="83"/>
      <c r="J72" s="83"/>
    </row>
    <row r="73" spans="1:12" ht="183">
      <c r="A73" s="67">
        <v>18</v>
      </c>
      <c r="B73" s="72" t="s">
        <v>97</v>
      </c>
      <c r="C73" s="67">
        <v>1</v>
      </c>
      <c r="D73" s="61" t="s">
        <v>92</v>
      </c>
      <c r="E73" s="98">
        <v>4500</v>
      </c>
      <c r="F73" s="70">
        <f>E73*C73</f>
        <v>4500</v>
      </c>
      <c r="G73" s="67"/>
      <c r="H73" s="85">
        <f t="shared" si="3"/>
        <v>0</v>
      </c>
      <c r="I73" s="83"/>
      <c r="J73" s="83"/>
    </row>
    <row r="74" spans="1:12">
      <c r="A74" s="67"/>
      <c r="B74" s="66"/>
      <c r="C74" s="67"/>
      <c r="D74" s="61"/>
      <c r="E74" s="98"/>
      <c r="F74" s="98"/>
      <c r="G74" s="67"/>
      <c r="H74" s="85">
        <f t="shared" si="3"/>
        <v>0</v>
      </c>
      <c r="I74" s="83"/>
      <c r="J74" s="83"/>
    </row>
    <row r="75" spans="1:12" ht="42">
      <c r="A75" s="67">
        <v>19</v>
      </c>
      <c r="B75" s="66" t="s">
        <v>98</v>
      </c>
      <c r="C75" s="67">
        <v>4</v>
      </c>
      <c r="D75" s="61" t="s">
        <v>21</v>
      </c>
      <c r="E75" s="98">
        <v>3200</v>
      </c>
      <c r="F75" s="70">
        <f>E75*C75</f>
        <v>12800</v>
      </c>
      <c r="G75" s="67">
        <v>3</v>
      </c>
      <c r="H75" s="85">
        <f t="shared" si="3"/>
        <v>9600</v>
      </c>
      <c r="I75" s="83"/>
      <c r="J75" s="83"/>
    </row>
    <row r="76" spans="1:12">
      <c r="A76" s="67"/>
      <c r="B76" s="66"/>
      <c r="C76" s="67"/>
      <c r="D76" s="61"/>
      <c r="E76" s="98"/>
      <c r="F76" s="98"/>
      <c r="G76" s="67"/>
      <c r="H76" s="85">
        <f t="shared" si="3"/>
        <v>0</v>
      </c>
      <c r="I76" s="83"/>
      <c r="J76" s="83"/>
    </row>
    <row r="77" spans="1:12" ht="42">
      <c r="A77" s="67">
        <v>20</v>
      </c>
      <c r="B77" s="66" t="s">
        <v>99</v>
      </c>
      <c r="C77" s="67">
        <v>4</v>
      </c>
      <c r="D77" s="61" t="s">
        <v>21</v>
      </c>
      <c r="E77" s="98">
        <v>3500</v>
      </c>
      <c r="F77" s="70">
        <f>E77*C77</f>
        <v>14000</v>
      </c>
      <c r="G77" s="67">
        <v>2</v>
      </c>
      <c r="H77" s="85">
        <f t="shared" si="3"/>
        <v>7000</v>
      </c>
      <c r="I77" s="83"/>
      <c r="J77" s="83"/>
    </row>
    <row r="78" spans="1:12">
      <c r="A78" s="67"/>
      <c r="B78" s="66"/>
      <c r="C78" s="67"/>
      <c r="D78" s="61"/>
      <c r="E78" s="98"/>
      <c r="F78" s="98"/>
      <c r="G78" s="67"/>
      <c r="H78" s="85">
        <f t="shared" si="3"/>
        <v>0</v>
      </c>
      <c r="I78" s="83"/>
      <c r="J78" s="83"/>
    </row>
    <row r="79" spans="1:12" ht="42">
      <c r="A79" s="67">
        <v>21</v>
      </c>
      <c r="B79" s="66" t="s">
        <v>125</v>
      </c>
      <c r="C79" s="67" t="s">
        <v>121</v>
      </c>
      <c r="D79" s="61" t="s">
        <v>21</v>
      </c>
      <c r="E79" s="98">
        <v>5500</v>
      </c>
      <c r="F79" s="70"/>
      <c r="G79" s="67" t="s">
        <v>121</v>
      </c>
      <c r="H79" s="85"/>
      <c r="I79" s="83"/>
      <c r="J79" s="83"/>
    </row>
    <row r="80" spans="1:12">
      <c r="A80" s="67"/>
      <c r="B80" s="66"/>
      <c r="C80" s="67"/>
      <c r="D80" s="61"/>
      <c r="E80" s="98"/>
      <c r="F80" s="98"/>
      <c r="G80" s="67"/>
      <c r="H80" s="85">
        <f t="shared" ref="H80:H107" si="4">G80*E80</f>
        <v>0</v>
      </c>
      <c r="I80" s="83"/>
      <c r="J80" s="83"/>
    </row>
    <row r="81" spans="1:10" ht="56">
      <c r="A81" s="61">
        <v>22</v>
      </c>
      <c r="B81" s="66" t="s">
        <v>100</v>
      </c>
      <c r="C81" s="61"/>
      <c r="D81" s="61"/>
      <c r="E81" s="98"/>
      <c r="F81" s="98"/>
      <c r="G81" s="61"/>
      <c r="H81" s="85">
        <f t="shared" si="4"/>
        <v>0</v>
      </c>
      <c r="I81" s="83"/>
      <c r="J81" s="83"/>
    </row>
    <row r="82" spans="1:10">
      <c r="A82" s="61"/>
      <c r="B82" s="66"/>
      <c r="C82" s="61"/>
      <c r="D82" s="61"/>
      <c r="E82" s="98"/>
      <c r="F82" s="98"/>
      <c r="G82" s="61"/>
      <c r="H82" s="85">
        <f t="shared" si="4"/>
        <v>0</v>
      </c>
      <c r="I82" s="83"/>
      <c r="J82" s="83"/>
    </row>
    <row r="83" spans="1:10">
      <c r="A83" s="61" t="s">
        <v>34</v>
      </c>
      <c r="B83" s="66" t="s">
        <v>101</v>
      </c>
      <c r="C83" s="61">
        <v>35</v>
      </c>
      <c r="D83" s="61" t="s">
        <v>36</v>
      </c>
      <c r="E83" s="98"/>
      <c r="F83" s="70">
        <f>E83*C83</f>
        <v>0</v>
      </c>
      <c r="G83" s="61"/>
      <c r="H83" s="85">
        <f t="shared" si="4"/>
        <v>0</v>
      </c>
      <c r="I83" s="83"/>
      <c r="J83" s="83"/>
    </row>
    <row r="84" spans="1:10">
      <c r="A84" s="61" t="s">
        <v>54</v>
      </c>
      <c r="B84" s="66" t="s">
        <v>102</v>
      </c>
      <c r="C84" s="61">
        <v>25</v>
      </c>
      <c r="D84" s="61" t="s">
        <v>36</v>
      </c>
      <c r="E84" s="63"/>
      <c r="F84" s="70">
        <f>E84*C84</f>
        <v>0</v>
      </c>
      <c r="G84" s="61"/>
      <c r="H84" s="85">
        <f t="shared" si="4"/>
        <v>0</v>
      </c>
      <c r="I84" s="83"/>
      <c r="J84" s="83"/>
    </row>
    <row r="85" spans="1:10">
      <c r="A85" s="61"/>
      <c r="B85" s="66"/>
      <c r="C85" s="61"/>
      <c r="D85" s="61"/>
      <c r="E85" s="63"/>
      <c r="F85" s="100"/>
      <c r="G85" s="61"/>
      <c r="H85" s="85">
        <f t="shared" si="4"/>
        <v>0</v>
      </c>
      <c r="I85" s="83"/>
      <c r="J85" s="83"/>
    </row>
    <row r="86" spans="1:10" ht="56">
      <c r="A86" s="61">
        <v>23</v>
      </c>
      <c r="B86" s="66" t="s">
        <v>126</v>
      </c>
      <c r="C86" s="61"/>
      <c r="D86" s="61"/>
      <c r="E86" s="98"/>
      <c r="F86" s="98"/>
      <c r="G86" s="61"/>
      <c r="H86" s="85">
        <f t="shared" si="4"/>
        <v>0</v>
      </c>
      <c r="I86" s="83"/>
      <c r="J86" s="83"/>
    </row>
    <row r="87" spans="1:10">
      <c r="A87" s="61"/>
      <c r="B87" s="66"/>
      <c r="C87" s="61"/>
      <c r="D87" s="61"/>
      <c r="E87" s="98"/>
      <c r="F87" s="98"/>
      <c r="G87" s="61"/>
      <c r="H87" s="85">
        <f t="shared" si="4"/>
        <v>0</v>
      </c>
      <c r="I87" s="83"/>
      <c r="J87" s="83"/>
    </row>
    <row r="88" spans="1:10">
      <c r="A88" s="61" t="s">
        <v>34</v>
      </c>
      <c r="B88" s="66" t="s">
        <v>127</v>
      </c>
      <c r="C88" s="61" t="s">
        <v>121</v>
      </c>
      <c r="D88" s="61" t="s">
        <v>36</v>
      </c>
      <c r="E88" s="98">
        <v>180</v>
      </c>
      <c r="F88" s="98"/>
      <c r="G88" s="61"/>
      <c r="H88" s="85">
        <f t="shared" si="4"/>
        <v>0</v>
      </c>
      <c r="I88" s="83"/>
      <c r="J88" s="83"/>
    </row>
    <row r="89" spans="1:10">
      <c r="A89" s="61" t="s">
        <v>54</v>
      </c>
      <c r="B89" s="66" t="s">
        <v>128</v>
      </c>
      <c r="C89" s="61" t="s">
        <v>121</v>
      </c>
      <c r="D89" s="61" t="s">
        <v>36</v>
      </c>
      <c r="E89" s="63">
        <v>160</v>
      </c>
      <c r="F89" s="100"/>
      <c r="G89" s="61">
        <v>148</v>
      </c>
      <c r="H89" s="85">
        <f t="shared" si="4"/>
        <v>23680</v>
      </c>
      <c r="I89" s="83"/>
      <c r="J89" s="83"/>
    </row>
    <row r="90" spans="1:10">
      <c r="A90" s="62"/>
      <c r="B90" s="72"/>
      <c r="C90" s="61"/>
      <c r="D90" s="61"/>
      <c r="E90" s="63"/>
      <c r="F90" s="100"/>
      <c r="G90" s="61"/>
      <c r="H90" s="85">
        <f t="shared" si="4"/>
        <v>0</v>
      </c>
      <c r="I90" s="83"/>
      <c r="J90" s="83"/>
    </row>
    <row r="91" spans="1:10" ht="84">
      <c r="A91" s="61">
        <v>24</v>
      </c>
      <c r="B91" s="66" t="s">
        <v>103</v>
      </c>
      <c r="C91" s="61"/>
      <c r="D91" s="61"/>
      <c r="E91" s="98"/>
      <c r="F91" s="98"/>
      <c r="G91" s="61"/>
      <c r="H91" s="85">
        <f t="shared" si="4"/>
        <v>0</v>
      </c>
      <c r="I91" s="83"/>
      <c r="J91" s="83"/>
    </row>
    <row r="92" spans="1:10">
      <c r="A92" s="79" t="s">
        <v>34</v>
      </c>
      <c r="B92" s="66" t="s">
        <v>104</v>
      </c>
      <c r="C92" s="61">
        <v>3</v>
      </c>
      <c r="D92" s="61" t="s">
        <v>21</v>
      </c>
      <c r="E92" s="98">
        <v>800</v>
      </c>
      <c r="F92" s="70">
        <f>E92*C92</f>
        <v>2400</v>
      </c>
      <c r="G92" s="61">
        <v>3</v>
      </c>
      <c r="H92" s="85">
        <f t="shared" si="4"/>
        <v>2400</v>
      </c>
      <c r="I92" s="83"/>
      <c r="J92" s="83"/>
    </row>
    <row r="93" spans="1:10">
      <c r="A93" s="79" t="s">
        <v>54</v>
      </c>
      <c r="B93" s="66" t="s">
        <v>105</v>
      </c>
      <c r="C93" s="61">
        <v>1</v>
      </c>
      <c r="D93" s="61" t="s">
        <v>21</v>
      </c>
      <c r="E93" s="98">
        <v>1500</v>
      </c>
      <c r="F93" s="70">
        <f>E93*C93</f>
        <v>1500</v>
      </c>
      <c r="G93" s="61">
        <v>1</v>
      </c>
      <c r="H93" s="85">
        <f t="shared" si="4"/>
        <v>1500</v>
      </c>
      <c r="I93" s="83"/>
      <c r="J93" s="83"/>
    </row>
    <row r="94" spans="1:10">
      <c r="A94" s="65"/>
      <c r="B94" s="80"/>
      <c r="C94" s="61"/>
      <c r="D94" s="61"/>
      <c r="E94" s="98"/>
      <c r="F94" s="98"/>
      <c r="G94" s="61"/>
      <c r="H94" s="85">
        <f t="shared" si="4"/>
        <v>0</v>
      </c>
      <c r="I94" s="83"/>
      <c r="J94" s="83"/>
    </row>
    <row r="95" spans="1:10" ht="51" customHeight="1">
      <c r="A95" s="61">
        <v>25</v>
      </c>
      <c r="B95" s="80" t="s">
        <v>106</v>
      </c>
      <c r="C95" s="61">
        <v>60</v>
      </c>
      <c r="D95" s="61" t="s">
        <v>36</v>
      </c>
      <c r="E95" s="98">
        <v>55</v>
      </c>
      <c r="F95" s="70">
        <f>E95*C95</f>
        <v>3300</v>
      </c>
      <c r="G95" s="61"/>
      <c r="H95" s="85">
        <f t="shared" si="4"/>
        <v>0</v>
      </c>
      <c r="I95" s="83">
        <v>60</v>
      </c>
      <c r="J95" s="85">
        <f>E95*I95</f>
        <v>3300</v>
      </c>
    </row>
    <row r="96" spans="1:10">
      <c r="A96" s="79"/>
      <c r="B96" s="80"/>
      <c r="C96" s="61"/>
      <c r="D96" s="61"/>
      <c r="E96" s="98"/>
      <c r="F96" s="98"/>
      <c r="G96" s="61"/>
      <c r="H96" s="85">
        <f t="shared" si="4"/>
        <v>0</v>
      </c>
      <c r="I96" s="83"/>
      <c r="J96" s="83"/>
    </row>
    <row r="97" spans="1:10">
      <c r="A97" s="61">
        <v>26</v>
      </c>
      <c r="B97" s="80" t="s">
        <v>107</v>
      </c>
      <c r="C97" s="61">
        <v>5</v>
      </c>
      <c r="D97" s="61" t="s">
        <v>23</v>
      </c>
      <c r="E97" s="101">
        <v>250</v>
      </c>
      <c r="F97" s="70">
        <f>E97*C97</f>
        <v>1250</v>
      </c>
      <c r="G97" s="61"/>
      <c r="H97" s="85">
        <f t="shared" si="4"/>
        <v>0</v>
      </c>
      <c r="I97" s="83"/>
      <c r="J97" s="83"/>
    </row>
    <row r="98" spans="1:10">
      <c r="A98" s="79"/>
      <c r="B98" s="80"/>
      <c r="C98" s="61"/>
      <c r="D98" s="61"/>
      <c r="E98" s="81"/>
      <c r="F98" s="60"/>
      <c r="G98" s="61"/>
      <c r="H98" s="85">
        <f t="shared" si="4"/>
        <v>0</v>
      </c>
      <c r="I98" s="83"/>
      <c r="J98" s="83"/>
    </row>
    <row r="99" spans="1:10">
      <c r="A99" s="61">
        <v>27</v>
      </c>
      <c r="B99" s="80" t="s">
        <v>108</v>
      </c>
      <c r="C99" s="61">
        <v>5</v>
      </c>
      <c r="D99" s="61" t="s">
        <v>23</v>
      </c>
      <c r="E99" s="101">
        <v>325</v>
      </c>
      <c r="F99" s="70">
        <f>E99*C99</f>
        <v>1625</v>
      </c>
      <c r="G99" s="61"/>
      <c r="H99" s="85">
        <f t="shared" si="4"/>
        <v>0</v>
      </c>
      <c r="I99" s="83"/>
      <c r="J99" s="83"/>
    </row>
    <row r="100" spans="1:10">
      <c r="A100" s="68"/>
      <c r="B100" s="82"/>
      <c r="C100" s="61"/>
      <c r="D100" s="61"/>
      <c r="E100" s="101"/>
      <c r="F100" s="101"/>
      <c r="G100" s="61"/>
      <c r="H100" s="85">
        <f t="shared" si="4"/>
        <v>0</v>
      </c>
      <c r="I100" s="83"/>
      <c r="J100" s="83"/>
    </row>
    <row r="101" spans="1:10" ht="28">
      <c r="A101" s="61">
        <v>28</v>
      </c>
      <c r="B101" s="82" t="s">
        <v>109</v>
      </c>
      <c r="C101" s="61"/>
      <c r="D101" s="61"/>
      <c r="E101" s="101"/>
      <c r="F101" s="70"/>
      <c r="G101" s="61"/>
      <c r="H101" s="85">
        <f t="shared" si="4"/>
        <v>0</v>
      </c>
      <c r="I101" s="83"/>
      <c r="J101" s="83"/>
    </row>
    <row r="102" spans="1:10">
      <c r="A102" s="68"/>
      <c r="B102" s="80"/>
      <c r="C102" s="61"/>
      <c r="D102" s="61"/>
      <c r="E102" s="101"/>
      <c r="F102" s="101"/>
      <c r="G102" s="61"/>
      <c r="H102" s="85">
        <f t="shared" si="4"/>
        <v>0</v>
      </c>
      <c r="I102" s="83"/>
      <c r="J102" s="83"/>
    </row>
    <row r="103" spans="1:10">
      <c r="A103" s="68" t="s">
        <v>34</v>
      </c>
      <c r="B103" s="80" t="s">
        <v>110</v>
      </c>
      <c r="C103" s="61">
        <v>5</v>
      </c>
      <c r="D103" s="61" t="s">
        <v>72</v>
      </c>
      <c r="E103" s="101">
        <v>100</v>
      </c>
      <c r="F103" s="70">
        <f>E103*C103</f>
        <v>500</v>
      </c>
      <c r="G103" s="61"/>
      <c r="H103" s="85">
        <f t="shared" si="4"/>
        <v>0</v>
      </c>
      <c r="I103" s="83">
        <v>5</v>
      </c>
      <c r="J103" s="85">
        <f>E103*I103</f>
        <v>500</v>
      </c>
    </row>
    <row r="104" spans="1:10">
      <c r="A104" s="68"/>
      <c r="B104" s="80"/>
      <c r="C104" s="61"/>
      <c r="D104" s="61"/>
      <c r="E104" s="101"/>
      <c r="F104" s="101"/>
      <c r="G104" s="61"/>
      <c r="H104" s="85">
        <f t="shared" si="4"/>
        <v>0</v>
      </c>
      <c r="I104" s="83"/>
      <c r="J104" s="83"/>
    </row>
    <row r="105" spans="1:10">
      <c r="A105" s="68" t="s">
        <v>111</v>
      </c>
      <c r="B105" s="80" t="s">
        <v>112</v>
      </c>
      <c r="C105" s="61">
        <v>2</v>
      </c>
      <c r="D105" s="61" t="s">
        <v>72</v>
      </c>
      <c r="E105" s="101">
        <v>150</v>
      </c>
      <c r="F105" s="70">
        <f>E105*C105</f>
        <v>300</v>
      </c>
      <c r="G105" s="61"/>
      <c r="H105" s="85">
        <f t="shared" si="4"/>
        <v>0</v>
      </c>
      <c r="I105" s="83"/>
      <c r="J105" s="83"/>
    </row>
    <row r="106" spans="1:10">
      <c r="A106" s="68" t="s">
        <v>113</v>
      </c>
      <c r="B106" s="80" t="s">
        <v>114</v>
      </c>
      <c r="C106" s="61">
        <v>6</v>
      </c>
      <c r="D106" s="61" t="s">
        <v>36</v>
      </c>
      <c r="E106" s="101">
        <v>25</v>
      </c>
      <c r="F106" s="70">
        <f>E106*C106</f>
        <v>150</v>
      </c>
      <c r="G106" s="61"/>
      <c r="H106" s="85">
        <f t="shared" si="4"/>
        <v>0</v>
      </c>
      <c r="I106" s="83"/>
      <c r="J106" s="83"/>
    </row>
    <row r="107" spans="1:10">
      <c r="A107" s="68" t="s">
        <v>113</v>
      </c>
      <c r="B107" s="82" t="s">
        <v>115</v>
      </c>
      <c r="C107" s="61">
        <v>1</v>
      </c>
      <c r="D107" s="61" t="s">
        <v>72</v>
      </c>
      <c r="E107" s="101">
        <v>250</v>
      </c>
      <c r="F107" s="70">
        <f>E107*C107</f>
        <v>250</v>
      </c>
      <c r="G107" s="61">
        <v>1</v>
      </c>
      <c r="H107" s="85">
        <f t="shared" si="4"/>
        <v>250</v>
      </c>
      <c r="I107" s="83"/>
      <c r="J107" s="85">
        <f>E107*I107</f>
        <v>0</v>
      </c>
    </row>
    <row r="108" spans="1:10" ht="14.5" thickBot="1">
      <c r="A108" s="68"/>
      <c r="B108" s="82"/>
      <c r="C108" s="61"/>
      <c r="D108" s="61"/>
      <c r="E108" s="101"/>
      <c r="F108" s="101"/>
      <c r="G108" s="83"/>
      <c r="H108" s="83"/>
      <c r="I108" s="83"/>
      <c r="J108" s="83"/>
    </row>
    <row r="109" spans="1:10" ht="14.5" thickBot="1">
      <c r="A109" s="248" t="s">
        <v>116</v>
      </c>
      <c r="B109" s="249"/>
      <c r="C109" s="249"/>
      <c r="D109" s="249"/>
      <c r="E109" s="249"/>
      <c r="F109" s="120">
        <f>SUM(F11:F108)</f>
        <v>237575</v>
      </c>
      <c r="G109" s="83"/>
      <c r="H109" s="83">
        <f>SUM(H10:H108)</f>
        <v>233655</v>
      </c>
      <c r="I109" s="83"/>
      <c r="J109" s="85">
        <f>SUM(J95:J108)</f>
        <v>3800</v>
      </c>
    </row>
    <row r="110" spans="1:10">
      <c r="A110" s="11"/>
      <c r="F110" s="10"/>
    </row>
    <row r="111" spans="1:10">
      <c r="A111" s="11"/>
      <c r="F111" s="10"/>
    </row>
    <row r="112" spans="1:10">
      <c r="A112" s="11"/>
      <c r="F112" s="10"/>
    </row>
    <row r="113" spans="1:6">
      <c r="A113" s="11"/>
      <c r="F113" s="10"/>
    </row>
    <row r="114" spans="1:6">
      <c r="A114" s="11"/>
      <c r="F114" s="10"/>
    </row>
    <row r="115" spans="1:6">
      <c r="A115" s="11"/>
      <c r="F115" s="10"/>
    </row>
    <row r="116" spans="1:6">
      <c r="A116" s="11"/>
      <c r="F116" s="10"/>
    </row>
    <row r="117" spans="1:6">
      <c r="A117" s="11"/>
      <c r="F117" s="10"/>
    </row>
  </sheetData>
  <mergeCells count="13">
    <mergeCell ref="A109:E109"/>
    <mergeCell ref="G4:H4"/>
    <mergeCell ref="A1:F1"/>
    <mergeCell ref="A2:F2"/>
    <mergeCell ref="A3:F3"/>
    <mergeCell ref="A5:A6"/>
    <mergeCell ref="B5:B6"/>
    <mergeCell ref="C4:F4"/>
    <mergeCell ref="I4:J4"/>
    <mergeCell ref="D5:D6"/>
    <mergeCell ref="E5:E6"/>
    <mergeCell ref="F5:F6"/>
    <mergeCell ref="C5:C6"/>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2b43016-16a7-42f7-bc1a-063c27e5d5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37A43EC52BEE34C898FAD69A0A90781" ma:contentTypeVersion="13" ma:contentTypeDescription="Create a new document." ma:contentTypeScope="" ma:versionID="f1bd470e0f9304be13e3f360f0b7af1e">
  <xsd:schema xmlns:xsd="http://www.w3.org/2001/XMLSchema" xmlns:xs="http://www.w3.org/2001/XMLSchema" xmlns:p="http://schemas.microsoft.com/office/2006/metadata/properties" xmlns:ns3="72b43016-16a7-42f7-bc1a-063c27e5d515" xmlns:ns4="7326994b-23a0-4b5e-a973-7b87443abe0a" targetNamespace="http://schemas.microsoft.com/office/2006/metadata/properties" ma:root="true" ma:fieldsID="0bd71720ec2cdc10e3dc16ca6505734b" ns3:_="" ns4:_="">
    <xsd:import namespace="72b43016-16a7-42f7-bc1a-063c27e5d515"/>
    <xsd:import namespace="7326994b-23a0-4b5e-a973-7b87443abe0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ServiceSearchProperties"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b43016-16a7-42f7-bc1a-063c27e5d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ystemTags" ma:index="11" nillable="true" ma:displayName="MediaServiceSystemTags" ma:hidden="true" ma:internalName="MediaServiceSystemTags"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_activity" ma:index="16"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26994b-23a0-4b5e-a973-7b87443abe0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79EEAC-E938-4EF8-B690-8F7CB1950A84}">
  <ds:schemaRefs>
    <ds:schemaRef ds:uri="http://purl.org/dc/terms/"/>
    <ds:schemaRef ds:uri="http://schemas.openxmlformats.org/package/2006/metadata/core-properties"/>
    <ds:schemaRef ds:uri="http://purl.org/dc/elements/1.1/"/>
    <ds:schemaRef ds:uri="http://schemas.microsoft.com/office/2006/documentManagement/types"/>
    <ds:schemaRef ds:uri="72b43016-16a7-42f7-bc1a-063c27e5d515"/>
    <ds:schemaRef ds:uri="http://www.w3.org/XML/1998/namespace"/>
    <ds:schemaRef ds:uri="http://purl.org/dc/dcmitype/"/>
    <ds:schemaRef ds:uri="http://schemas.microsoft.com/office/2006/metadata/properties"/>
    <ds:schemaRef ds:uri="7326994b-23a0-4b5e-a973-7b87443abe0a"/>
    <ds:schemaRef ds:uri="http://schemas.microsoft.com/office/infopath/2007/PartnerControls"/>
  </ds:schemaRefs>
</ds:datastoreItem>
</file>

<file path=customXml/itemProps2.xml><?xml version="1.0" encoding="utf-8"?>
<ds:datastoreItem xmlns:ds="http://schemas.openxmlformats.org/officeDocument/2006/customXml" ds:itemID="{A8250012-0C83-430F-BBC6-0EB9D29F1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b43016-16a7-42f7-bc1a-063c27e5d515"/>
    <ds:schemaRef ds:uri="7326994b-23a0-4b5e-a973-7b87443abe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2DFDB3-0296-4E67-A389-EA43A9E410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vt:lpstr>
      <vt:lpstr>CIVIL &amp; INTERIOR</vt:lpstr>
      <vt:lpstr>PLUMBING </vt:lpstr>
      <vt:lpstr>ELECTRICAL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2024-10-14T12:41:35Z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