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Mumbai T1/"/>
    </mc:Choice>
  </mc:AlternateContent>
  <bookViews>
    <workbookView xWindow="0" yWindow="0" windowWidth="19200" windowHeight="6930" tabRatio="827"/>
  </bookViews>
  <sheets>
    <sheet name="Summary" sheetId="50" r:id="rId1"/>
    <sheet name="Abstract(RA 1)" sheetId="47" r:id="rId2"/>
    <sheet name="Measurements" sheetId="39" r:id="rId3"/>
    <sheet name="Abstract - Costing Diff." sheetId="49" state="hidden" r:id="rId4"/>
    <sheet name="DIS" sheetId="44" state="hidden" r:id="rId5"/>
  </sheets>
  <externalReferences>
    <externalReference r:id="rId6"/>
    <externalReference r:id="rId7"/>
  </externalReferences>
  <definedNames>
    <definedName name="\a">#REF!</definedName>
    <definedName name="______iv66666">#REF!</definedName>
    <definedName name="_____iv66666">#REF!</definedName>
    <definedName name="___iv66666">#REF!</definedName>
    <definedName name="__iv66666">#REF!</definedName>
    <definedName name="_30cd___Horizontal_Strobe_light_speaker__wall_mounted">#REF!</definedName>
    <definedName name="_30cd__Vertical_strobe_light__wall_mounted">#REF!</definedName>
    <definedName name="_xlnm._FilterDatabase" localSheetId="3" hidden="1">'Abstract - Costing Diff.'!$H$1:$H$36</definedName>
    <definedName name="_xlnm._FilterDatabase" localSheetId="1" hidden="1">'Abstract(RA 1)'!$E$1:$E$535</definedName>
    <definedName name="_xlnm._FilterDatabase" localSheetId="4" hidden="1">DIS!$H$2:$H$122</definedName>
    <definedName name="_xlnm._FilterDatabase" localSheetId="2" hidden="1">Measurements!$J$1:$J$563</definedName>
    <definedName name="_ig541">#REF!</definedName>
    <definedName name="_iv66666">#REF!</definedName>
    <definedName name="A">#REF!</definedName>
    <definedName name="aa">#REF!</definedName>
    <definedName name="AC">#REF!</definedName>
    <definedName name="agtyuw6yh">#REF!</definedName>
    <definedName name="Alarm_current_Amp_In_Minutes">#REF!</definedName>
    <definedName name="BELL__Polarised">#REF!</definedName>
    <definedName name="blinds">#REF!</definedName>
    <definedName name="box_speaker">#REF!</definedName>
    <definedName name="CABLE">#REF!</definedName>
    <definedName name="Ceiling_speaker">#REF!</definedName>
    <definedName name="Ceiling_Speaker_Unsupervised">#REF!</definedName>
    <definedName name="chairs">#REF!</definedName>
    <definedName name="CHAIRSSOFA">#REF!</definedName>
    <definedName name="COMMN">#REF!</definedName>
    <definedName name="ddd">#REF!</definedName>
    <definedName name="dssd">[1]Estimation!#REF!</definedName>
    <definedName name="ELECTRICALFITTINGS">#REF!</definedName>
    <definedName name="ELECTRICALWIRING">#REF!</definedName>
    <definedName name="estim">'[2]Cost summary'!#REF!</definedName>
    <definedName name="ESTIMATE">'[2]Cost summary'!#REF!</definedName>
    <definedName name="Excel_BuiltIn_Print_Titles_3">#REF!</definedName>
    <definedName name="Excel_BuiltIn_Print_Titles_3_1">#REF!</definedName>
    <definedName name="fa">#REF!</definedName>
    <definedName name="FASYSTEM">[1]Estimation!#REF!</definedName>
    <definedName name="fc">#REF!</definedName>
    <definedName name="flooring">#REF!</definedName>
    <definedName name="FSDF">#REF!</definedName>
    <definedName name="furn">#REF!</definedName>
    <definedName name="FURNITURE">#REF!</definedName>
    <definedName name="gfsdgsdfgdfg">#REF!</definedName>
    <definedName name="gsgdgdg">#REF!</definedName>
    <definedName name="Horn_Speaker">#REF!</definedName>
    <definedName name="LL">#REF!</definedName>
    <definedName name="LSD_4100">#REF!</definedName>
    <definedName name="Lump_Sum_Discount">#REF!</definedName>
    <definedName name="misc">#REF!</definedName>
    <definedName name="MUSICSYSTEM">[1]Estimation!#REF!</definedName>
    <definedName name="NEW">#REF!</definedName>
    <definedName name="ooopp">#REF!</definedName>
    <definedName name="painting">#REF!</definedName>
    <definedName name="partn">#REF!</definedName>
    <definedName name="paul">50000</definedName>
    <definedName name="_xlnm.Print_Area" localSheetId="2">Measurements!$A$1:$I$559</definedName>
    <definedName name="PRINT_AREA_MI">#REF!</definedName>
    <definedName name="_xlnm.Print_Titles" localSheetId="1">'Abstract(RA 1)'!$6:$8</definedName>
    <definedName name="_xlnm.Print_Titles" localSheetId="2">Measurements!$9:$10</definedName>
    <definedName name="q">#REF!</definedName>
    <definedName name="qwert">[1]Estimation!#REF!</definedName>
    <definedName name="red">#REF!</definedName>
    <definedName name="RR">#REF!</definedName>
    <definedName name="s">#REF!</definedName>
    <definedName name="SPRINKLER">#REF!</definedName>
    <definedName name="SSM">#REF!</definedName>
    <definedName name="st">#REF!</definedName>
    <definedName name="STORAGES">#REF!</definedName>
    <definedName name="TEMP">#REF!</definedName>
    <definedName name="WE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6" i="47" l="1"/>
  <c r="H118" i="47"/>
  <c r="H337" i="47"/>
  <c r="E14" i="50" l="1"/>
  <c r="H560" i="47"/>
  <c r="I549" i="47"/>
  <c r="J549" i="47" s="1"/>
  <c r="J550" i="47"/>
  <c r="J551" i="47"/>
  <c r="I552" i="47"/>
  <c r="J552" i="47" s="1"/>
  <c r="H549" i="47"/>
  <c r="G555" i="47"/>
  <c r="G557" i="47"/>
  <c r="G558" i="47"/>
  <c r="G549" i="47"/>
  <c r="G552" i="47"/>
  <c r="H552" i="47" s="1"/>
  <c r="C14" i="50"/>
  <c r="F548" i="47"/>
  <c r="F549" i="47"/>
  <c r="F552" i="47"/>
  <c r="F553" i="47"/>
  <c r="F554" i="47"/>
  <c r="F547" i="47"/>
  <c r="J547" i="39"/>
  <c r="G553" i="47" s="1"/>
  <c r="J548" i="39"/>
  <c r="G554" i="47" s="1"/>
  <c r="J550" i="39"/>
  <c r="G556" i="47" s="1"/>
  <c r="J551" i="39"/>
  <c r="J552" i="39"/>
  <c r="J553" i="39"/>
  <c r="G559" i="47" s="1"/>
  <c r="J546" i="39"/>
  <c r="J545" i="39"/>
  <c r="G551" i="47" s="1"/>
  <c r="H551" i="47" s="1"/>
  <c r="J544" i="39"/>
  <c r="G550" i="47" s="1"/>
  <c r="H550" i="47" s="1"/>
  <c r="J536" i="39"/>
  <c r="J537" i="39"/>
  <c r="J538" i="39"/>
  <c r="J539" i="39"/>
  <c r="J540" i="39"/>
  <c r="J541" i="39"/>
  <c r="G547" i="47" s="1"/>
  <c r="J542" i="39"/>
  <c r="G548" i="47" s="1"/>
  <c r="J535" i="39"/>
  <c r="J514" i="47"/>
  <c r="J517" i="47"/>
  <c r="J523" i="47"/>
  <c r="I529" i="47"/>
  <c r="J529" i="47" s="1"/>
  <c r="J535" i="47"/>
  <c r="H514" i="47"/>
  <c r="H517" i="47"/>
  <c r="H529" i="47"/>
  <c r="H535" i="47"/>
  <c r="G516" i="47"/>
  <c r="H516" i="47" s="1"/>
  <c r="G518" i="47"/>
  <c r="I518" i="47" s="1"/>
  <c r="J518" i="47" s="1"/>
  <c r="G519" i="47"/>
  <c r="H519" i="47" s="1"/>
  <c r="G520" i="47"/>
  <c r="I520" i="47" s="1"/>
  <c r="J520" i="47" s="1"/>
  <c r="G530" i="47"/>
  <c r="H530" i="47" s="1"/>
  <c r="G533" i="47"/>
  <c r="H533" i="47" s="1"/>
  <c r="G534" i="47"/>
  <c r="H534" i="47" s="1"/>
  <c r="G536" i="47"/>
  <c r="I536" i="47" s="1"/>
  <c r="J536" i="47" s="1"/>
  <c r="G512" i="47"/>
  <c r="H512" i="47" s="1"/>
  <c r="F513" i="47"/>
  <c r="F515" i="47"/>
  <c r="F516" i="47"/>
  <c r="F518" i="47"/>
  <c r="F519" i="47"/>
  <c r="F520" i="47"/>
  <c r="F521" i="47"/>
  <c r="F522" i="47"/>
  <c r="F524" i="47"/>
  <c r="F525" i="47"/>
  <c r="F526" i="47"/>
  <c r="F527" i="47"/>
  <c r="F528" i="47"/>
  <c r="F531" i="47"/>
  <c r="F532" i="47"/>
  <c r="F533" i="47"/>
  <c r="F534" i="47"/>
  <c r="F536" i="47"/>
  <c r="F512" i="47"/>
  <c r="J507" i="39"/>
  <c r="G513" i="47" s="1"/>
  <c r="J508" i="39"/>
  <c r="J509" i="39"/>
  <c r="G515" i="47" s="1"/>
  <c r="I515" i="47" s="1"/>
  <c r="J515" i="47" s="1"/>
  <c r="J510" i="39"/>
  <c r="J511" i="39"/>
  <c r="J512" i="39"/>
  <c r="J513" i="39"/>
  <c r="J514" i="39"/>
  <c r="J515" i="39"/>
  <c r="G521" i="47" s="1"/>
  <c r="H521" i="47" s="1"/>
  <c r="J516" i="39"/>
  <c r="G522" i="47" s="1"/>
  <c r="I522" i="47" s="1"/>
  <c r="J522" i="47" s="1"/>
  <c r="J517" i="39"/>
  <c r="G523" i="47" s="1"/>
  <c r="H523" i="47" s="1"/>
  <c r="J518" i="39"/>
  <c r="G524" i="47" s="1"/>
  <c r="I524" i="47" s="1"/>
  <c r="J524" i="47" s="1"/>
  <c r="J519" i="39"/>
  <c r="G525" i="47" s="1"/>
  <c r="H525" i="47" s="1"/>
  <c r="J520" i="39"/>
  <c r="G526" i="47" s="1"/>
  <c r="J521" i="39"/>
  <c r="G527" i="47" s="1"/>
  <c r="H527" i="47" s="1"/>
  <c r="J522" i="39"/>
  <c r="G528" i="47" s="1"/>
  <c r="I528" i="47" s="1"/>
  <c r="J528" i="47" s="1"/>
  <c r="J523" i="39"/>
  <c r="J525" i="39"/>
  <c r="G531" i="47" s="1"/>
  <c r="H531" i="47" s="1"/>
  <c r="J526" i="39"/>
  <c r="G532" i="47" s="1"/>
  <c r="H532" i="47" s="1"/>
  <c r="J527" i="39"/>
  <c r="J528" i="39"/>
  <c r="J529" i="39"/>
  <c r="J530" i="39"/>
  <c r="J531" i="39"/>
  <c r="J506" i="39"/>
  <c r="I547" i="47" l="1"/>
  <c r="J547" i="47" s="1"/>
  <c r="H547" i="47"/>
  <c r="I554" i="47"/>
  <c r="J554" i="47" s="1"/>
  <c r="H554" i="47"/>
  <c r="I553" i="47"/>
  <c r="J553" i="47" s="1"/>
  <c r="H553" i="47"/>
  <c r="I548" i="47"/>
  <c r="J548" i="47" s="1"/>
  <c r="H548" i="47"/>
  <c r="H526" i="47"/>
  <c r="I526" i="47"/>
  <c r="J526" i="47" s="1"/>
  <c r="H513" i="47"/>
  <c r="I513" i="47"/>
  <c r="J513" i="47" s="1"/>
  <c r="F560" i="47"/>
  <c r="I512" i="47"/>
  <c r="J512" i="47" s="1"/>
  <c r="I527" i="47"/>
  <c r="J527" i="47" s="1"/>
  <c r="H524" i="47"/>
  <c r="I525" i="47"/>
  <c r="J525" i="47" s="1"/>
  <c r="F537" i="47"/>
  <c r="C13" i="50" s="1"/>
  <c r="H528" i="47"/>
  <c r="I534" i="47"/>
  <c r="J534" i="47" s="1"/>
  <c r="I521" i="47"/>
  <c r="J521" i="47" s="1"/>
  <c r="I533" i="47"/>
  <c r="J533" i="47" s="1"/>
  <c r="H536" i="47"/>
  <c r="H520" i="47"/>
  <c r="H518" i="47"/>
  <c r="I531" i="47"/>
  <c r="J531" i="47" s="1"/>
  <c r="I519" i="47"/>
  <c r="J519" i="47" s="1"/>
  <c r="I530" i="47"/>
  <c r="J530" i="47" s="1"/>
  <c r="I532" i="47"/>
  <c r="J532" i="47" s="1"/>
  <c r="H515" i="47"/>
  <c r="H537" i="47" s="1"/>
  <c r="E13" i="50" s="1"/>
  <c r="I516" i="47"/>
  <c r="J516" i="47" s="1"/>
  <c r="H522" i="47"/>
  <c r="G387" i="47" l="1"/>
  <c r="G445" i="47"/>
  <c r="G447" i="47"/>
  <c r="J490" i="39"/>
  <c r="G494" i="47" s="1"/>
  <c r="J485" i="39"/>
  <c r="G489" i="47" s="1"/>
  <c r="J484" i="39"/>
  <c r="G488" i="47" s="1"/>
  <c r="J480" i="39"/>
  <c r="G484" i="47" s="1"/>
  <c r="J476" i="39"/>
  <c r="G480" i="47" s="1"/>
  <c r="J473" i="39"/>
  <c r="G477" i="47" s="1"/>
  <c r="I477" i="47" s="1"/>
  <c r="J477" i="47" s="1"/>
  <c r="J469" i="39"/>
  <c r="G473" i="47" s="1"/>
  <c r="J468" i="39"/>
  <c r="G472" i="47" s="1"/>
  <c r="J462" i="39"/>
  <c r="G466" i="47" s="1"/>
  <c r="J461" i="39"/>
  <c r="G465" i="47" s="1"/>
  <c r="J452" i="39"/>
  <c r="G456" i="47" s="1"/>
  <c r="J453" i="39"/>
  <c r="G457" i="47" s="1"/>
  <c r="J454" i="39"/>
  <c r="J455" i="39"/>
  <c r="J451" i="39"/>
  <c r="J442" i="39"/>
  <c r="G446" i="47" s="1"/>
  <c r="J438" i="39"/>
  <c r="G442" i="47" s="1"/>
  <c r="J432" i="39"/>
  <c r="G436" i="47" s="1"/>
  <c r="J433" i="39"/>
  <c r="G437" i="47" s="1"/>
  <c r="J434" i="39"/>
  <c r="J435" i="39"/>
  <c r="J431" i="39"/>
  <c r="G435" i="47" s="1"/>
  <c r="J427" i="39"/>
  <c r="G431" i="47" s="1"/>
  <c r="J424" i="39"/>
  <c r="G428" i="47" s="1"/>
  <c r="I428" i="47" s="1"/>
  <c r="J428" i="47" s="1"/>
  <c r="J421" i="39"/>
  <c r="J420" i="39"/>
  <c r="J416" i="39"/>
  <c r="G420" i="47" s="1"/>
  <c r="J415" i="39"/>
  <c r="J411" i="39"/>
  <c r="G415" i="47" s="1"/>
  <c r="I415" i="47" s="1"/>
  <c r="J415" i="47" s="1"/>
  <c r="J408" i="39"/>
  <c r="J407" i="39"/>
  <c r="J400" i="39"/>
  <c r="G404" i="47" s="1"/>
  <c r="I404" i="47" s="1"/>
  <c r="J404" i="47" s="1"/>
  <c r="J399" i="39"/>
  <c r="J392" i="39"/>
  <c r="G396" i="47" s="1"/>
  <c r="J391" i="39"/>
  <c r="J387" i="39"/>
  <c r="G391" i="47" s="1"/>
  <c r="J386" i="39"/>
  <c r="J380" i="39"/>
  <c r="G384" i="47" s="1"/>
  <c r="J379" i="39"/>
  <c r="G383" i="47" s="1"/>
  <c r="F494" i="47"/>
  <c r="F489" i="47"/>
  <c r="F488" i="47"/>
  <c r="F484" i="47"/>
  <c r="F480" i="47"/>
  <c r="F477" i="47"/>
  <c r="F472" i="47"/>
  <c r="F466" i="47"/>
  <c r="F457" i="47"/>
  <c r="F456" i="47"/>
  <c r="F446" i="47"/>
  <c r="F436" i="47"/>
  <c r="F437" i="47"/>
  <c r="F435" i="47"/>
  <c r="F431" i="47"/>
  <c r="F428" i="47"/>
  <c r="F420" i="47"/>
  <c r="F415" i="47"/>
  <c r="F404" i="47"/>
  <c r="F396" i="47"/>
  <c r="F391" i="47"/>
  <c r="F384" i="47"/>
  <c r="F383" i="47"/>
  <c r="J373" i="39"/>
  <c r="J372" i="39"/>
  <c r="G375" i="47" s="1"/>
  <c r="J370" i="39"/>
  <c r="G373" i="47" s="1"/>
  <c r="J369" i="39"/>
  <c r="G372" i="47" s="1"/>
  <c r="J368" i="39"/>
  <c r="G371" i="47" s="1"/>
  <c r="J364" i="39"/>
  <c r="G367" i="47" s="1"/>
  <c r="J363" i="39"/>
  <c r="G366" i="47" s="1"/>
  <c r="J362" i="39"/>
  <c r="G365" i="47" s="1"/>
  <c r="J359" i="39"/>
  <c r="J357" i="39"/>
  <c r="J356" i="39"/>
  <c r="J352" i="39"/>
  <c r="H489" i="47" l="1"/>
  <c r="H477" i="47"/>
  <c r="H480" i="47"/>
  <c r="I480" i="47"/>
  <c r="J480" i="47" s="1"/>
  <c r="I396" i="47"/>
  <c r="J396" i="47" s="1"/>
  <c r="H396" i="47"/>
  <c r="I436" i="47"/>
  <c r="J436" i="47" s="1"/>
  <c r="H436" i="47"/>
  <c r="I420" i="47"/>
  <c r="J420" i="47" s="1"/>
  <c r="H420" i="47"/>
  <c r="I466" i="47"/>
  <c r="J466" i="47" s="1"/>
  <c r="H466" i="47"/>
  <c r="I472" i="47"/>
  <c r="J472" i="47" s="1"/>
  <c r="H472" i="47"/>
  <c r="H457" i="47"/>
  <c r="I457" i="47"/>
  <c r="J457" i="47" s="1"/>
  <c r="I456" i="47"/>
  <c r="J456" i="47" s="1"/>
  <c r="H456" i="47"/>
  <c r="I383" i="47"/>
  <c r="J383" i="47" s="1"/>
  <c r="H383" i="47"/>
  <c r="I431" i="47"/>
  <c r="J431" i="47" s="1"/>
  <c r="H431" i="47"/>
  <c r="H384" i="47"/>
  <c r="I384" i="47"/>
  <c r="J384" i="47" s="1"/>
  <c r="I435" i="47"/>
  <c r="J435" i="47" s="1"/>
  <c r="H435" i="47"/>
  <c r="I391" i="47"/>
  <c r="J391" i="47" s="1"/>
  <c r="H391" i="47"/>
  <c r="I484" i="47"/>
  <c r="J484" i="47" s="1"/>
  <c r="H484" i="47"/>
  <c r="I437" i="47"/>
  <c r="J437" i="47" s="1"/>
  <c r="H437" i="47"/>
  <c r="I488" i="47"/>
  <c r="J488" i="47" s="1"/>
  <c r="H488" i="47"/>
  <c r="H494" i="47"/>
  <c r="I494" i="47"/>
  <c r="J494" i="47" s="1"/>
  <c r="I446" i="47"/>
  <c r="J446" i="47" s="1"/>
  <c r="H446" i="47"/>
  <c r="H404" i="47"/>
  <c r="H415" i="47"/>
  <c r="H428" i="47"/>
  <c r="I489" i="47"/>
  <c r="J489" i="47" s="1"/>
  <c r="J372" i="47"/>
  <c r="H373" i="47"/>
  <c r="J373" i="47"/>
  <c r="J374" i="47"/>
  <c r="J375" i="47"/>
  <c r="J376" i="47"/>
  <c r="J371" i="47"/>
  <c r="J366" i="47"/>
  <c r="H367" i="47"/>
  <c r="J367" i="47"/>
  <c r="J365" i="47"/>
  <c r="J361" i="47"/>
  <c r="H374" i="47"/>
  <c r="G376" i="47"/>
  <c r="H376" i="47" s="1"/>
  <c r="H372" i="47"/>
  <c r="H371" i="47"/>
  <c r="J358" i="47"/>
  <c r="J354" i="47"/>
  <c r="H365" i="47"/>
  <c r="H366" i="47"/>
  <c r="G361" i="47"/>
  <c r="H361" i="47" s="1"/>
  <c r="G359" i="47"/>
  <c r="G358" i="47"/>
  <c r="H358" i="47" s="1"/>
  <c r="G354" i="47"/>
  <c r="H354" i="47" s="1"/>
  <c r="J346" i="39"/>
  <c r="G347" i="47" s="1"/>
  <c r="I347" i="47" s="1"/>
  <c r="J347" i="47" s="1"/>
  <c r="F344" i="47"/>
  <c r="J344" i="39"/>
  <c r="G344" i="47" s="1"/>
  <c r="F336" i="47"/>
  <c r="J337" i="39"/>
  <c r="G336" i="47" s="1"/>
  <c r="H336" i="47" s="1"/>
  <c r="F328" i="47"/>
  <c r="F329" i="47"/>
  <c r="F330" i="47"/>
  <c r="F331" i="47"/>
  <c r="F332" i="47"/>
  <c r="F333" i="47"/>
  <c r="F327" i="47"/>
  <c r="J329" i="39"/>
  <c r="G328" i="47" s="1"/>
  <c r="J330" i="39"/>
  <c r="G329" i="47" s="1"/>
  <c r="I329" i="47" s="1"/>
  <c r="J329" i="47" s="1"/>
  <c r="J331" i="39"/>
  <c r="G330" i="47" s="1"/>
  <c r="H330" i="47" s="1"/>
  <c r="J332" i="39"/>
  <c r="G331" i="47" s="1"/>
  <c r="H331" i="47" s="1"/>
  <c r="J333" i="39"/>
  <c r="G332" i="47" s="1"/>
  <c r="J334" i="39"/>
  <c r="G333" i="47" s="1"/>
  <c r="J328" i="39"/>
  <c r="G327" i="47" s="1"/>
  <c r="H327" i="47" s="1"/>
  <c r="J322" i="47"/>
  <c r="J323" i="47"/>
  <c r="F315" i="47"/>
  <c r="F316" i="47"/>
  <c r="F317" i="47"/>
  <c r="F318" i="47"/>
  <c r="F319" i="47"/>
  <c r="F324" i="47"/>
  <c r="F314" i="47"/>
  <c r="J311" i="47"/>
  <c r="J310" i="47"/>
  <c r="J325" i="39"/>
  <c r="G324" i="47" s="1"/>
  <c r="J317" i="39"/>
  <c r="G316" i="47" s="1"/>
  <c r="I316" i="47" s="1"/>
  <c r="J316" i="47" s="1"/>
  <c r="J318" i="39"/>
  <c r="G317" i="47" s="1"/>
  <c r="H317" i="47" s="1"/>
  <c r="J319" i="39"/>
  <c r="G318" i="47" s="1"/>
  <c r="J320" i="39"/>
  <c r="G319" i="47" s="1"/>
  <c r="H319" i="47" s="1"/>
  <c r="J322" i="39"/>
  <c r="J323" i="39"/>
  <c r="G322" i="47" s="1"/>
  <c r="H322" i="47" s="1"/>
  <c r="J324" i="39"/>
  <c r="G323" i="47" s="1"/>
  <c r="H323" i="47" s="1"/>
  <c r="J316" i="39"/>
  <c r="G315" i="47" s="1"/>
  <c r="H315" i="47" s="1"/>
  <c r="J315" i="39"/>
  <c r="G314" i="47" s="1"/>
  <c r="I314" i="47" s="1"/>
  <c r="J314" i="47" s="1"/>
  <c r="J312" i="39"/>
  <c r="G311" i="47" s="1"/>
  <c r="H311" i="47" s="1"/>
  <c r="J311" i="39"/>
  <c r="G310" i="47" s="1"/>
  <c r="H310" i="47" s="1"/>
  <c r="J299" i="47"/>
  <c r="J300" i="47"/>
  <c r="J298" i="47"/>
  <c r="J301" i="39"/>
  <c r="G300" i="47" s="1"/>
  <c r="H300" i="47" s="1"/>
  <c r="J300" i="39"/>
  <c r="G299" i="47" s="1"/>
  <c r="H299" i="47" s="1"/>
  <c r="J299" i="39"/>
  <c r="G298" i="47" s="1"/>
  <c r="H298" i="47" s="1"/>
  <c r="J292" i="47"/>
  <c r="J291" i="47"/>
  <c r="J293" i="39"/>
  <c r="G292" i="47" s="1"/>
  <c r="H292" i="47" s="1"/>
  <c r="J292" i="39"/>
  <c r="G291" i="47" s="1"/>
  <c r="H291" i="47" s="1"/>
  <c r="J286" i="47"/>
  <c r="J287" i="39"/>
  <c r="G286" i="47" s="1"/>
  <c r="J282" i="47"/>
  <c r="G282" i="47"/>
  <c r="H282" i="47" s="1"/>
  <c r="J281" i="47"/>
  <c r="J283" i="39"/>
  <c r="G281" i="47" s="1"/>
  <c r="H281" i="47" s="1"/>
  <c r="J282" i="39"/>
  <c r="J276" i="39"/>
  <c r="J273" i="39"/>
  <c r="G271" i="47" s="1"/>
  <c r="H271" i="47" s="1"/>
  <c r="J274" i="39"/>
  <c r="G272" i="47" s="1"/>
  <c r="H272" i="47" s="1"/>
  <c r="J272" i="39"/>
  <c r="J275" i="47"/>
  <c r="G275" i="47"/>
  <c r="H275" i="47" s="1"/>
  <c r="J272" i="47"/>
  <c r="J273" i="47"/>
  <c r="J271" i="47"/>
  <c r="J264" i="47"/>
  <c r="J265" i="47"/>
  <c r="J263" i="47"/>
  <c r="J266" i="39"/>
  <c r="G264" i="47" s="1"/>
  <c r="H264" i="47" s="1"/>
  <c r="J267" i="39"/>
  <c r="G265" i="47" s="1"/>
  <c r="H265" i="47" s="1"/>
  <c r="J265" i="39"/>
  <c r="G263" i="47" s="1"/>
  <c r="H263" i="47" s="1"/>
  <c r="J257" i="47"/>
  <c r="J256" i="47"/>
  <c r="J259" i="39"/>
  <c r="G257" i="47" s="1"/>
  <c r="H257" i="47" s="1"/>
  <c r="J258" i="39"/>
  <c r="G256" i="47" s="1"/>
  <c r="H256" i="47" s="1"/>
  <c r="J244" i="47"/>
  <c r="J245" i="47"/>
  <c r="J246" i="39"/>
  <c r="G244" i="47" s="1"/>
  <c r="H244" i="47" s="1"/>
  <c r="J247" i="39"/>
  <c r="G245" i="47" s="1"/>
  <c r="H245" i="47" s="1"/>
  <c r="J245" i="39"/>
  <c r="G243" i="47" s="1"/>
  <c r="H243" i="47" s="1"/>
  <c r="H223" i="47"/>
  <c r="F226" i="47"/>
  <c r="F229" i="47"/>
  <c r="F233" i="47"/>
  <c r="F234" i="47"/>
  <c r="F225" i="47"/>
  <c r="F222" i="47"/>
  <c r="F215" i="47"/>
  <c r="F214" i="47"/>
  <c r="J217" i="39"/>
  <c r="G215" i="47" s="1"/>
  <c r="J218" i="39"/>
  <c r="G216" i="47" s="1"/>
  <c r="H216" i="47" s="1"/>
  <c r="J219" i="39"/>
  <c r="G217" i="47" s="1"/>
  <c r="H217" i="47" s="1"/>
  <c r="J220" i="39"/>
  <c r="G218" i="47" s="1"/>
  <c r="H218" i="47" s="1"/>
  <c r="J221" i="39"/>
  <c r="G219" i="47" s="1"/>
  <c r="H219" i="47" s="1"/>
  <c r="J224" i="39"/>
  <c r="G222" i="47" s="1"/>
  <c r="I222" i="47" s="1"/>
  <c r="J222" i="47" s="1"/>
  <c r="J225" i="39"/>
  <c r="J226" i="39"/>
  <c r="J227" i="39"/>
  <c r="G225" i="47" s="1"/>
  <c r="I225" i="47" s="1"/>
  <c r="J225" i="47" s="1"/>
  <c r="J228" i="39"/>
  <c r="G226" i="47" s="1"/>
  <c r="J229" i="39"/>
  <c r="G227" i="47" s="1"/>
  <c r="H227" i="47" s="1"/>
  <c r="J230" i="39"/>
  <c r="G228" i="47" s="1"/>
  <c r="H228" i="47" s="1"/>
  <c r="J231" i="39"/>
  <c r="G229" i="47" s="1"/>
  <c r="I229" i="47" s="1"/>
  <c r="J229" i="47" s="1"/>
  <c r="J232" i="39"/>
  <c r="G230" i="47" s="1"/>
  <c r="H230" i="47" s="1"/>
  <c r="J233" i="39"/>
  <c r="G231" i="47" s="1"/>
  <c r="H231" i="47" s="1"/>
  <c r="J234" i="39"/>
  <c r="G232" i="47" s="1"/>
  <c r="H232" i="47" s="1"/>
  <c r="J235" i="39"/>
  <c r="G233" i="47" s="1"/>
  <c r="I233" i="47" s="1"/>
  <c r="J233" i="47" s="1"/>
  <c r="J236" i="39"/>
  <c r="G234" i="47" s="1"/>
  <c r="I234" i="47" s="1"/>
  <c r="J234" i="47" s="1"/>
  <c r="J216" i="39"/>
  <c r="G214" i="47" s="1"/>
  <c r="J208" i="47"/>
  <c r="J202" i="47"/>
  <c r="J192" i="47"/>
  <c r="J193" i="47"/>
  <c r="J194" i="47"/>
  <c r="J195" i="47"/>
  <c r="J191" i="47"/>
  <c r="J197" i="39"/>
  <c r="G195" i="47" s="1"/>
  <c r="H195" i="47" s="1"/>
  <c r="J185" i="47"/>
  <c r="J179" i="47"/>
  <c r="J168" i="47"/>
  <c r="J169" i="47"/>
  <c r="F154" i="47"/>
  <c r="F146" i="47"/>
  <c r="F137" i="47"/>
  <c r="F135" i="47"/>
  <c r="F131" i="47"/>
  <c r="F127" i="47"/>
  <c r="F124" i="47"/>
  <c r="J210" i="39"/>
  <c r="G208" i="47" s="1"/>
  <c r="H208" i="47" s="1"/>
  <c r="J204" i="39"/>
  <c r="G202" i="47" s="1"/>
  <c r="H202" i="47" s="1"/>
  <c r="J194" i="39"/>
  <c r="G192" i="47" s="1"/>
  <c r="H192" i="47" s="1"/>
  <c r="J195" i="39"/>
  <c r="G193" i="47" s="1"/>
  <c r="H193" i="47" s="1"/>
  <c r="J193" i="39"/>
  <c r="G191" i="47" s="1"/>
  <c r="H191" i="47" s="1"/>
  <c r="J187" i="39"/>
  <c r="G185" i="47" s="1"/>
  <c r="H185" i="47" s="1"/>
  <c r="J181" i="39"/>
  <c r="G179" i="47" s="1"/>
  <c r="H179" i="47" s="1"/>
  <c r="J172" i="39"/>
  <c r="J169" i="39"/>
  <c r="G168" i="47" s="1"/>
  <c r="H168" i="47" s="1"/>
  <c r="J170" i="39"/>
  <c r="G169" i="47" s="1"/>
  <c r="H169" i="47" s="1"/>
  <c r="J168" i="39"/>
  <c r="G167" i="47" s="1"/>
  <c r="J167" i="47" s="1"/>
  <c r="J155" i="39"/>
  <c r="G154" i="47" s="1"/>
  <c r="H154" i="47" s="1"/>
  <c r="J147" i="39"/>
  <c r="G146" i="47" s="1"/>
  <c r="I146" i="47" s="1"/>
  <c r="J146" i="47" s="1"/>
  <c r="J138" i="39"/>
  <c r="G137" i="47" s="1"/>
  <c r="H137" i="47" s="1"/>
  <c r="J136" i="39"/>
  <c r="G135" i="47" s="1"/>
  <c r="H135" i="47" s="1"/>
  <c r="J129" i="39"/>
  <c r="J130" i="39"/>
  <c r="J131" i="39"/>
  <c r="J132" i="39"/>
  <c r="G131" i="47" s="1"/>
  <c r="I131" i="47" s="1"/>
  <c r="J131" i="47" s="1"/>
  <c r="J133" i="39"/>
  <c r="J128" i="39"/>
  <c r="G127" i="47" s="1"/>
  <c r="H127" i="47" s="1"/>
  <c r="J125" i="39"/>
  <c r="G124" i="47" s="1"/>
  <c r="H124" i="47" s="1"/>
  <c r="I359" i="47" l="1"/>
  <c r="J359" i="47" s="1"/>
  <c r="H375" i="47"/>
  <c r="H359" i="47"/>
  <c r="H347" i="47"/>
  <c r="H344" i="47"/>
  <c r="I344" i="47"/>
  <c r="J344" i="47" s="1"/>
  <c r="I333" i="47"/>
  <c r="J333" i="47" s="1"/>
  <c r="H333" i="47"/>
  <c r="H332" i="47"/>
  <c r="I332" i="47"/>
  <c r="J332" i="47" s="1"/>
  <c r="H328" i="47"/>
  <c r="I328" i="47"/>
  <c r="J328" i="47" s="1"/>
  <c r="I318" i="47"/>
  <c r="J318" i="47" s="1"/>
  <c r="H318" i="47"/>
  <c r="I324" i="47"/>
  <c r="J324" i="47" s="1"/>
  <c r="H324" i="47"/>
  <c r="H316" i="47"/>
  <c r="I315" i="47"/>
  <c r="J315" i="47" s="1"/>
  <c r="H314" i="47"/>
  <c r="I330" i="47"/>
  <c r="J330" i="47" s="1"/>
  <c r="I319" i="47"/>
  <c r="J319" i="47" s="1"/>
  <c r="I331" i="47"/>
  <c r="J331" i="47" s="1"/>
  <c r="I317" i="47"/>
  <c r="J317" i="47" s="1"/>
  <c r="H329" i="47"/>
  <c r="I327" i="47"/>
  <c r="J327" i="47" s="1"/>
  <c r="I336" i="47"/>
  <c r="J336" i="47" s="1"/>
  <c r="J243" i="47"/>
  <c r="I226" i="47"/>
  <c r="J226" i="47" s="1"/>
  <c r="H226" i="47"/>
  <c r="I215" i="47"/>
  <c r="J215" i="47" s="1"/>
  <c r="H215" i="47"/>
  <c r="I214" i="47"/>
  <c r="J214" i="47" s="1"/>
  <c r="H214" i="47"/>
  <c r="H229" i="47"/>
  <c r="H225" i="47"/>
  <c r="H234" i="47"/>
  <c r="H233" i="47"/>
  <c r="H222" i="47"/>
  <c r="H167" i="47"/>
  <c r="I124" i="47"/>
  <c r="J124" i="47" s="1"/>
  <c r="I127" i="47"/>
  <c r="J127" i="47" s="1"/>
  <c r="I135" i="47"/>
  <c r="J135" i="47" s="1"/>
  <c r="H131" i="47"/>
  <c r="I154" i="47"/>
  <c r="J154" i="47" s="1"/>
  <c r="H146" i="47"/>
  <c r="I137" i="47"/>
  <c r="J137" i="47" s="1"/>
  <c r="I106" i="47" l="1"/>
  <c r="J106" i="47" s="1"/>
  <c r="I104" i="47"/>
  <c r="J104" i="47" s="1"/>
  <c r="I98" i="47"/>
  <c r="J98" i="47" s="1"/>
  <c r="I99" i="47"/>
  <c r="J99" i="47" s="1"/>
  <c r="I100" i="47"/>
  <c r="J100" i="47" s="1"/>
  <c r="I97" i="47"/>
  <c r="J97" i="47" s="1"/>
  <c r="I93" i="47"/>
  <c r="J93" i="47" s="1"/>
  <c r="F93" i="47"/>
  <c r="J107" i="39"/>
  <c r="J105" i="39"/>
  <c r="J98" i="39"/>
  <c r="J99" i="39"/>
  <c r="J100" i="39"/>
  <c r="J97" i="39"/>
  <c r="J93" i="39"/>
  <c r="J91" i="39"/>
  <c r="F78" i="47"/>
  <c r="F80" i="47"/>
  <c r="F83" i="47"/>
  <c r="F84" i="47"/>
  <c r="F76" i="47"/>
  <c r="G83" i="47"/>
  <c r="H83" i="47" s="1"/>
  <c r="G84" i="47"/>
  <c r="H84" i="47" s="1"/>
  <c r="J77" i="39"/>
  <c r="J78" i="39"/>
  <c r="J79" i="39"/>
  <c r="G76" i="47" s="1"/>
  <c r="I76" i="47" s="1"/>
  <c r="J76" i="47" s="1"/>
  <c r="J80" i="39"/>
  <c r="G77" i="47" s="1"/>
  <c r="H77" i="47" s="1"/>
  <c r="J81" i="39"/>
  <c r="G78" i="47" s="1"/>
  <c r="I78" i="47" s="1"/>
  <c r="J78" i="47" s="1"/>
  <c r="J82" i="39"/>
  <c r="G79" i="47" s="1"/>
  <c r="H79" i="47" s="1"/>
  <c r="J83" i="39"/>
  <c r="G80" i="47" s="1"/>
  <c r="H80" i="47" s="1"/>
  <c r="J84" i="39"/>
  <c r="G81" i="47" s="1"/>
  <c r="H81" i="47" s="1"/>
  <c r="J76" i="39"/>
  <c r="I81" i="47" l="1"/>
  <c r="J81" i="47" s="1"/>
  <c r="H78" i="47"/>
  <c r="I84" i="47"/>
  <c r="J84" i="47" s="1"/>
  <c r="I83" i="47"/>
  <c r="J83" i="47" s="1"/>
  <c r="I80" i="47"/>
  <c r="J80" i="47" s="1"/>
  <c r="I79" i="47"/>
  <c r="J79" i="47" s="1"/>
  <c r="I77" i="47"/>
  <c r="J77" i="47" s="1"/>
  <c r="H76" i="47"/>
  <c r="G71" i="47" l="1"/>
  <c r="H71" i="47" s="1"/>
  <c r="F71" i="47"/>
  <c r="F70" i="47"/>
  <c r="F69" i="47"/>
  <c r="F68" i="47"/>
  <c r="F67" i="47"/>
  <c r="F72" i="47" s="1"/>
  <c r="C12" i="50" s="1"/>
  <c r="A67" i="47"/>
  <c r="A69" i="47" s="1"/>
  <c r="A70" i="47" s="1"/>
  <c r="G63" i="47"/>
  <c r="H63" i="47" s="1"/>
  <c r="J73" i="39"/>
  <c r="G70" i="47" s="1"/>
  <c r="A68" i="39"/>
  <c r="A70" i="39" s="1"/>
  <c r="A71" i="39" s="1"/>
  <c r="J68" i="39"/>
  <c r="J69" i="39"/>
  <c r="J70" i="39"/>
  <c r="G67" i="47" s="1"/>
  <c r="I67" i="47" s="1"/>
  <c r="J67" i="47" s="1"/>
  <c r="J71" i="39"/>
  <c r="G68" i="47" s="1"/>
  <c r="I68" i="47" s="1"/>
  <c r="J68" i="47" s="1"/>
  <c r="J72" i="39"/>
  <c r="G69" i="47" s="1"/>
  <c r="H69" i="47" s="1"/>
  <c r="F63" i="47"/>
  <c r="F62" i="47"/>
  <c r="J65" i="39"/>
  <c r="G62" i="47" s="1"/>
  <c r="I62" i="47" s="1"/>
  <c r="J62" i="47" s="1"/>
  <c r="J64" i="39"/>
  <c r="G59" i="47"/>
  <c r="H59" i="47" s="1"/>
  <c r="F59" i="47"/>
  <c r="F58" i="47"/>
  <c r="F57" i="47"/>
  <c r="F56" i="47"/>
  <c r="J59" i="39"/>
  <c r="G56" i="47" s="1"/>
  <c r="I56" i="47" s="1"/>
  <c r="J56" i="47" s="1"/>
  <c r="J60" i="39"/>
  <c r="G57" i="47" s="1"/>
  <c r="H57" i="47" s="1"/>
  <c r="J61" i="39"/>
  <c r="G58" i="47" s="1"/>
  <c r="H58" i="47" s="1"/>
  <c r="J58" i="39"/>
  <c r="F30" i="47"/>
  <c r="J33" i="39"/>
  <c r="F44" i="47"/>
  <c r="F43" i="47"/>
  <c r="A43" i="47"/>
  <c r="F41" i="47"/>
  <c r="A41" i="47"/>
  <c r="J47" i="39"/>
  <c r="G44" i="47" s="1"/>
  <c r="H44" i="47" s="1"/>
  <c r="J46" i="39"/>
  <c r="G43" i="47" s="1"/>
  <c r="I43" i="47" s="1"/>
  <c r="J43" i="47" s="1"/>
  <c r="J44" i="39"/>
  <c r="G41" i="47" s="1"/>
  <c r="I41" i="47" s="1"/>
  <c r="J41" i="47" s="1"/>
  <c r="A46" i="39"/>
  <c r="A44" i="39"/>
  <c r="D37" i="47"/>
  <c r="F37" i="47" s="1"/>
  <c r="A36" i="47"/>
  <c r="A37" i="47" s="1"/>
  <c r="F39" i="47"/>
  <c r="J42" i="39"/>
  <c r="G39" i="47" s="1"/>
  <c r="I39" i="47" s="1"/>
  <c r="J39" i="47" s="1"/>
  <c r="J40" i="39"/>
  <c r="G37" i="47" s="1"/>
  <c r="H37" i="47" s="1"/>
  <c r="J39" i="39"/>
  <c r="G36" i="47" s="1"/>
  <c r="H36" i="47" s="1"/>
  <c r="A39" i="39"/>
  <c r="A40" i="39" s="1"/>
  <c r="J37" i="39"/>
  <c r="G34" i="47" s="1"/>
  <c r="F34" i="47"/>
  <c r="A33" i="47"/>
  <c r="A36" i="39"/>
  <c r="D28" i="47"/>
  <c r="F28" i="47" s="1"/>
  <c r="D27" i="47"/>
  <c r="F27" i="47" s="1"/>
  <c r="J30" i="39"/>
  <c r="G27" i="47" s="1"/>
  <c r="J31" i="39"/>
  <c r="G28" i="47" s="1"/>
  <c r="I71" i="47" l="1"/>
  <c r="J71" i="47" s="1"/>
  <c r="H70" i="47"/>
  <c r="I70" i="47"/>
  <c r="J70" i="47" s="1"/>
  <c r="H68" i="47"/>
  <c r="I69" i="47"/>
  <c r="J69" i="47" s="1"/>
  <c r="H67" i="47"/>
  <c r="I63" i="47"/>
  <c r="J63" i="47" s="1"/>
  <c r="H62" i="47"/>
  <c r="I58" i="47"/>
  <c r="J58" i="47" s="1"/>
  <c r="I57" i="47"/>
  <c r="J57" i="47" s="1"/>
  <c r="I59" i="47"/>
  <c r="J59" i="47" s="1"/>
  <c r="H56" i="47"/>
  <c r="I44" i="47"/>
  <c r="J44" i="47" s="1"/>
  <c r="H43" i="47"/>
  <c r="H41" i="47"/>
  <c r="I36" i="47"/>
  <c r="J36" i="47" s="1"/>
  <c r="F36" i="47"/>
  <c r="I37" i="47"/>
  <c r="J37" i="47" s="1"/>
  <c r="H39" i="47"/>
  <c r="I34" i="47"/>
  <c r="J34" i="47" s="1"/>
  <c r="H34" i="47"/>
  <c r="I28" i="47"/>
  <c r="J28" i="47" s="1"/>
  <c r="I27" i="47"/>
  <c r="J27" i="47" s="1"/>
  <c r="H27" i="47"/>
  <c r="H28" i="47"/>
  <c r="H72" i="47" l="1"/>
  <c r="E12" i="50" s="1"/>
  <c r="F12" i="50" s="1"/>
  <c r="F13" i="50"/>
  <c r="F14" i="50"/>
  <c r="G12" i="50" l="1"/>
  <c r="G13" i="50"/>
  <c r="G14" i="50"/>
  <c r="F31" i="47" l="1"/>
  <c r="E34" i="39"/>
  <c r="H34" i="39" s="1"/>
  <c r="J34" i="39" s="1"/>
  <c r="G31" i="47" s="1"/>
  <c r="I31" i="47" l="1"/>
  <c r="J31" i="47" s="1"/>
  <c r="H31" i="47"/>
  <c r="F349" i="47"/>
  <c r="F348" i="47"/>
  <c r="F342" i="47"/>
  <c r="F353" i="47"/>
  <c r="F355" i="47"/>
  <c r="F356" i="47"/>
  <c r="F357" i="47"/>
  <c r="F341" i="47"/>
  <c r="D360" i="47"/>
  <c r="F360" i="47" s="1"/>
  <c r="D346" i="47"/>
  <c r="F346" i="47" s="1"/>
  <c r="D343" i="47"/>
  <c r="D345" i="47" s="1"/>
  <c r="H351" i="39"/>
  <c r="J351" i="39" s="1"/>
  <c r="G353" i="47" s="1"/>
  <c r="I353" i="47" s="1"/>
  <c r="H353" i="39"/>
  <c r="J353" i="39" s="1"/>
  <c r="G355" i="47" s="1"/>
  <c r="I355" i="47" s="1"/>
  <c r="H354" i="39"/>
  <c r="J354" i="39" s="1"/>
  <c r="G356" i="47" s="1"/>
  <c r="I356" i="47" s="1"/>
  <c r="H355" i="39"/>
  <c r="J355" i="39" s="1"/>
  <c r="G357" i="47" s="1"/>
  <c r="I357" i="47" s="1"/>
  <c r="H341" i="39"/>
  <c r="J341" i="39" s="1"/>
  <c r="G342" i="47" s="1"/>
  <c r="H347" i="39"/>
  <c r="J347" i="39" s="1"/>
  <c r="G348" i="47" s="1"/>
  <c r="H348" i="39"/>
  <c r="J348" i="39" s="1"/>
  <c r="G349" i="47" s="1"/>
  <c r="H340" i="39"/>
  <c r="J340" i="39" s="1"/>
  <c r="G341" i="47" s="1"/>
  <c r="D358" i="39"/>
  <c r="H358" i="39" s="1"/>
  <c r="J358" i="39" s="1"/>
  <c r="G360" i="47" s="1"/>
  <c r="D345" i="39"/>
  <c r="H345" i="39" s="1"/>
  <c r="J345" i="39" s="1"/>
  <c r="G346" i="47" s="1"/>
  <c r="D342" i="39"/>
  <c r="D343" i="39" s="1"/>
  <c r="H343" i="39" s="1"/>
  <c r="J343" i="39" s="1"/>
  <c r="G345" i="47" s="1"/>
  <c r="F306" i="47"/>
  <c r="F307" i="47"/>
  <c r="F305" i="47"/>
  <c r="I360" i="47" l="1"/>
  <c r="F377" i="47"/>
  <c r="C16" i="50" s="1"/>
  <c r="H353" i="47"/>
  <c r="J353" i="47"/>
  <c r="H346" i="47"/>
  <c r="I346" i="47"/>
  <c r="J346" i="47" s="1"/>
  <c r="H342" i="47"/>
  <c r="I342" i="47"/>
  <c r="J342" i="47" s="1"/>
  <c r="H355" i="47"/>
  <c r="J355" i="47"/>
  <c r="H341" i="47"/>
  <c r="I341" i="47"/>
  <c r="J341" i="47" s="1"/>
  <c r="H348" i="47"/>
  <c r="I348" i="47"/>
  <c r="J348" i="47" s="1"/>
  <c r="H357" i="47"/>
  <c r="H377" i="47" s="1"/>
  <c r="E16" i="50" s="1"/>
  <c r="F16" i="50" s="1"/>
  <c r="G16" i="50" s="1"/>
  <c r="J357" i="47"/>
  <c r="H345" i="47"/>
  <c r="I345" i="47"/>
  <c r="J345" i="47" s="1"/>
  <c r="H360" i="47"/>
  <c r="J360" i="47"/>
  <c r="H349" i="47"/>
  <c r="I349" i="47"/>
  <c r="J349" i="47" s="1"/>
  <c r="J356" i="47"/>
  <c r="F345" i="47"/>
  <c r="H342" i="39"/>
  <c r="J342" i="39" s="1"/>
  <c r="G343" i="47" s="1"/>
  <c r="F343" i="47"/>
  <c r="F350" i="47" s="1"/>
  <c r="C15" i="50" s="1"/>
  <c r="H343" i="47" l="1"/>
  <c r="H350" i="47" s="1"/>
  <c r="E15" i="50" s="1"/>
  <c r="F15" i="50" s="1"/>
  <c r="G15" i="50" s="1"/>
  <c r="I343" i="47"/>
  <c r="J343" i="47" s="1"/>
  <c r="F506" i="47"/>
  <c r="F507" i="47" s="1"/>
  <c r="C10" i="50" s="1"/>
  <c r="H502" i="39"/>
  <c r="J502" i="39" s="1"/>
  <c r="G506" i="47" s="1"/>
  <c r="H506" i="47" l="1"/>
  <c r="H507" i="47" s="1"/>
  <c r="E10" i="50" s="1"/>
  <c r="I506" i="47"/>
  <c r="J506" i="47" s="1"/>
  <c r="I279" i="47"/>
  <c r="J279" i="47" s="1"/>
  <c r="I283" i="47"/>
  <c r="J283" i="47" s="1"/>
  <c r="I304" i="47"/>
  <c r="J304" i="47" s="1"/>
  <c r="F10" i="50" l="1"/>
  <c r="G10" i="50" s="1"/>
  <c r="F285" i="47"/>
  <c r="F287" i="47"/>
  <c r="F288" i="47"/>
  <c r="F293" i="47"/>
  <c r="F284" i="47"/>
  <c r="F278" i="47"/>
  <c r="F274" i="47"/>
  <c r="F254" i="47"/>
  <c r="F252" i="47"/>
  <c r="F246" i="47"/>
  <c r="F247" i="47"/>
  <c r="F241" i="47"/>
  <c r="F242" i="47"/>
  <c r="F240" i="47"/>
  <c r="F170" i="47"/>
  <c r="F176" i="47"/>
  <c r="F177" i="47"/>
  <c r="F178" i="47"/>
  <c r="F180" i="47"/>
  <c r="F184" i="47"/>
  <c r="F190" i="47"/>
  <c r="F194" i="47"/>
  <c r="F199" i="47"/>
  <c r="F200" i="47"/>
  <c r="F201" i="47"/>
  <c r="F203" i="47"/>
  <c r="F207" i="47"/>
  <c r="F166" i="47"/>
  <c r="H306" i="39"/>
  <c r="J306" i="39" s="1"/>
  <c r="G305" i="47" s="1"/>
  <c r="H307" i="39"/>
  <c r="G306" i="47" s="1"/>
  <c r="H308" i="39"/>
  <c r="G307" i="47" s="1"/>
  <c r="H285" i="39"/>
  <c r="J285" i="39" s="1"/>
  <c r="G284" i="47" s="1"/>
  <c r="H286" i="39"/>
  <c r="J286" i="39" s="1"/>
  <c r="G285" i="47" s="1"/>
  <c r="I285" i="47" s="1"/>
  <c r="J285" i="47" s="1"/>
  <c r="H288" i="39"/>
  <c r="J288" i="39" s="1"/>
  <c r="H289" i="39"/>
  <c r="J289" i="39" s="1"/>
  <c r="G288" i="47" s="1"/>
  <c r="H294" i="39"/>
  <c r="J294" i="39" s="1"/>
  <c r="G293" i="47" s="1"/>
  <c r="I293" i="47" s="1"/>
  <c r="J293" i="47" s="1"/>
  <c r="H275" i="39"/>
  <c r="J275" i="39" s="1"/>
  <c r="H279" i="39"/>
  <c r="J279" i="39" s="1"/>
  <c r="G278" i="47" s="1"/>
  <c r="H256" i="39"/>
  <c r="J256" i="39" s="1"/>
  <c r="G254" i="47" s="1"/>
  <c r="I254" i="47" s="1"/>
  <c r="J254" i="47" s="1"/>
  <c r="H254" i="39"/>
  <c r="J254" i="39" s="1"/>
  <c r="G252" i="47" s="1"/>
  <c r="I252" i="47" s="1"/>
  <c r="J252" i="47" s="1"/>
  <c r="H243" i="39"/>
  <c r="J243" i="39" s="1"/>
  <c r="G241" i="47" s="1"/>
  <c r="H244" i="39"/>
  <c r="J244" i="39" s="1"/>
  <c r="G242" i="47" s="1"/>
  <c r="H248" i="39"/>
  <c r="J248" i="39" s="1"/>
  <c r="G246" i="47" s="1"/>
  <c r="H246" i="47" s="1"/>
  <c r="H249" i="39"/>
  <c r="J249" i="39" s="1"/>
  <c r="G247" i="47" s="1"/>
  <c r="H247" i="47" s="1"/>
  <c r="H242" i="39"/>
  <c r="J242" i="39" s="1"/>
  <c r="G240" i="47" s="1"/>
  <c r="H240" i="47" s="1"/>
  <c r="H179" i="39"/>
  <c r="J179" i="39" s="1"/>
  <c r="G177" i="47" s="1"/>
  <c r="H180" i="39"/>
  <c r="J180" i="39" s="1"/>
  <c r="G178" i="47" s="1"/>
  <c r="H182" i="39"/>
  <c r="J182" i="39" s="1"/>
  <c r="G180" i="47" s="1"/>
  <c r="H186" i="39"/>
  <c r="J186" i="39" s="1"/>
  <c r="G184" i="47" s="1"/>
  <c r="H192" i="39"/>
  <c r="J192" i="39" s="1"/>
  <c r="G190" i="47" s="1"/>
  <c r="H196" i="39"/>
  <c r="J196" i="39" s="1"/>
  <c r="G194" i="47" s="1"/>
  <c r="H194" i="47" s="1"/>
  <c r="H201" i="39"/>
  <c r="J201" i="39" s="1"/>
  <c r="H202" i="39"/>
  <c r="J202" i="39" s="1"/>
  <c r="H203" i="39"/>
  <c r="J203" i="39" s="1"/>
  <c r="G201" i="47" s="1"/>
  <c r="H205" i="39"/>
  <c r="J205" i="39" s="1"/>
  <c r="G203" i="47" s="1"/>
  <c r="H209" i="39"/>
  <c r="J209" i="39" s="1"/>
  <c r="G207" i="47" s="1"/>
  <c r="H178" i="39"/>
  <c r="J178" i="39" s="1"/>
  <c r="G176" i="47" s="1"/>
  <c r="I176" i="47" s="1"/>
  <c r="J176" i="47" s="1"/>
  <c r="H171" i="39"/>
  <c r="J171" i="39" s="1"/>
  <c r="G170" i="47" s="1"/>
  <c r="I170" i="47" s="1"/>
  <c r="J170" i="47" s="1"/>
  <c r="H167" i="39"/>
  <c r="J167" i="39" s="1"/>
  <c r="G166" i="47" s="1"/>
  <c r="F337" i="47" l="1"/>
  <c r="C8" i="50" s="1"/>
  <c r="G287" i="47"/>
  <c r="H287" i="47" s="1"/>
  <c r="H286" i="47"/>
  <c r="G274" i="47"/>
  <c r="G273" i="47"/>
  <c r="H273" i="47" s="1"/>
  <c r="G200" i="47"/>
  <c r="I200" i="47" s="1"/>
  <c r="J200" i="47" s="1"/>
  <c r="G199" i="47"/>
  <c r="I199" i="47" s="1"/>
  <c r="J199" i="47" s="1"/>
  <c r="I306" i="47"/>
  <c r="J306" i="47" s="1"/>
  <c r="H306" i="47"/>
  <c r="I307" i="47"/>
  <c r="J307" i="47" s="1"/>
  <c r="H307" i="47"/>
  <c r="I305" i="47"/>
  <c r="J305" i="47" s="1"/>
  <c r="H305" i="47"/>
  <c r="I288" i="47"/>
  <c r="J288" i="47" s="1"/>
  <c r="H288" i="47"/>
  <c r="I287" i="47"/>
  <c r="J287" i="47" s="1"/>
  <c r="I207" i="47"/>
  <c r="J207" i="47" s="1"/>
  <c r="H207" i="47"/>
  <c r="H177" i="47"/>
  <c r="I177" i="47"/>
  <c r="J177" i="47" s="1"/>
  <c r="I278" i="47"/>
  <c r="J278" i="47" s="1"/>
  <c r="H278" i="47"/>
  <c r="I274" i="47"/>
  <c r="J274" i="47" s="1"/>
  <c r="H274" i="47"/>
  <c r="I203" i="47"/>
  <c r="J203" i="47" s="1"/>
  <c r="H203" i="47"/>
  <c r="H184" i="47"/>
  <c r="I184" i="47"/>
  <c r="J184" i="47" s="1"/>
  <c r="I201" i="47"/>
  <c r="J201" i="47" s="1"/>
  <c r="H201" i="47"/>
  <c r="H166" i="47"/>
  <c r="I166" i="47"/>
  <c r="J166" i="47" s="1"/>
  <c r="H190" i="47"/>
  <c r="I190" i="47"/>
  <c r="J190" i="47" s="1"/>
  <c r="H180" i="47"/>
  <c r="I180" i="47"/>
  <c r="J180" i="47" s="1"/>
  <c r="H178" i="47"/>
  <c r="I178" i="47"/>
  <c r="J178" i="47" s="1"/>
  <c r="I284" i="47"/>
  <c r="J284" i="47" s="1"/>
  <c r="H284" i="47"/>
  <c r="H242" i="47"/>
  <c r="I242" i="47"/>
  <c r="J242" i="47" s="1"/>
  <c r="H241" i="47"/>
  <c r="I241" i="47"/>
  <c r="J241" i="47" s="1"/>
  <c r="H200" i="47"/>
  <c r="H254" i="47"/>
  <c r="H252" i="47"/>
  <c r="H176" i="47"/>
  <c r="I240" i="47"/>
  <c r="J240" i="47" s="1"/>
  <c r="H170" i="47"/>
  <c r="H285" i="47"/>
  <c r="I246" i="47"/>
  <c r="J246" i="47" s="1"/>
  <c r="I247" i="47"/>
  <c r="J247" i="47" s="1"/>
  <c r="H293" i="47"/>
  <c r="F24" i="47"/>
  <c r="A24" i="47"/>
  <c r="H27" i="39"/>
  <c r="J27" i="39" s="1"/>
  <c r="G24" i="47" s="1"/>
  <c r="H24" i="47" s="1"/>
  <c r="A27" i="39"/>
  <c r="H199" i="47" l="1"/>
  <c r="E8" i="50"/>
  <c r="I24" i="47"/>
  <c r="J24" i="47" s="1"/>
  <c r="F8" i="50" l="1"/>
  <c r="A63" i="39"/>
  <c r="A64" i="39" s="1"/>
  <c r="A65" i="39" s="1"/>
  <c r="F61" i="47"/>
  <c r="A61" i="47"/>
  <c r="A62" i="47" s="1"/>
  <c r="A63" i="47" s="1"/>
  <c r="H63" i="39"/>
  <c r="J63" i="39" s="1"/>
  <c r="G61" i="47" s="1"/>
  <c r="F55" i="47"/>
  <c r="A55" i="47"/>
  <c r="A56" i="47" s="1"/>
  <c r="A57" i="47" s="1"/>
  <c r="A58" i="47" s="1"/>
  <c r="A59" i="47" s="1"/>
  <c r="H57" i="39"/>
  <c r="J57" i="39" s="1"/>
  <c r="G55" i="47" s="1"/>
  <c r="A57" i="39"/>
  <c r="A58" i="39" s="1"/>
  <c r="A59" i="39" s="1"/>
  <c r="A60" i="39" s="1"/>
  <c r="A61" i="39" s="1"/>
  <c r="F53" i="47"/>
  <c r="H55" i="39"/>
  <c r="J55" i="39" s="1"/>
  <c r="G53" i="47" s="1"/>
  <c r="A52" i="47"/>
  <c r="A54" i="39"/>
  <c r="F50" i="47"/>
  <c r="H52" i="39"/>
  <c r="J52" i="39" s="1"/>
  <c r="G50" i="47" s="1"/>
  <c r="H118" i="39"/>
  <c r="H117" i="39"/>
  <c r="H114" i="39"/>
  <c r="H113" i="39"/>
  <c r="H106" i="39"/>
  <c r="H90" i="39"/>
  <c r="H87" i="39"/>
  <c r="F49" i="47"/>
  <c r="H51" i="39"/>
  <c r="J51" i="39" s="1"/>
  <c r="G49" i="47" s="1"/>
  <c r="A41" i="39"/>
  <c r="A42" i="39" s="1"/>
  <c r="A38" i="47"/>
  <c r="A39" i="47" s="1"/>
  <c r="F38" i="47"/>
  <c r="H41" i="39"/>
  <c r="J41" i="39" s="1"/>
  <c r="G38" i="47" s="1"/>
  <c r="H25" i="39"/>
  <c r="H24" i="39"/>
  <c r="H23" i="39"/>
  <c r="H22" i="39"/>
  <c r="H21" i="39"/>
  <c r="H19" i="39"/>
  <c r="H16" i="39"/>
  <c r="H17" i="39"/>
  <c r="J17" i="39" s="1"/>
  <c r="F64" i="47" l="1"/>
  <c r="C11" i="50" s="1"/>
  <c r="G8" i="50"/>
  <c r="H53" i="47"/>
  <c r="I53" i="47"/>
  <c r="J53" i="47" s="1"/>
  <c r="H55" i="47"/>
  <c r="I55" i="47"/>
  <c r="J55" i="47" s="1"/>
  <c r="H61" i="47"/>
  <c r="I61" i="47"/>
  <c r="J61" i="47" s="1"/>
  <c r="H49" i="47"/>
  <c r="I49" i="47"/>
  <c r="J49" i="47" s="1"/>
  <c r="H50" i="47"/>
  <c r="I50" i="47"/>
  <c r="J50" i="47" s="1"/>
  <c r="I38" i="47"/>
  <c r="J38" i="47" s="1"/>
  <c r="H38" i="47"/>
  <c r="H64" i="47" l="1"/>
  <c r="E11" i="50" s="1"/>
  <c r="F11" i="50" s="1"/>
  <c r="G11" i="50" s="1"/>
  <c r="E117" i="47"/>
  <c r="F117" i="47" s="1"/>
  <c r="E116" i="47"/>
  <c r="F116" i="47" s="1"/>
  <c r="E112" i="47"/>
  <c r="D112" i="47"/>
  <c r="J118" i="39"/>
  <c r="G117" i="47" s="1"/>
  <c r="J117" i="39"/>
  <c r="G116" i="47" s="1"/>
  <c r="J114" i="39"/>
  <c r="G113" i="47" s="1"/>
  <c r="J113" i="39"/>
  <c r="G112" i="47" s="1"/>
  <c r="G88" i="47"/>
  <c r="E105" i="47"/>
  <c r="F105" i="47" s="1"/>
  <c r="E90" i="47"/>
  <c r="F90" i="47" s="1"/>
  <c r="E87" i="47"/>
  <c r="F87" i="47" s="1"/>
  <c r="J90" i="39"/>
  <c r="G90" i="47" s="1"/>
  <c r="J106" i="39"/>
  <c r="G105" i="47" s="1"/>
  <c r="I105" i="47" s="1"/>
  <c r="J105" i="47" s="1"/>
  <c r="J87" i="39"/>
  <c r="G87" i="47" s="1"/>
  <c r="I112" i="47" l="1"/>
  <c r="J112" i="47" s="1"/>
  <c r="H87" i="47"/>
  <c r="I87" i="47"/>
  <c r="J87" i="47" s="1"/>
  <c r="H90" i="47"/>
  <c r="I90" i="47"/>
  <c r="J90" i="47" s="1"/>
  <c r="H116" i="47"/>
  <c r="I116" i="47"/>
  <c r="J116" i="47" s="1"/>
  <c r="H117" i="47"/>
  <c r="I117" i="47"/>
  <c r="J117" i="47" s="1"/>
  <c r="H105" i="47"/>
  <c r="H112" i="47"/>
  <c r="F112" i="47"/>
  <c r="F118" i="47" s="1"/>
  <c r="C9" i="50" s="1"/>
  <c r="F22" i="47"/>
  <c r="D21" i="47"/>
  <c r="F21" i="47" s="1"/>
  <c r="D20" i="47"/>
  <c r="F20" i="47" s="1"/>
  <c r="F19" i="47"/>
  <c r="F18" i="47"/>
  <c r="F16" i="47"/>
  <c r="J17" i="47"/>
  <c r="J25" i="39"/>
  <c r="G22" i="47" s="1"/>
  <c r="J24" i="39"/>
  <c r="G21" i="47" s="1"/>
  <c r="J23" i="39"/>
  <c r="G20" i="47" s="1"/>
  <c r="J22" i="39"/>
  <c r="G19" i="47" s="1"/>
  <c r="J21" i="39"/>
  <c r="G18" i="47" s="1"/>
  <c r="J19" i="39"/>
  <c r="G16" i="47" s="1"/>
  <c r="A20" i="47"/>
  <c r="A21" i="47" s="1"/>
  <c r="A22" i="47" s="1"/>
  <c r="A17" i="47"/>
  <c r="A23" i="39"/>
  <c r="A24" i="39" s="1"/>
  <c r="A25" i="39" s="1"/>
  <c r="A20" i="39"/>
  <c r="G14" i="47"/>
  <c r="H14" i="47" s="1"/>
  <c r="H14" i="39"/>
  <c r="H15" i="39"/>
  <c r="E9" i="50" l="1"/>
  <c r="I16" i="47"/>
  <c r="J16" i="47" s="1"/>
  <c r="H16" i="47"/>
  <c r="I18" i="47"/>
  <c r="J18" i="47" s="1"/>
  <c r="H18" i="47"/>
  <c r="H19" i="47"/>
  <c r="I19" i="47"/>
  <c r="J19" i="47" s="1"/>
  <c r="I20" i="47"/>
  <c r="J20" i="47" s="1"/>
  <c r="H20" i="47"/>
  <c r="I21" i="47"/>
  <c r="J21" i="47" s="1"/>
  <c r="H21" i="47"/>
  <c r="I22" i="47"/>
  <c r="J22" i="47" s="1"/>
  <c r="H22" i="47"/>
  <c r="D14" i="47"/>
  <c r="F14" i="47" s="1"/>
  <c r="F13" i="47"/>
  <c r="F12" i="47"/>
  <c r="A11" i="47"/>
  <c r="A12" i="47" s="1"/>
  <c r="A13" i="47" s="1"/>
  <c r="A14" i="47" s="1"/>
  <c r="J16" i="39"/>
  <c r="G13" i="47" s="1"/>
  <c r="H13" i="47" s="1"/>
  <c r="J15" i="39"/>
  <c r="G12" i="47" s="1"/>
  <c r="J14" i="39"/>
  <c r="A14" i="39"/>
  <c r="A15" i="39" s="1"/>
  <c r="A16" i="39" s="1"/>
  <c r="A17" i="39" s="1"/>
  <c r="M29" i="49"/>
  <c r="M24" i="49"/>
  <c r="M22" i="49"/>
  <c r="M21" i="49"/>
  <c r="M20" i="49"/>
  <c r="J33" i="49"/>
  <c r="M33" i="49" s="1"/>
  <c r="G33" i="49"/>
  <c r="J32" i="49"/>
  <c r="M32" i="49" s="1"/>
  <c r="G32" i="49"/>
  <c r="J31" i="49"/>
  <c r="G31" i="49"/>
  <c r="J30" i="49"/>
  <c r="G30" i="49"/>
  <c r="J29" i="49"/>
  <c r="G29" i="49"/>
  <c r="J28" i="49"/>
  <c r="G28" i="49"/>
  <c r="J27" i="49"/>
  <c r="H27" i="49"/>
  <c r="E27" i="49"/>
  <c r="G27" i="49" s="1"/>
  <c r="J26" i="49"/>
  <c r="H26" i="49"/>
  <c r="G26" i="49"/>
  <c r="J25" i="49"/>
  <c r="H25" i="49"/>
  <c r="G25" i="49"/>
  <c r="J24" i="49"/>
  <c r="G24" i="49"/>
  <c r="J23" i="49"/>
  <c r="H23" i="49"/>
  <c r="G23" i="49"/>
  <c r="J22" i="49"/>
  <c r="G22" i="49"/>
  <c r="J21" i="49"/>
  <c r="G21" i="49"/>
  <c r="J20" i="49"/>
  <c r="G20" i="49"/>
  <c r="J19" i="49"/>
  <c r="G19" i="49"/>
  <c r="J18" i="49"/>
  <c r="G18" i="49"/>
  <c r="J17" i="49"/>
  <c r="G17" i="49"/>
  <c r="J16" i="49"/>
  <c r="G16" i="49"/>
  <c r="J15" i="49"/>
  <c r="G15" i="49"/>
  <c r="J14" i="49"/>
  <c r="I14" i="49"/>
  <c r="H14" i="49"/>
  <c r="G14" i="49"/>
  <c r="J13" i="49"/>
  <c r="I13" i="49"/>
  <c r="G13" i="49"/>
  <c r="J12" i="49"/>
  <c r="G12" i="49"/>
  <c r="J11" i="49"/>
  <c r="G11" i="49"/>
  <c r="I33" i="49"/>
  <c r="I30" i="49"/>
  <c r="K30" i="49" s="1"/>
  <c r="I24" i="49"/>
  <c r="I20" i="49"/>
  <c r="F9" i="50" l="1"/>
  <c r="N20" i="49"/>
  <c r="I12" i="47"/>
  <c r="J12" i="47" s="1"/>
  <c r="N24" i="49"/>
  <c r="G11" i="47"/>
  <c r="I11" i="47" s="1"/>
  <c r="J11" i="47" s="1"/>
  <c r="I14" i="47"/>
  <c r="J14" i="47" s="1"/>
  <c r="H12" i="47"/>
  <c r="I13" i="47"/>
  <c r="J13" i="47" s="1"/>
  <c r="F11" i="47"/>
  <c r="F45" i="47" s="1"/>
  <c r="C7" i="50" s="1"/>
  <c r="C17" i="50" s="1"/>
  <c r="C18" i="50" s="1"/>
  <c r="C19" i="50" s="1"/>
  <c r="H31" i="49"/>
  <c r="I27" i="49"/>
  <c r="K27" i="49" s="1"/>
  <c r="I23" i="49"/>
  <c r="K23" i="49" s="1"/>
  <c r="N33" i="49"/>
  <c r="K20" i="49"/>
  <c r="K14" i="49"/>
  <c r="K24" i="49"/>
  <c r="K33" i="49"/>
  <c r="K13" i="49"/>
  <c r="N32" i="49"/>
  <c r="H33" i="49"/>
  <c r="G9" i="50" l="1"/>
  <c r="H11" i="47"/>
  <c r="H45" i="47" s="1"/>
  <c r="E7" i="50" s="1"/>
  <c r="E17" i="50" s="1"/>
  <c r="I25" i="49"/>
  <c r="K25" i="49" s="1"/>
  <c r="I26" i="49"/>
  <c r="K26" i="49" s="1"/>
  <c r="H16" i="49"/>
  <c r="H32" i="49"/>
  <c r="H18" i="49"/>
  <c r="H24" i="44"/>
  <c r="H23" i="44"/>
  <c r="H22" i="44"/>
  <c r="H19" i="44"/>
  <c r="H17" i="44"/>
  <c r="H114" i="44"/>
  <c r="H113" i="44"/>
  <c r="H111" i="44"/>
  <c r="H110" i="44"/>
  <c r="H109" i="44"/>
  <c r="H108" i="44"/>
  <c r="H104" i="44"/>
  <c r="H103" i="44"/>
  <c r="H102" i="44"/>
  <c r="H101" i="44"/>
  <c r="H100" i="44"/>
  <c r="H99" i="44"/>
  <c r="H98" i="44"/>
  <c r="H97" i="44"/>
  <c r="H89" i="44"/>
  <c r="H88" i="44"/>
  <c r="H87" i="44"/>
  <c r="H86" i="44"/>
  <c r="H85" i="44"/>
  <c r="H84" i="44"/>
  <c r="H83" i="44"/>
  <c r="H82" i="44"/>
  <c r="H81" i="44"/>
  <c r="H80" i="44"/>
  <c r="H79" i="44"/>
  <c r="H78" i="44"/>
  <c r="H118" i="44"/>
  <c r="H117" i="44"/>
  <c r="H116" i="44"/>
  <c r="H115" i="44"/>
  <c r="H112" i="44"/>
  <c r="H107" i="44"/>
  <c r="H106" i="44"/>
  <c r="H96" i="44"/>
  <c r="H95" i="44"/>
  <c r="H94" i="44"/>
  <c r="H93" i="44"/>
  <c r="H92" i="44"/>
  <c r="H91" i="44"/>
  <c r="H77" i="44"/>
  <c r="H76" i="44"/>
  <c r="H75" i="44"/>
  <c r="H74" i="44"/>
  <c r="H73" i="44"/>
  <c r="H72" i="44"/>
  <c r="H71" i="44"/>
  <c r="H70" i="44"/>
  <c r="H69" i="44"/>
  <c r="H68" i="44"/>
  <c r="H67" i="44"/>
  <c r="H65" i="44"/>
  <c r="H62" i="44"/>
  <c r="H59" i="44"/>
  <c r="H58" i="44"/>
  <c r="H57" i="44"/>
  <c r="H56" i="44"/>
  <c r="H55" i="44"/>
  <c r="H54" i="44"/>
  <c r="H53" i="44"/>
  <c r="H52" i="44"/>
  <c r="H51" i="44"/>
  <c r="H50" i="44"/>
  <c r="H49" i="44"/>
  <c r="H48" i="44"/>
  <c r="H47" i="44"/>
  <c r="H46" i="44"/>
  <c r="H45" i="44"/>
  <c r="H44" i="44"/>
  <c r="H43" i="44"/>
  <c r="H42" i="44"/>
  <c r="H41" i="44"/>
  <c r="H40" i="44"/>
  <c r="H39" i="44"/>
  <c r="H38" i="44"/>
  <c r="H36" i="44"/>
  <c r="H28" i="44"/>
  <c r="H27" i="44"/>
  <c r="H26" i="44"/>
  <c r="H20" i="44"/>
  <c r="H16" i="44"/>
  <c r="I31" i="49" l="1"/>
  <c r="K31" i="49" s="1"/>
  <c r="I16" i="49"/>
  <c r="K16" i="49" s="1"/>
  <c r="H25" i="44"/>
  <c r="K107" i="44"/>
  <c r="K106" i="44"/>
  <c r="K94" i="44"/>
  <c r="K93" i="44"/>
  <c r="K72" i="44"/>
  <c r="K71" i="44"/>
  <c r="K69" i="44"/>
  <c r="H15" i="49"/>
  <c r="I34" i="44"/>
  <c r="K65" i="44"/>
  <c r="K67" i="44"/>
  <c r="K70" i="44"/>
  <c r="K73" i="44"/>
  <c r="K74" i="44"/>
  <c r="K75" i="44"/>
  <c r="K76" i="44"/>
  <c r="K77" i="44"/>
  <c r="K78" i="44"/>
  <c r="K79" i="44"/>
  <c r="K80" i="44"/>
  <c r="K81" i="44"/>
  <c r="K82" i="44"/>
  <c r="K83" i="44"/>
  <c r="K84" i="44"/>
  <c r="K85" i="44"/>
  <c r="K86" i="44"/>
  <c r="K87" i="44"/>
  <c r="K88" i="44"/>
  <c r="K89" i="44"/>
  <c r="K91" i="44"/>
  <c r="K92" i="44"/>
  <c r="K95" i="44"/>
  <c r="K97" i="44"/>
  <c r="K98" i="44"/>
  <c r="K99" i="44"/>
  <c r="K100" i="44"/>
  <c r="K101" i="44"/>
  <c r="K102" i="44"/>
  <c r="K103" i="44"/>
  <c r="K104" i="44"/>
  <c r="K108" i="44"/>
  <c r="K109" i="44"/>
  <c r="K110" i="44"/>
  <c r="K111" i="44"/>
  <c r="K113" i="44"/>
  <c r="K114" i="44"/>
  <c r="K117" i="44"/>
  <c r="K118" i="44"/>
  <c r="I32" i="49" l="1"/>
  <c r="K32" i="49" s="1"/>
  <c r="I18" i="49"/>
  <c r="K18" i="49" s="1"/>
  <c r="H24" i="49"/>
  <c r="H22" i="49"/>
  <c r="H20" i="49"/>
  <c r="H19" i="49"/>
  <c r="H13" i="49"/>
  <c r="H12" i="49"/>
  <c r="H11" i="49"/>
  <c r="H90" i="44"/>
  <c r="K90" i="44" s="1"/>
  <c r="H18" i="44"/>
  <c r="H35" i="44"/>
  <c r="H30" i="44"/>
  <c r="L95" i="44"/>
  <c r="L72" i="44"/>
  <c r="K116" i="44"/>
  <c r="K115" i="44"/>
  <c r="K112" i="44"/>
  <c r="K96" i="44"/>
  <c r="K68" i="44"/>
  <c r="K62" i="44"/>
  <c r="H30" i="49"/>
  <c r="H28" i="49"/>
  <c r="H29" i="49"/>
  <c r="H17" i="49"/>
  <c r="H21" i="49"/>
  <c r="I58" i="44"/>
  <c r="J58" i="44" s="1"/>
  <c r="I59" i="44"/>
  <c r="J59" i="44" s="1"/>
  <c r="I60" i="44"/>
  <c r="I61" i="44"/>
  <c r="I62" i="44"/>
  <c r="J62" i="44" s="1"/>
  <c r="I63" i="44"/>
  <c r="I64" i="44"/>
  <c r="I65" i="44"/>
  <c r="J65" i="44" s="1"/>
  <c r="I66" i="44"/>
  <c r="I67" i="44"/>
  <c r="J67" i="44" s="1"/>
  <c r="I68" i="44"/>
  <c r="J68" i="44" s="1"/>
  <c r="I69" i="44"/>
  <c r="L69" i="44" s="1"/>
  <c r="I70" i="44"/>
  <c r="J70" i="44" s="1"/>
  <c r="I71" i="44"/>
  <c r="J71" i="44" s="1"/>
  <c r="I72" i="44"/>
  <c r="J72" i="44" s="1"/>
  <c r="I77" i="44"/>
  <c r="J77" i="44" s="1"/>
  <c r="I80" i="44"/>
  <c r="I83" i="44"/>
  <c r="I85" i="44"/>
  <c r="I86" i="44"/>
  <c r="I87" i="44"/>
  <c r="J87" i="44" s="1"/>
  <c r="I88" i="44"/>
  <c r="J88" i="44" s="1"/>
  <c r="I89" i="44"/>
  <c r="J89" i="44" s="1"/>
  <c r="I90" i="44"/>
  <c r="I91" i="44"/>
  <c r="J91" i="44" s="1"/>
  <c r="I92" i="44"/>
  <c r="J92" i="44" s="1"/>
  <c r="I93" i="44"/>
  <c r="L93" i="44" s="1"/>
  <c r="I94" i="44"/>
  <c r="L94" i="44" s="1"/>
  <c r="I95" i="44"/>
  <c r="J95" i="44" s="1"/>
  <c r="I96" i="44"/>
  <c r="J96" i="44" s="1"/>
  <c r="I97" i="44"/>
  <c r="I98" i="44"/>
  <c r="J98" i="44" s="1"/>
  <c r="I99" i="44"/>
  <c r="J99" i="44" s="1"/>
  <c r="I100" i="44"/>
  <c r="I101" i="44"/>
  <c r="I102" i="44"/>
  <c r="J102" i="44" s="1"/>
  <c r="I103" i="44"/>
  <c r="J103" i="44" s="1"/>
  <c r="I104" i="44"/>
  <c r="J104" i="44" s="1"/>
  <c r="I105" i="44"/>
  <c r="I106" i="44"/>
  <c r="J106" i="44" s="1"/>
  <c r="I107" i="44"/>
  <c r="L107" i="44" s="1"/>
  <c r="I108" i="44"/>
  <c r="J108" i="44" s="1"/>
  <c r="I109" i="44"/>
  <c r="J109" i="44" s="1"/>
  <c r="I112" i="44"/>
  <c r="J112" i="44" s="1"/>
  <c r="I113" i="44"/>
  <c r="J113" i="44" s="1"/>
  <c r="I114" i="44"/>
  <c r="J114" i="44" s="1"/>
  <c r="I115" i="44"/>
  <c r="J115" i="44" s="1"/>
  <c r="I116" i="44"/>
  <c r="J116" i="44" s="1"/>
  <c r="I117" i="44"/>
  <c r="J117" i="44" s="1"/>
  <c r="F7" i="50" l="1"/>
  <c r="F17" i="50" s="1"/>
  <c r="E18" i="50"/>
  <c r="E19" i="50" s="1"/>
  <c r="L71" i="44"/>
  <c r="J69" i="44"/>
  <c r="J93" i="44"/>
  <c r="L112" i="44"/>
  <c r="L108" i="44"/>
  <c r="L109" i="44"/>
  <c r="L92" i="44"/>
  <c r="I15" i="49"/>
  <c r="K15" i="49" s="1"/>
  <c r="J90" i="44"/>
  <c r="H21" i="44"/>
  <c r="H29" i="44"/>
  <c r="H60" i="44"/>
  <c r="J60" i="44" s="1"/>
  <c r="H63" i="44"/>
  <c r="K63" i="44" s="1"/>
  <c r="L63" i="44" s="1"/>
  <c r="H34" i="44"/>
  <c r="H64" i="44"/>
  <c r="K64" i="44" s="1"/>
  <c r="L64" i="44" s="1"/>
  <c r="H37" i="44"/>
  <c r="H32" i="44"/>
  <c r="H15" i="44"/>
  <c r="H31" i="44"/>
  <c r="H33" i="44"/>
  <c r="H66" i="44"/>
  <c r="K66" i="44" s="1"/>
  <c r="L66" i="44" s="1"/>
  <c r="H12" i="44"/>
  <c r="H14" i="44"/>
  <c r="H13" i="44"/>
  <c r="H105" i="44"/>
  <c r="K105" i="44" s="1"/>
  <c r="L105" i="44" s="1"/>
  <c r="H61" i="44"/>
  <c r="K61" i="44" s="1"/>
  <c r="L61" i="44" s="1"/>
  <c r="L90" i="44"/>
  <c r="J107" i="44"/>
  <c r="L104" i="44"/>
  <c r="L89" i="44"/>
  <c r="L91" i="44"/>
  <c r="L77" i="44"/>
  <c r="J94" i="44"/>
  <c r="L106" i="44"/>
  <c r="L96" i="44"/>
  <c r="L87" i="44"/>
  <c r="L70" i="44"/>
  <c r="L100" i="44"/>
  <c r="J100" i="44"/>
  <c r="L115" i="44"/>
  <c r="L80" i="44"/>
  <c r="J80" i="44"/>
  <c r="L103" i="44"/>
  <c r="L99" i="44"/>
  <c r="L101" i="44"/>
  <c r="J101" i="44"/>
  <c r="J83" i="44"/>
  <c r="L83" i="44"/>
  <c r="J97" i="44"/>
  <c r="L97" i="44"/>
  <c r="L116" i="44"/>
  <c r="L65" i="44"/>
  <c r="L113" i="44"/>
  <c r="L114" i="44"/>
  <c r="L62" i="44"/>
  <c r="L88" i="44"/>
  <c r="L98" i="44"/>
  <c r="L117" i="44"/>
  <c r="L86" i="44"/>
  <c r="J86" i="44"/>
  <c r="L85" i="44"/>
  <c r="J85" i="44"/>
  <c r="L67" i="44"/>
  <c r="L68" i="44"/>
  <c r="L102" i="44"/>
  <c r="G105" i="44"/>
  <c r="G106" i="44"/>
  <c r="G107" i="44"/>
  <c r="G108" i="44"/>
  <c r="G109" i="44"/>
  <c r="G110" i="44"/>
  <c r="G112" i="44"/>
  <c r="G113" i="44"/>
  <c r="G114" i="44"/>
  <c r="G115" i="44"/>
  <c r="G116" i="44"/>
  <c r="G117" i="44"/>
  <c r="F118" i="44"/>
  <c r="I118" i="44" s="1"/>
  <c r="F111" i="44"/>
  <c r="I111" i="44" s="1"/>
  <c r="F110" i="44"/>
  <c r="I110" i="44" s="1"/>
  <c r="G89" i="44"/>
  <c r="G90" i="44"/>
  <c r="G91" i="44"/>
  <c r="G92" i="44"/>
  <c r="G93" i="44"/>
  <c r="G94" i="44"/>
  <c r="G95" i="44"/>
  <c r="G96" i="44"/>
  <c r="G97" i="44"/>
  <c r="G98" i="44"/>
  <c r="G99" i="44"/>
  <c r="G100" i="44"/>
  <c r="G101" i="44"/>
  <c r="G102" i="44"/>
  <c r="G103" i="44"/>
  <c r="G104" i="44"/>
  <c r="G80" i="44"/>
  <c r="G83" i="44"/>
  <c r="G85" i="44"/>
  <c r="G86" i="44"/>
  <c r="G87" i="44"/>
  <c r="G88" i="44"/>
  <c r="G70" i="44"/>
  <c r="G71" i="44"/>
  <c r="G72" i="44"/>
  <c r="G77" i="44"/>
  <c r="G78" i="44"/>
  <c r="G79" i="44"/>
  <c r="G61" i="44"/>
  <c r="G62" i="44"/>
  <c r="G63" i="44"/>
  <c r="G64" i="44"/>
  <c r="G65" i="44"/>
  <c r="G66" i="44"/>
  <c r="G67" i="44"/>
  <c r="G68" i="44"/>
  <c r="G69" i="44"/>
  <c r="F84" i="44"/>
  <c r="I84" i="44" s="1"/>
  <c r="F82" i="44"/>
  <c r="I82" i="44" s="1"/>
  <c r="F81" i="44"/>
  <c r="I81" i="44" s="1"/>
  <c r="F79" i="44"/>
  <c r="I79" i="44" s="1"/>
  <c r="F78" i="44"/>
  <c r="I78" i="44" s="1"/>
  <c r="F76" i="44"/>
  <c r="I76" i="44" s="1"/>
  <c r="F75" i="44"/>
  <c r="I75" i="44" s="1"/>
  <c r="F74" i="44"/>
  <c r="I74" i="44" s="1"/>
  <c r="F73" i="44"/>
  <c r="I73" i="44" s="1"/>
  <c r="G60" i="44"/>
  <c r="G59" i="44"/>
  <c r="K59" i="44"/>
  <c r="L59" i="44" s="1"/>
  <c r="G58" i="44"/>
  <c r="K58" i="44"/>
  <c r="L58" i="44" s="1"/>
  <c r="F18" i="50" l="1"/>
  <c r="F19" i="50" s="1"/>
  <c r="G7" i="50"/>
  <c r="G17" i="50" s="1"/>
  <c r="G111" i="44"/>
  <c r="G81" i="44"/>
  <c r="I12" i="49"/>
  <c r="K12" i="49" s="1"/>
  <c r="I17" i="49"/>
  <c r="K17" i="49" s="1"/>
  <c r="I21" i="49"/>
  <c r="I22" i="49"/>
  <c r="I19" i="49"/>
  <c r="K19" i="49" s="1"/>
  <c r="I28" i="49"/>
  <c r="K28" i="49" s="1"/>
  <c r="I29" i="49"/>
  <c r="I11" i="49"/>
  <c r="K11" i="49" s="1"/>
  <c r="K60" i="44"/>
  <c r="L60" i="44" s="1"/>
  <c r="J66" i="44"/>
  <c r="J64" i="44"/>
  <c r="J63" i="44"/>
  <c r="J105" i="44"/>
  <c r="J61" i="44"/>
  <c r="G118" i="44"/>
  <c r="G74" i="44"/>
  <c r="G73" i="44"/>
  <c r="L82" i="44"/>
  <c r="J82" i="44"/>
  <c r="J73" i="44"/>
  <c r="L73" i="44"/>
  <c r="J74" i="44"/>
  <c r="L74" i="44"/>
  <c r="G82" i="44"/>
  <c r="J75" i="44"/>
  <c r="L75" i="44"/>
  <c r="J76" i="44"/>
  <c r="L76" i="44"/>
  <c r="J78" i="44"/>
  <c r="L78" i="44"/>
  <c r="J110" i="44"/>
  <c r="L110" i="44"/>
  <c r="J79" i="44"/>
  <c r="L79" i="44"/>
  <c r="G76" i="44"/>
  <c r="J111" i="44"/>
  <c r="L111" i="44"/>
  <c r="L81" i="44"/>
  <c r="J81" i="44"/>
  <c r="G75" i="44"/>
  <c r="J118" i="44"/>
  <c r="L118" i="44"/>
  <c r="J84" i="44"/>
  <c r="L84" i="44"/>
  <c r="G84" i="44"/>
  <c r="G18" i="50" l="1"/>
  <c r="G19" i="50" s="1"/>
  <c r="N29" i="49"/>
  <c r="K29" i="49"/>
  <c r="N22" i="49"/>
  <c r="K22" i="49"/>
  <c r="N21" i="49"/>
  <c r="K21" i="49"/>
  <c r="K34" i="49" l="1"/>
  <c r="K35" i="49" s="1"/>
  <c r="K36" i="49" s="1"/>
  <c r="N34" i="49"/>
  <c r="I13" i="44"/>
  <c r="I14" i="44"/>
  <c r="I15" i="44"/>
  <c r="I16" i="44"/>
  <c r="I17" i="44"/>
  <c r="I18" i="44"/>
  <c r="I19" i="44"/>
  <c r="I20" i="44"/>
  <c r="I21" i="44"/>
  <c r="I22" i="44"/>
  <c r="I23" i="44"/>
  <c r="I24" i="44"/>
  <c r="I25" i="44"/>
  <c r="I26" i="44"/>
  <c r="I27" i="44"/>
  <c r="I28" i="44"/>
  <c r="I29" i="44"/>
  <c r="I30" i="44"/>
  <c r="I31" i="44"/>
  <c r="I32" i="44"/>
  <c r="I33" i="44"/>
  <c r="I35" i="44"/>
  <c r="I36" i="44"/>
  <c r="I37" i="44"/>
  <c r="I38" i="44"/>
  <c r="I39" i="44"/>
  <c r="I40" i="44"/>
  <c r="I41" i="44"/>
  <c r="I42" i="44"/>
  <c r="I43" i="44"/>
  <c r="I44" i="44"/>
  <c r="I45" i="44"/>
  <c r="I46" i="44"/>
  <c r="I47" i="44"/>
  <c r="I48" i="44"/>
  <c r="I49" i="44"/>
  <c r="I50" i="44"/>
  <c r="I51" i="44"/>
  <c r="I52" i="44"/>
  <c r="I53" i="44"/>
  <c r="I54" i="44"/>
  <c r="I55" i="44"/>
  <c r="I56" i="44"/>
  <c r="I57" i="44"/>
  <c r="I12" i="44"/>
  <c r="A13" i="44"/>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G55" i="44"/>
  <c r="G54" i="44"/>
  <c r="G53" i="44"/>
  <c r="G52" i="44"/>
  <c r="G51" i="44"/>
  <c r="G50" i="44"/>
  <c r="G49" i="44"/>
  <c r="G48" i="44"/>
  <c r="G47" i="44"/>
  <c r="G46" i="44"/>
  <c r="G57" i="44"/>
  <c r="G56" i="44"/>
  <c r="G45" i="44"/>
  <c r="G44" i="44"/>
  <c r="G43" i="44"/>
  <c r="G42" i="44"/>
  <c r="G41" i="44"/>
  <c r="G40" i="44"/>
  <c r="G39" i="44"/>
  <c r="G38" i="44"/>
  <c r="G37" i="44"/>
  <c r="G36" i="44"/>
  <c r="G35" i="44"/>
  <c r="G34" i="44"/>
  <c r="G33" i="44"/>
  <c r="G32" i="44"/>
  <c r="G31" i="44"/>
  <c r="G30" i="44"/>
  <c r="G29" i="44"/>
  <c r="G28" i="44"/>
  <c r="G27" i="44"/>
  <c r="G26" i="44"/>
  <c r="G25" i="44"/>
  <c r="G24" i="44"/>
  <c r="G23" i="44"/>
  <c r="G22" i="44"/>
  <c r="G21" i="44"/>
  <c r="G20" i="44"/>
  <c r="G19" i="44"/>
  <c r="G18" i="44"/>
  <c r="G17" i="44"/>
  <c r="G16" i="44"/>
  <c r="G15" i="44"/>
  <c r="G14" i="44"/>
  <c r="G13" i="44"/>
  <c r="G12" i="44"/>
  <c r="G119" i="44" l="1"/>
  <c r="G120" i="44" s="1"/>
  <c r="G121" i="44" l="1"/>
  <c r="G122" i="44" s="1"/>
  <c r="K50" i="44" l="1"/>
  <c r="L50" i="44" s="1"/>
  <c r="J50" i="44"/>
  <c r="J54" i="44"/>
  <c r="K54" i="44"/>
  <c r="L54" i="44" s="1"/>
  <c r="J18" i="44"/>
  <c r="K18" i="44"/>
  <c r="L18" i="44" s="1"/>
  <c r="J42" i="44"/>
  <c r="K42" i="44"/>
  <c r="L42" i="44" s="1"/>
  <c r="K47" i="44"/>
  <c r="L47" i="44" s="1"/>
  <c r="J47" i="44"/>
  <c r="K12" i="44"/>
  <c r="L12" i="44" s="1"/>
  <c r="J12" i="44"/>
  <c r="J41" i="44"/>
  <c r="K41" i="44"/>
  <c r="L41" i="44" s="1"/>
  <c r="K52" i="44"/>
  <c r="L52" i="44" s="1"/>
  <c r="J52" i="44"/>
  <c r="J46" i="44"/>
  <c r="K46" i="44"/>
  <c r="L46" i="44" s="1"/>
  <c r="K51" i="44"/>
  <c r="L51" i="44" s="1"/>
  <c r="J51" i="44"/>
  <c r="K53" i="44"/>
  <c r="L53" i="44" s="1"/>
  <c r="J53" i="44"/>
  <c r="J28" i="44"/>
  <c r="K28" i="44"/>
  <c r="L28" i="44" s="1"/>
  <c r="J30" i="44"/>
  <c r="K30" i="44"/>
  <c r="L30" i="44" s="1"/>
  <c r="K31" i="44"/>
  <c r="L31" i="44" s="1"/>
  <c r="J31" i="44"/>
  <c r="K21" i="44"/>
  <c r="L21" i="44" s="1"/>
  <c r="J21" i="44"/>
  <c r="K24" i="44"/>
  <c r="L24" i="44" s="1"/>
  <c r="J24" i="44"/>
  <c r="K48" i="44" l="1"/>
  <c r="L48" i="44" s="1"/>
  <c r="J48" i="44"/>
  <c r="K17" i="44"/>
  <c r="L17" i="44" s="1"/>
  <c r="J17" i="44"/>
  <c r="J14" i="44"/>
  <c r="K14" i="44"/>
  <c r="L14" i="44" s="1"/>
  <c r="K55" i="44"/>
  <c r="L55" i="44" s="1"/>
  <c r="J55" i="44"/>
  <c r="K49" i="44"/>
  <c r="L49" i="44" s="1"/>
  <c r="J49" i="44"/>
  <c r="K43" i="44"/>
  <c r="L43" i="44" s="1"/>
  <c r="J43" i="44"/>
  <c r="K37" i="44"/>
  <c r="L37" i="44" s="1"/>
  <c r="J37" i="44"/>
  <c r="K45" i="44"/>
  <c r="L45" i="44" s="1"/>
  <c r="J45" i="44"/>
  <c r="J56" i="44"/>
  <c r="K56" i="44"/>
  <c r="L56" i="44" s="1"/>
  <c r="K44" i="44"/>
  <c r="L44" i="44" s="1"/>
  <c r="J44" i="44"/>
  <c r="J57" i="44"/>
  <c r="K57" i="44"/>
  <c r="L57" i="44" s="1"/>
  <c r="K38" i="44" l="1"/>
  <c r="L38" i="44" s="1"/>
  <c r="J38" i="44"/>
  <c r="K34" i="44"/>
  <c r="L34" i="44" s="1"/>
  <c r="J34" i="44"/>
  <c r="J27" i="44" l="1"/>
  <c r="K27" i="44"/>
  <c r="L27" i="44" s="1"/>
  <c r="J33" i="44"/>
  <c r="K33" i="44"/>
  <c r="L33" i="44" s="1"/>
  <c r="K22" i="44"/>
  <c r="L22" i="44" s="1"/>
  <c r="J22" i="44"/>
  <c r="K32" i="44" l="1"/>
  <c r="L32" i="44" s="1"/>
  <c r="J32" i="44"/>
  <c r="J13" i="44" l="1"/>
  <c r="K13" i="44"/>
  <c r="L13" i="44" s="1"/>
  <c r="J26" i="44"/>
  <c r="K26" i="44"/>
  <c r="L26" i="44" s="1"/>
  <c r="K15" i="44" l="1"/>
  <c r="L15" i="44" s="1"/>
  <c r="J15" i="44"/>
  <c r="J16" i="44"/>
  <c r="K16" i="44"/>
  <c r="L16" i="44" s="1"/>
  <c r="K36" i="44"/>
  <c r="L36" i="44" s="1"/>
  <c r="J36" i="44"/>
  <c r="J40" i="44"/>
  <c r="K40" i="44"/>
  <c r="L40" i="44" s="1"/>
  <c r="K20" i="44"/>
  <c r="L20" i="44" s="1"/>
  <c r="J20" i="44"/>
  <c r="K39" i="44"/>
  <c r="L39" i="44" s="1"/>
  <c r="J39" i="44"/>
  <c r="J19" i="44"/>
  <c r="K19" i="44"/>
  <c r="L19" i="44" s="1"/>
  <c r="K35" i="44"/>
  <c r="L35" i="44" s="1"/>
  <c r="J35" i="44"/>
  <c r="K25" i="44"/>
  <c r="L25" i="44" s="1"/>
  <c r="J25" i="44"/>
  <c r="K23" i="44"/>
  <c r="L23" i="44" s="1"/>
  <c r="J23" i="44"/>
  <c r="J29" i="44"/>
  <c r="K29" i="44"/>
  <c r="L29" i="44" s="1"/>
  <c r="J119" i="44" l="1"/>
  <c r="J121" i="44" s="1"/>
  <c r="J120" i="44" l="1"/>
  <c r="J122" i="44" s="1"/>
</calcChain>
</file>

<file path=xl/sharedStrings.xml><?xml version="1.0" encoding="utf-8"?>
<sst xmlns="http://schemas.openxmlformats.org/spreadsheetml/2006/main" count="2380" uniqueCount="733">
  <si>
    <t xml:space="preserve"> </t>
  </si>
  <si>
    <t>DESCRIPTION</t>
  </si>
  <si>
    <t>UNIT</t>
  </si>
  <si>
    <t>NOS</t>
  </si>
  <si>
    <t>Nos</t>
  </si>
  <si>
    <t>Providing &amp; fixing aluminium floor transition profiles from inside spaes or equivalent.</t>
  </si>
  <si>
    <t>NO.S</t>
  </si>
  <si>
    <t>Providing &amp; fixing alluminium skirting profile of 75mm height. Cost inclusive of adhesive.</t>
  </si>
  <si>
    <t>Nos.</t>
  </si>
  <si>
    <t xml:space="preserve">Providing and fixing wallpaper as per architect approval. Wall to be leveled properly to recieve the wallpaper. Installation will be contractors responsibility. care shall be taken for air bubbles not to form and joints shall not be visible. measurement will be given only on the laid area. Basic rate: 90rs/sft         </t>
  </si>
  <si>
    <t>To prepare &amp; finish 3 coats of tractor emulsion paint of approved quality &amp; shade by sand papering the surface, applying one coat of primer, prepare the surface with two coats of full putty, sand papering again, repeating a coat of primer, applying one coat of tractor emulsion paint, touching up with putty &amp; applying two final roller coats of tractor emulsion paint, to internal wall/ceilings masonry concrete surfaces incl. preparing the surface by cleaning scrapping, smooth filling crevices, scaffolding etc.</t>
  </si>
  <si>
    <t xml:space="preserve">Wall to be fitted with 12mm thk ply and finished with 12mm thk wooden fluted panel as per selection. Panel to be finished with melamine polish.shall be finished with proper grooves,skirting, etc,. </t>
  </si>
  <si>
    <t>Providing and fixing 100mm thk gypboard partition from India gypsum with 50mm x 50mm aluminium frame @ 600mm distance vertically &amp; horizontally center to center. The frame shall be rigidly fixed between floor and ceiling.  The same shall be filled with 50mm thk. rock wool 48KG/m3 density (1000GSM)  for sound insulation and covered with black color kora cloth &amp; shall be finished with double layer 12mm thk gypsum board on both sides. shall be finished with proper grooves, skirting etc,. see detail drawing. not to be painted in the areas above the false ceiling &amp; below false floor.</t>
  </si>
  <si>
    <t>SERVICE CODE</t>
  </si>
  <si>
    <t xml:space="preserve">Mumbai International Airport Pvt. Ltd.
Measurement Sheet (Civil)
</t>
  </si>
  <si>
    <t xml:space="preserve">Document  No.: MIAL/EN-CL/FMT/01
Issue  No. : 01 Issue Date: 22-Apr-15
Revision     No. : 00 Revision Date: Nil
</t>
  </si>
  <si>
    <t xml:space="preserve">Sr. No. </t>
  </si>
  <si>
    <t>PO No.:</t>
  </si>
  <si>
    <t>Name of site In charge :</t>
  </si>
  <si>
    <t>PO Date :</t>
  </si>
  <si>
    <t>PO Validity :</t>
  </si>
  <si>
    <t>Measurement Sheet No. of this PO:</t>
  </si>
  <si>
    <t>Details of Work</t>
  </si>
  <si>
    <t>Measurements</t>
  </si>
  <si>
    <t>Total Qty</t>
  </si>
  <si>
    <t>Unit</t>
  </si>
  <si>
    <t>No.</t>
  </si>
  <si>
    <t>Length</t>
  </si>
  <si>
    <t>Breadth</t>
  </si>
  <si>
    <t>Height</t>
  </si>
  <si>
    <t>SQM</t>
  </si>
  <si>
    <t>Measurement Taken By</t>
  </si>
  <si>
    <t>Measurement Certified By</t>
  </si>
  <si>
    <t>Name &amp; Sign of Vendor</t>
  </si>
  <si>
    <t>Name &amp; Sign of Site In Charge</t>
  </si>
  <si>
    <t>Sr.No</t>
  </si>
  <si>
    <t>CGST @ 9%</t>
  </si>
  <si>
    <t>SGST @ 9%</t>
  </si>
  <si>
    <t>REMARKS</t>
  </si>
  <si>
    <t>ANNEXURE -1</t>
  </si>
  <si>
    <t>CAR No :-01</t>
  </si>
  <si>
    <t>SECTION:  A (DEVIATED ITEMS)</t>
  </si>
  <si>
    <t>SR.NO.</t>
  </si>
  <si>
    <t>PO QTY</t>
  </si>
  <si>
    <t>PO RATE (Rs)</t>
  </si>
  <si>
    <t>PO AMOUNT (Rs)</t>
  </si>
  <si>
    <t>REV QTY</t>
  </si>
  <si>
    <t>REV RATE (Rs)</t>
  </si>
  <si>
    <t>REV AMOUNT (Rs)</t>
  </si>
  <si>
    <t>VARIATION{(+)/(-)}</t>
  </si>
  <si>
    <t>QTY.</t>
  </si>
  <si>
    <t>AMOUNT (Rs)</t>
  </si>
  <si>
    <t>SUB TOTAL</t>
  </si>
  <si>
    <t xml:space="preserve">GRAND TOTAL </t>
  </si>
  <si>
    <t>Providing and fixing temporary site barricading, with wooden runners of size 50mm x50mmas a basic framework and cladding with 6mm plywood.The barricades shall be  pasted  with printed artwork  vinyl  on outside.The material will be contractors property after its usage as a barricade.Cost to include dismantalling also. upto a height of 4.5. m</t>
  </si>
  <si>
    <t xml:space="preserve">Dismantling Dry cladding/Finishes cladding  and stacking of serviceable material at MLCP level P2  as directed by engineer incharge
</t>
  </si>
  <si>
    <t>Demolishing brick work/block work including stacking of serviceable material and disposal of unserviceable material within 500 metres lead:a) In cement mortar</t>
  </si>
  <si>
    <t>Dismantling aluminium/Gypsum partitions/ply/double skinned bison board with frame, doors,windows, fixed glazing and false ceiling including disposal of unserviceable surplus material and stacking of serviceable material within 500 metres lead as directed by Engineer-in- charge.</t>
  </si>
  <si>
    <t>Removing metal and wooden door with all its hardware and stacking the same in T2 MLCP as directed by engineer in charge</t>
  </si>
  <si>
    <t xml:space="preserve">Dismantling existing SS skirting </t>
  </si>
  <si>
    <t>Demolishing RCC structure /slab,beam,lintel column etc including taking away the reinforcement  Rate to offset for credit of steel</t>
  </si>
  <si>
    <t>Demolishing of flooring tile  with mortar</t>
  </si>
  <si>
    <t xml:space="preserve">Disposal of building rubbish/malba from building premises from airside,inside building and city side by mechanical transport including loading,unloading etc. and disposal outside the airport premises.
</t>
  </si>
  <si>
    <t xml:space="preserve">Providing and constructing Brick/Solid Block for 150MM thick  walls till R.C.C slab lvl using in cement mortar 1:4, using 2 nos. with 1:6 CM 12mm thk plastered and finished to match the existing wall. The junction of existing &amp; new wall or brick wall and RCC surface to be plastered after placing wiremesh 6" wide on either side. The block should be of minimum compressive strength of 35 Kg/ sqcm. Rate to be inclusive of filling of voids created by chasing of walls for water supply and electrical works with appropriate material as directed, etc. complete. </t>
  </si>
  <si>
    <t>sqm</t>
  </si>
  <si>
    <t>cum</t>
  </si>
  <si>
    <t xml:space="preserve">sqm </t>
  </si>
  <si>
    <t>no</t>
  </si>
  <si>
    <t>rmt</t>
  </si>
  <si>
    <t>Lintels shall be precast and it should be casted at ground level. Lintel shall be lifted by crane at relevant location, Rate shall include above all activities including lift, lead, casting, shuttering, leaving dowels for chajja etc.</t>
  </si>
  <si>
    <t xml:space="preserve">Supplying, fabrication and erection of  strucutre steel including plate cutting, assembling hoisting and fixing for helipad, etc in position to alignments and levels and painting / other protection of steelwork for structures including fixtures, fittings, temporary works and supports, and ancillaries. Including fabricated out of rolled steel sections , plates, hollow sections, pipes, cast steel, forgings etc and may involve any or combination of two or more of these in sizes, quantity and quality as specified in the drawings or as directed by the Employer’s Representative . steelwork consist of all types such as columns, beams, trusses, wall beams, girders, brackets, base-plates, floorings, anchors, any other kind as shown in the drawings. </t>
  </si>
  <si>
    <t xml:space="preserve">Supply and installation of 16 mm dia and 200mm long Hilti bolts  with RE500V4 chemical </t>
  </si>
  <si>
    <t xml:space="preserve">cutting the groove upto 50 mm wide  in wall and floor  for cable conduits and  refiliing it   with cement mortar 1:3  and finishing etc complete as directed by engineer  incharge </t>
  </si>
  <si>
    <t>Supply and installation of fully straight single glazed door using  10mm thick toughened glass and fixed with proprietary anodised aluminium WIDE LINE sections of size 100mm x 25mm as per architects approval. Rate to include required accessories as per the manufacturers specifications and shall be inclusive of all accessories like rubber gasket etc.,. Glass panels to be of maximum sizes and it should be executed strictly as per detailed drawings / elevations and as per architects approval. Partition with more number of glass pieces are not advised. Rate to include providing &amp; fixing of necessary G.I./wooden/MS frame supports for the above doors, fixtures &amp; additional suspenders etc., complete as per architects / PM's instruction or approval. Tested in an accredited laboratory as per ASTM/ISO standards. Partition to floor/ceiling junctions shall be sealed with acoustic sealant. To have 12mm thk MDF finished with paint of approved shade to be provided all around on junctions of modular door frames &amp; partitions (All around horizontally and vertically)Height of 2400mm. Size 1050x2400mm.Glass shall have 50% area under frosting. Cost to include frosting. Cost shall include all hinges, handles, hardware and accesories.Vendor to share shop drawings for architect approval.</t>
  </si>
  <si>
    <t>kg</t>
  </si>
  <si>
    <t>m</t>
  </si>
  <si>
    <t>Supply and installation of fully straight single glazed door using  10mm thick toughened glass and fixed with proprietary anodised aluminium WIDE LINE sections of size 100mm x 25mm as per architects approval. Rate to include required accessories as per the manufacturers specifications and shall be inclusive of all accessories like rubber gasket etc.,. Glass panels to be of maximum sizes and it should be executed strictly as per detailed drawings / elevations and as per architects approval. Partition with more number of glass pieces are not advised. Rate to include providing &amp; fixing of necessary G.I./wooden/MS frame supports for the above doors, fixtures &amp; additional suspenders etc., complete as per architects / PM's instruction or approval. Tested in an accredited laboratory as per ASTM/ISO standards. Partition to floor/ceiling junctions shall be sealed with acoustic sealant. To have 12mm thk MDF finished with paint of approved shade to be provided all around on junctions of modular door frames &amp; partitions (All around horizontally and vertically)Height of 2400mm. Size 900x2400mm.Glass shall have 50% area under frosting. Cost to include frosting. Cost shall include all hinges, handles, hardware and accesories.Vendor to share shop drawings for architect approval.</t>
  </si>
  <si>
    <t>Supply and installation of fully straight single glazed partition using 10mm thick toughened glass and fixed with proprietary anodised aluminium WIDE LINE sections of size 100mm x 25mm as per architects approval. Rate to include required accessories as per the manufacturers specifications and shall be inclusive of all accessories like rubber gasket etc.,. Glass panels to be of maximum sizes and it should be executed strictly as per detailed drawings / elevations and as per architects approval. Partition with more number of glass pieces are not advised. RATE NOT TO INCLUDE DOOR FRAMES. Rate to include 'I' section, 'L' section, 'T' section &amp; capping at the junction of gypsum partitions &amp; glazed partitions. The glass to glass joints to be bonded with " I section" and 3M VHB double side tape with room temperature and dust free. Rate to include providing &amp; fixing of necessary G.I./wooden/MS frame supports for the above doors, fixtures &amp; additional suspenders etc., complete as per architects / PM's instruction or approval. Tested in an accredited laboratory as per ASTM/ISO standards. Partition to floor/ceiling junctions shall be sealed with acoustic sealant. To have 12mm thk MDF finished with paint of approved shade to be provided all around on junctions of modular door frames &amp; partitions (All around horizontally and vertically)Height of 2400mm. 50% of glass shall be under frosting. Cost shall include frosting. Vendor to share shop drawings for architect approval.</t>
  </si>
  <si>
    <t xml:space="preserve">Providing and fixing of Fluted acoustic panel cladding with 12mm thk fluted acoustic panel from Vividha or equivalent with 12mm thk ply backing. A 6x6mm groove shall be made between acoustic panel and gypboard in the gypboard and finished with 6x6mm aluminium c-channel from bottom line or equivalent. see detail drawing.Note: area of the partition covered by the acoustic panel shall not have any gypboard. Panel shall have 0.5 NRC. Item to be finished with proper grooves &amp; skirtings, etc,. as per detail drawing </t>
  </si>
  <si>
    <t xml:space="preserve">Providing &amp; fixing of 6mm thk white lacquered glass with 6mm thk ply backing to be fitted directly on the framework of the gypsum partition so that the glass is in flush lvl with the gypboard. A 6x6mm groove shall be made between glass and gypboard in the gypboard and finished with 6x6mm aluminium C/T-channel from bottom line or equivalent. see detail drawing.Note: area of the partition covered by the glass shall not have any gypboard. </t>
  </si>
  <si>
    <t xml:space="preserve">Providing and fixing 12mm thk soft board to be fitted above 6mm ply  with rounded edge on all sides to stretch the fabric properly. soft board shall be fitted above table skirting upto same ht as writing board.  there shall be a 6mm groove fitted with aluminium channel between softboard and skirting and shall run all round the softboard.  .Color of the fabric to be selected. samples to be shown. skirting shall be made of 19mm thk ply and finished with laminate same as table top. softboard shall be in flush level with gypboard partition. see detail in typical details sheet.    </t>
  </si>
  <si>
    <t xml:space="preserve">Providing and fixing vinyl stickering as per architect approval. installation will be contractors responsibility. care shall be taken for air bubbles not to form and joints shall not be visible. measurement will be given only on the laid area. </t>
  </si>
  <si>
    <t xml:space="preserve">Providing and fixing 600x600mm ceramic tile dado of KAJARIA make or equivalent for wall above pantry counter upto 600mm ht as  per the drawing. Shall be provided with suitable white cement backing on existing surface, with colour cement finishing including dilute acid. Epoxy joint filler to be used in the joint between tiles.(See Toilet details) </t>
  </si>
  <si>
    <t xml:space="preserve">Providing and fixing of acoustic panel cladding with 12mm thk  acoustic panel from Vividha or equivalent with 12mm thk ply backing. A 6x6mm groove shall be made between acoustic panel and gypboard in the gypboard and finished with 6x6mm aluminium c-channel from bottom line or equivalent. see detail drawing.Note: area of the partition covered by the acoustic panel shall not have any gypboard. Panel shall have 0.5 NRC. Item to be finished with proper grooves &amp; skirtings, etc,. as per detail drawing </t>
  </si>
  <si>
    <t xml:space="preserve"> CABIN DESK - 1500mmx 675mm x750mm Ht- Table top - 25mm thick Pre-laminate particle board finished with 2mm edge lipping on the other two sides 
Supports – MS powder coated 50mm Square MS perform series leg  understructure, with necessary supports
Wire Management - 65mm wire manager, with MS powder coated race way with laminate facia , below the table top
</t>
  </si>
  <si>
    <t xml:space="preserve">Base cabinet shall be made of 19mm BWP ply with 2400MM x 600mm depth and 825mm ht . Shutters to be finished with 1mm thk laminate as per selection. all internal surfaces to be finished with 0.8mm laminate as per selection. counter top shall be finished with 19mm thk granite as per selection with 19mm thk BWP ply base. Kitchen sink of Franke or equivalent. item to be fitted with necessary hardware such as hinges, handles,locks etc. from HAFELE / or equivalent and finished with required grooves, 75mm high &amp; 75mm recessed skirting, etc. refer detail drawing. </t>
  </si>
  <si>
    <t xml:space="preserve">Overhead cabinet shall be made of 19mm BWP ply with 2400MM x 300mm depth and 750mm ht . Shutters to be finished with 1mm thk laminate as per selection. all internal surfaces to be finished with 0.8mm laminate as per selection.  item to be fitted with necessary hardware such as hinges, handles,locks etc. from HAFELE / or equivalent and finished with required grooves, etc. refer detail drawing. </t>
  </si>
  <si>
    <t xml:space="preserve">Linear Workstation
Size : 1650 x 1650x 1200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CPU trolley on castors for the above
</t>
  </si>
  <si>
    <t>Pedestal ( 2D + 1 F ) - with Cushion top
Size : 450 x 450 x 600ht
Top: 18mm Thk pre laminated particle board
Back: 9mm Thk pre laminated particle board with 2mm PVC edge lipping
Shutters: 18mm Thk pre laminated particle board
Edge: All exposed area with 2mm thick PVC edge lipping
Handle: Finger groove handles 
Lock: Regular lock</t>
  </si>
  <si>
    <t xml:space="preserve">Linear Workstation
Size : 3200 x 600x 750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PVC Keyboard tray with a mouse pad                                 CPU trolley on castors for the above
</t>
  </si>
  <si>
    <t>Pedestal ( 2D + 1 F ) - with Cushion top
Size : 400 x 450 x 600ht
Top: 18mm Thk pre laminated particle board
Back: 9mm Thk pre laminated particle board with 2mm PVC edge lipping
Shutters: 18mm Thk pre laminated particle board
Edge: All exposed area with 2mm thick PVC edge lipping
Handle: Finger groove handles 
Lock: Regular lock</t>
  </si>
  <si>
    <t xml:space="preserve">Linear Workstation
Size : 1200 x 600x 750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CPU trolley on castors for the above  PVC Keyboard tray with a mouse pad
</t>
  </si>
  <si>
    <t xml:space="preserve">POUFF SEATING  -  600X600X450MM To be finished with Fabric -   Samples to be shown. This is of SAL WOOD understructure material with HIGH DENSITY FOAM - 40 - D  with ELASTIC/SPRINGS &amp; Adhesives etc. With dark  wooden legs for the bottom legs. </t>
  </si>
  <si>
    <t xml:space="preserve">CABIN DESK - 1200mmx 675mm x750mm Ht- Table top - 25mm thick Pre-laminate particle board finished with 2mm edge lipping on the other two sides 
Supports – MS powder coated 50mm Square MS perform series leg  understructure, with necessary supports
Wire Management - 65mm wire manager, with MS powder coated race way with laminate facia , below the table top
</t>
  </si>
  <si>
    <t xml:space="preserve">Meeting table
Size : 1050DIA x 750 ht
Table top - 25mm thick Pre-laminate particle board finished with d 2mm edge lipping 
Supports – MS powder coated 50mm perform MS powdercoated leg  understructure, with necessary supports
Wire Management -450mm flip open with ABS cable tray without switches and sockets
</t>
  </si>
  <si>
    <t xml:space="preserve">Medium Back Chairs (FEATHERLITE) - Nylon Back  With Nylon Mesh
Up/Down Adjustable Arms ( 1-D )
Nylon Base  With Nylon Wheels 
Single Locking Position 
Synchro Tilt Mechansim 
Class IV Gas Lift.
</t>
  </si>
  <si>
    <t xml:space="preserve">High Back Chairs (FEATHERLITE) - Nylon Back  With Nylon Mesh
Up/Down Adjustable Arms ( 1-D )
Nylon Base  With Nylon Wheels 
Single Locking Position 
Synchro Tilt Mechansim 
Class IV Gas Lift.
</t>
  </si>
  <si>
    <t xml:space="preserve">HIGH CHAIR -  To be finished with Fabric -   Samples to be shown. This is of SAL WOOD understructure material with HIGH DENSITY FOAM - 40 - D  with ELASTIC/SPRINGS &amp; Adhesives etc. With dark  wooden legs for the bottom legs. </t>
  </si>
  <si>
    <t xml:space="preserve">HIGH TABLE  - 600 x 1200 x 1050 ht. This is of MS frame of POWDER COATED BLACK color in matt finish inish with laminated top as per selection . </t>
  </si>
  <si>
    <t xml:space="preserve">HIGH TABLE  -  1100DIA x 1050 ht. This is of MS frame of POWDER COATED BLACK color in matt finish inish with laminated top as per selection . </t>
  </si>
  <si>
    <t xml:space="preserve">CHAIRS - To be finished with Fabric -   Samples to be shown. This is of SAL WOOD understructure material with HIGH DENSITY FOAM - 40 - D  with ELASTIC/SPRINGS &amp; Adhesives etc. With dark  wooden legs for the bottom legs. </t>
  </si>
  <si>
    <t xml:space="preserve">600DIA x 450 ht. This is of MS frame of POWDER COATED BLACK color in matt finish inish with laminated top as per selection . </t>
  </si>
  <si>
    <t xml:space="preserve"> Fire line GYPBOARD FALSE CEILING- Providing and fixing MF suspended False ceiling consisting of the following using India Gypsum's Standard GI metal section. The work shall include making necessary cutout for spotlights,light fixtures also providing necessary supporting system for these cutouts.    Metal expanded rawl plugs shall be bolted to the beam/deck slab and suspenders of the required length shall be provided using GI hangers.  Metal expanded rawl plugs and suspenders are to be positiioned at such spacing so that the runner when connected shall have support not exceeding 4' intervals.     Main runners coonsisting of GI intermediate channels shall be provided at not exceeding 4' centre in one direction and connected to the suspenders with GI bolts and nuts.  GI ceiling channels shall be placed in the opposite direction to the Intermediate channel at not exceeding 2' centres and connected to the intermediate channel using special connecting clips.  Gi perimeter channel shall be fixed along the periphery walls, columns, etc. and the ceiling channel shall be inserted and screwed to this perimeter channel.                         </t>
  </si>
  <si>
    <t>Providing and fixing carpet flooring of imported loopile carpet of Divine/unitex/armstrong make of approved shade and colour. complete in all respect including fixing of 5 mm thick poly urethene foam rolls below the carpet. Rates quoted should include cost of adhesives, fixing , cutting welding of carpet etc complete in all respects.. Laid on site including wastage. (basic rate: 110rs/sft)</t>
  </si>
  <si>
    <t xml:space="preserve">SILHOUETTE GRID CEILING   :Providing and fixing in true horizontal level false ceiling grid of  SILHOUTTE GRID 15mm using hot dipped galvonized steel section, Exposed surface chemically cleaned capping prefinished in baked polyster paint, main Tee of size  15 x 44 x 0.3 at every 1200  mm C/C  max and rotary stiched Croos Tee of size 15 x 44 x 0.3 mm  at every 1200 mm centrally  between the 1200mm cross  tees and 18 x 18 x 0.5 mm Wall angles all round the the wall to form a grid of size 600 mm x 600mm and suspended the grid using suitable  rigid hangers at every 1200 mm intervals at the  Main ' T ' and laying tile  with edge  CONSTILATION TILE  of size 600 x 600 x 15 mm over the formed grid., Tile Specs; NRC of the tile to 0.9 ,Class 1 FIRE PERFORMANCE AND HUMIDITY RESISTANCE RH 99 %.The work shall include making necessary cutout for spotlights,light fixtures also providing necessary supporting system for these cutouts.  </t>
  </si>
  <si>
    <t>Providing and fixing Linear metal ceiling tiles  of size 1200,1500 &amp; 1800mm x 150mm, thickness of 15mm with galvanised steel grid system, as per vendor detail and specification. From Armstrong/Tranquil or equivalent.</t>
  </si>
  <si>
    <t xml:space="preserve"> AOUSTIC BAFFLE CEILING  -  Providing and fixing in true horizontal level false ceiling using 50X100MM Extruded aluminium sections arranged at100mmc/c. The sections to be wrapped with acoustic panles and finished as per architects approval. The cost shall include all necessary hardwares as per vendor specifications</t>
  </si>
  <si>
    <t>Providing and fixing trap doors for access to the areas above false ceiling.  The trap door shall have an external frame made using 2" x 2" teakwood frame on which the shutter is hinged.  Shutter shall be made using 19mm thk ply.  The exposed side shall be finished with 12mm thk gypboard from India Gypsum painted in approved quality and colour.  Heavy duty brass hinges shall be used to mount the shutters and locking shall be provided with panel locks.  The shutter shall be moulded in level with the false ceiling forming a groove all around. further 6x6mm grooves shall be made on the shutter as per design. Sufficient number of hinges and locks shall be provided to avoid sagging of the shutter.  Key also shall be supplied.  (No extra rate shall be provided for suspenders or frame work all around for linking the trap door to gypboard false)</t>
  </si>
  <si>
    <t>Providing &amp; fixing VINYL skirting profile of 75mm height. Cost inclusive of adhesive.</t>
  </si>
  <si>
    <t xml:space="preserve"> FALSE FLOORING -  Providing &amp; Fixing of UNITILE OR EQUIVALENT CEMENTATIOUS INFILL TILE raised flooring system with necessary metal framework (GI/Epoxy coated) as per site requirements. The understructure shall be capable of level adjustment of ±50mm. The flooring to also include thermal insulation (15mm Armaduct Insulation)</t>
  </si>
  <si>
    <t>Supply and laying of Cementitious Self Leveling Underlay Material.  The surface  to be prepared and should be  clean , sound and free from  loose material and contamination such as plaster ,oil, paint and grease. Thereafter applying one coat of Primer and after the primer application gets  dried , the self levelling compound   to be applied as per the manufacturers specifications... 
PRODUCT  : ARDEX ENDURA ,
PRIMER :  ARDEX P51 , 
SELF LEVELLING UNDERLAY  :  ARDEX CL11 , 
THICKNESS TO BE 6mm</t>
  </si>
  <si>
    <t>To prepare &amp; finish 3 coats of asian texture paint of approved quality &amp; shade by sand papering the surface, applying one coat of primer, prepare the surface with two coats of full putty, sand papering again, repeating a coat of primer, applying one coat of asian texture paint, touching up with putty &amp; applying two final roller coats of texture paint. The application shall be carried out using spray gun and the sprayed surface shall be trowelled for a head cut finish.</t>
  </si>
  <si>
    <t>Providing and fixing of RUGS</t>
  </si>
  <si>
    <t xml:space="preserve">ARTWORK -Providing &amp; fixing of artwork as per selection. </t>
  </si>
  <si>
    <t>providing and fixing of PLANTERS</t>
  </si>
  <si>
    <t>Providing and fixing temporary site barricading, with wooden runners of size 50mm x50mmas a basic framework and cladding with 6mm plywood.The barricades shall be fixed with printed artwork  vinyl  on outside.The material will be contractors property after its usage as a barricade.Cost to include dismantalling also. upto a height of 4.5. m</t>
  </si>
  <si>
    <t>Demolishing of flooring  tile  with mortar</t>
  </si>
  <si>
    <t>Providing &amp; plastering to internal block masonry wall/concrete surface 12mm tk in CM1:6,including providing &amp; removing scaffolding,rounding off all corners wherever required,smooth lime rendering(hydrating the lime 24hrs before starting of the work),curing, hacking etc.,complete.With all lead &amp; lift as directed by engineer incharge.</t>
  </si>
  <si>
    <t>Providing and fixing of 35 mm thk flush door as per detail design. Item to be finished with laminates with all necessary joints, grooves, hardware such as hinges, door handle, door closer, door stopper, mortice lock, lock cover plate etc. The door frame shall be 2.5"X5" made out of second grade teak wood with provision of bottom louvers  for wshrooms (Pls refer detail drawing) Size: 1000x2100mm</t>
  </si>
  <si>
    <t xml:space="preserve">  PANTRY TILE DADO - Providing and fixing 600x600mm ceramic tile dado of KAJARIA make or equivalent for wall above pantry counter upto 600mm ht as  per the drawing. Shall be provided with suitable white cement backing on existing surface, with colour cement finishing including dilute acid. Epoxy joint filler to be used in the joint between tiles.(See Toilet details) </t>
  </si>
  <si>
    <t xml:space="preserve">Providing and fixing of laminate paneling with 19mm thk ply finished with laminate as per selection. Item to be finished with proper grooves &amp; skirtings, etc,. as per detail drawing. </t>
  </si>
  <si>
    <t>Providing and fixing ply boxing made with 12mm thk ply with proper salwood or GI framework at the back and finished with 12mm thk wooden fluted panel. Boxing to be done to flush the around the column as shown in drawing. To be fixed from floor to false ceiling with proper skirting,etc. to be painted as per selection. wooden fluted panel already considered in wall &amp; surace finishes.item no.05.</t>
  </si>
  <si>
    <t>NO.s</t>
  </si>
  <si>
    <t>Providing &amp; fixing of full height storage with shutters made out of 12mm thk ply and finished with approved 12mm thick wooden fluted panel with necessary hardware such as soft close hinges, push-to-open mechanism,locks etc. from HAFELE / or equivalent. internally the cabinets shall be vertically divided equally into  with shelves made of 12mm thk ply. all internal areas shall be finished with a 0.8mm laminate as per selection. The item shall be provided with proper grooves, skirting etc,. as per drawing. wooden fluted panel already considered in wall &amp; surace finishes.item no.05.</t>
  </si>
  <si>
    <t>PLY BOXING FOR TV NICHE - Providing and fixing ply boxing made with 19mm thk ply with proper salwood or GI framework at the back and finished with 4mm thk veneer panel. To be fixed from floor to false ceiling with proper skirting,etc. to be painted as per selection. niche to be made in the boxing as required to fit the led screens as required. AV vendor shop drawing is required. veneer panel already considered in wall &amp; surace finishes.item no.05.</t>
  </si>
  <si>
    <t xml:space="preserve">PANTRY BOTTOM COUNTER -  Base cabinet shall be made of 19mm BWP ply with 2200MM x 600mm depth and 825mm ht . Shutters to be finished with 1mm thk laminate as per selection. all internal surfaces to be finished with 0.8mm laminate as per selection. counter top shall be finished with 19mm thk granite as per selection with 19mm thk BWP ply base. Kitchen sink of Franke or equivalent. item to be fitted with necessary hardware such as hinges, handles,locks etc. from HAFELE / or equivalent and finished with required grooves, 75mm high &amp; 75mm recessed skirting, etc. refer detail drawing. </t>
  </si>
  <si>
    <t>Providing and fixing shutters made with 19mm thk ply finished with 4mm thk veneer as per selection with a 50x50mm wooden framework as per drawing. Shutters shall have 19mm slits at every 25mm gaps done by CNC machine. Item shall have all necassry hardware such as hinges, locks, handles, etc. shall have a 75mm high skirting depressed in by 75mm made with 19mm thk ply finished with same laminate as shutter. shutter shall be upto 2400mm ht from ffl. the remaining area upto false ceiling will be a fixed panel. item to be finished with proper grooves, skirting, etc. see detailed drawing.</t>
  </si>
  <si>
    <t xml:space="preserve">L-SHAPE Workstation
Size : 600,1200 x 600x 750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CPU trolley on castors for the above   PVC Keyboard tray with a mouse pad
</t>
  </si>
  <si>
    <t xml:space="preserve">Meeting table
Size : 4800 x 1500 x 750 ht
Table top - 12mm thk corian top with double layer 19mm thk ply base
Supports – MS powder coated 50mm perform MS powdercoated leg  understructure, with necessary supports
Wire Management -450mm flip open with ABS cable tray without switches and sockets
</t>
  </si>
  <si>
    <t xml:space="preserve">SINGLE SEATER SOFA - To be finished with Fabric -   Samples to be shown. This is of SAL WOOD understructure material with HIGH DENSITY FOAM - 40 - D  with ELASTIC/SPRINGS &amp; Adhesives etc. With dark  wooden legs for the bottom legs. </t>
  </si>
  <si>
    <t xml:space="preserve">3- SEATER SOFA - To be finished with Fabric -   Samples to be shown. This is of SAL WOOD understructure material with HIGH DENSITY FOAM - 40 - D  with ELASTIC/SPRINGS &amp; Adhesives etc. With dark  wooden legs for the bottom legs. </t>
  </si>
  <si>
    <t xml:space="preserve">SINGLE SEATER SOFA  - To be finished with Fabric -   Samples to be shown. This is of SAL WOOD understructure material with HIGH DENSITY FOAM - 40 - D  with ELASTIC/SPRINGS &amp; Adhesives etc. With dark  wooden legs for the bottom legs. </t>
  </si>
  <si>
    <t xml:space="preserve">600 x 900 x 450 ht. This is of MS frame of POWDER COATED BLACK color in matt finish inish with laminated top as per selection . </t>
  </si>
  <si>
    <t xml:space="preserve">1100dia x 750 ht. This is of MS frame of POWDER COATED BLACK color in matt finish inish with laminated top as per selection . </t>
  </si>
  <si>
    <t xml:space="preserve">600X600MM WOODEN GRID CEILING - Providing and fixing Wooden ceiling, fabricate and install 12 mm thk. plywood ceiling with appropriate reinforcement with suitable 2" x 2"  frame supports at every 2' x 2' c/c supported from the slab with cut outs for light fixtures, ac grilles etc. The ply is to be  finished with 1mm thk laminate over 4mm thk ply to form 4mm x 4mm grooves as per design.  The wooden ceiling will have drops or coves as per design  from adjacent  ceiling by 150mm , and hence facia of 150mm is visible. Area / quantity indicated is  surface area, including  vertical facia of 150mm . . Coves as per design to be provided of 200mm width and 100mm heght ALL VERTICALS UPTO 150MM WILL NOT BE PAYABALE AND SHOUDL BE PART OF RATE QUOTED, </t>
  </si>
  <si>
    <t xml:space="preserve">ACOUSTIC CEILING - Providing and fixing acoustic suspended False ceiling consisting of the following using India Gypsum's Standard GI metal section. ceiling shall be finished with 12mm thk acoustic panel with 0.9 NRC rating with 12mm thk ply backing. The work shall include making necessary cutout for spotlights,light fixtures also providing necessary supporting system for these cutouts.   </t>
  </si>
  <si>
    <t>Providing &amp; fixing of  Shelf  made out of 19mm thk ply and finished with approved 4mm thick Veneer as per selection,melamine polish with necessary hardware  from HAFELE / or equivalent.  the bookshelf shall be divided into equal parts with shelves made of 12mm thk ply. all internal areas shall be finished with 4mm veneer as per selection. The item shall be provided with proper grooves, 75mm high &amp; 75mm recessed skirting etc,. as per drawing.                                                                                                                                                        1700X250X3000MM</t>
  </si>
  <si>
    <t>SIDE RETURN TABLE  - 900mmx450mmx750mm Ht</t>
  </si>
  <si>
    <t>Plaster of paris or gypboard moulded as per the design and detail of the architect shall be fixed to the GI frame work for indirect lighting.  The mould shall be properly finished and levelled. For indirect lighting</t>
  </si>
  <si>
    <t xml:space="preserve">SEATER WITH STORAGE - Providing &amp; fixing of 600mm deep, 4500mm length &amp; 450mm height seating with storage. item carcass to bemade with 19mm thk ply finished with 4mm thk veneer as per drawing with shutters made out of 19mm thk ply and finished with approved 4mm thick veneer with necessary hardware such as hinges, handles,locks etc. from HAFELE / or equivalent. internal area to be divided  finished with laminate as per selection the top shall be made with ply covered with a seating made with 100mm foam filling and wrapped around with a fabric as per selection. The item shall be provided with proper grooves, skirting etc,. as per drawing.           </t>
  </si>
  <si>
    <t>Providing &amp; fixing of  storage with shutters made out of 19mm thk ply and finished with approved 1mm thick laminate with necessary hardware such as hinges, handles,locks etc. from HAFELE / or equivalent. internally the cabinets shall be vertically divided into 2 equal parts with shelves made of 12mm thk ply. all internal areas shall be finished with a 0.8mm laminate as per selection. Top of the storage shall be made with 19mm thk ply and finished with laminate postformed with matching edge banding. Overhead  storage shutters to be finished with 1mm thk laminate matt finish as per selection, all internal surfaces to be finished with 0.8mm laminate as per selection. The item shall be provided with proper grooves, 75mm high &amp; 75mm recessed skirting etc,. as per drawing.                                                                                                                                                         2100X450X450MM</t>
  </si>
  <si>
    <t>Ply backing is 19mm istead of 6mm</t>
  </si>
  <si>
    <t>Ply backing is 12mm istead of 6mm</t>
  </si>
  <si>
    <t xml:space="preserve">Civil  &amp; Interior work for Office 1 , 2 &amp; Briefing Room at JCC Office at Level 3 at T2      </t>
  </si>
  <si>
    <t>WO No :-5700338947</t>
  </si>
  <si>
    <t>CLAIMABLE QTY</t>
  </si>
  <si>
    <t>CLAIMABLE AMOUNT (Rs)</t>
  </si>
  <si>
    <t>RA - 1 (Current Bill)</t>
  </si>
  <si>
    <t>Claimable %</t>
  </si>
  <si>
    <t>RATE (Rs)</t>
  </si>
  <si>
    <t>TOTAL</t>
  </si>
  <si>
    <t>18% GST</t>
  </si>
  <si>
    <t>GROSS TOTAL</t>
  </si>
  <si>
    <t>RA-1 (Current Bill)</t>
  </si>
  <si>
    <t>SECTION:  A</t>
  </si>
  <si>
    <t>Date:- 30-04-2024</t>
  </si>
  <si>
    <t>AMOUNT DIFFERENCE</t>
  </si>
  <si>
    <t>0.9 NRC USED INSTEAD OF 0.5 NRC</t>
  </si>
  <si>
    <t>RATE DIFFERENCE</t>
  </si>
  <si>
    <t>NEW RATE</t>
  </si>
  <si>
    <t>12MM PLY USED INSTEAD OF 6MM</t>
  </si>
  <si>
    <t>USED EXISTING SUPPORT</t>
  </si>
  <si>
    <t>EXISTING MAIN SUPPORT FOR BRIEFING ROOM &amp; OFFICE 1 CABIN</t>
  </si>
  <si>
    <t xml:space="preserve"> QTY</t>
  </si>
  <si>
    <t xml:space="preserve"> AMOUNT (Rs)</t>
  </si>
  <si>
    <t>RA-01 - Abstract</t>
  </si>
  <si>
    <t>Partition walls</t>
  </si>
  <si>
    <r>
      <t xml:space="preserve">Supply and installation of fire rated </t>
    </r>
    <r>
      <rPr>
        <b/>
        <sz val="10"/>
        <color theme="1"/>
        <rFont val="Century Gothic"/>
        <family val="2"/>
      </rPr>
      <t xml:space="preserve">calcium silicate board Partition Wall </t>
    </r>
    <r>
      <rPr>
        <sz val="10"/>
        <color theme="1"/>
        <rFont val="Century Gothic"/>
        <family val="2"/>
      </rPr>
      <t xml:space="preserve">with the necessory supports, fittings and fixtures </t>
    </r>
    <r>
      <rPr>
        <i/>
        <sz val="10"/>
        <color rgb="FFFF0000"/>
        <rFont val="Century Gothic"/>
        <family val="2"/>
      </rPr>
      <t xml:space="preserve">(excluding final finishes).
</t>
    </r>
    <r>
      <rPr>
        <i/>
        <sz val="10"/>
        <rFont val="Century Gothic"/>
        <family val="2"/>
      </rPr>
      <t>Purposed height of kitchen partition wall is 4500 mm and pot wash room is 3150mm, it may be change as per site conditions</t>
    </r>
    <r>
      <rPr>
        <sz val="10"/>
        <color theme="1"/>
        <rFont val="Century Gothic"/>
        <family val="2"/>
      </rPr>
      <t xml:space="preserve">.
</t>
    </r>
    <r>
      <rPr>
        <i/>
        <sz val="9"/>
        <color theme="1"/>
        <rFont val="Century Gothic"/>
        <family val="2"/>
      </rPr>
      <t>Note: Framing and double side board to be installed. Final Finishies price to be quoted in wall finishes section.</t>
    </r>
  </si>
  <si>
    <r>
      <t xml:space="preserve">Supply and installation of fire rated </t>
    </r>
    <r>
      <rPr>
        <b/>
        <sz val="10"/>
        <color theme="1"/>
        <rFont val="Century Gothic"/>
        <family val="2"/>
      </rPr>
      <t xml:space="preserve">calcium silicate board cladding </t>
    </r>
    <r>
      <rPr>
        <sz val="10"/>
        <color theme="1"/>
        <rFont val="Century Gothic"/>
        <family val="2"/>
      </rPr>
      <t>on the</t>
    </r>
    <r>
      <rPr>
        <b/>
        <sz val="10"/>
        <color theme="1"/>
        <rFont val="Century Gothic"/>
        <family val="2"/>
      </rPr>
      <t xml:space="preserve"> existing walls </t>
    </r>
    <r>
      <rPr>
        <sz val="10"/>
        <color theme="1"/>
        <rFont val="Century Gothic"/>
        <family val="2"/>
      </rPr>
      <t xml:space="preserve">in the </t>
    </r>
    <r>
      <rPr>
        <b/>
        <sz val="10"/>
        <color theme="1"/>
        <rFont val="Century Gothic"/>
        <family val="2"/>
      </rPr>
      <t>Kitchen &amp; pot wash area</t>
    </r>
    <r>
      <rPr>
        <sz val="10"/>
        <color theme="1"/>
        <rFont val="Century Gothic"/>
        <family val="2"/>
      </rPr>
      <t xml:space="preserve"> to pass the MEP services &amp; to receive the final finishes with the necessory supports, fittings and fixtures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3150mm, it may be change as per site conditions.
</t>
    </r>
    <r>
      <rPr>
        <i/>
        <sz val="9"/>
        <color theme="1"/>
        <rFont val="Century Gothic"/>
        <family val="2"/>
      </rPr>
      <t>Note: Framing and single side board to be installed on existing wall. Final Finishies price to be quoted in wall finishes section.</t>
    </r>
  </si>
  <si>
    <r>
      <t xml:space="preserve">Supply and installation of 100 mm thick fire rated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t>
    </r>
    <r>
      <rPr>
        <b/>
        <sz val="10"/>
        <color theme="1"/>
        <rFont val="Century Gothic"/>
        <family val="2"/>
      </rPr>
      <t>FOH &amp; dining area walls</t>
    </r>
    <r>
      <rPr>
        <sz val="10"/>
        <color theme="1"/>
        <rFont val="Century Gothic"/>
        <family val="2"/>
      </rPr>
      <t xml:space="preserve">.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3700mm, it may be change as per site conditions.
</t>
    </r>
    <r>
      <rPr>
        <i/>
        <sz val="9"/>
        <color theme="1"/>
        <rFont val="Century Gothic"/>
        <family val="2"/>
      </rPr>
      <t>Note: Framing and single side board to be installed on existing wall. Final Finishies price to be quoted in wall finishes section.</t>
    </r>
  </si>
  <si>
    <r>
      <t xml:space="preserve">Supply and installation of 65mm thick fire rated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t>
    </r>
    <r>
      <rPr>
        <b/>
        <sz val="10"/>
        <color theme="1"/>
        <rFont val="Century Gothic"/>
        <family val="2"/>
      </rPr>
      <t>FOH &amp; dining area walls</t>
    </r>
    <r>
      <rPr>
        <sz val="10"/>
        <color theme="1"/>
        <rFont val="Century Gothic"/>
        <family val="2"/>
      </rPr>
      <t xml:space="preserve">.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3700mm, it may be change as per site conditions.
</t>
    </r>
    <r>
      <rPr>
        <i/>
        <sz val="9"/>
        <color theme="1"/>
        <rFont val="Century Gothic"/>
        <family val="2"/>
      </rPr>
      <t>Note: Framing and single side board to be installed on existing wall. Final Finishies price to be quoted in wall finishes section.</t>
    </r>
  </si>
  <si>
    <t>VARIATION</t>
  </si>
  <si>
    <t xml:space="preserve">FLOOR FINISHES </t>
  </si>
  <si>
    <t>2.02a</t>
  </si>
  <si>
    <r>
      <t xml:space="preserve">150mm thick </t>
    </r>
    <r>
      <rPr>
        <b/>
        <sz val="10"/>
        <color theme="1"/>
        <rFont val="Century Gothic"/>
        <family val="2"/>
      </rPr>
      <t>concrete floor screeding</t>
    </r>
    <r>
      <rPr>
        <sz val="10"/>
        <color theme="1"/>
        <rFont val="Century Gothic"/>
        <family val="2"/>
      </rPr>
      <t xml:space="preserve"> to raise the floor to accomodate the drainage pipes and floor gratings &amp; to receive floor finish in the </t>
    </r>
    <r>
      <rPr>
        <b/>
        <sz val="10"/>
        <color theme="1"/>
        <rFont val="Century Gothic"/>
        <family val="2"/>
      </rPr>
      <t>Kitchen &amp; FOH counter areas</t>
    </r>
    <r>
      <rPr>
        <sz val="10"/>
        <color theme="1"/>
        <rFont val="Century Gothic"/>
        <family val="2"/>
      </rPr>
      <t xml:space="preserve">; all in accordance with drawings &amp; site conditions.
</t>
    </r>
    <r>
      <rPr>
        <i/>
        <sz val="10"/>
        <color theme="1"/>
        <rFont val="Century Gothic"/>
        <family val="2"/>
      </rPr>
      <t xml:space="preserve">Note: Total height of floor to be raised including floor finishes is </t>
    </r>
    <r>
      <rPr>
        <b/>
        <i/>
        <sz val="10"/>
        <color theme="1"/>
        <rFont val="Century Gothic"/>
        <family val="2"/>
      </rPr>
      <t>180mm in the kitchen &amp; FOH counter area only</t>
    </r>
  </si>
  <si>
    <r>
      <t xml:space="preserve">Supply &amp; installation of </t>
    </r>
    <r>
      <rPr>
        <b/>
        <sz val="10"/>
        <color theme="1"/>
        <rFont val="Century Gothic"/>
        <family val="2"/>
      </rPr>
      <t xml:space="preserve">water proofing </t>
    </r>
    <r>
      <rPr>
        <sz val="10"/>
        <color theme="1"/>
        <rFont val="Century Gothic"/>
        <family val="2"/>
      </rPr>
      <t xml:space="preserve">with all necessary items; all in accordance with drawings and below mentioned specification.
</t>
    </r>
    <r>
      <rPr>
        <i/>
        <sz val="9"/>
        <color theme="1"/>
        <rFont val="Century Gothic"/>
        <family val="2"/>
      </rPr>
      <t>Note: Detailed specifications of the materials to be submitted to client.</t>
    </r>
  </si>
  <si>
    <r>
      <rPr>
        <b/>
        <sz val="10"/>
        <color theme="1"/>
        <rFont val="Century Gothic"/>
        <family val="2"/>
      </rPr>
      <t>Wet Areas</t>
    </r>
    <r>
      <rPr>
        <sz val="10"/>
        <color theme="1"/>
        <rFont val="Century Gothic"/>
        <family val="2"/>
      </rPr>
      <t>: 2 Layers of 4mm thick SBS Bituminous membrane with 24-hour water ponding test including the sealing of Cores in the slab/walls (inspected and approved from airports team).</t>
    </r>
  </si>
  <si>
    <r>
      <t>Supply and installation of</t>
    </r>
    <r>
      <rPr>
        <b/>
        <sz val="10"/>
        <color theme="1"/>
        <rFont val="Century Gothic"/>
        <family val="2"/>
      </rPr>
      <t xml:space="preserve"> self levelling</t>
    </r>
    <r>
      <rPr>
        <sz val="10"/>
        <color theme="1"/>
        <rFont val="Century Gothic"/>
        <family val="2"/>
      </rPr>
      <t xml:space="preserve"> with all necessary items; all in accordance with drawings.</t>
    </r>
  </si>
  <si>
    <r>
      <t>Supply and installation of anti-skid</t>
    </r>
    <r>
      <rPr>
        <b/>
        <sz val="10"/>
        <color theme="1"/>
        <rFont val="Century Gothic"/>
        <family val="2"/>
      </rPr>
      <t xml:space="preserve"> 600 x 600 mm white floor tile</t>
    </r>
    <r>
      <rPr>
        <sz val="10"/>
        <color theme="1"/>
        <rFont val="Century Gothic"/>
        <family val="2"/>
      </rPr>
      <t xml:space="preserve"> in the kitchen &amp; Pot wash area as per the drawings and renders.
</t>
    </r>
    <r>
      <rPr>
        <i/>
        <sz val="9"/>
        <color theme="1"/>
        <rFont val="Century Gothic"/>
        <family val="2"/>
      </rPr>
      <t>Note: Material to be approved by Clients team.</t>
    </r>
  </si>
  <si>
    <r>
      <t xml:space="preserve">Supply and installation of </t>
    </r>
    <r>
      <rPr>
        <b/>
        <sz val="10"/>
        <color theme="1"/>
        <rFont val="Century Gothic"/>
        <family val="2"/>
      </rPr>
      <t xml:space="preserve">Stone Plastic Composite (SPC) flooring </t>
    </r>
    <r>
      <rPr>
        <sz val="10"/>
        <color theme="1"/>
        <rFont val="Century Gothic"/>
        <family val="2"/>
      </rPr>
      <t xml:space="preserve">in the FOH dining area area; colour &amp; design as per drawings &amp; render.
</t>
    </r>
    <r>
      <rPr>
        <i/>
        <sz val="10"/>
        <color theme="1"/>
        <rFont val="Century Gothic"/>
        <family val="2"/>
      </rPr>
      <t>Note: material to be approved by Clients Team</t>
    </r>
  </si>
  <si>
    <r>
      <t>Supply and installation of anti skid</t>
    </r>
    <r>
      <rPr>
        <b/>
        <sz val="10"/>
        <color theme="1"/>
        <rFont val="Century Gothic"/>
        <family val="2"/>
      </rPr>
      <t xml:space="preserve"> 300 x 300 mm designer floor tile </t>
    </r>
    <r>
      <rPr>
        <sz val="10"/>
        <color theme="1"/>
        <rFont val="Century Gothic"/>
        <family val="2"/>
      </rPr>
      <t xml:space="preserve">in the FOH area; colour &amp; design as per drawings &amp; render.
</t>
    </r>
    <r>
      <rPr>
        <i/>
        <sz val="10"/>
        <color theme="1"/>
        <rFont val="Century Gothic"/>
        <family val="2"/>
      </rPr>
      <t>Note: material to be approved by Clients Team</t>
    </r>
  </si>
  <si>
    <t>B</t>
  </si>
  <si>
    <t>DRAINAGE</t>
  </si>
  <si>
    <t xml:space="preserve">Supplying, fixing, testing and commissioning of PVC Soil, waste and ventilating pipes (SWR) conforming to IS:13592  Type B with rubber ring,yellow seal (conforming to IS : 5382) joints inclusive of all necessary specials like bends, tee, offsets, door bends, junctions, cowls, threaded type cleanout etc., laid under floor / fixed on walls and in pipe shaft with proper pipe support like brackets, hangers, G.I grip bolts etc., complete. The support shall be painted with two coats of enamel paint.The rate shall include the cost of galvanized U clamps, bolts &amp; nuts,painting of supports with 2 coats of zinc chromate primer with 2 coats of enamel paint of total DFT minimum 100 micron.  As required at site as per drawings to the satisfaction of the Project Manager. Internal Toilet </t>
  </si>
  <si>
    <t xml:space="preserve"> 75 mm dia</t>
  </si>
  <si>
    <t>Supplying, fixing and testing uPVC pressure pipes (6Kg/sqcm) conforming to IS 4985  for waste connection from washbasin, kitchen sink to floor trap, including, threading, cutting, laid under floor / concealed in wall etc. The work shall include wall chase and making good the same in cement mortar etc. complete to the satisfaction of Engineer-in-charge.The rate shall include the cost of galvanized U clamps, bolts &amp; nuts,painting of pipes with 2 coats of zinc chromate primer with 2 coats of enamel paint of total DFT minimum 100 micron</t>
  </si>
  <si>
    <t>40mm dia</t>
  </si>
  <si>
    <t>Supplying and installing MS fabricated drain grating at kitchen area where ever indicated using 50mm nominal bore,MS pipes at 105mm C/C and 8mm thick MS flats welded together and placed on MS angles of size 65mm x 65mm x 6mm, the quoted rates shall include for painting two coats of enamel paint over a coat of primer etc,.Complete.</t>
  </si>
  <si>
    <t>300mm wide Drain Channel</t>
  </si>
  <si>
    <t>Rm</t>
  </si>
  <si>
    <t>PLUMBING</t>
  </si>
  <si>
    <t>C</t>
  </si>
  <si>
    <t>WATER SUPPLY</t>
  </si>
  <si>
    <t xml:space="preserve">Supply Installation, testing &amp; commissioning of Chlorinated Polyvinyl Chloride (CPVC) pipes, SDR 11  as per IS 15778: 2007 &amp;  fittings as per ASTM D2846 / D2846M - 14 for pipe upt 50mm dia and for pipe 65mm and above use Sch 80 Pipes as per ASTM F - 441  &amp; Sch 80 fittings as per ASTM F439 - 13, both of approved make. both of approved make having thermal stability for hot &amp; cold water supply, including all CPVC plain &amp; brass threaded fittings such as bends, elbows, tees, sockets, unions, plugs etc., including fixing the pipe., including necessary drilling holes, chasing walls and making the same good in  as directed by the Engineer in-charge. </t>
  </si>
  <si>
    <t>Cost shall be inclusive of all hangers, clamps, brackets etc. shall be of galvanized iron unless specified otherwise and then supply of the same shall also be included for rates under this head. Also rates including flusing and chemical cleaning of pipes.Charges for Labelling of pipe as per color schedule over painted surface of the pipes.</t>
  </si>
  <si>
    <t>All pipes are mentioned here is ID only</t>
  </si>
  <si>
    <t>Domestic water supply</t>
  </si>
  <si>
    <t>15 mm nominal dia</t>
  </si>
  <si>
    <t>20 mm nominal dia</t>
  </si>
  <si>
    <r>
      <t xml:space="preserve">Supply Installation, testing &amp; commissioning of  </t>
    </r>
    <r>
      <rPr>
        <b/>
        <sz val="10"/>
        <rFont val="Helvetica Neue"/>
        <family val="2"/>
        <scheme val="minor"/>
      </rPr>
      <t>full way lever operated forged brass ball valve</t>
    </r>
    <r>
      <rPr>
        <sz val="10"/>
        <rFont val="Helvetica Neue"/>
        <family val="2"/>
        <scheme val="minor"/>
      </rPr>
      <t xml:space="preserve">  working  pressure not less than PN10 with threaded / flanged joints complete with nuts, bolts, gaskets, washers etc.</t>
    </r>
  </si>
  <si>
    <t>CEILING WORKS</t>
  </si>
  <si>
    <r>
      <t xml:space="preserve">Supply and Installation of </t>
    </r>
    <r>
      <rPr>
        <b/>
        <sz val="10"/>
        <rFont val="Century Gothic"/>
        <family val="2"/>
      </rPr>
      <t xml:space="preserve">fire rated Gypsum false ceiling with cove (for cove lights provision) </t>
    </r>
    <r>
      <rPr>
        <sz val="10"/>
        <rFont val="Century Gothic"/>
        <family val="2"/>
      </rPr>
      <t xml:space="preserve">in the the FOH &amp; dining area </t>
    </r>
    <r>
      <rPr>
        <b/>
        <sz val="10"/>
        <rFont val="Century Gothic"/>
        <family val="2"/>
      </rPr>
      <t>with paint of approved color</t>
    </r>
    <r>
      <rPr>
        <sz val="10"/>
        <rFont val="Century Gothic"/>
        <family val="2"/>
      </rPr>
      <t xml:space="preserve"> with necessary support, fixtures &amp; accessories as per drawings &amp; renders, refer to RCP layout.
Including access panel/door as per the MEP services and Cutting &amp; finishing for the AC grill/diffuser and lights.
</t>
    </r>
    <r>
      <rPr>
        <i/>
        <sz val="9"/>
        <rFont val="Century Gothic"/>
        <family val="2"/>
      </rPr>
      <t xml:space="preserve">Note: Material to be approved by Clients Team.
</t>
    </r>
    <r>
      <rPr>
        <i/>
        <sz val="9"/>
        <color rgb="FFFF0000"/>
        <rFont val="Century Gothic"/>
        <family val="2"/>
      </rPr>
      <t>Running meter of cove has included in total quantity (24.87m+9.32m)</t>
    </r>
  </si>
  <si>
    <t>JOINERY</t>
  </si>
  <si>
    <t>CHAIRS &amp; BANQUETTE SEATING</t>
  </si>
  <si>
    <r>
      <rPr>
        <b/>
        <sz val="10"/>
        <rFont val="Century Gothic"/>
        <family val="2"/>
      </rPr>
      <t>Customer Dining Chair :</t>
    </r>
    <r>
      <rPr>
        <sz val="10"/>
        <rFont val="Century Gothic"/>
        <family val="2"/>
      </rPr>
      <t xml:space="preserve"> Supply of Chair, inner side of chair in upholstery designer fabric of approved design and color, outer side of chair in upholstery of approved grey fabric, MS tube legs finished in golden powder coat.
Dimensions, color &amp; design as per the drawings and renders.
</t>
    </r>
    <r>
      <rPr>
        <i/>
        <sz val="10"/>
        <rFont val="Century Gothic"/>
        <family val="2"/>
      </rPr>
      <t>Note: Samples to be submitted by contractor</t>
    </r>
  </si>
  <si>
    <t>PCS</t>
  </si>
  <si>
    <r>
      <rPr>
        <b/>
        <sz val="10"/>
        <color theme="1"/>
        <rFont val="Century Gothic"/>
        <family val="2"/>
      </rPr>
      <t>Banquett Seating:</t>
    </r>
    <r>
      <rPr>
        <sz val="10"/>
        <color theme="1"/>
        <rFont val="Century Gothic"/>
        <family val="2"/>
      </rPr>
      <t xml:space="preserve"> Supply and installation of BANQUETTE SEATING MADE OF CUSHION FINISHED WITH LEATHER OF APPROVED COLOUR with 18mm THK MR MDF FINISHED LEATHER OF APPROVED COLOUR as per the drawings &amp; renders.
Size: L 11280 mm
Dimensions, color &amp; design as per the drawings and renders.
</t>
    </r>
    <r>
      <rPr>
        <i/>
        <sz val="10"/>
        <color theme="1"/>
        <rFont val="Century Gothic"/>
        <family val="2"/>
      </rPr>
      <t>Note: Samples to be submitted by contractor.</t>
    </r>
  </si>
  <si>
    <t>TABLE</t>
  </si>
  <si>
    <r>
      <rPr>
        <b/>
        <sz val="10"/>
        <rFont val="Century Gothic"/>
        <family val="2"/>
      </rPr>
      <t xml:space="preserve">Customer Dining Table: </t>
    </r>
    <r>
      <rPr>
        <sz val="10"/>
        <rFont val="Century Gothic"/>
        <family val="2"/>
      </rPr>
      <t xml:space="preserve">Supply and Installation of Table made up of 20mm thick Corian tabletop of approved color with 2 mm thick MS tube legs finished in black powder coat and gold power coat, 6mm thick Golden metal embedded in the sides of tabletop, leg base with 6mm thick steel plate in gold powder coat finish as per the drawings and renders.
</t>
    </r>
    <r>
      <rPr>
        <i/>
        <sz val="9"/>
        <rFont val="Century Gothic"/>
        <family val="2"/>
      </rPr>
      <t xml:space="preserve">Note: </t>
    </r>
    <r>
      <rPr>
        <sz val="9"/>
        <rFont val="Century Gothic"/>
        <family val="2"/>
      </rPr>
      <t>Samples to be submitted by contractor
Dimensions, color &amp; design as per the drawings and renders.</t>
    </r>
  </si>
  <si>
    <t xml:space="preserve">650L x 650W x 750H mm </t>
  </si>
  <si>
    <r>
      <t>Supply &amp; installation of "</t>
    </r>
    <r>
      <rPr>
        <b/>
        <sz val="10"/>
        <rFont val="Century Gothic"/>
        <family val="2"/>
      </rPr>
      <t xml:space="preserve">FOH counter" </t>
    </r>
    <r>
      <rPr>
        <sz val="10"/>
        <rFont val="Century Gothic"/>
        <family val="2"/>
      </rPr>
      <t>made up of 18mm thick MR-MDF structured,</t>
    </r>
    <r>
      <rPr>
        <b/>
        <sz val="10"/>
        <rFont val="Century Gothic"/>
        <family val="2"/>
      </rPr>
      <t xml:space="preserve"> </t>
    </r>
    <r>
      <rPr>
        <sz val="10"/>
        <rFont val="Century Gothic"/>
        <family val="2"/>
      </rPr>
      <t xml:space="preserve">with 12mm thick Corian material finish on top; and sides finished by stucco paint of RAL 4008 color and with black metal strips and cove lighting,
20mm wide black metal strips placed on the top of stucco finish with 20mm spacing
12mm thick corian skirting,
30mm dia 75mm high from centre guard rail finished with gold colour,
18mm THK MR MDF Partition wall 1100mm high finished with Oak wood veneer
18mm THK MR MDF swing door finish with oak wood veneer,
18mm THK MR MDF Planter box above counter sides finished with Oak wood Veneer and top with Corian of approved design
Adjustable 2 layer open shelf finished with approved white laminate,
3 layer adjustable shelf inner side finished with approved white laminate and outer with Oak wood veneer,
Open spaces for display units,
All inner sides of the counter are to be finished with white laminate,
and all necessary support, fittings, and accessories as per approved drawings and renders.
Space/provisions are to be provided to accommodate the equipment inside the counter as shown in the drawings and renders.
</t>
    </r>
    <r>
      <rPr>
        <i/>
        <sz val="8"/>
        <rFont val="Century Gothic"/>
        <family val="2"/>
      </rPr>
      <t xml:space="preserve">Note: Actual countertop material sample shall be submitted by the contractor
and, required provision for electrical socket as per power layout. 
</t>
    </r>
    <r>
      <rPr>
        <i/>
        <sz val="8"/>
        <color rgb="FFFF0000"/>
        <rFont val="Century Gothic"/>
        <family val="2"/>
      </rPr>
      <t>The contractor shall refer to the counter details for complete detailings, dimensions &amp; materials etc.</t>
    </r>
  </si>
  <si>
    <r>
      <t xml:space="preserve">Supply &amp; installation of </t>
    </r>
    <r>
      <rPr>
        <b/>
        <sz val="10"/>
        <rFont val="Century Gothic"/>
        <family val="2"/>
      </rPr>
      <t>planter box with fire rated artificial plants</t>
    </r>
    <r>
      <rPr>
        <sz val="10"/>
        <rFont val="Century Gothic"/>
        <family val="2"/>
      </rPr>
      <t xml:space="preserve"> with the 18mm thick MDF finished with laminate of approved color, 10mm thick wooden moulding, 6mm thick Corian cladding with 4mm grove &amp; naturally looking artificial fire rated plant as per drawings and renders.
Size: 600 x 300 x 800 mm
Dimensions, color &amp; design as per the drawings and renders.
</t>
    </r>
    <r>
      <rPr>
        <i/>
        <sz val="9"/>
        <rFont val="Century Gothic"/>
        <family val="2"/>
      </rPr>
      <t>Note: Samples shall be submitted by contractor.</t>
    </r>
  </si>
  <si>
    <t>SKIRTING</t>
  </si>
  <si>
    <r>
      <t xml:space="preserve">supply &amp; installation of </t>
    </r>
    <r>
      <rPr>
        <b/>
        <sz val="10"/>
        <color theme="1"/>
        <rFont val="Century Gothic"/>
        <family val="2"/>
      </rPr>
      <t>100mm wooden skirting matching wall color</t>
    </r>
    <r>
      <rPr>
        <sz val="10"/>
        <color theme="1"/>
        <rFont val="Century Gothic"/>
        <family val="2"/>
      </rPr>
      <t xml:space="preserve"> as per the renders &amp; drawings.
</t>
    </r>
    <r>
      <rPr>
        <i/>
        <sz val="9"/>
        <color theme="1"/>
        <rFont val="Century Gothic"/>
        <family val="2"/>
      </rPr>
      <t>Note: material to be approved by Clients Team</t>
    </r>
  </si>
  <si>
    <t>RM</t>
  </si>
  <si>
    <t>ELECTRICAL</t>
  </si>
  <si>
    <t>LOW VOLTAGE CABLES AND END TERMINATION</t>
  </si>
  <si>
    <t>3.1</t>
  </si>
  <si>
    <t>Low voltage Aluminium conductor cables</t>
  </si>
  <si>
    <t>Supply and laying of 1100 V grade, XLPE insulated,extruded PVC Inner Sheathed and extruded FRLS-PVC Outer sheatehed , aluminium conductor, Armoured  power cable as per specifications.  The cable shall be laid in  indoor trenches / cable trays as required. The cable shall be clamped at regular intervals to the suppoprts in trench or to cable trays or brick wall using MS clamps and fasteners. Rate shall exclude the cost of cable trays and termination in this item.</t>
  </si>
  <si>
    <t>NOTE: Cables will not be procured based on BOQ only. True measurements will be taken by Contractor before ordering, based on Drawings/ Site actual requirements ( Applicable to all respect Line items)</t>
  </si>
  <si>
    <t>a</t>
  </si>
  <si>
    <t>3.5CX 50Sqmm Alu.arm  Cable</t>
  </si>
  <si>
    <t>Rmt</t>
  </si>
  <si>
    <t>b</t>
  </si>
  <si>
    <t>c</t>
  </si>
  <si>
    <t>d</t>
  </si>
  <si>
    <t>e</t>
  </si>
  <si>
    <t xml:space="preserve">4CX 10Sqmm Alu.arm  Cable </t>
  </si>
  <si>
    <t>3.2</t>
  </si>
  <si>
    <t>Low Voltage Copper Conductor Cables</t>
  </si>
  <si>
    <t xml:space="preserve">  </t>
  </si>
  <si>
    <t>Supply and laying of 1100 V grade, XLPE insulated,extruded PVC Inner Sheathed and extruded FRLS-PVC Outer sheatehed  copper conductor, Armoured/Un armoured  power cable as per specifications.  The cable shall be laid in  indoor trenches / cable trays as required. The cable shall be clamped at regular intervals to the suppoprts in trench or to cable trays or brick wall using MS clamps and fasteners. Rate shall exclude the cost of cable trays and termination  in this item.</t>
  </si>
  <si>
    <t>Armoured Copper Cables :</t>
  </si>
  <si>
    <t>4Cx 16sqmm Cu Arm Cable</t>
  </si>
  <si>
    <t>4Cx 6sqmm Cu Arm Cable</t>
  </si>
  <si>
    <t>4Cx 4sqmm Cu Arm Cable</t>
  </si>
  <si>
    <t>3Cx 4sqmm Cu Arm. Cable</t>
  </si>
  <si>
    <t>3.3</t>
  </si>
  <si>
    <t>Copper Flexible Cables :</t>
  </si>
  <si>
    <t xml:space="preserve">3Cx6sqmm Cu Flexible Cable </t>
  </si>
  <si>
    <t>3.4</t>
  </si>
  <si>
    <t>LOW VOLTAGE CABLE END TERMINATION:</t>
  </si>
  <si>
    <t>3.5CX 50 Sqmm Alu.arm  Cable</t>
  </si>
  <si>
    <t>3.5</t>
  </si>
  <si>
    <t>3.6</t>
  </si>
  <si>
    <r>
      <t xml:space="preserve">Supply and providing LV cable end termination for below listed cable with copper lugs, brass cable glands, tapping, crimping, etc. complete.                                                                                                                                                                                                                                                     </t>
    </r>
    <r>
      <rPr>
        <b/>
        <sz val="10"/>
        <rFont val="Helvetica Neue"/>
        <scheme val="major"/>
      </rPr>
      <t>Single Compression Glands : Cable Size Below 150 Sqmm                                                                                                                                  Double Compression Glands : Cable size above 185sqmm and Single core cables 400sqmm and above</t>
    </r>
  </si>
  <si>
    <t>CIRCUIT MAINS</t>
  </si>
  <si>
    <t>CIRCUIT MAIN FOR LIGHTING/POWER :</t>
  </si>
  <si>
    <t>Supply and drawing of 1100V grade, multi strand FRLS insulated copper conductor wire. drawn into  existing raceways/cable trays with necessary fixing accessories.</t>
  </si>
  <si>
    <t>3 core 1.5 sqmm Double Insulated Copper copper conductor flexible cable with FRLS Sheathing in the existing raceways/conduits. Rate shall exclude the cost of Raceway/Conduit in this items.</t>
  </si>
  <si>
    <t>Rmtrs</t>
  </si>
  <si>
    <t>3 core 2.5 sqmm Double Insulated Copper copper conductor flexible cable with FRLS Sheathing in the existing raceways/conduits. Rate shall exclude the cost of Raceway/conduit  in this items.</t>
  </si>
  <si>
    <t xml:space="preserve">3 core 4 sqmm Double Insulated Copper copper conductor flexible cable with FRLS Sheathing in the existing raceways/conduit. Rate shall exclude the cost of Raceway/conduit in this items. </t>
  </si>
  <si>
    <t>1 core 4 sqmm Double Insulated Copper copper conductor flexible cable with FRLS Sheathing in the existing raceways/conduits. Rate shall exclude the cost of Raceway/conduit  in this items.</t>
  </si>
  <si>
    <t>1 core 6 sqmm Double Insulated Copper copper conductor flexible cable with FRLS Sheathing in the existing raceways/conduits. Rate shall exclude the cost of Raceway/conduit  in this items.</t>
  </si>
  <si>
    <t>6</t>
  </si>
  <si>
    <t xml:space="preserve">POINT WIRING </t>
  </si>
  <si>
    <t>6.1</t>
  </si>
  <si>
    <t>PRIMARY LIGHT POINT (Switch Control)</t>
  </si>
  <si>
    <t>Primary light point means wiring from first switch control  to  the first  light outlet.  The  switch  and  all necessary accessories would be part of primary point.'. Not to  include the incoming lighting circuit from MCB-DB to switch.' But to include the sub-circuit if  it is drawn from adjacent switch box.
Ceiling  flexible  conduit  shall  be  included  at the drop of light fixture.</t>
  </si>
  <si>
    <t>6.2</t>
  </si>
  <si>
    <t>SECONDARY LIGHT POINT (Switch Control)</t>
  </si>
  <si>
    <t>Secondary light point means extention of light outlet from existing primary point. Same to be controlled by the existing  switch of primary point. Ceiling flexible conduit shall be included at the drop of light fixture.</t>
  </si>
  <si>
    <r>
      <t>Point wiring of light, using 1100 volt grade, 3Rx1.5Sqmm multi strand FRLS insulated copper conductor flexible cable, drawn in existing raceways/Conduit. The rate shall include providing mounting boxes with tapped holes for lights switches, moulded front plates with brass screws  earthing of  all points using third core of the cable,  For MCB Controlled Lights -DB to 1st light will be measured as circuit wiring.The point wiring shall be as per specification.Rate shall exclude the cost of MCB,Rceways in this item.</t>
    </r>
    <r>
      <rPr>
        <b/>
        <sz val="10"/>
        <rFont val="Helvetica Neue"/>
        <scheme val="major"/>
      </rPr>
      <t>(CONDUIT - GI)</t>
    </r>
  </si>
  <si>
    <t>CABLE TRAY/RACEWAYS</t>
  </si>
  <si>
    <t>7.2</t>
  </si>
  <si>
    <t>Perforated Type</t>
  </si>
  <si>
    <t xml:space="preserve">Supply and providing  MS Perforated cable trays factory fabricated out of 2mm thick pre galvanized sheet steel, channel size 50 mm supporting angle frame at every 1.8 m, bottom angle fasteners, anchor grip bolts, synthetic enamelled painting, etc.  The tray shall be suspended from ceiling using anchor bolt and angle iron supports or mounted from wall.  The rate shall include all  accessories like bends, elbows, tees, coupler plates, etc., which will be measured as linear measurement and fixing accessories.The rate shall include the cost of Supports </t>
  </si>
  <si>
    <t>d)</t>
  </si>
  <si>
    <t>200 mm wide 50 mm height</t>
  </si>
  <si>
    <t xml:space="preserve">POWDER COATED FRAME FOR MCB DB's </t>
  </si>
  <si>
    <t>Supply and Installation of DB Frame with wire ways shall be made out of 1.6mm thick CRCA sheet steel and powder coating colour shall match the colour of MCB DB's with hinged type door. 100mm x  100mm  1.6mm thick,  wire ways / Raceway with 2mm thick screwed / press to  fit cover with hinged type door  for making Frame for MCB DB's. Complete required including installation accessories.</t>
  </si>
  <si>
    <t>8</t>
  </si>
  <si>
    <t>EARTHING</t>
  </si>
  <si>
    <t xml:space="preserve">Nos </t>
  </si>
  <si>
    <t>8.3</t>
  </si>
  <si>
    <t>Supply and running of below listed sizes of electrolytic copper / GI earth conductor tapes / wires and laid along with cable or clamped to brick wall, etc., as required.</t>
  </si>
  <si>
    <t xml:space="preserve">8 SWG GI wire for Earthing </t>
  </si>
  <si>
    <t>25x3mm GI Flat</t>
  </si>
  <si>
    <t>1Cx6sqmm Cu Flexible Cable  Earthing (Green)</t>
  </si>
  <si>
    <t>1Cx4sqmm Cu Flexible Cable  Earthing (Green)</t>
  </si>
  <si>
    <t>8.4</t>
  </si>
  <si>
    <t>Supply and installation of Earth pads made out of copper/GI busbars installed on 1100 V insulators including hardware and other minor civil works.associated works.</t>
  </si>
  <si>
    <t>Busbar of 0.5 Mtr length made out of 45 x 6 mm GI strip with drill holes of M8 at 25mm interval mounted on insulators.</t>
  </si>
  <si>
    <t>9</t>
  </si>
  <si>
    <t>PVC pipes (Electrical/IT/AV/CCTV/ACS)</t>
  </si>
  <si>
    <t>32 mm dia conduit</t>
  </si>
  <si>
    <t>25 mm dia conduit</t>
  </si>
  <si>
    <t>20 mm dia conduit</t>
  </si>
  <si>
    <t>GI pipes (Electrical/IT/AV/CCTV/ACS)</t>
  </si>
  <si>
    <t>9.2</t>
  </si>
  <si>
    <t>Supply and laying of 2 mm thick rigid MS conduits in concealed/Open conduit system using conduit accessories like junction boxes, collars, bends, elbows, binding wires, etc.</t>
  </si>
  <si>
    <t>No</t>
  </si>
  <si>
    <t>LS</t>
  </si>
  <si>
    <t>Period of work Executed : Aug'24</t>
  </si>
  <si>
    <t>PLANTER BOXES &amp; ARTIFICIAL PLANTS</t>
  </si>
  <si>
    <t>Ashish Nagar</t>
  </si>
  <si>
    <t>TFS</t>
  </si>
  <si>
    <t>Name of Work: AJ Kitchen Fit Out</t>
  </si>
  <si>
    <t>Semolina/PO/24-25/000687</t>
  </si>
  <si>
    <t>WO No :-Semolina/PO/24-25/000687</t>
  </si>
  <si>
    <t>HVAC</t>
  </si>
  <si>
    <t>ELECTROSTATIC DRY SCRUBBER FOR KITCHEN EXHAUST OF 3600 CFM.</t>
  </si>
  <si>
    <r>
      <rPr>
        <b/>
        <sz val="10"/>
        <color indexed="8"/>
        <rFont val="Trebuchet MS"/>
        <family val="2"/>
      </rPr>
      <t>Supply, installation, testing &amp; Commissioning of Electro- Static DRY scrubber for the above exhaust rating of 3600 CFM. The vendor shall include the Pressure drop to be 20mm Wg,</t>
    </r>
    <r>
      <rPr>
        <sz val="10"/>
        <color indexed="8"/>
        <rFont val="Trebuchet MS"/>
        <family val="2"/>
      </rPr>
      <t xml:space="preserve"> works with necessary valve arrangement. The scope of supply should include complete system for Electrostatic Dry scrubber operation. It shall also include the carbon filters for residual carbon content removal.The Electrostatic Air Cleaners shall be supplied as a one-piece factory joined assembly of individual section(s) selected to treat oil mist, smoke, fume, grease &amp; dust/ powder problems.  
</t>
    </r>
  </si>
  <si>
    <t>Housing shall be constructed with minimum 1.6mm thick steel sheet with reinforced structure &amp; powder coated to protect against rust and corrosion.  It shall have a hinged door for cell access, located one side of the unit.  The door shall be gasketed to prevent air leakage.  There shall be a safety interlock switch to cut off primary supply when the access door is opened.The external finish shall be a durable industrial grade semi-gloss epoxy-polyester coating suitable for outdoor installations.</t>
  </si>
  <si>
    <t>Ionizing-Collecting cell(s) shall be of one-piece construction 13.38” (340mm) deep in direction of airflow.  The dimension of the collection cell shall be 18.89” (480mm) H x 19.76” (502mm)W Max. All support framing, end plates and ionizer ground electrodes shall be 0.080 inch (2mm) thick aluminum.  Both repelling and collector plates shall be 0.032 inch (0.8mm) thick aluminum alloy material rigidly retained in place with tubular spacers and tie rods. Each plate shall be corrugated, perpendicular to airflow direction.  Spacing between plates shall be no less than 0.318 inch (8mm).  Each cell shall weigh at least 17 kg with at least 8 stainless steel spiked blade ionizers. Tungsten wire ionizers will not be accepted</t>
  </si>
  <si>
    <t>Ionizing spiked blade shall be made of Stainless steel 304 material, rigidly supported both vertically and laterally.  Spiked ionizer to ground electrode spacing shall be 1.0" (25mm). High voltage support insulators shall be of Teflon material for dielectric strength.</t>
  </si>
  <si>
    <t>Equipment should be selected on the basis of required Air handling capacity so as to achieve 90-95% particulate matter removal efficiency according to DOP Test or EN779 European standard (Equivalent to ASHRAE 52.1). Vendor should submit the Test report from the Lab having Test facility according to ASHRAE 52.2 or EN779. In the absence of Test report Vendor should demonstrate the efficiency claim at their manufacturing facility at their expenses.</t>
  </si>
  <si>
    <t>Power supplies shall be 100% solid state, operate on 230 VAC, 50 Hz, 1 Phase input and provide a dual high voltage output of 12-13 KVDC for the ionizer and  6.0-6.5 KVDC for the collector in normal operation conditions. Current output at the high tension shall be 12mA. A maximum power output for the solid state power supply shall be 120 watts to maintain the specified collection efficiency.  Integrally mounted Electrical interlocks shall be provided to prevent access to the high voltage components without first interrupting the primary input power.  The power supply shall operate over a temperature range of -32 degrees F to 140 degrees F, be overloaded self-protecting and accommodate an LED lights indicating the performance status of the ionizing/collecting cell. High voltage output components in the power supply shall be sealed with epoxy for moisture resistance.</t>
  </si>
  <si>
    <t>The power pack shall incorporate a short circuit arc protection with automatic power restoration system to prevent overload.</t>
  </si>
  <si>
    <t>There shall be 2 LED lights (Green &amp; Red) installed on the access door of the unit to indicate the status of the air cleaning system</t>
  </si>
  <si>
    <t xml:space="preserve">BMS (Building Management System) interface: The power supply (pack) shall have a 2 wire dry contacts (NO/NC) for remote link to Building Management System. This is for performance indication of the air cleaning system
</t>
  </si>
  <si>
    <t>Supply , Installation , Testing &amp; Commissioning of Electro-static Dry Scrubber unit complete with all sections as listed above &amp; detailed in tender drawings</t>
  </si>
  <si>
    <t>50% claimed in RA 1</t>
  </si>
  <si>
    <t>IT/NETWORKING :</t>
  </si>
  <si>
    <t>4-pair, Cat 6 UTP FRLS Cable</t>
  </si>
  <si>
    <t xml:space="preserve">Mtrs </t>
  </si>
  <si>
    <t>Cat 6 UTP Information Outlet for Workstation end</t>
  </si>
  <si>
    <t>Cat 6 RJ45-RJ45 UTP Patch Cords, color matched, Yellow - Workstation end, 7 ft</t>
  </si>
  <si>
    <t xml:space="preserve">Single Face Plates </t>
  </si>
  <si>
    <t>Supply and fixing  of Metal box suitable  information outlet , flush/surface type in position .The rate shall exclude the cost of faceplate and Information Outlet.</t>
  </si>
  <si>
    <t>1.8</t>
  </si>
  <si>
    <t>Cat 6 24 Port Angled Discrete Jack panel - fully loaded (1U).The rate shall include the cost of Patch Panel, Information Outlets with all the required supporting accessories.</t>
  </si>
  <si>
    <t>06 U wall mount rack with required mounting accessories, Rate shall include required accessories, tools etc., complete as required.</t>
  </si>
  <si>
    <t>1</t>
  </si>
  <si>
    <t xml:space="preserve">Supply, installation, testing and Commissioning of UL approved, IP based Dome Indoor type 5MP,HD Dome camera </t>
  </si>
  <si>
    <t>3</t>
  </si>
  <si>
    <r>
      <t>Supply, installation, testing and Commissioning of</t>
    </r>
    <r>
      <rPr>
        <b/>
        <sz val="12"/>
        <rFont val="Arial"/>
        <family val="2"/>
      </rPr>
      <t xml:space="preserve"> 8 Channel NVR</t>
    </r>
    <r>
      <rPr>
        <sz val="12"/>
        <rFont val="Arial"/>
        <family val="2"/>
      </rPr>
      <t xml:space="preserve"> Ultra 4 K resolution and recording software with </t>
    </r>
    <r>
      <rPr>
        <b/>
        <sz val="12"/>
        <rFont val="Arial"/>
        <family val="2"/>
      </rPr>
      <t>Storage capacity of  30Days</t>
    </r>
    <r>
      <rPr>
        <sz val="12"/>
        <rFont val="Arial"/>
        <family val="2"/>
      </rPr>
      <t xml:space="preserve"> .with all required accessories </t>
    </r>
  </si>
  <si>
    <t>4</t>
  </si>
  <si>
    <t>CAT 6 PoE Cable, as per the survey done, Rate shall include required accessories, tools etc., complete as required.</t>
  </si>
  <si>
    <t>Mtr</t>
  </si>
  <si>
    <t>5</t>
  </si>
  <si>
    <t>Cat 6 Sngle Information Outlets including faceplates and backbox accessories.</t>
  </si>
  <si>
    <t>Cat 6,  PoE 4ft Gigabit Snagless Molded Patch Cable (RJ-45 Male) with factory crimping, these patch cords will suffice for connecting between Data Outlet &amp; CCTV (100%)</t>
  </si>
  <si>
    <t xml:space="preserve">Agency Name : </t>
  </si>
  <si>
    <t>WALL FINISHES</t>
  </si>
  <si>
    <t>FOH &amp; Dining areas</t>
  </si>
  <si>
    <r>
      <t xml:space="preserve">Supply &amp; installation of </t>
    </r>
    <r>
      <rPr>
        <b/>
        <sz val="10"/>
        <color theme="1"/>
        <rFont val="Century Gothic"/>
        <family val="2"/>
      </rPr>
      <t>WOODEN MOULDING STRIP finished</t>
    </r>
    <r>
      <rPr>
        <sz val="10"/>
        <color theme="1"/>
        <rFont val="Century Gothic"/>
        <family val="2"/>
      </rPr>
      <t xml:space="preserve"> with paint of approved colour on the walls of Dining &amp; FOH area as per drawings and renders.
</t>
    </r>
    <r>
      <rPr>
        <i/>
        <sz val="10"/>
        <color theme="1"/>
        <rFont val="Century Gothic"/>
        <family val="2"/>
      </rPr>
      <t>Note: Material to be approved by clients Team</t>
    </r>
  </si>
  <si>
    <t>Date : 12-09-2024</t>
  </si>
  <si>
    <t>Date:- 12-09-2024</t>
  </si>
  <si>
    <t xml:space="preserve">AJ Kitchen Fit Out   </t>
  </si>
  <si>
    <t>Semolina Project Pvt Ltd.</t>
  </si>
  <si>
    <t xml:space="preserve">Sr no </t>
  </si>
  <si>
    <t xml:space="preserve">Description </t>
  </si>
  <si>
    <t>PO value</t>
  </si>
  <si>
    <t>Previous Bill Amount</t>
  </si>
  <si>
    <t xml:space="preserve">Present Bill Amount </t>
  </si>
  <si>
    <t xml:space="preserve">Cumulative Amount </t>
  </si>
  <si>
    <t xml:space="preserve">Variance Amount </t>
  </si>
  <si>
    <t>GST 18 %</t>
  </si>
  <si>
    <t>Total</t>
  </si>
  <si>
    <t>Gross Total</t>
  </si>
  <si>
    <t>PLUMBING - TOTAL</t>
  </si>
  <si>
    <t>Plumbing</t>
  </si>
  <si>
    <t>ELECTRICAL - TOTAL</t>
  </si>
  <si>
    <t>HVAC - TOTAL</t>
  </si>
  <si>
    <t>Electrical</t>
  </si>
  <si>
    <t>Vendor Name : ARIHANT INFRACON</t>
  </si>
  <si>
    <t>PO No: Semolina/PO/24-25/000687</t>
  </si>
  <si>
    <t>CIVIL &amp; INTERIOR WORKS</t>
  </si>
  <si>
    <t>FURNITURE</t>
  </si>
  <si>
    <t>CIVIL &amp; INTERIOR WORKS  - TOTAL</t>
  </si>
  <si>
    <t>FURNITURE - TOTAL</t>
  </si>
  <si>
    <t>Civil &amp; Interior Work</t>
  </si>
  <si>
    <t>Furniture</t>
  </si>
  <si>
    <t>Signages</t>
  </si>
  <si>
    <t>Fire Alarm System</t>
  </si>
  <si>
    <t>Fire Sprinkler System</t>
  </si>
  <si>
    <t>IT</t>
  </si>
  <si>
    <t>CCTV System</t>
  </si>
  <si>
    <t>CCTV</t>
  </si>
  <si>
    <t>CCTV - TOTAL</t>
  </si>
  <si>
    <t>IT - TOTAL</t>
  </si>
  <si>
    <t>Claimabl Qty</t>
  </si>
  <si>
    <t>A</t>
  </si>
  <si>
    <t>Kitchen &amp; Pot Wash areas</t>
  </si>
  <si>
    <r>
      <t xml:space="preserve">Supply &amp; installation of </t>
    </r>
    <r>
      <rPr>
        <b/>
        <sz val="10"/>
        <color theme="1"/>
        <rFont val="Century Gothic"/>
        <family val="2"/>
      </rPr>
      <t xml:space="preserve">300x300 mm White wall tile </t>
    </r>
    <r>
      <rPr>
        <sz val="10"/>
        <color theme="1"/>
        <rFont val="Century Gothic"/>
        <family val="2"/>
      </rPr>
      <t xml:space="preserve">in the kitchen &amp; Pot wash area as per drawings and renders.
</t>
    </r>
    <r>
      <rPr>
        <i/>
        <sz val="10"/>
        <color theme="1"/>
        <rFont val="Century Gothic"/>
        <family val="2"/>
      </rPr>
      <t>Note: material to be approved by Clients Team</t>
    </r>
    <r>
      <rPr>
        <sz val="10"/>
        <color theme="1"/>
        <rFont val="Century Gothic"/>
        <family val="2"/>
      </rPr>
      <t>. Considered Ceiling height in kitchen is 3000mm</t>
    </r>
  </si>
  <si>
    <r>
      <t xml:space="preserve">Allow sum for the supply and Installation of </t>
    </r>
    <r>
      <rPr>
        <b/>
        <sz val="10"/>
        <rFont val="Century Gothic"/>
        <family val="2"/>
      </rPr>
      <t>SS corner beeding</t>
    </r>
    <r>
      <rPr>
        <sz val="10"/>
        <rFont val="Century Gothic"/>
        <family val="2"/>
      </rPr>
      <t xml:space="preserve"> on the corners of kitchen wall tiles.</t>
    </r>
  </si>
  <si>
    <t>GYPSUM WORKS</t>
  </si>
  <si>
    <r>
      <t xml:space="preserve">Supply &amp; installation of fire rated </t>
    </r>
    <r>
      <rPr>
        <b/>
        <sz val="10"/>
        <color theme="1"/>
        <rFont val="Century Gothic"/>
        <family val="2"/>
      </rPr>
      <t>bulkhead gypsum</t>
    </r>
    <r>
      <rPr>
        <sz val="10"/>
        <color theme="1"/>
        <rFont val="Century Gothic"/>
        <family val="2"/>
      </rPr>
      <t xml:space="preserve"> above the hood in white paint matt finish. Paint shall be included, as per the below hood sizes.
Considered Ceiling height in kitchen is 3000mm</t>
    </r>
  </si>
  <si>
    <t>5.01A</t>
  </si>
  <si>
    <t xml:space="preserve">Hood - Hot Cooking line : 2600 L x 1000 W x 600 H mm </t>
  </si>
  <si>
    <r>
      <t xml:space="preserve">Supply &amp; Installation of </t>
    </r>
    <r>
      <rPr>
        <b/>
        <sz val="10"/>
        <rFont val="Century Gothic"/>
        <family val="2"/>
      </rPr>
      <t>600x600 mm metal tile ceiling</t>
    </r>
    <r>
      <rPr>
        <sz val="10"/>
        <rFont val="Century Gothic"/>
        <family val="2"/>
      </rPr>
      <t xml:space="preserve"> in the Kitchen &amp; Pot wash area with necessary support, fixtures &amp; accessories as per drawings &amp; renders
</t>
    </r>
    <r>
      <rPr>
        <i/>
        <sz val="10"/>
        <rFont val="Century Gothic"/>
        <family val="2"/>
      </rPr>
      <t>Note: Material to be approved by Clients Team.</t>
    </r>
  </si>
  <si>
    <r>
      <t xml:space="preserve">Supply and Installation of </t>
    </r>
    <r>
      <rPr>
        <b/>
        <sz val="10"/>
        <rFont val="Century Gothic"/>
        <family val="2"/>
      </rPr>
      <t>Metal 3x3cm mesh ceiling with fire rated hanging flowers</t>
    </r>
    <r>
      <rPr>
        <sz val="10"/>
        <rFont val="Century Gothic"/>
        <family val="2"/>
      </rPr>
      <t xml:space="preserve"> in the FOH &amp; Dining areas including the final finishes with necessary support, fixtures &amp; accessories as per drawings &amp; renders.
</t>
    </r>
    <r>
      <rPr>
        <i/>
        <sz val="9"/>
        <rFont val="Century Gothic"/>
        <family val="2"/>
      </rPr>
      <t>Note: Material to be approved by Clients Team.
This ceiling will be Mesh type so that flower can be hanged.</t>
    </r>
  </si>
  <si>
    <r>
      <t xml:space="preserve">Supply and painting with </t>
    </r>
    <r>
      <rPr>
        <b/>
        <sz val="10"/>
        <rFont val="Century Gothic"/>
        <family val="2"/>
      </rPr>
      <t>matt finish paint of approved color</t>
    </r>
    <r>
      <rPr>
        <sz val="10"/>
        <rFont val="Century Gothic"/>
        <family val="2"/>
      </rPr>
      <t xml:space="preserve"> on the slab &amp; walls of inside ceiling area of FOH &amp; dinning, including paints on all MEP services &amp; metal ceiling parts.
</t>
    </r>
    <r>
      <rPr>
        <i/>
        <sz val="9"/>
        <rFont val="Century Gothic"/>
        <family val="2"/>
      </rPr>
      <t>Note: color to be selected/approved by Clients Team.
The metioned quantity is the total covered area of the FOH and dining, quote the price accordingly for the paint on the slab and walls above the ceiling level and painting on all the MEP services</t>
    </r>
  </si>
  <si>
    <t>DOORS</t>
  </si>
  <si>
    <r>
      <t>Supply and installation of heavy duty single leaf</t>
    </r>
    <r>
      <rPr>
        <b/>
        <sz val="10"/>
        <rFont val="Century Gothic"/>
        <family val="2"/>
      </rPr>
      <t xml:space="preserve"> both side swing fire rated wooden door </t>
    </r>
    <r>
      <rPr>
        <sz val="10"/>
        <rFont val="Century Gothic"/>
        <family val="2"/>
      </rPr>
      <t xml:space="preserve">(kitchen door flushed to wall invisible type
finished with same wall color) with the door frame for kitchen, including all the fittings &amp; accessories as per the drawings and renders.
Groove to be provided as per drawing and render.
Dim: 2100H x 900W mm
</t>
    </r>
    <r>
      <rPr>
        <i/>
        <sz val="9"/>
        <rFont val="Century Gothic"/>
        <family val="2"/>
      </rPr>
      <t>Note: Door frame should not be visible from Customer dining area.</t>
    </r>
  </si>
  <si>
    <t>Miscellaneous works</t>
  </si>
  <si>
    <t>Allow sum for the closing of wall opening using foams.</t>
  </si>
  <si>
    <t>Allow sum for the Kitchen equipment equipment unloading and shifting till outlet</t>
  </si>
  <si>
    <r>
      <t xml:space="preserve">Supply &amp; Painiting of </t>
    </r>
    <r>
      <rPr>
        <b/>
        <sz val="10"/>
        <color theme="1"/>
        <rFont val="Century Gothic"/>
        <family val="2"/>
      </rPr>
      <t>matt finish paint of approved color</t>
    </r>
    <r>
      <rPr>
        <sz val="10"/>
        <color theme="1"/>
        <rFont val="Century Gothic"/>
        <family val="2"/>
      </rPr>
      <t xml:space="preserve"> on the walls of dining &amp; FOH area as per the drawings &amp; renders.
</t>
    </r>
    <r>
      <rPr>
        <i/>
        <sz val="10"/>
        <color theme="1"/>
        <rFont val="Century Gothic"/>
        <family val="2"/>
      </rPr>
      <t>Note: Material to be approved by clients Team</t>
    </r>
  </si>
  <si>
    <r>
      <t xml:space="preserve">Supply and installation of </t>
    </r>
    <r>
      <rPr>
        <sz val="10"/>
        <color rgb="FFFF0000"/>
        <rFont val="Century Gothic"/>
        <family val="2"/>
      </rPr>
      <t>"FOH Back counter"</t>
    </r>
    <r>
      <rPr>
        <sz val="10"/>
        <color theme="1"/>
        <rFont val="Century Gothic"/>
        <family val="2"/>
      </rPr>
      <t xml:space="preserve"> made up of SS metal structure (Kitchen equipment vendor makes SS metal frame structure), Top finished with Corian material of approved design and the sides cladding &amp; doors by 18mm thick MR-MDF finished with oak wood veneer. </t>
    </r>
    <r>
      <rPr>
        <sz val="10"/>
        <color rgb="FFFF0000"/>
        <rFont val="Century Gothic"/>
        <family val="2"/>
      </rPr>
      <t xml:space="preserve">
</t>
    </r>
    <r>
      <rPr>
        <i/>
        <sz val="9"/>
        <color rgb="FFFF0000"/>
        <rFont val="Century Gothic"/>
        <family val="2"/>
      </rPr>
      <t>The contractor shall refer to the FOH back counter detail drawings &amp; renders for complete detailings, dimensions &amp; materials etc.</t>
    </r>
  </si>
  <si>
    <r>
      <t>Supply and installation of "</t>
    </r>
    <r>
      <rPr>
        <b/>
        <sz val="10"/>
        <color theme="1"/>
        <rFont val="Century Gothic"/>
        <family val="2"/>
      </rPr>
      <t>Back Counter for u/c Ice Machine</t>
    </r>
    <r>
      <rPr>
        <sz val="10"/>
        <color theme="1"/>
        <rFont val="Century Gothic"/>
        <family val="2"/>
      </rPr>
      <t xml:space="preserve">" made up of 18mm THK MRMDF COUNTER WITH OPEN SHELF FOR UNDERCOUNTER ICE CUBE MACHINE, Top finished with Corian material of approved design and the sides cladding by 18mm thick MR-MDF finished with oak wood veneer. 
</t>
    </r>
    <r>
      <rPr>
        <i/>
        <sz val="9"/>
        <color rgb="FFFF0000"/>
        <rFont val="Century Gothic"/>
        <family val="2"/>
      </rPr>
      <t>The contractor shall refer to the detail drawings &amp; renders for complete detailings, dimensions &amp; materials etc.</t>
    </r>
  </si>
  <si>
    <r>
      <t xml:space="preserve">Supply and installation of </t>
    </r>
    <r>
      <rPr>
        <b/>
        <sz val="10"/>
        <rFont val="Century Gothic"/>
        <family val="2"/>
      </rPr>
      <t>SERVICE COUNTER</t>
    </r>
    <r>
      <rPr>
        <sz val="10"/>
        <rFont val="Century Gothic"/>
        <family val="2"/>
      </rPr>
      <t xml:space="preserve"> MADE UP OF 18mm THK MRMDF
FINISHED WITH OAK WOOD VENEER ON THE OUTER SIDE, 18mm THK MRMDF DRAWER FOR CUTTLERY, FINISHED IN WHITE MICA IN INNER SIDE, as per the renders and drawings.  </t>
    </r>
    <r>
      <rPr>
        <sz val="10"/>
        <color theme="1"/>
        <rFont val="Century Gothic"/>
        <family val="2"/>
      </rPr>
      <t xml:space="preserve">
</t>
    </r>
    <r>
      <rPr>
        <i/>
        <sz val="9"/>
        <color rgb="FFFF0000"/>
        <rFont val="Century Gothic"/>
        <family val="2"/>
      </rPr>
      <t>The contractor shall refer to the service counter detail drawings &amp; renders for complete detailings, dimensions &amp; materials etc.</t>
    </r>
  </si>
  <si>
    <r>
      <t xml:space="preserve">Supply and installation of </t>
    </r>
    <r>
      <rPr>
        <b/>
        <sz val="10"/>
        <color theme="1"/>
        <rFont val="Century Gothic"/>
        <family val="2"/>
      </rPr>
      <t>Electrical panel unit</t>
    </r>
    <r>
      <rPr>
        <sz val="10"/>
        <color theme="1"/>
        <rFont val="Century Gothic"/>
        <family val="2"/>
      </rPr>
      <t xml:space="preserve"> made up of 18mm THK FRMDF finished with paint of the same wall colour outer side with mouldings and in white mica on the inner side as per the drawings.                                           </t>
    </r>
    <r>
      <rPr>
        <i/>
        <sz val="9"/>
        <color rgb="FFFF0000"/>
        <rFont val="Century Gothic"/>
        <family val="2"/>
      </rPr>
      <t>The contractor shall refer to the service counter detail drawings &amp; renders for complete detailings, dimensions &amp; materials etc.</t>
    </r>
  </si>
  <si>
    <r>
      <t xml:space="preserve">Supply &amp; installation of round shape </t>
    </r>
    <r>
      <rPr>
        <b/>
        <sz val="10"/>
        <rFont val="Century Gothic"/>
        <family val="2"/>
      </rPr>
      <t>planter box with fire rated artificial plants</t>
    </r>
    <r>
      <rPr>
        <sz val="10"/>
        <rFont val="Century Gothic"/>
        <family val="2"/>
      </rPr>
      <t xml:space="preserve"> with the paint/powder coated finishes as per drawings and renders.
Size of planter box: dia. 300mm
</t>
    </r>
    <r>
      <rPr>
        <i/>
        <sz val="9"/>
        <rFont val="Century Gothic"/>
        <family val="2"/>
      </rPr>
      <t>Note: Samples shall be submitted by contractor.</t>
    </r>
  </si>
  <si>
    <r>
      <t>Supply and Installation of</t>
    </r>
    <r>
      <rPr>
        <b/>
        <sz val="10"/>
        <color theme="1"/>
        <rFont val="Century Gothic"/>
        <family val="2"/>
      </rPr>
      <t xml:space="preserve"> NATURALY LOOKING ARTIFICIAL GRASS AND TREE</t>
    </r>
    <r>
      <rPr>
        <sz val="10"/>
        <color theme="1"/>
        <rFont val="Century Gothic"/>
        <family val="2"/>
      </rPr>
      <t xml:space="preserve"> as per the drawings and renders.
To be coordinate with FOH counter drawings.
</t>
    </r>
    <r>
      <rPr>
        <i/>
        <sz val="10"/>
        <color theme="1"/>
        <rFont val="Century Gothic"/>
        <family val="2"/>
      </rPr>
      <t xml:space="preserve">Note: Samples shall be submitted by contractor.
</t>
    </r>
    <r>
      <rPr>
        <i/>
        <sz val="9"/>
        <color rgb="FFFF0000"/>
        <rFont val="Century Gothic"/>
        <family val="2"/>
      </rPr>
      <t>Supply and installation of planter box to be quote along with the FOH counter in Joinery section.</t>
    </r>
  </si>
  <si>
    <t>SIGNAGES &amp; DISPLAY UNIT</t>
  </si>
  <si>
    <r>
      <rPr>
        <b/>
        <sz val="10"/>
        <color theme="1"/>
        <rFont val="Century Gothic"/>
        <family val="2"/>
      </rPr>
      <t>AJ1881 LOGO AT FRONT ELEVATION</t>
    </r>
    <r>
      <rPr>
        <sz val="10"/>
        <color theme="1"/>
        <rFont val="Century Gothic"/>
        <family val="2"/>
      </rPr>
      <t xml:space="preserve">: Supply &amp; Installation of AJ1881 front lit aluminium 3D logo, letter made of aluminium channellume 3D letters with font face acrylic illuminated LED with transformer. Including the </t>
    </r>
    <r>
      <rPr>
        <b/>
        <sz val="10"/>
        <color theme="1"/>
        <rFont val="Century Gothic"/>
        <family val="2"/>
      </rPr>
      <t>Vinyle graphic base &amp; structure</t>
    </r>
    <r>
      <rPr>
        <sz val="10"/>
        <color theme="1"/>
        <rFont val="Century Gothic"/>
        <family val="2"/>
      </rPr>
      <t xml:space="preserve">, to be hunged from the top, as per the drawings &amp; renders.
Supply and fixing of LED controller for adjusting LED brightnes.
</t>
    </r>
    <r>
      <rPr>
        <i/>
        <sz val="10"/>
        <color theme="1"/>
        <rFont val="Century Gothic"/>
        <family val="2"/>
      </rPr>
      <t>Note: Material to be approved by Clients Team.</t>
    </r>
  </si>
  <si>
    <t>Above mentioned logo in the Marathi language with the same material and specification</t>
  </si>
  <si>
    <r>
      <rPr>
        <b/>
        <sz val="10"/>
        <color theme="1"/>
        <rFont val="Century Gothic"/>
        <family val="2"/>
      </rPr>
      <t>AJ1881 LOGO IN THE DINING AREA WALL</t>
    </r>
    <r>
      <rPr>
        <sz val="10"/>
        <color theme="1"/>
        <rFont val="Century Gothic"/>
        <family val="2"/>
      </rPr>
      <t xml:space="preserve">: Supply &amp; Installation of AJ1881 front lit aluminium 3D logo, letter made of aluminium channellume 3D letters with front face acrylic illuminated LED with transformer, as per the drawings &amp; renders.
Supply and fixing of LED controller for adjusting LED brightnes.
</t>
    </r>
    <r>
      <rPr>
        <i/>
        <sz val="10"/>
        <color theme="1"/>
        <rFont val="Century Gothic"/>
        <family val="2"/>
      </rPr>
      <t>Note: Material to be approved by Clients Team.</t>
    </r>
  </si>
  <si>
    <r>
      <t xml:space="preserve">HEART SHAPE LOGO IN THE DINING AREA WALL: </t>
    </r>
    <r>
      <rPr>
        <sz val="10"/>
        <color theme="1"/>
        <rFont val="Century Gothic"/>
        <family val="2"/>
      </rPr>
      <t>Supply &amp; Installation of front lit 3D Logo- Heart Shape, letter made of aluminium channellume 3D letters with front face acrylic illuminated LED with transformer, as per the drawings &amp; renders.</t>
    </r>
    <r>
      <rPr>
        <b/>
        <sz val="10"/>
        <color theme="1"/>
        <rFont val="Century Gothic"/>
        <family val="2"/>
      </rPr>
      <t xml:space="preserve">
</t>
    </r>
    <r>
      <rPr>
        <sz val="10"/>
        <color theme="1"/>
        <rFont val="Century Gothic"/>
        <family val="2"/>
      </rPr>
      <t xml:space="preserve">Supply and fixing of LED controller for adjusting LED brightnes.
</t>
    </r>
    <r>
      <rPr>
        <i/>
        <sz val="10"/>
        <color theme="1"/>
        <rFont val="Century Gothic"/>
        <family val="2"/>
      </rPr>
      <t>Note: Material to be approved by Clients Team.</t>
    </r>
  </si>
  <si>
    <r>
      <rPr>
        <sz val="10"/>
        <color theme="1"/>
        <rFont val="Century Gothic"/>
        <family val="2"/>
      </rPr>
      <t xml:space="preserve">Supply and installation of </t>
    </r>
    <r>
      <rPr>
        <b/>
        <sz val="10"/>
        <color theme="1"/>
        <rFont val="Century Gothic"/>
        <family val="2"/>
      </rPr>
      <t>43" Digital Display unit for the Menu</t>
    </r>
    <r>
      <rPr>
        <sz val="10"/>
        <color theme="1"/>
        <rFont val="Century Gothic"/>
        <family val="2"/>
      </rPr>
      <t xml:space="preserve"> as per the drawings and renders.
</t>
    </r>
    <r>
      <rPr>
        <i/>
        <sz val="9"/>
        <color theme="1"/>
        <rFont val="Century Gothic"/>
        <family val="2"/>
      </rPr>
      <t>Note: Sample to be approved by Clients team</t>
    </r>
  </si>
  <si>
    <t>SIGNAGES &amp; DISPLAY UNIT- TOTAL</t>
  </si>
  <si>
    <t>SANITORY FIXTURES</t>
  </si>
  <si>
    <t>Supplying, Installing, testing &amp; commissioning of Pantry sink  with single bowl with out drain board manufactured from  stainless steel, 18G  high grade indestructible chrome nickel steel with top quality polish, 1no.40 mm dia CP waste coupling, with 1no. 40mm dia CP bottle trap with extension pipe, CP angle cock, &amp; divertor  with Counter mounted type sink tap and necessary wall flanges,angle cock etc., complete.</t>
  </si>
  <si>
    <t>Supplying, installing, testing and commissioning of 15mm CP angle valve with CP flanges including necessary fixing materials etc.,complete.</t>
  </si>
  <si>
    <t>Supplying, installing, testing and commissioning of 15mm CP bib cock with CP flanges including necessary fixing materials etc.,complete.</t>
  </si>
  <si>
    <t xml:space="preserve">Supply, Fixing, testing and commissioning of approved make vertical/horizontal type Electric 'water heater suitable for pressure rating up to 6Kg/sqcm with heating element with thermostat, 2 Nos. 15mm dia CP angle valve, pressure relief valve, non-return valve with CP copper connecting pipes with wall flanges etc., complete  with all inlets, outlets, valves and all other accessories etc., complete. </t>
  </si>
  <si>
    <t>Capacity  :  15 lts. 1..5 K.W heating element</t>
  </si>
  <si>
    <t>Capacity  :  25 lts. 2 K.W heating element</t>
  </si>
  <si>
    <t xml:space="preserve">50 mm dia  </t>
  </si>
  <si>
    <t>Supplying, installing, testing and commissioning of Upvc floor trap with 110mm dia  pipe PVC deep seal 'P' trap with necessary PVC fabricated boss connection with a minimum 2Nos. of 50mm dia inlets &amp; CP floor grating (sealed type) etc... Complete. The cost shall include Cockroach Traps.,</t>
  </si>
  <si>
    <t>Drilling with core cutting in RCC beams, slabs, floors etc.,for laying pipes and rendering the same in RCC 1:2:4, finishing the same to the satisfaction of the Owner or his authorized representative etc.,including  nominal reinforcement where ever required, complete. The quoted rate  shall also include for providing EPOXY based water proofing compound for sealing the joints around the pipes. Core cut shall be done using rebar detector after getting the approval from the structural consultant..</t>
  </si>
  <si>
    <t>RCC slabs</t>
  </si>
  <si>
    <t>s</t>
  </si>
  <si>
    <t xml:space="preserve">50mm dia upto 110 mm </t>
  </si>
  <si>
    <t xml:space="preserve">125mm dia. upto 160 mm </t>
  </si>
  <si>
    <t xml:space="preserve">160mm upto 250mm </t>
  </si>
  <si>
    <t>150mm wide Drain Channel</t>
  </si>
  <si>
    <t>450mm wide Drain Channel</t>
  </si>
  <si>
    <t xml:space="preserve">LT SWITCHGEAR and Distribution Boards </t>
  </si>
  <si>
    <r>
      <t xml:space="preserve">Supply, installation, testing and commissioning of Low voltage  switchgear's,  free standing, Cubical type, dead front, </t>
    </r>
    <r>
      <rPr>
        <b/>
        <sz val="10"/>
        <rFont val="Arial"/>
        <family val="2"/>
      </rPr>
      <t>Frame and Doors:2mm, Internal Partations:1.6mm thick, Gland Plates:3mm Thick</t>
    </r>
    <r>
      <rPr>
        <sz val="10"/>
        <rFont val="Arial"/>
        <family val="2"/>
      </rPr>
      <t xml:space="preserve">, powder coated (Paint Shade: RAL 7032/7035), indoor type with vermin proof hinged lockable doors for each compartment, bus bar interconnections for incoming and outgoing including feeders earthing and painting and as per specifications comprising of ACB,MCCB and MCB horizontal and vertical aluminum bus bar, earth bus bar as per SLD. All meters shall be digital with LED display, whereever mentioned and shall have RS 485 Modbus RTU half duplex communication interface for provision of BMS connectivity and wired accordingly. Provide  required  NO/NC  potential free contacts  wires and terminal blocks in the cable alley for BMS operation (Optional).The swtichboards are  to be tested as per IS 8623 -1977 specifications. The busbars are of high conductivity Al. alloy E91E IS 5082 specification and cable entries will be from either top or bottom depending on location. LT Switchgear shall be as per technical specification and single line diagram                           </t>
    </r>
  </si>
  <si>
    <t>MDB</t>
  </si>
  <si>
    <t xml:space="preserve">ISOLATORS </t>
  </si>
  <si>
    <t>160A 4P MCCB   in metallic enclosure -IP 42</t>
  </si>
  <si>
    <t>63A 4P MCB   in metallic enclosure -IP 42</t>
  </si>
  <si>
    <t>40A 4P MCB   in metallic enclosure -IP 42</t>
  </si>
  <si>
    <t>25A 4P MCB  in metallic enclosure -IP 42</t>
  </si>
  <si>
    <t>40A DP MCB  in metallic enclosure -IP 42</t>
  </si>
  <si>
    <t>f</t>
  </si>
  <si>
    <t xml:space="preserve">25A DP MCB in metallic enclosure -IP 42 </t>
  </si>
  <si>
    <t>STARTERS</t>
  </si>
  <si>
    <t>Supply &amp; Installation of 1.1kW Similat to Motor KW of fan slelected by OEM of unit as per approved TDS DOL/STAR DELTA starter with contactor, MPCB, overload relay, ON-OFF push buttons, Auto/Manual, ON/OFF/Trip indicating  lamps, NO/NC Contacts and potential free contacts with required accessories and provied universal sockets as shown in SLD, refere Single line diagram and technical specifications. Starter panel shall be supplied with space provisons with internal wring circuits and sight glass for VFD instlattions. Installation and wiring terminations for VFD will be electrical vendor scope. Supply of VFD in HVAC vendor scope.</t>
  </si>
  <si>
    <t>MCB Distribution boards</t>
  </si>
  <si>
    <t>12 Way TPN  MCB Distribution Board -PPI (KDB)</t>
  </si>
  <si>
    <t>MCB DB comprising the following</t>
  </si>
  <si>
    <t>100A 4P MCB - 1 No. as incomer</t>
  </si>
  <si>
    <t>63A DP RCCB, 30mA, 2 Module - 3 Nos. as Sub incomer per phase</t>
  </si>
  <si>
    <t>20A SP MCB, 10 kA - 29 Nos. as outgoings : MCB are of 'C' Curve</t>
  </si>
  <si>
    <t>32A SP MCB, 10 kA - 1 Nos. as outgoings : MCB are of 'C' Curve</t>
  </si>
  <si>
    <t>8 Way TPN  MCB Distribution Board - PPI (LPDB)</t>
  </si>
  <si>
    <t>32A 4P MCB - 1 No. as incomer</t>
  </si>
  <si>
    <t>25A DP RCCB, 30mA, 2 Module - 3 Nos. as Sub incomer per phase</t>
  </si>
  <si>
    <t>10A SP MCB, 10 kA - 18 Nos. as outgoings : MCB are of 'C' Curve</t>
  </si>
  <si>
    <t xml:space="preserve">12 Way SPN MCB Distribution Board </t>
  </si>
  <si>
    <t xml:space="preserve">40A DP RCBO,30mA, 2 Module - 1 No. as incomer </t>
  </si>
  <si>
    <t>6A SP MCB, 10 kA - 4 Nos. as outgoings : MCB are of 'C' Curve</t>
  </si>
  <si>
    <t>10/16A SP MCB, 10 kA - 10 Nos. as outgoings : MCB are of 'C' Curve</t>
  </si>
  <si>
    <t>The rate shall include providing Cu. bus barsinterconnection, separate earth bus, separate neutral bus for each phases, Blank Plates and incluuding necessary connected civil works like chipping, rough plastering etc.</t>
  </si>
  <si>
    <r>
      <t xml:space="preserve">Type of DB - 12 way TPN  PPI MCB DB </t>
    </r>
    <r>
      <rPr>
        <b/>
        <sz val="10"/>
        <rFont val="Arial"/>
        <family val="2"/>
      </rPr>
      <t>(Double Door)</t>
    </r>
  </si>
  <si>
    <r>
      <t xml:space="preserve">The rate shall include providing Cu. bus barsinterconnection, </t>
    </r>
    <r>
      <rPr>
        <b/>
        <sz val="10"/>
        <rFont val="Arial"/>
        <family val="2"/>
      </rPr>
      <t>separate earth bus, separate neutral bus for each phases,</t>
    </r>
    <r>
      <rPr>
        <sz val="10"/>
        <rFont val="Arial"/>
        <family val="2"/>
      </rPr>
      <t xml:space="preserve"> Blank Plates and incluuding necessary connected civil works like chipping, rough plastering etc.</t>
    </r>
  </si>
  <si>
    <r>
      <t xml:space="preserve">Type of DB - 8 way TPN PPI   MCB DB </t>
    </r>
    <r>
      <rPr>
        <b/>
        <sz val="10"/>
        <rFont val="Arial"/>
        <family val="2"/>
      </rPr>
      <t>(Double Door)</t>
    </r>
  </si>
  <si>
    <r>
      <t xml:space="preserve">Type of DB - 12 way SPN MCB DB </t>
    </r>
    <r>
      <rPr>
        <b/>
        <sz val="10"/>
        <rFont val="Arial"/>
        <family val="2"/>
      </rPr>
      <t>(Single Door)</t>
    </r>
  </si>
  <si>
    <r>
      <t>MDB</t>
    </r>
    <r>
      <rPr>
        <b/>
        <sz val="10"/>
        <rFont val="Arial"/>
        <family val="2"/>
      </rPr>
      <t xml:space="preserve"> </t>
    </r>
    <r>
      <rPr>
        <sz val="10"/>
        <rFont val="Arial"/>
        <family val="2"/>
      </rPr>
      <t>shall be as per Single line diagram and technical specifications.</t>
    </r>
    <r>
      <rPr>
        <b/>
        <sz val="10"/>
        <rFont val="Arial"/>
        <family val="2"/>
      </rPr>
      <t>(Indoor -IP 42)</t>
    </r>
  </si>
  <si>
    <t>3.5CX 35Sqmm Alu.arm  Cable</t>
  </si>
  <si>
    <t>3.5CX 25Sqmm Alu.arm  Cable</t>
  </si>
  <si>
    <t>4CX 16Sqmm Alu.arm  Cable</t>
  </si>
  <si>
    <t>3.5CX 120 Sqmm Alu.arm  Cable</t>
  </si>
  <si>
    <t>3Cx 6sqmm Cu Arm. Cable</t>
  </si>
  <si>
    <t xml:space="preserve">4Cx6sqmm Cu Flexible Cable </t>
  </si>
  <si>
    <t>RO</t>
  </si>
  <si>
    <t>SWITCHES AND SOCKETS</t>
  </si>
  <si>
    <t>Supply and install switches and Sockets System as required according to the specification, drawings and design. The installation rate of all the following accessories shall include for the supply of all materials such as passivated metal switchbox,junction boxes, switch plate, switches, conduit accessories, wires, tags, supports, fittings fixings and the like, to form complete elements and shall include for earthing the switchboxes  The installation rate shall include for termination of all  cables and wires into the devices, testing,commissioning and setting to work as required by the specifications.</t>
  </si>
  <si>
    <t>NOTE: SWITCHES AND SOCKETS will not be procured based on BOQ only. True measurements will be taken by Contractor before ordering, based on Drawings/ Site actual requirements ( Applicable to all respect Line items)</t>
  </si>
  <si>
    <t xml:space="preserve">Power Receptacles with Box </t>
  </si>
  <si>
    <t>4.1</t>
  </si>
  <si>
    <r>
      <t>Supply, installation, testing and Commissioning of</t>
    </r>
    <r>
      <rPr>
        <b/>
        <sz val="10"/>
        <rFont val="Arial"/>
        <family val="2"/>
      </rPr>
      <t xml:space="preserve"> 2</t>
    </r>
    <r>
      <rPr>
        <sz val="10"/>
        <rFont val="Arial"/>
        <family val="2"/>
      </rPr>
      <t xml:space="preserve"> </t>
    </r>
    <r>
      <rPr>
        <b/>
        <sz val="10"/>
        <rFont val="Arial"/>
        <family val="2"/>
      </rPr>
      <t xml:space="preserve">x 6/16A,, universal socket controlled with 2 x 16A Switch </t>
    </r>
    <r>
      <rPr>
        <sz val="10"/>
        <rFont val="Arial"/>
        <family val="2"/>
      </rPr>
      <t xml:space="preserve">including interconnection etc., complete.The sockets shall be with face plate, GI BOX with accessories.Rate shall include the cost for fixing of back box with plastering and rough finish  </t>
    </r>
  </si>
  <si>
    <r>
      <t>Supply, installation, testing and Commissioning of</t>
    </r>
    <r>
      <rPr>
        <b/>
        <sz val="10"/>
        <rFont val="Arial"/>
        <family val="2"/>
      </rPr>
      <t xml:space="preserve"> 3</t>
    </r>
    <r>
      <rPr>
        <sz val="10"/>
        <rFont val="Arial"/>
        <family val="2"/>
      </rPr>
      <t xml:space="preserve"> </t>
    </r>
    <r>
      <rPr>
        <b/>
        <sz val="10"/>
        <rFont val="Arial"/>
        <family val="2"/>
      </rPr>
      <t xml:space="preserve">x 6A, universal socket controlled with 1 x 16A Switch </t>
    </r>
    <r>
      <rPr>
        <sz val="10"/>
        <rFont val="Arial"/>
        <family val="2"/>
      </rPr>
      <t xml:space="preserve">including interconnection etc., complete.The sockets shall be with face plate, GI BOX with accessories. Rate shall include the cost for fixing of back box with plastering and rough finish </t>
    </r>
  </si>
  <si>
    <r>
      <t>Supply, installation, testing and Commissioning of</t>
    </r>
    <r>
      <rPr>
        <b/>
        <sz val="10"/>
        <rFont val="Arial"/>
        <family val="2"/>
      </rPr>
      <t xml:space="preserve"> 2</t>
    </r>
    <r>
      <rPr>
        <sz val="10"/>
        <rFont val="Arial"/>
        <family val="2"/>
      </rPr>
      <t xml:space="preserve"> </t>
    </r>
    <r>
      <rPr>
        <b/>
        <sz val="10"/>
        <rFont val="Arial"/>
        <family val="2"/>
      </rPr>
      <t xml:space="preserve">x 6A, universal socket controlled with 2 x 6A Switch </t>
    </r>
    <r>
      <rPr>
        <sz val="10"/>
        <rFont val="Arial"/>
        <family val="2"/>
      </rPr>
      <t xml:space="preserve">including interconnection etc., complete.The sockets shall be with face plate, GI BOX with accessories. Rate shall include the cost for fixing of back box with plastering and rough finish </t>
    </r>
  </si>
  <si>
    <t>4.6</t>
  </si>
  <si>
    <r>
      <t>Supply, installation, testing and Commissioning of</t>
    </r>
    <r>
      <rPr>
        <b/>
        <sz val="10"/>
        <rFont val="Arial"/>
        <family val="2"/>
      </rPr>
      <t xml:space="preserve"> 1 x 20A, universal socket controlled with 1 x 20A Switch floor mounted pop up box  </t>
    </r>
    <r>
      <rPr>
        <sz val="10"/>
        <rFont val="Arial"/>
        <family val="2"/>
      </rPr>
      <t>including interconnection etc., complete.The sockets shall be with face plate, GI BOX with accessories.Rate shall include the cost for fixing of back box with plastering and rough finish (MK Type Floor Box)</t>
    </r>
  </si>
  <si>
    <t xml:space="preserve">Power Receptacles without Box </t>
  </si>
  <si>
    <t>4.7</t>
  </si>
  <si>
    <t>Supply, Installation testing and commissioning  of 3 nos. of 6/16 A, multi Pin Universal socket controlled by 1 no. 16 A common switch along with face plate, raceway/Table mounted and other necessary accessories to complete the installation.</t>
  </si>
  <si>
    <t>Supply, Installation testing and commissioning  of  6/16 A, multi Pin Universal socket controlled by 1 no. 16 A common switch along with face plate, raceway/Table mounted and other necessary accessories to complete the installation.</t>
  </si>
  <si>
    <t xml:space="preserve">Industrial Sockets : </t>
  </si>
  <si>
    <t>4.8</t>
  </si>
  <si>
    <t>Supply, installation, testing and Commissioning of 16A, 1 phase Industrial Plug &amp; Socket controlled with 16A DP MCB in a enclosure with all accessories. (IP65)</t>
  </si>
  <si>
    <t>4.9</t>
  </si>
  <si>
    <t>Supply, installation, testing and Commissioning of 20A, 1 phase Industrial Plug &amp; Socket controlled with 20A DP MCB in a  enclosure with all accessories. (IP65)</t>
  </si>
  <si>
    <t>4.10</t>
  </si>
  <si>
    <t>Supply, installation, testing and Commissioning of 25A, 1 phase Industrial Plug &amp; Socket  controlled with 25A DP MCB in  enclosure with all accessories.(IP65)</t>
  </si>
  <si>
    <t>4.11</t>
  </si>
  <si>
    <t>Supply, installation, testing and Commissioning of 32A, 1 phase Industrial Plug &amp; Socket  controlled with 25A DP MCB in  enclosure with all accessories.(IP65)</t>
  </si>
  <si>
    <t>4.12</t>
  </si>
  <si>
    <t>Supply, installation, testing and Commissioning of 32A, 3 phase Industrial Plug &amp; Socket  controlled with 32A 4P MCB in  enclosure with all accessories.(IP65)</t>
  </si>
  <si>
    <t>4.13</t>
  </si>
  <si>
    <t xml:space="preserve">Supply and installation of 3 Module Metal Boxes </t>
  </si>
  <si>
    <t>4.14</t>
  </si>
  <si>
    <t xml:space="preserve">Supply and installation of 4 Module Metal Boxes </t>
  </si>
  <si>
    <t>4.15</t>
  </si>
  <si>
    <t xml:space="preserve">Supply and installation of 6 Module Metal Boxes </t>
  </si>
  <si>
    <r>
      <t xml:space="preserve">Supply and fixing of </t>
    </r>
    <r>
      <rPr>
        <b/>
        <sz val="10"/>
        <rFont val="Arial"/>
        <family val="2"/>
      </rPr>
      <t xml:space="preserve">Blankplates </t>
    </r>
  </si>
  <si>
    <r>
      <t xml:space="preserve">Supply and fixing of </t>
    </r>
    <r>
      <rPr>
        <b/>
        <sz val="10"/>
        <rFont val="Arial"/>
        <family val="2"/>
      </rPr>
      <t>3 Pin Plug top suitable for 16/20A</t>
    </r>
  </si>
  <si>
    <r>
      <t>Supply, installation, testing and Commissioning of</t>
    </r>
    <r>
      <rPr>
        <b/>
        <sz val="10"/>
        <rFont val="Arial"/>
        <family val="2"/>
      </rPr>
      <t xml:space="preserve"> 1 x 6/16A, Universal 5 pin round/flat socket controlled with 1 x 16A Switch with Indication lamp </t>
    </r>
    <r>
      <rPr>
        <sz val="10"/>
        <rFont val="Arial"/>
        <family val="2"/>
      </rPr>
      <t xml:space="preserve">including interconnection etc., complete.The sockets shall be with face plate, GI BOX with accessories.Rate shall include the cost for fixing of back box with plastering and rough finish </t>
    </r>
  </si>
  <si>
    <r>
      <t>Supply, installation, testing and Commissioning of</t>
    </r>
    <r>
      <rPr>
        <b/>
        <sz val="10"/>
        <rFont val="Arial"/>
        <family val="2"/>
      </rPr>
      <t xml:space="preserve"> 1</t>
    </r>
    <r>
      <rPr>
        <sz val="10"/>
        <rFont val="Arial"/>
        <family val="2"/>
      </rPr>
      <t xml:space="preserve"> </t>
    </r>
    <r>
      <rPr>
        <b/>
        <sz val="10"/>
        <rFont val="Arial"/>
        <family val="2"/>
      </rPr>
      <t xml:space="preserve">x 6A, universal socket controlled with 1 x 6A Switch </t>
    </r>
    <r>
      <rPr>
        <sz val="10"/>
        <rFont val="Arial"/>
        <family val="2"/>
      </rPr>
      <t xml:space="preserve">including interconnection etc., complete.The sockets shall be with face plate, GI BOX with accessories.Rate shall include the cost for fixing of back box with plastering and rough finish </t>
    </r>
  </si>
  <si>
    <t xml:space="preserve">3 core 6 sqmm Double Insulated Copper copper conductor flexible cable with FRLS Sheathing in the existing raceways/conduit. Rate shall exclude the cost of Raceway/conduit in this items. </t>
  </si>
  <si>
    <t>2R x 2.5 sq.mm. + 1R 1.5 sq mm FRLS, MSCC wires drawn  in 25mm Dia GI conduit with all accessories for general lighting.The rate shall include the cost of conduits and its accessories .</t>
  </si>
  <si>
    <t xml:space="preserve">2R x 4sqmm and 1RX2.5Sqmm  FRLS MSCC wires drawn in  25mm dia GI conduit with all accessories for general purpose power sockets.The rate shall include the cost of conduits and its accessories. </t>
  </si>
  <si>
    <t>6.3</t>
  </si>
  <si>
    <t>SECONDARY LIGHT POINT (MCB Control)</t>
  </si>
  <si>
    <t>Secondary light point means extention of light outlet from existing primary point. Same to be controlled by the existing  MCB of primary point. Ceiling flexible conduit shall be included at the drop of light fixture. The Wiring from DB to First Light point will be measured under circuit mains.</t>
  </si>
  <si>
    <t>6.4</t>
  </si>
  <si>
    <t>Ceiling fan point controlled by 6/10 A flush type SP switch. The rate shall include MS fan hook boxes.  The rate shall also include cost of 300 W electronic fan speed controller in this item only.Rate shall exclude the cost of ceiling fan in this item.</t>
  </si>
  <si>
    <t>7.1</t>
  </si>
  <si>
    <t>Ladder Type</t>
  </si>
  <si>
    <t xml:space="preserve">Supply and providing Ladder cable trays factory fabricated out of 2mm thick pre galvanized sheet steel, channel size 75 x 15 mm and rung size 30 x 6 mm, spaced at 250 mm interval, supporting angle frame at every 1.8 m, bottom angle fasteners, anchor grip bolts, synthetic enamelled painting, etc.  The tray shall be suspended from ceiling using anchor bolt and angle iron supports or mounted from wall.  The rate shall include all  accessories like bends, elbows, tees, coupler plates, etc., which will be measured as linear measurement and fixing accessories.The rate shall include the cost of Supports </t>
  </si>
  <si>
    <t>150 mm wide 50 mm height</t>
  </si>
  <si>
    <t>300 mm wide 75 mm height</t>
  </si>
  <si>
    <t>450 mm wide 75 mm height</t>
  </si>
  <si>
    <t>a)</t>
  </si>
  <si>
    <t>50 mm wide 50 mm height</t>
  </si>
  <si>
    <t>b)</t>
  </si>
  <si>
    <t>100 mm wide 50 mm height</t>
  </si>
  <si>
    <t>c)</t>
  </si>
  <si>
    <t>e)</t>
  </si>
  <si>
    <t>300 mm wide 50 mm height</t>
  </si>
  <si>
    <t>8.1</t>
  </si>
  <si>
    <t xml:space="preserve">Supply and Installation of earthing station as per IS3043 complete with 600x600x3.15mm Copper plate earthing with salt, charcoal, 2 nos. of 25x3mm Copper strip up to test link,19mm dia GI watering pipe with funnel, test link earthing chamber 450x450mm CI cover etc with required civil works complete. The CI Frame and cover shall be of heavy duty type.                                                                                                                     </t>
  </si>
  <si>
    <t>8.2</t>
  </si>
  <si>
    <t xml:space="preserve">Supply and Installation of earthing station as per IS 3043 complete with GI pipe earthing with salt, charcoal, 2 nos. of 50x6mm GI strip up to test link ,40mm dia GI watering pipe with funnel,test link, earthing chamber of 450x450mm CI cover etc with required civil works complete.The CI Frame and cover shall be of heavy duty type. .      </t>
  </si>
  <si>
    <t>25x6mm GI Flat</t>
  </si>
  <si>
    <t>Busbar of 0.5 Mtr length made out of 25 x 3 mm Cu. strip with drill holes of M8 at 25mm interval mounted on insulators and acrylic cover to be provided.</t>
  </si>
  <si>
    <t>Busbar of 0.5 Mtr length made out of 25 x 6 mm Cu. strip with drill holes of M8 at 25mm interval mounted on insulators and acrylic cover to be provided.</t>
  </si>
  <si>
    <t>9.1</t>
  </si>
  <si>
    <t>Supply and laying of 2 mm thick rigid FRLS PVC conduits in concealed conduit system using conduit accessories like junction boxes, collars, bends, elbows, binding wires, etc.</t>
  </si>
  <si>
    <t xml:space="preserve">STRUCTURAL WORKS </t>
  </si>
  <si>
    <t>10.1</t>
  </si>
  <si>
    <t xml:space="preserve">Supply, cutting, welding, grouting, fastening, cleaning and painting of MS Channels, angles, plate, supporting brackets/structures , etc complete with necessary hardwares. </t>
  </si>
  <si>
    <t xml:space="preserve">Kgs </t>
  </si>
  <si>
    <t>10.2</t>
  </si>
  <si>
    <t>Supply of 6mm thick MS chequred plates duly painted. Plates to be cut size as per site requirement.</t>
  </si>
  <si>
    <t>MISCELLANEOUS ITEMS</t>
  </si>
  <si>
    <t>11.1</t>
  </si>
  <si>
    <t>Supply and fixing of danger boards of appropriate voltage grade, size and style as required by Electrical Inspectorate.</t>
  </si>
  <si>
    <t>11.2</t>
  </si>
  <si>
    <t>Supply of Rubber checkered mat of size 2000 x 1000 x  10mm thick, 11000 V grade.</t>
  </si>
  <si>
    <t>11.3</t>
  </si>
  <si>
    <t>Supply of Rubber checkered mat of size 2000 x 1000 x  3mm thick, 11000 V grade.</t>
  </si>
  <si>
    <t>11.4</t>
  </si>
  <si>
    <t>Supply of Standard First aid box complete with all accessories.</t>
  </si>
  <si>
    <t>11.5</t>
  </si>
  <si>
    <t>Supply of Wooden framed  glass fronted shock treatment chart as per IE rules fixed to wall.</t>
  </si>
  <si>
    <t>11.6</t>
  </si>
  <si>
    <t>SITC of Hand held Fire Extinguisher - ABC Powder - 6 Kg  with floor mount accessories</t>
  </si>
  <si>
    <t>11.7</t>
  </si>
  <si>
    <t>Temporary Works</t>
  </si>
  <si>
    <t xml:space="preserve">For temporary Lighting in the construction area  with necessary light fixtures ,cabling &amp; Power Distribution control panel for construction works.The cost shall include necessary industrial sockets, cables, distribution boards, earthing,Light fixtures and all safety  accessories as required. </t>
  </si>
  <si>
    <t>Professional   charges   towards   filing   application, preparation  of  drawings  in  necessary  formats  for approval,   follow   up   and  arranging  approval   of drawings,  scheme  by  Local  electricity  authority Electrical   Inspectorate,  obtaining  clearance  from electricity authority / Electrical Inspectorate.</t>
  </si>
  <si>
    <t>Preparation  and  Submission of as built  drawings of total work executed (2 Sets hard and soft copy)</t>
  </si>
  <si>
    <t xml:space="preserve">LIGHT FIXTURES </t>
  </si>
  <si>
    <t>12.1</t>
  </si>
  <si>
    <t>Supply Installation of LED   2x2 Grid Light (Type-1)</t>
  </si>
  <si>
    <t>12.2</t>
  </si>
  <si>
    <t>Supply Installation of LED  Surface Mounted  Type Light Fixtures (Type-2)</t>
  </si>
  <si>
    <t>12.3</t>
  </si>
  <si>
    <t>Supply Installation of LED  Round pendenat-1 Type Light Fixtures (Type-3)</t>
  </si>
  <si>
    <t>Supply Installation of LED  Round pendenat-2 Type Light Fixtures (Type-4)</t>
  </si>
  <si>
    <t>Supply Installation of LED  Recessed COB Type Light Fixtures (Type-5)</t>
  </si>
  <si>
    <t>Supply Installation of LED   Decorative Wall Light Fixtures (Type-6)</t>
  </si>
  <si>
    <t>Supply Installation of LED Strip Light  (Type-7)</t>
  </si>
  <si>
    <t>Mtrs</t>
  </si>
  <si>
    <t>UPS</t>
  </si>
  <si>
    <t>Supply, Installation, Testing &amp; Comissioning of:  5 KVA 1 Phase input/1 phase output  UPS with 90 mins. Backup Battery Type: SMF with racks &amp; enclouser (Output Power Factor Unity )</t>
  </si>
  <si>
    <t xml:space="preserve">Dual Face Plates </t>
  </si>
  <si>
    <t>Supply, installation, testing and Commissioning of RJ11 Telephone Point. The Telephone Socket shall be with face plate, GI BOX with accessories.</t>
  </si>
  <si>
    <t>2</t>
  </si>
  <si>
    <t>Supply, installation, testing and Commissioning of UL approved, Outdoor type 2MP Camera</t>
  </si>
  <si>
    <t>Cat 6 12 Port Angled Discrete Jack panel - fully loaded (1U).The rate shall include the cost of Patch Panel, Information Outlets with all the required supporting accessories.(CCTV)</t>
  </si>
  <si>
    <t>7</t>
  </si>
  <si>
    <t xml:space="preserve">Cat 6,  PoE 7ft Gigabit Snagless Molded Patch Cable (RJ-45 Male) with factory crimping, these patch cords will suffice for connecting between Data Outlet &amp; CCTV  </t>
  </si>
  <si>
    <t>05 U wall mount rack with required mounting accessories, Rate shall include required accessories, tools etc., complete as required.</t>
  </si>
  <si>
    <t>PVC pipes</t>
  </si>
  <si>
    <t>19 mm dia conduit</t>
  </si>
  <si>
    <t>GI pipes</t>
  </si>
  <si>
    <t>Supply and laying of 2 mm thick rigid GI conduits in concealed/Open conduit system using conduit accessories like junction boxes, collars, bends, elbows, binding wires, etc.</t>
  </si>
  <si>
    <t>12</t>
  </si>
  <si>
    <t xml:space="preserve">1.5 meter length, Powder coated MS 25 mm dia Conduit supports for CCTV cameras with required supporting /mounting accessories complete. </t>
  </si>
  <si>
    <t>Supervision, Programming, Testing &amp; Commissioning, Documentation, Training.</t>
  </si>
  <si>
    <t>CHILLED WATER TYPE DOUBLE SKIN AIR HANDLING UNITS - CEILING SUSPENDED TYPE</t>
  </si>
  <si>
    <r>
      <rPr>
        <b/>
        <sz val="10"/>
        <rFont val="Trebuchet MS"/>
        <family val="2"/>
      </rPr>
      <t xml:space="preserve">Supply,Installation, Testing &amp; Commissioning of Double skin type Ceiling suspended units complete with double skin </t>
    </r>
    <r>
      <rPr>
        <b/>
        <sz val="10"/>
        <color rgb="FFFF0000"/>
        <rFont val="Trebuchet MS"/>
        <family val="2"/>
      </rPr>
      <t>(43±3 mm)</t>
    </r>
    <r>
      <rPr>
        <b/>
        <sz val="10"/>
        <rFont val="Trebuchet MS"/>
        <family val="2"/>
      </rPr>
      <t xml:space="preserve"> insulated with CFC free polyurethane foam (PUF) panels of </t>
    </r>
    <r>
      <rPr>
        <b/>
        <sz val="10"/>
        <color rgb="FFFF0000"/>
        <rFont val="Trebuchet MS"/>
        <family val="2"/>
      </rPr>
      <t>40 +/- 2  Kg/cum density</t>
    </r>
    <r>
      <rPr>
        <sz val="10"/>
        <rFont val="Trebuchet MS"/>
        <family val="2"/>
      </rPr>
      <t>. The outer and inner panel thickness shall be 0.8 mm and 0.63 mm GI respectively. Outer skin shall be precoated/Powder Coated G.I. sheet and internal skin shall be Plain G.I. sheet suitable for chilled water application. The unit shall be provided with DIDW Fan, Motor, minimum 4 row cooling coil and drain pan with 15mm thick nitrile rubber insulation, inlet filter section with with 50mm thick panel type pre-filter of MERV-8 as part of CSU, drive set &amp; guard,</t>
    </r>
    <r>
      <rPr>
        <b/>
        <sz val="10"/>
        <rFont val="Trebuchet MS"/>
        <family val="2"/>
      </rPr>
      <t xml:space="preserve"> spring isolator</t>
    </r>
    <r>
      <rPr>
        <sz val="10"/>
        <rFont val="Trebuchet MS"/>
        <family val="2"/>
      </rPr>
      <t xml:space="preserve"> to avoid transmission of vibration,etc. The noise of the unit shall not exceed more than 55-60 dBA at 1m distance from the unit and at maximum operating speed.The height of the  unit shall not exceed 650mm. Additional FRP drain tray shall be considered for this units. Cooling Coil should be certified by AHRI 410 </t>
    </r>
  </si>
  <si>
    <t>The unit shall be provided with belt driven backward curved Multi fans for achive the unit hight as not Exceed 650mm, IE3 Motor, drive package, vibration isolating rubber bush to fans and motor to avoid transmission of vibration. All CSU motor pulleys shall be of adjustable type only. Cost shall be inclusive of non-cloth type canvas connection made of self extinguishing, moisture resistant flexible fabric to be provided between CSU outlet flange and the supply duct / plenum.Spring  isolators shall be used in the installation of the Ceiling suspended Units to ensure there is no transmission of vibration from the equipment to the building structure.</t>
  </si>
  <si>
    <r>
      <rPr>
        <b/>
        <sz val="10"/>
        <color theme="1"/>
        <rFont val="Trebuchet MS"/>
        <family val="2"/>
      </rPr>
      <t>Supply. Installation,Testing &amp; Commissioning of Double Skin CSU- Capacity-5 TR capacity, 1750 Dcfm</t>
    </r>
    <r>
      <rPr>
        <sz val="10"/>
        <color theme="1"/>
        <rFont val="Trebuchet MS"/>
        <family val="2"/>
      </rPr>
      <t xml:space="preserve"> with 0.325 sqm cooling cooling coil face area, 30 mmwg fan external static, 4/6 row cooling coil, 0.75/1.1 Kw fan motor, filter section with Pre Filter (EU-3)-MERV-8 supplied by the builder </t>
    </r>
    <r>
      <rPr>
        <b/>
        <sz val="10"/>
        <color theme="1"/>
        <rFont val="Trebuchet MS"/>
        <family val="2"/>
      </rPr>
      <t>-Serving area: AJ Kitchen - Fine Dine</t>
    </r>
  </si>
  <si>
    <t>Set</t>
  </si>
  <si>
    <r>
      <rPr>
        <b/>
        <sz val="10"/>
        <color theme="1"/>
        <rFont val="Trebuchet MS"/>
        <family val="2"/>
      </rPr>
      <t xml:space="preserve">Supply, Installation, Testing &amp; commissioning of Limit switch wiring ,lighting &amp; motor interlock </t>
    </r>
    <r>
      <rPr>
        <sz val="10"/>
        <color theme="1"/>
        <rFont val="Trebuchet MS"/>
        <family val="2"/>
      </rPr>
      <t>to be provided with 3 core 2.5sqmm cable in 19mm dia GI conduit</t>
    </r>
  </si>
  <si>
    <t>CHILLED WATER PIPING WITH INSULATION</t>
  </si>
  <si>
    <r>
      <rPr>
        <b/>
        <sz val="10"/>
        <color theme="1"/>
        <rFont val="Trebuchet MS"/>
        <family val="2"/>
      </rPr>
      <t>Supply, Installation, Testing &amp; commissioning of MS 'C' Class pipes insulated with Closed cell elastomeric insulation of specified thickness &amp; Insulation to be covered with Aluminium cladding 26G , 0.5mm thick</t>
    </r>
    <r>
      <rPr>
        <sz val="10"/>
        <rFont val="Trebuchet MS"/>
        <family val="2"/>
      </rPr>
      <t xml:space="preserve"> as per technical specification. All Bolts / Nuts used in the chilled water piping should be of GI &amp; not MS. The cost shall be inclusive of pipe suppoorts with MS Channels. The piping flange connection bolts, washers and nuts should be hot dipped galvanised.The pipes should be supported with MS Channels, angle frame with </t>
    </r>
    <r>
      <rPr>
        <b/>
        <u/>
        <sz val="10"/>
        <rFont val="Trebuchet MS"/>
        <family val="2"/>
      </rPr>
      <t xml:space="preserve">neoprene rubber / PUF saddles. </t>
    </r>
    <r>
      <rPr>
        <sz val="10"/>
        <rFont val="Trebuchet MS"/>
        <family val="2"/>
      </rPr>
      <t xml:space="preserve">Fitting accessories for installation of pressure gauges, thermometers, </t>
    </r>
    <r>
      <rPr>
        <b/>
        <u/>
        <sz val="10"/>
        <rFont val="Trebuchet MS"/>
        <family val="2"/>
      </rPr>
      <t>BMS sensors,</t>
    </r>
    <r>
      <rPr>
        <u/>
        <sz val="10"/>
        <rFont val="Trebuchet MS"/>
        <family val="2"/>
      </rPr>
      <t xml:space="preserve"> </t>
    </r>
    <r>
      <rPr>
        <sz val="10"/>
        <rFont val="Trebuchet MS"/>
        <family val="2"/>
      </rPr>
      <t xml:space="preserve"> drain ports to be provided by the HVAC lowside  contractor. Flourscent Plastic Sticker/ paint shall be applied to indicate Water flow directions. Only End flanges to be used for capping of pipes.  </t>
    </r>
    <r>
      <rPr>
        <b/>
        <u/>
        <sz val="10"/>
        <rFont val="Trebuchet MS"/>
        <family val="2"/>
      </rPr>
      <t>"Table E" of BS code</t>
    </r>
    <r>
      <rPr>
        <sz val="10"/>
        <rFont val="Trebuchet MS"/>
        <family val="2"/>
      </rPr>
      <t xml:space="preserve"> for flange thickness to be adhered. The Piping material &amp; network should be selected to operate at PN 16 Rating</t>
    </r>
  </si>
  <si>
    <t xml:space="preserve">Pipe dia below 150 mm shall be C Class confirming to IS:1239 (part 1) 2004,Pipe size between 200 mm to 350 mm dia shall be 6.35 mm &amp; pipe dia above 350 mm shall be 8.0 mm confirming to IS:3589 Gr330 </t>
  </si>
  <si>
    <t>Opening and closing for all the chilled pipe entries in civil / gypsum / any type of partition shall be under scope of HVAC vendor and inclusive of cost. Routing diagram can be checked in drawing prior for quoting.</t>
  </si>
  <si>
    <t>40 mm dia</t>
  </si>
  <si>
    <t>32 mm dia</t>
  </si>
  <si>
    <t>BUTTERFLY VALVE WITH INSULATION</t>
  </si>
  <si>
    <r>
      <rPr>
        <b/>
        <sz val="10"/>
        <rFont val="Trebuchet MS"/>
        <family val="2"/>
      </rPr>
      <t xml:space="preserve">Supply, Installation, Testing &amp; commissioning of Wafer type Butterfly valve which </t>
    </r>
    <r>
      <rPr>
        <sz val="10"/>
        <rFont val="Trebuchet MS"/>
        <family val="2"/>
      </rPr>
      <t>shall be of Slim seal wafer type with long stem of PN 16 rating, companion flanges shall also be of PN20 rating. Butterfly valves installed for the chilled water pipelines shall be insulated with nitrile rubber insulation and the insulation thickness shall be similar to that of the pipe dimensions. (valve sizes above 200mm shall be wheel operated type instead of handles). All bolts, washers and nuts shall be hot dipped galvanized only.The MOC of body shall be cast iron &amp; disk shall be epoxy coated ductile iron.</t>
    </r>
  </si>
  <si>
    <t xml:space="preserve">PRESSURE INDEPENDENT TYPE DYNAMIC BALANCING CUM FLOW CONTROL VALVE. </t>
  </si>
  <si>
    <t>Valve selection to be submitted in the technical submittal for approval before procurement.</t>
  </si>
  <si>
    <r>
      <rPr>
        <b/>
        <sz val="10"/>
        <rFont val="Trebuchet MS"/>
        <family val="2"/>
      </rPr>
      <t xml:space="preserve">Supply, Installation, Testing &amp; commissioning of Pressure Independent dynamic balancing cum equal percentage type modulating flow control valve </t>
    </r>
    <r>
      <rPr>
        <sz val="10"/>
        <rFont val="Trebuchet MS"/>
        <family val="2"/>
      </rPr>
      <t xml:space="preserve">- PN16 rating fitted with high torque actuator with </t>
    </r>
    <r>
      <rPr>
        <u/>
        <sz val="10"/>
        <rFont val="Trebuchet MS"/>
        <family val="2"/>
      </rPr>
      <t>Non spring return type</t>
    </r>
    <r>
      <rPr>
        <sz val="10"/>
        <rFont val="Trebuchet MS"/>
        <family val="2"/>
      </rPr>
      <t xml:space="preserve"> to ensure the valve closes automatically in the event of power disconnect to actuator. Actuator enclosure shall be rated for IP 54 protection. Step down transformer if required shall be part of valve supply, matching flanges, hot dipped galvanized bolts and nuts. Valve body to be insulated with closed cell elastomeric insulation. Supply , Installtion, testing &amp; commissioning of thermostat along with control/ power cabling to be part of scope.The MOC of body shall be cast iron &amp; membrane shall be EPDM, SS spring.</t>
    </r>
  </si>
  <si>
    <t xml:space="preserve">Actuator should be provided with position feed back switch and also actuator should have BMS interfacing card and shall be suitable for accepting signals from temperature sensors supplied by BMS vendor. Actuator should also have facility to set the required flow rate as per site requirements through dip switch adjustments. Valve body to be rated for PN 16. The valve design flow rate should be factory calibrated with +/- 5% flow accuracy. THe scope shall include the cost supply of thermostat/ return air temperature  and required control cabling  </t>
  </si>
  <si>
    <t>Valve shall have necessary measuring ports, drain port, flanges etc., The balancing to be done through microprocessor based hand held terminal / POT and  the same results shall be furnished in the water balancing report as part of commissioning report and handing over manual.</t>
  </si>
  <si>
    <t xml:space="preserve">2 WAY FLOW CONTROL VALVE. </t>
  </si>
  <si>
    <r>
      <rPr>
        <b/>
        <sz val="10"/>
        <rFont val="Trebuchet MS"/>
        <family val="2"/>
      </rPr>
      <t xml:space="preserve">Supply, Installation, Testing &amp; commissioning of 2 Way- modulating flow control valve </t>
    </r>
    <r>
      <rPr>
        <sz val="10"/>
        <rFont val="Trebuchet MS"/>
        <family val="2"/>
      </rPr>
      <t xml:space="preserve">- PN16 rating fitted with high torque actuator with </t>
    </r>
    <r>
      <rPr>
        <u/>
        <sz val="10"/>
        <rFont val="Trebuchet MS"/>
        <family val="2"/>
      </rPr>
      <t>Non spring return type</t>
    </r>
    <r>
      <rPr>
        <sz val="10"/>
        <rFont val="Trebuchet MS"/>
        <family val="2"/>
      </rPr>
      <t xml:space="preserve"> to ensure the valve closes automatically in the event of power disconnect to actuator. Actuator enclosure shall be rated for IP 54 protection. Step down transformer if required shall be part of valve supply, matching flanges, hot dipped galvanized bolts and nuts. Valve body to be insulated with closed cell elastomeric insulation. Supply , Installtion, testing &amp; commissioning of thermostat along with control/ power cabling to be part of scope.The MOC of body shall be cast iron &amp; membrane shall be EPDM, SS spring.</t>
    </r>
  </si>
  <si>
    <t xml:space="preserve">TEMPERATURE SENSORS </t>
  </si>
  <si>
    <r>
      <rPr>
        <b/>
        <sz val="10"/>
        <rFont val="Trebuchet MS"/>
        <family val="2"/>
      </rPr>
      <t>Supply, Installation, Testing &amp; commissioning of Duct type/ space type temperature sensor</t>
    </r>
    <r>
      <rPr>
        <sz val="10"/>
        <rFont val="Trebuchet MS"/>
        <family val="2"/>
      </rPr>
      <t xml:space="preserve"> for measuring the Return air temperature at the Chilled water type CSU Units (Range 45-150 deg. F).A Temperature sensor shall be provided in the return air path of CSU to control the 2 way modulating valve. The scope shall include the cost of Control Cabling with conduit between temperature sensor and actuator of 2 Way modulating flow control  valve </t>
    </r>
  </si>
  <si>
    <t>Y'-STRAINER WITH INSULATION</t>
  </si>
  <si>
    <r>
      <rPr>
        <b/>
        <sz val="10"/>
        <rFont val="Trebuchet MS"/>
        <family val="2"/>
      </rPr>
      <t xml:space="preserve">Supply, Installation, Testing &amp; commissioning of Y-strainer </t>
    </r>
    <r>
      <rPr>
        <sz val="10"/>
        <rFont val="Trebuchet MS"/>
        <family val="2"/>
      </rPr>
      <t>-PN 16 rating body construction shall be with Mild steel and strainer shall be of SS screen with permanent magnet and drain port. The MOC of body shall be cast iron &amp; SS-304 filter with 3 mm perforation with flanged connection, gaskets, permanent magnet. 
Note, the insulation quantity will be measured in running meters and the valve in numbers.</t>
    </r>
  </si>
  <si>
    <t>BALANCING VALVE WITH INSULATION</t>
  </si>
  <si>
    <r>
      <rPr>
        <b/>
        <sz val="10"/>
        <rFont val="Trebuchet MS"/>
        <family val="2"/>
      </rPr>
      <t>SITC of BALANCING VALVE (Manual Type) - PN16 Rating.</t>
    </r>
    <r>
      <rPr>
        <sz val="10"/>
        <rFont val="Trebuchet MS"/>
        <family val="2"/>
      </rPr>
      <t xml:space="preserve">
Balancing valves installed for the chilled water pipelines shall be insulated with 25mm thick nitrile rubber insulation
The valve should be with factory calibrated with +/- 5% flow accuracy. Provided with necessary measuring port, drain port, flanges hot dipped galvanized bolts, washers and nuts etc.,  The balancing to be done by portable hand held device and same result should be furnished in the handing over manual.The MOC of body shall be cast iron &amp; the seat shall be EPDM, brass / SS cone. </t>
    </r>
  </si>
  <si>
    <t>TEMPERATURE GUAGES</t>
  </si>
  <si>
    <r>
      <rPr>
        <b/>
        <sz val="10"/>
        <rFont val="Trebuchet MS"/>
        <family val="2"/>
      </rPr>
      <t>Supply, Installation, Testing &amp; commissioning of Thermometer</t>
    </r>
    <r>
      <rPr>
        <sz val="10"/>
        <rFont val="Trebuchet MS"/>
        <family val="2"/>
      </rPr>
      <t xml:space="preserve"> which shall be of Dial type (100mm) Range 0⁰ to 50⁰C, with stainless steel body - IP 55 protection, with necessary theromowells.</t>
    </r>
  </si>
  <si>
    <t>PRESSURE GAUGE (GLYCERINE FILLED)</t>
  </si>
  <si>
    <r>
      <rPr>
        <b/>
        <sz val="10"/>
        <rFont val="Trebuchet MS"/>
        <family val="2"/>
      </rPr>
      <t>Supply, Installation, Testing &amp; commissioning of Pressure Gauge</t>
    </r>
    <r>
      <rPr>
        <sz val="10"/>
        <rFont val="Trebuchet MS"/>
        <family val="2"/>
      </rPr>
      <t xml:space="preserve"> which shall be of  Bourdon tube Dial type (100mm) Range 0 to 10 kg/cm², with stainless steel body - IP55 protection with necessary pipe fitting and needle valve etc.,</t>
    </r>
  </si>
  <si>
    <t xml:space="preserve">INSULATED RIGID PVC PIPING FOR CONDENSATE DRAIN </t>
  </si>
  <si>
    <r>
      <rPr>
        <b/>
        <sz val="10"/>
        <rFont val="Trebuchet MS"/>
        <family val="2"/>
      </rPr>
      <t xml:space="preserve">Supply, Installation, Testing and Commissioning of </t>
    </r>
    <r>
      <rPr>
        <sz val="10"/>
        <rFont val="Trebuchet MS"/>
        <family val="2"/>
      </rPr>
      <t>Rigid PVC piping with pressure rating of 6 Kg /CM2 duly insulated with 9 mm thick factory laminated aluminium foil faced closed cell elastomeric nitrile rubber insulation with class 'O' fire retardant properties  in tubing form &amp; all fittings, elbows, tees reducers, supports and clamps up to 50 mm dia. including drilling, wall chipping etc. and conceal the wall opening.
Pipes shall be of following sizes :</t>
    </r>
  </si>
  <si>
    <t>65mm. Dia.</t>
  </si>
  <si>
    <t>50mm. Dia.</t>
  </si>
  <si>
    <t>40mm. Dia.</t>
  </si>
  <si>
    <t>32mm. Dia.</t>
  </si>
  <si>
    <t>25mm. Dia.</t>
  </si>
  <si>
    <t>AUTOMATIC AIR VENTS</t>
  </si>
  <si>
    <r>
      <rPr>
        <b/>
        <sz val="10"/>
        <rFont val="Trebuchet MS"/>
        <family val="2"/>
      </rPr>
      <t xml:space="preserve">Supply, Installation, Testing &amp; commissioning of Automatic air vents </t>
    </r>
    <r>
      <rPr>
        <sz val="10"/>
        <rFont val="Trebuchet MS"/>
        <family val="2"/>
      </rPr>
      <t>to be provided at all high location of piping. The air vent to be provided with necessary ball valve.</t>
    </r>
  </si>
  <si>
    <t>DRAIN VALVES</t>
  </si>
  <si>
    <r>
      <t>Supply, Installation, Testing &amp; commissioning of Ball/Drain valves with handles and extended stem ,</t>
    </r>
    <r>
      <rPr>
        <sz val="10"/>
        <rFont val="Trebuchet MS"/>
        <family val="2"/>
      </rPr>
      <t xml:space="preserve"> threaded joints shall be of PN16 class and insulated with nitrile rubber.The MOC of body shall be forged brass, SS ball, SS 410 stem. The end connections shall be threaded.</t>
    </r>
  </si>
  <si>
    <t>25 mm dia</t>
  </si>
  <si>
    <t>GSS DUCT WORKS</t>
  </si>
  <si>
    <t>FACTORY FABRICATED DUCTING - TDF /TDC FLANGES - RECTANGULAR DUCTWORKS</t>
  </si>
  <si>
    <t xml:space="preserve">Supply, Installation, Testing &amp; Commissioning of factory fabricated GSS Ducting with TDF /TDC flange  with GI bolt &amp; nuts (the cleat into the flange Used for C  and G together with Bolt) and necessary supporting arrangement using GI full threaded rods and slotted rail- Unistrut channel supports of size 41mm x 41mm for rectangular ducts to be used </t>
  </si>
  <si>
    <r>
      <t xml:space="preserve">Ducting shall include guide vanes etc., Ducting shall be designed for 500pa ESP as per the  specifications, GSS Ducting:- </t>
    </r>
    <r>
      <rPr>
        <b/>
        <sz val="10"/>
        <rFont val="Trebuchet MS"/>
        <family val="2"/>
      </rPr>
      <t>Galvanized steel sheet shall be of Class VIII – light coating of zinc, nominal 120 gm /sqm as per IS-277</t>
    </r>
    <r>
      <rPr>
        <sz val="10"/>
        <rFont val="Trebuchet MS"/>
        <family val="2"/>
      </rPr>
      <t xml:space="preserve">.All ducts 900 mm to 1100mm shall have Stiffener bracket made of GI 1.25mm thick sheet and 1101mm above  shall have Stiffener bracket made of GI 1.6mm thick sheet with special profile for strength and rigidity fixed throughout the duct perimeter Intermediate between flanges with Fastener screws 2 nos for every interval of 150mm. </t>
    </r>
  </si>
  <si>
    <t>Spacing between duct supports should not exceed 2m i.e GI rods with GI "C" channels. In case of duct sizes above 1800mm, MS angles duly painted with black enamel paint should be used along with neoprene pad in between the duct &amp; MS angle. All duct support to be provided with check nuts (lock nuts).</t>
  </si>
  <si>
    <t>While selecting the duct supports vendor shall ensure vibration free installation. Quoted price shall be inclusive of light testing with complete arragement &amp; accessories for leakages. Quoted price shall be inclusive of necessary scaffolding charges towards installation of supply/exhaust air ducts outside or within building wherever required. Quoted price should also include necessary charges towards duct supports including MS angle/channel arrangement as required for ducts being installed outside or within building wherever required.</t>
  </si>
  <si>
    <t>All duct construction and installation shall be in accordance with SMACNA standards.  In addition ducts shall be factory fabricated utilizing the following machines to provide the requisite quality of ducts.</t>
  </si>
  <si>
    <t xml:space="preserve">24 G-GSS-0.63MM ( 1MM TO 250MM) - C &amp; SS </t>
  </si>
  <si>
    <t xml:space="preserve">Sqm </t>
  </si>
  <si>
    <t>24 G-GSS-0.63MM ( 251MM TO 1000MM) - TDF Flanges</t>
  </si>
  <si>
    <t>22 G-GSS-0.80MM ( 1001MM TO 1200MM) - TDF Flanges, Guide Vanes &amp; Stiffeners Rods</t>
  </si>
  <si>
    <t>20 G-GSS-1.00MM ( 1201MM TO 1300MM) - TDF Flanges, Guide Vanes &amp; Stiffeners Rods</t>
  </si>
  <si>
    <t>Sqm</t>
  </si>
  <si>
    <t xml:space="preserve">18 G-GSS-1.25MM ( 1301MM TO Above) - TDF Flanges, Guide Vanes &amp; Stiffeners Rods </t>
  </si>
  <si>
    <t>DUCT INSULATION MATERIALS</t>
  </si>
  <si>
    <t>THERMAL INSULATION FOR DUCTWORKS</t>
  </si>
  <si>
    <r>
      <rPr>
        <b/>
        <sz val="10"/>
        <rFont val="Trebuchet MS"/>
        <family val="2"/>
      </rPr>
      <t xml:space="preserve">Supply, Installation, Testing &amp; Commissioning of Thermal insulation closed cell elastromeric nitrile rubber insulation manafactured as per ASTM E 84 test with density between 40-60 kg / m³(External and internal) for spiral duct, Material shall be FM GLOBAL approved, food grade material with antimicrobial properties, Class 'O'. </t>
    </r>
    <r>
      <rPr>
        <sz val="10"/>
        <rFont val="Trebuchet MS"/>
        <family val="2"/>
      </rPr>
      <t xml:space="preserve">Insulation material should meet NFPA 90A supplementary materials for air distribution system which should not absorbs less 0.2% water by volume (ASTM c 209), should not support microbial growth (ASTM C1071, G21, G22) and should emit objectionable odors (ASTM C 665) and should have thermal conductivity of 0.27 ( R - 2.78 in 3.4" thickness) and water vapor permeance of 0.10. Scope shall include the cost for aluminium foil which to be laid over the thermal insulation. Aluminium foil shall provide protection against scratches. </t>
    </r>
  </si>
  <si>
    <t>Insulation material shall be bonded with the ducts using metal screw and washers to facilitate grip to the GI sheet.Insulation materials brought on site should be installed following the manufacturer recommended methodology and using the appropriately suitable manufacturer recommended cutting, measuring, pasting tools &amp; tackles. It is advised to use the manufacturer’s tool box for installation of insulation materials on site.</t>
  </si>
  <si>
    <t>9mm thick</t>
  </si>
  <si>
    <t xml:space="preserve">13mm thick </t>
  </si>
  <si>
    <t>ACOUSTIC INSULATION FOR DUCTWORKS</t>
  </si>
  <si>
    <r>
      <t>SITC of internal acoustic lining within air ducts plenum with open cell 10mm thick Elastromeric nitrile rubber insulation manafactured as per ASTM E 84 test with density140- 180 kg / m³, Material shall be FM rated as per the approved shop drawings / specifications.</t>
    </r>
    <r>
      <rPr>
        <sz val="10"/>
        <rFont val="Trebuchet MS"/>
        <family val="2"/>
      </rPr>
      <t xml:space="preserve"> Insulation material should  meet NFPA 90A supplementary materials for air distribution system  which should not absorbs less 0.2% water by volume (ASTM c 209), should not support microbial growth (ASTM C1071, G21, G22) and should emit objectionable odors (ASTM C 665) and should have thermal conductivity of 0.27 ( R - 2.78 in 3.4" thickness) and water vapor permeance of 0.10.  - Class "1" Material.</t>
    </r>
  </si>
  <si>
    <t>Insulation sheets should have self-adhesive backing for faster installation and better quality. The adhesive used in self-adhesive backing should be Fire Retardant, LEED compliant and zero VOC.</t>
  </si>
  <si>
    <t xml:space="preserve">10mm thick-acoustic insulation for main duct outlets as per HVAC drawings </t>
  </si>
  <si>
    <t xml:space="preserve">20mm thick-acoustic insulation for main duct outlets as per HVAC drawings </t>
  </si>
  <si>
    <t xml:space="preserve">AIR DISTRIBUTION DEVICES </t>
  </si>
  <si>
    <t>MANUAL TYPE VOLUME CONTROL DAMPERS</t>
  </si>
  <si>
    <r>
      <rPr>
        <b/>
        <sz val="10"/>
        <rFont val="Trebuchet MS"/>
        <family val="2"/>
      </rPr>
      <t>Supply, Installation, Testing &amp; Commissioning of Volume Control Dampers</t>
    </r>
    <r>
      <rPr>
        <sz val="10"/>
        <rFont val="Trebuchet MS"/>
        <family val="2"/>
      </rPr>
      <t xml:space="preserve"> made out of 100 x 40 x 1.55 mm thick galavanised steel frame and blades of 1.55 mm galavanised sheet steel.</t>
    </r>
  </si>
  <si>
    <t>ALLUMINIUM COLLAR DAMPERS</t>
  </si>
  <si>
    <r>
      <t xml:space="preserve">Supply, Installation, Testing &amp; Commissioning of  Collar Dampers or neck damper </t>
    </r>
    <r>
      <rPr>
        <sz val="10"/>
        <rFont val="Trebuchet MS"/>
        <family val="2"/>
      </rPr>
      <t xml:space="preserve">of opposed blade type made out of Aluminium alloy extrusion with anodised matt black finish (AL.blade thickness 1.0mm, Border  thickness-1.3 MM).  Qty is for Supply air grilles </t>
    </r>
  </si>
  <si>
    <t>CONTINUOUS LINEAR GRILLE</t>
  </si>
  <si>
    <r>
      <t>Supply, Installation , Testing &amp; Commissioning of Extruded Al. powder coated continuous, discrete grilles for supply &amp; return air distribution of 100 to 600  mm wide  with 0 / 15 / 30 / 45 deg (AL.frame thickness 1.2MM, Louver  thickness-3 MM). Deflection as specified In the approved shop drawings. Grilles complete with integral flanges on both sides &amp; ends as required complete with corner pieces.</t>
    </r>
    <r>
      <rPr>
        <sz val="10"/>
        <rFont val="Trebuchet MS"/>
        <family val="2"/>
      </rPr>
      <t>( colour for the grill to be conifremed by Arch/ PMC team before placing the  order)</t>
    </r>
  </si>
  <si>
    <t>150mm wide</t>
  </si>
  <si>
    <t>POWDER COATED ALUMINIUM GRILLES- FOR EXHAUST AIR &amp; FRESH AIR APPLICATION</t>
  </si>
  <si>
    <r>
      <t>Supply, Installation , Testing &amp; Commissioning of Extruded Al. powder coated grilles for exhuast air &amp; Fresh air application with 0 degree deflection. AL.frame thickness 1.2MM, Louver  thickness-1MM/ 3 MM</t>
    </r>
    <r>
      <rPr>
        <sz val="10"/>
        <rFont val="Trebuchet MS"/>
        <family val="2"/>
      </rPr>
      <t xml:space="preserve"> ( colour for the grill to be conifimed by Arch/ PMC team before placing the  order). The sizes of the grilles shall be as mentioned below</t>
    </r>
  </si>
  <si>
    <t xml:space="preserve">600mm x 600mm </t>
  </si>
  <si>
    <t xml:space="preserve">200mm x 200 mm </t>
  </si>
  <si>
    <t>4 WAY SUPPLY AIR DIFFUSERS- SQUARE TYPE</t>
  </si>
  <si>
    <r>
      <t>Supply, Installation , Testing &amp; Commissioning of Powder coated, extruded aluminium, removable center core type</t>
    </r>
    <r>
      <rPr>
        <b/>
        <sz val="10"/>
        <rFont val="Trebuchet MS"/>
        <family val="2"/>
      </rPr>
      <t xml:space="preserve">, supply  air diffusers with Collar Dampers or neck damper  of the following neck sizes.  </t>
    </r>
  </si>
  <si>
    <t>(All are of 595 x 595 MM Outer to Outer Size)</t>
  </si>
  <si>
    <t>300 x 300 MM  (Neck Size)</t>
  </si>
  <si>
    <t>R.only</t>
  </si>
  <si>
    <t>FIRE ALARM SYSTEM</t>
  </si>
  <si>
    <t xml:space="preserve">FIRE Alarm System Works </t>
  </si>
  <si>
    <t>1.1</t>
  </si>
  <si>
    <t xml:space="preserve">Supply installation testing and commissioning of addressable type smoke detectors with LED indication lamp, MS Back box, detector base braket, along with complete fixing accessories.(Above false ceiling) </t>
  </si>
  <si>
    <t>1.2</t>
  </si>
  <si>
    <t xml:space="preserve">Supply installation testing and commissioning of addressable type smoke detectors with LED indication lamp, MS Back box, detector base braket, along with complete fixing accessories.(Below false ceiling) </t>
  </si>
  <si>
    <t>1.2a</t>
  </si>
  <si>
    <t>Supply installation testing and commissioning of addressable type Multi Sensor Heat detectors with LED indication lamp, MS Back box, detector base braket, along with complete fixing accessories.</t>
  </si>
  <si>
    <t>1.3</t>
  </si>
  <si>
    <t>Supply installation testing and commissioning of  Response indicators with complete fixing accessories for the detectors placed above false ceiling and below false flooring</t>
  </si>
  <si>
    <t>1.4</t>
  </si>
  <si>
    <t xml:space="preserve">Supply installation testing and commissioning of  addressable Hooter cum STROBE along with its control modules complete with all fixing materials. </t>
  </si>
  <si>
    <t>1.5</t>
  </si>
  <si>
    <t>Supply and installation of analogue addressable type Manual call points with Glass and hammer and monitor module with complete fixing accessories also with self illuminated signage.</t>
  </si>
  <si>
    <t>1.6</t>
  </si>
  <si>
    <t>Supply and installation of Short circuit Fault Isolators @ 20 detectors with complete fixing accessories</t>
  </si>
  <si>
    <t>1.7</t>
  </si>
  <si>
    <t>Supply and installation of Monitor Module  with complete fixing accessories</t>
  </si>
  <si>
    <t>Supply and installation of Control Relay  Module  with complete fixing accessories</t>
  </si>
  <si>
    <t>1.9</t>
  </si>
  <si>
    <t>Supply and laying of  PVC insulated,2C x 1.5sq.mm shielded armored FRLS copper cable (RED COLUR) including cable glands and all fixing accessories where ever required complete with end terminations at both sides. The colour of the cable shall be RED only.( Shall be on actuals ).</t>
  </si>
  <si>
    <t xml:space="preserve">Rmtrs </t>
  </si>
  <si>
    <t>1.10</t>
  </si>
  <si>
    <t>Supply, installation, testing and commissioning of Addressable fire alarm Panel which consists of display board which will have 160 Character Display with Touch key pad, Mother board which will have ARM CORTEX M3 32 Bit Processor, Inbuilt RS-485 Networking Circuit for peer to peer networking, Inbuilt USB 2.0 Port for upload and download the Configuration tools, Two inbuilt programmable inputs, Two inbuilt NAC's, and Three Programmable Relays, and 4 Loop Card circuits. power Supply, Installation and Commissioning Board which will have SMPS fully protected board, which its operates on 120 to 220V AC ± 10%  with 50/60 Hz, battery backup 24V DC with built-in charger. the panel have IP-50 rating Optional: for BMS integration thru MODBUS converter, Graphical Software, Software for TCP/IP Module, provision for GSM based Auto dialler, provision for printer thru compatible module, fire alarm panel with battery backup for 6 hours operation, with battery charger, alarm bell, test buttons etc.</t>
  </si>
  <si>
    <t>2 loop panel</t>
  </si>
  <si>
    <t>4 loop panel</t>
  </si>
  <si>
    <t>1.11</t>
  </si>
  <si>
    <t>1.12</t>
  </si>
  <si>
    <t>SITC of Hand held Fire Extinguisher - CO2  - 4.5 Kg with floor mount accessories</t>
  </si>
  <si>
    <t>1.13</t>
  </si>
  <si>
    <t>Supply installation testing and commissioning of Emergency Exit -LED Battery Backup(180Min)</t>
  </si>
  <si>
    <t>1.14</t>
  </si>
  <si>
    <t xml:space="preserve">Supply installation testing and commissioning of  Fire Exit  -  LED Battery Backup (180Min) </t>
  </si>
  <si>
    <t>1.15</t>
  </si>
  <si>
    <t>Supply installation testing and commissioning of  Exit   -  LED Battery Backup (180Min)</t>
  </si>
  <si>
    <t xml:space="preserve">PA System Works </t>
  </si>
  <si>
    <t xml:space="preserve">Supply and installation testing and commissioning of 6 Watt 180mm dia Surface mounted white colour speakers along with all fixing accessories. </t>
  </si>
  <si>
    <t>Supply and installation testing and commissioning of 6 Watt Recesse Mounted Ceiling  speakers along with all fixing accessories .</t>
  </si>
  <si>
    <t>Supply and laying of shielded twin twisted pair 1.0 sqmm cable in existing conduit ( Shall be on actuals ).</t>
  </si>
  <si>
    <t>Supply and fixing of 20mm dia heavy guage GI conduit concealed in wall/ above false ceiling for taking copper wires including all accessories such as Conduit junction boxes, bends etc as required ( Shall be on actuals ).</t>
  </si>
  <si>
    <t>Mixer Amplfier -240W  with Pre recorded Message ,Music Ssytem etc complete in a PA rack (The rate to include the Cost of rack and other required acessories )</t>
  </si>
  <si>
    <t>Mixer Amplfier -120W  with Pre recorded Message ,Music Ssytem etc complete in a PA rack (The rate to include the Cost of rack and other required acessories )</t>
  </si>
  <si>
    <t>FIRE ALARM SYSTEM - TOTAL</t>
  </si>
  <si>
    <t>FIRE SPRINKLER SYSTEM</t>
  </si>
  <si>
    <t>Supply, installation,  testing   and commissioning  of  G.I  Heavy grade piping as per IS: 1239/3589  GI Forged Threaded  GI forged socket welded  &amp;  65mm and above  Seamless schedule 40) with necessary fittings  such as tees, elbows,union,flanges, bends, rubber gaskets, reducers, GI nut bolt, washer etc. The pipes being suspended from ceilings by using  support with clamps, hangers using anchor fastners upto 65 mm &amp; above 80 mm pipe should be support with galvanized channel supports complete  
Rate quoted shall include painting with one coat of zinc cromet primer &amp; 2 coats of synthetic enamel PO red paint and for painting of pipe &amp; brackets and clamps as per IS-5 for above ground piping as per the  NBC / IS standards and local fire service department requirement complete including supply and  installation of G.I. Rods, clamps and , fasteners etc. 
All  supports shall be hot dip galvanized in the range of DFT of micron 80 to 90 micron with 7 tank process, hot dip galvanizing shall be confirming to IS:2629/2633/4759/6745. Anchor fastners to be used of chemical type only where pipe supports to be taken from brick/block work.</t>
  </si>
  <si>
    <t>150mm nominal dia</t>
  </si>
  <si>
    <t>100mm nominal dia</t>
  </si>
  <si>
    <t>80mm nominal dia</t>
  </si>
  <si>
    <t>65mm nominal dia</t>
  </si>
  <si>
    <t>50mm nominal dia</t>
  </si>
  <si>
    <t>40mm nominal dia</t>
  </si>
  <si>
    <t>g</t>
  </si>
  <si>
    <t>32mm nominal dia</t>
  </si>
  <si>
    <t>h</t>
  </si>
  <si>
    <t>25mm nominal dia</t>
  </si>
  <si>
    <r>
      <t>Supplying, installing, testing and commissioning conventional Standard Response Sprinkler quartzoid bulb type with 15mm screwed end connection of 68 deg. C. temperature rating, K-Factor =5.6 GPM/psi½ (</t>
    </r>
    <r>
      <rPr>
        <b/>
        <sz val="11"/>
        <rFont val="Arial"/>
        <family val="2"/>
      </rPr>
      <t>80.6</t>
    </r>
    <r>
      <rPr>
        <sz val="11"/>
        <rFont val="Arial"/>
        <family val="2"/>
      </rPr>
      <t xml:space="preserve"> LPM/bar½) and orifice shall not be less than 6mm. Sprinklers shall be UL Listed / BIS approved with Chrome finished.</t>
    </r>
  </si>
  <si>
    <t xml:space="preserve">Pendent Sprinkler </t>
  </si>
  <si>
    <t>Upright Sprinkler</t>
  </si>
  <si>
    <t>Concealed Sprinkler</t>
  </si>
  <si>
    <r>
      <t xml:space="preserve">Stainless steel corrugated </t>
    </r>
    <r>
      <rPr>
        <b/>
        <sz val="11"/>
        <rFont val="Arial"/>
        <family val="2"/>
      </rPr>
      <t>flexible pipe</t>
    </r>
    <r>
      <rPr>
        <sz val="11"/>
        <rFont val="Arial"/>
        <family val="2"/>
      </rPr>
      <t xml:space="preserve">(hose) for dropping sprinklers </t>
    </r>
    <r>
      <rPr>
        <b/>
        <sz val="11"/>
        <rFont val="Arial"/>
        <family val="2"/>
      </rPr>
      <t>below false ceiling</t>
    </r>
    <r>
      <rPr>
        <sz val="11"/>
        <rFont val="Arial"/>
        <family val="2"/>
      </rPr>
      <t>, pipe shall be 16 bar pressure rating and 1500 mm long, 25 mm dia with union / reducer collar, clamps etc. as required.</t>
    </r>
  </si>
  <si>
    <t xml:space="preserve">Supply &amp; fixing of approved type rosette plates (Recessed type, in two piece) for Sprinklers below false ceiling area. </t>
  </si>
  <si>
    <t>Supply and Installation, Testing and Commissioning of  CI butterfly valves (body conforming to IS 210 GR FG 200) slim seal standard lever operated type conforming to IS13039/BS5155 with required flanges, nuts, bolts etc complete with supervisory tamper switch for monitoring. The valves shall be suitable for 150 psi pressure rating. Tamper Switch equipped with 2 Nos. of NO-NC contacts for monitoring</t>
  </si>
  <si>
    <t>100 mm dia</t>
  </si>
  <si>
    <t>80 mm dia</t>
  </si>
  <si>
    <t>65 mm dia</t>
  </si>
  <si>
    <t>Fire Sprinkler Pipe Modifictaion Works (Extending the branch pipe as per proposed Interior layout wherever required and removal of existing rigid dropers)</t>
  </si>
  <si>
    <t>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</si>
</sst>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3" formatCode="_ * #,##0.00_ ;_ * \-#,##0.00_ ;_ * &quot;-&quot;??_ ;_ @_ "/>
    <numFmt numFmtId="164" formatCode="_(* #,##0_);_(* \(#,##0\);_(* &quot;-&quot;_);_(@_)"/>
    <numFmt numFmtId="165" formatCode="_(* #,##0.00_);_(* \(#,##0.00\);_(* &quot;-&quot;??_);_(@_)"/>
    <numFmt numFmtId="166" formatCode="&quot;$&quot;#,##0.00_);[Red]\(&quot;$&quot;#,##0.00\)"/>
    <numFmt numFmtId="167" formatCode="_(&quot;$&quot;* #,##0.00_);_(&quot;$&quot;* \(#,##0.00\);_(&quot;$&quot;* &quot;-&quot;??_);_(@_)"/>
    <numFmt numFmtId="168" formatCode="_ &quot;Rs.&quot;\ * #,##0.00_ ;_ &quot;Rs.&quot;\ * \-#,##0.00_ ;_ &quot;Rs.&quot;\ * &quot;-&quot;??_ ;_ @_ "/>
    <numFmt numFmtId="169" formatCode="#,##0.0"/>
    <numFmt numFmtId="170" formatCode="_(* #,##0.00_);_(* \(#,##0.00\);_(* \-??_);_(@_)"/>
    <numFmt numFmtId="171" formatCode="yyyy"/>
    <numFmt numFmtId="172" formatCode="General_)"/>
    <numFmt numFmtId="173" formatCode="0.000"/>
    <numFmt numFmtId="174" formatCode="#,##0.0_);\(#,##0.0\)"/>
    <numFmt numFmtId="175" formatCode="#,##0.000_);\(#,##0.000\)"/>
    <numFmt numFmtId="176" formatCode="\(0.00%"/>
    <numFmt numFmtId="177" formatCode="&quot;US$&quot;#,##0.00;&quot;(US$&quot;#,##0.00\)"/>
    <numFmt numFmtId="178" formatCode="0.00_)"/>
    <numFmt numFmtId="179" formatCode="#,##0.000"/>
    <numFmt numFmtId="180" formatCode="_(&quot;Rs.&quot;* #,##0_);_(&quot;Rs.&quot;* \(#,##0\);_(&quot;Rs.&quot;* \-??_);_(@_)"/>
    <numFmt numFmtId="181" formatCode="\+0.00%\+"/>
    <numFmt numFmtId="182" formatCode="0.00%\)"/>
    <numFmt numFmtId="183" formatCode="&quot;Rs.&quot;#,##0.00_);\(&quot;Rs.&quot;#,##0.00\)"/>
    <numFmt numFmtId="184" formatCode="_-* #,##0.00_-;\-* #,##0.00_-;_-* &quot;-&quot;??_-;_-@_-"/>
    <numFmt numFmtId="185" formatCode="_(\$* #,##0.00_);_(\$* \(#,##0.00\);_(\$* \-??_);_(@_)"/>
    <numFmt numFmtId="186" formatCode="_-* #,##0_-;\-* #,##0_-;_-* &quot;-&quot;_-;_-@_-"/>
    <numFmt numFmtId="187" formatCode="#,##0;\-#,##0;&quot;-&quot;"/>
    <numFmt numFmtId="188" formatCode="mm/dd/yy"/>
    <numFmt numFmtId="189" formatCode="_-&quot;Rs.&quot;* #,##0_-;\-&quot;Rs.&quot;* #,##0_-;_-&quot;Rs.&quot;* &quot;-&quot;_-;_-@_-"/>
    <numFmt numFmtId="190" formatCode="_-&quot;Rs.&quot;* #,##0.00_-;\-&quot;Rs.&quot;* #,##0.00_-;_-&quot;Rs.&quot;* &quot;-&quot;??_-;_-@_-"/>
    <numFmt numFmtId="191" formatCode="###0;###0"/>
    <numFmt numFmtId="192" formatCode="#,##0.0000_);\(#,##0.0000\)"/>
    <numFmt numFmtId="193" formatCode="\$#,##0;\(\$#,##0\)"/>
    <numFmt numFmtId="194" formatCode="&quot;True&quot;;&quot;True&quot;;&quot;False&quot;"/>
    <numFmt numFmtId="195" formatCode="[$INR]\ #,##0.00_);\([$INR]\ #,##0.00\)"/>
    <numFmt numFmtId="196" formatCode="0.00;[Red]0.00"/>
    <numFmt numFmtId="197" formatCode="#,##0.0000000_);\(#,##0.0000000\)"/>
    <numFmt numFmtId="198" formatCode="_-* #,##0.00\ _D_M_-;\-* #,##0.00\ _D_M_-;_-* &quot;-&quot;??\ _D_M_-;_-@_-"/>
    <numFmt numFmtId="199" formatCode="#,##0;\(#,##0\)"/>
    <numFmt numFmtId="200" formatCode="\$#,##0.00;\(\$#,##0.00\)"/>
    <numFmt numFmtId="201" formatCode="\£#,##0_);\(\£#,##0\)"/>
    <numFmt numFmtId="202" formatCode="&quot;$&quot;#,##0.00"/>
    <numFmt numFmtId="203" formatCode="_(* #,##0_);_(* \(#,##0\);_(* \-??_);_(@_)"/>
    <numFmt numFmtId="204" formatCode="_(* #,##0_);_(* \(#,##0\);_(* &quot;-&quot;??_);_(@_)"/>
    <numFmt numFmtId="205" formatCode="_(* #,##0.000_);_(* \(#,##0.000\);_(* &quot;-&quot;??_);_(@_)"/>
    <numFmt numFmtId="206" formatCode="_ * #,##0_ ;_ * \-#,##0_ ;_ * &quot;-&quot;??_ ;_ @_ "/>
    <numFmt numFmtId="207" formatCode="0.0"/>
    <numFmt numFmtId="208" formatCode="0_)"/>
  </numFmts>
  <fonts count="197">
    <font>
      <sz val="11"/>
      <color rgb="FF000000"/>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rgb="FF000000"/>
      <name val="Calibri"/>
      <family val="2"/>
    </font>
    <font>
      <sz val="10"/>
      <name val="Arial"/>
      <family val="2"/>
    </font>
    <font>
      <b/>
      <sz val="11"/>
      <color indexed="8"/>
      <name val="Calibri"/>
      <family val="2"/>
    </font>
    <font>
      <sz val="10"/>
      <name val="Arial"/>
      <family val="2"/>
      <charset val="204"/>
    </font>
    <font>
      <sz val="11"/>
      <color indexed="8"/>
      <name val="Calibri"/>
      <family val="2"/>
    </font>
    <font>
      <sz val="11"/>
      <color indexed="9"/>
      <name val="Calibri"/>
      <family val="2"/>
    </font>
    <font>
      <sz val="11"/>
      <color indexed="20"/>
      <name val="Calibri"/>
      <family val="2"/>
    </font>
    <font>
      <sz val="9"/>
      <name val="Times New Roman"/>
      <family val="1"/>
    </font>
    <font>
      <sz val="10"/>
      <name val="Courier New"/>
      <family val="3"/>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1"/>
      <name val="Tahoma"/>
      <family val="2"/>
    </font>
    <font>
      <b/>
      <i/>
      <sz val="16"/>
      <name val="Arial"/>
      <family val="2"/>
    </font>
    <font>
      <b/>
      <sz val="11"/>
      <color indexed="63"/>
      <name val="Calibri"/>
      <family val="2"/>
    </font>
    <font>
      <sz val="12"/>
      <color indexed="8"/>
      <name val="Times New Roman"/>
      <family val="1"/>
    </font>
    <font>
      <b/>
      <sz val="18"/>
      <color indexed="62"/>
      <name val="Cambria"/>
      <family val="2"/>
    </font>
    <font>
      <sz val="11"/>
      <color indexed="10"/>
      <name val="Calibri"/>
      <family val="2"/>
    </font>
    <font>
      <sz val="10"/>
      <name val="Helv"/>
      <charset val="204"/>
    </font>
    <font>
      <sz val="10"/>
      <name val="Verdana"/>
      <family val="2"/>
    </font>
    <font>
      <sz val="11"/>
      <color rgb="FF000000"/>
      <name val="Calibri"/>
      <family val="2"/>
    </font>
    <font>
      <sz val="10"/>
      <name val="Arial"/>
      <family val="2"/>
    </font>
    <font>
      <sz val="10"/>
      <name val="Arial"/>
      <family val="2"/>
    </font>
    <font>
      <i/>
      <sz val="11"/>
      <color rgb="FF7F7F7F"/>
      <name val="Helvetica Neue"/>
      <family val="2"/>
      <scheme val="minor"/>
    </font>
    <font>
      <sz val="10"/>
      <name val="Courier"/>
      <family val="3"/>
    </font>
    <font>
      <sz val="10"/>
      <name val="Arial"/>
      <family val="2"/>
    </font>
    <font>
      <b/>
      <sz val="11"/>
      <color indexed="10"/>
      <name val="Calibri"/>
      <family val="2"/>
    </font>
    <font>
      <b/>
      <sz val="18"/>
      <color theme="3"/>
      <name val="Helvetica Neue"/>
      <family val="2"/>
      <scheme val="major"/>
    </font>
    <font>
      <b/>
      <sz val="15"/>
      <color theme="3"/>
      <name val="Helvetica Neue"/>
      <family val="2"/>
      <scheme val="minor"/>
    </font>
    <font>
      <b/>
      <sz val="13"/>
      <color theme="3"/>
      <name val="Helvetica Neue"/>
      <family val="2"/>
      <scheme val="minor"/>
    </font>
    <font>
      <b/>
      <sz val="11"/>
      <color theme="3"/>
      <name val="Helvetica Neue"/>
      <family val="2"/>
      <scheme val="minor"/>
    </font>
    <font>
      <sz val="11"/>
      <color rgb="FF006100"/>
      <name val="Helvetica Neue"/>
      <family val="2"/>
      <scheme val="minor"/>
    </font>
    <font>
      <sz val="11"/>
      <color rgb="FF9C0006"/>
      <name val="Helvetica Neue"/>
      <family val="2"/>
      <scheme val="minor"/>
    </font>
    <font>
      <sz val="11"/>
      <color rgb="FF9C6500"/>
      <name val="Helvetica Neue"/>
      <family val="2"/>
      <scheme val="minor"/>
    </font>
    <font>
      <sz val="11"/>
      <color rgb="FF3F3F76"/>
      <name val="Helvetica Neue"/>
      <family val="2"/>
      <scheme val="minor"/>
    </font>
    <font>
      <b/>
      <sz val="11"/>
      <color rgb="FF3F3F3F"/>
      <name val="Helvetica Neue"/>
      <family val="2"/>
      <scheme val="minor"/>
    </font>
    <font>
      <b/>
      <sz val="11"/>
      <color rgb="FFFA7D00"/>
      <name val="Helvetica Neue"/>
      <family val="2"/>
      <scheme val="minor"/>
    </font>
    <font>
      <sz val="11"/>
      <color rgb="FFFA7D00"/>
      <name val="Helvetica Neue"/>
      <family val="2"/>
      <scheme val="minor"/>
    </font>
    <font>
      <b/>
      <sz val="11"/>
      <color theme="0"/>
      <name val="Helvetica Neue"/>
      <family val="2"/>
      <scheme val="minor"/>
    </font>
    <font>
      <sz val="11"/>
      <color rgb="FFFF0000"/>
      <name val="Helvetica Neue"/>
      <family val="2"/>
      <scheme val="minor"/>
    </font>
    <font>
      <b/>
      <sz val="11"/>
      <color theme="1"/>
      <name val="Helvetica Neue"/>
      <family val="2"/>
      <scheme val="minor"/>
    </font>
    <font>
      <sz val="11"/>
      <color theme="0"/>
      <name val="Helvetica Neue"/>
      <family val="2"/>
      <scheme val="minor"/>
    </font>
    <font>
      <sz val="10"/>
      <color indexed="10"/>
      <name val="Arial"/>
      <family val="2"/>
    </font>
    <font>
      <sz val="8"/>
      <color indexed="81"/>
      <name val="Tahoma"/>
      <family val="2"/>
    </font>
    <font>
      <b/>
      <sz val="8"/>
      <color indexed="81"/>
      <name val="Tahoma"/>
      <family val="2"/>
    </font>
    <font>
      <sz val="11"/>
      <color indexed="19"/>
      <name val="Calibri"/>
      <family val="2"/>
    </font>
    <font>
      <b/>
      <sz val="11"/>
      <color indexed="63"/>
      <name val="Helvetica Neue"/>
      <family val="2"/>
      <scheme val="minor"/>
    </font>
    <font>
      <sz val="11"/>
      <color indexed="19"/>
      <name val="Helvetica Neue"/>
      <family val="2"/>
      <scheme val="minor"/>
    </font>
    <font>
      <sz val="10"/>
      <name val="Helv"/>
    </font>
    <font>
      <b/>
      <sz val="18"/>
      <color indexed="62"/>
      <name val="Cambria"/>
      <family val="1"/>
    </font>
    <font>
      <sz val="11"/>
      <name val="Century Gothic"/>
      <family val="2"/>
    </font>
    <font>
      <sz val="9"/>
      <name val="Bookman Old Style"/>
      <family val="1"/>
    </font>
    <font>
      <u/>
      <sz val="10"/>
      <color indexed="20"/>
      <name val="Arial"/>
      <family val="2"/>
    </font>
    <font>
      <sz val="11"/>
      <color rgb="FF000000"/>
      <name val="Calibri"/>
      <family val="2"/>
    </font>
    <font>
      <sz val="10"/>
      <name val="Arial"/>
      <family val="2"/>
    </font>
    <font>
      <sz val="12"/>
      <name val="Times New Roman"/>
      <family val="1"/>
    </font>
    <font>
      <sz val="10"/>
      <name val="Helv"/>
      <charset val="134"/>
    </font>
    <font>
      <b/>
      <sz val="11"/>
      <color indexed="56"/>
      <name val="Calibri"/>
      <family val="2"/>
    </font>
    <font>
      <b/>
      <sz val="13"/>
      <color indexed="56"/>
      <name val="Calibri"/>
      <family val="2"/>
    </font>
    <font>
      <b/>
      <sz val="18"/>
      <color indexed="56"/>
      <name val="Cambria"/>
      <family val="1"/>
    </font>
    <font>
      <b/>
      <sz val="15"/>
      <color indexed="56"/>
      <name val="Calibri"/>
      <family val="2"/>
    </font>
    <font>
      <sz val="11"/>
      <color rgb="FF006100"/>
      <name val="Helvetica Neue"/>
      <family val="2"/>
      <charset val="1"/>
      <scheme val="minor"/>
    </font>
    <font>
      <b/>
      <sz val="9"/>
      <name val="Arial"/>
      <family val="2"/>
    </font>
    <font>
      <sz val="12"/>
      <name val="Tms Rmn"/>
    </font>
    <font>
      <sz val="10"/>
      <name val="MS Serif"/>
      <family val="1"/>
    </font>
    <font>
      <sz val="12"/>
      <name val="Helv"/>
    </font>
    <font>
      <sz val="10"/>
      <color indexed="16"/>
      <name val="MS Serif"/>
      <family val="1"/>
    </font>
    <font>
      <b/>
      <sz val="14"/>
      <name val="Helv"/>
    </font>
    <font>
      <b/>
      <i/>
      <sz val="16"/>
      <name val="Helv"/>
    </font>
    <font>
      <sz val="8"/>
      <name val="Helv"/>
    </font>
    <font>
      <b/>
      <sz val="8"/>
      <color indexed="8"/>
      <name val="Helv"/>
    </font>
    <font>
      <sz val="24"/>
      <color indexed="13"/>
      <name val="Helv"/>
    </font>
    <font>
      <sz val="8"/>
      <name val="Neo Sans Pro Light"/>
      <family val="2"/>
    </font>
    <font>
      <sz val="11"/>
      <name val="Arial"/>
      <family val="2"/>
    </font>
    <font>
      <sz val="10"/>
      <name val="Geneva"/>
      <family val="2"/>
    </font>
    <font>
      <sz val="14"/>
      <name val="AngsanaUPC"/>
      <family val="1"/>
    </font>
    <font>
      <sz val="10"/>
      <name val="Times New Roman"/>
      <family val="1"/>
    </font>
    <font>
      <sz val="12"/>
      <name val="¹ÙÅÁÃ¼"/>
      <charset val="129"/>
    </font>
    <font>
      <sz val="11"/>
      <name val="Courier"/>
      <family val="3"/>
    </font>
    <font>
      <sz val="12"/>
      <name val="Arial"/>
      <family val="2"/>
    </font>
    <font>
      <b/>
      <sz val="18"/>
      <name val="Arial"/>
      <family val="2"/>
    </font>
    <font>
      <u/>
      <sz val="9"/>
      <color indexed="12"/>
      <name val="Arial"/>
      <family val="2"/>
    </font>
    <font>
      <sz val="9"/>
      <name val="Arial"/>
      <family val="2"/>
    </font>
    <font>
      <sz val="7"/>
      <name val="Small Fonts"/>
      <family val="2"/>
    </font>
    <font>
      <b/>
      <sz val="10"/>
      <name val="Arial CE"/>
      <family val="2"/>
      <charset val="238"/>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u/>
      <sz val="9"/>
      <color indexed="36"/>
      <name val="Arial"/>
      <family val="2"/>
    </font>
    <font>
      <sz val="10"/>
      <name val="MS Sans Serif"/>
      <family val="2"/>
    </font>
    <font>
      <u val="double"/>
      <sz val="14"/>
      <color indexed="8"/>
      <name val="Arial"/>
      <family val="2"/>
    </font>
    <font>
      <b/>
      <sz val="18"/>
      <color indexed="56"/>
      <name val="Cambria"/>
      <family val="2"/>
    </font>
    <font>
      <sz val="12"/>
      <name val="Times New Roman"/>
      <family val="1"/>
    </font>
    <font>
      <sz val="10"/>
      <name val="Arial"/>
      <family val="2"/>
    </font>
    <font>
      <u/>
      <sz val="10"/>
      <color indexed="12"/>
      <name val="Arial"/>
      <family val="2"/>
    </font>
    <font>
      <sz val="11"/>
      <color rgb="FF000000"/>
      <name val="Calibri"/>
      <family val="2"/>
    </font>
    <font>
      <sz val="11"/>
      <color rgb="FF000000"/>
      <name val="Calibri"/>
      <family val="2"/>
    </font>
    <font>
      <sz val="9"/>
      <color theme="1"/>
      <name val="Helvetica Neue"/>
      <family val="2"/>
      <scheme val="minor"/>
    </font>
    <font>
      <sz val="11"/>
      <color theme="1"/>
      <name val="Adani Regular"/>
      <family val="2"/>
    </font>
    <font>
      <b/>
      <sz val="11"/>
      <name val="Cambria"/>
      <family val="1"/>
    </font>
    <font>
      <sz val="11"/>
      <color rgb="FF000000"/>
      <name val="Cambria"/>
      <family val="1"/>
    </font>
    <font>
      <sz val="11"/>
      <name val="Cambria"/>
      <family val="1"/>
    </font>
    <font>
      <b/>
      <sz val="11"/>
      <color theme="1"/>
      <name val="Cambria"/>
      <family val="1"/>
    </font>
    <font>
      <b/>
      <sz val="11"/>
      <color rgb="FF000000"/>
      <name val="Cambria"/>
      <family val="1"/>
    </font>
    <font>
      <sz val="11"/>
      <color theme="1"/>
      <name val="Cambria"/>
      <family val="1"/>
    </font>
    <font>
      <b/>
      <sz val="9"/>
      <color theme="1"/>
      <name val="Arial"/>
      <family val="2"/>
    </font>
    <font>
      <sz val="10"/>
      <color theme="1"/>
      <name val="Arial"/>
      <family val="2"/>
    </font>
    <font>
      <b/>
      <sz val="10"/>
      <color theme="1"/>
      <name val="Arial"/>
      <family val="2"/>
    </font>
    <font>
      <b/>
      <sz val="10"/>
      <name val="Arial"/>
      <family val="2"/>
    </font>
    <font>
      <sz val="11"/>
      <name val="Adani Regular"/>
    </font>
    <font>
      <sz val="11"/>
      <color theme="1"/>
      <name val="Adani Regular"/>
    </font>
    <font>
      <sz val="11"/>
      <color rgb="FF000000"/>
      <name val="Helvetica Neue"/>
      <family val="1"/>
      <scheme val="major"/>
    </font>
    <font>
      <sz val="11"/>
      <name val="Helvetica Neue"/>
      <family val="1"/>
      <scheme val="major"/>
    </font>
    <font>
      <sz val="11"/>
      <color rgb="FF000000"/>
      <name val="Adani Regular"/>
    </font>
    <font>
      <sz val="10"/>
      <color theme="1"/>
      <name val="Helvetica Neue"/>
      <family val="2"/>
      <scheme val="major"/>
    </font>
    <font>
      <b/>
      <sz val="10"/>
      <name val="Helvetica Neue"/>
      <family val="2"/>
      <scheme val="major"/>
    </font>
    <font>
      <sz val="10"/>
      <name val="Helvetica Neue"/>
      <family val="2"/>
      <scheme val="major"/>
    </font>
    <font>
      <sz val="8"/>
      <name val="Calibri"/>
      <family val="2"/>
    </font>
    <font>
      <sz val="10"/>
      <color theme="1"/>
      <name val="Century Gothic"/>
      <family val="2"/>
    </font>
    <font>
      <b/>
      <sz val="10"/>
      <color theme="1"/>
      <name val="Century Gothic"/>
      <family val="2"/>
    </font>
    <font>
      <sz val="10"/>
      <color rgb="FFFF0000"/>
      <name val="Century Gothic"/>
      <family val="2"/>
    </font>
    <font>
      <sz val="10"/>
      <name val="Century Gothic"/>
      <family val="2"/>
    </font>
    <font>
      <i/>
      <sz val="10"/>
      <color rgb="FFFF0000"/>
      <name val="Century Gothic"/>
      <family val="2"/>
    </font>
    <font>
      <i/>
      <sz val="10"/>
      <name val="Century Gothic"/>
      <family val="2"/>
    </font>
    <font>
      <i/>
      <sz val="9"/>
      <color theme="1"/>
      <name val="Century Gothic"/>
      <family val="2"/>
    </font>
    <font>
      <i/>
      <sz val="10"/>
      <color theme="1"/>
      <name val="Century Gothic"/>
      <family val="2"/>
    </font>
    <font>
      <b/>
      <i/>
      <sz val="10"/>
      <color theme="1"/>
      <name val="Century Gothic"/>
      <family val="2"/>
    </font>
    <font>
      <sz val="10"/>
      <name val="Helvetica Neue"/>
      <family val="2"/>
      <scheme val="minor"/>
    </font>
    <font>
      <b/>
      <sz val="10"/>
      <name val="Helvetica Neue"/>
      <family val="2"/>
      <scheme val="minor"/>
    </font>
    <font>
      <b/>
      <sz val="10"/>
      <name val="Century Gothic"/>
      <family val="2"/>
    </font>
    <font>
      <i/>
      <sz val="9"/>
      <name val="Century Gothic"/>
      <family val="2"/>
    </font>
    <font>
      <i/>
      <sz val="9"/>
      <color rgb="FFFF0000"/>
      <name val="Century Gothic"/>
      <family val="2"/>
    </font>
    <font>
      <sz val="9"/>
      <name val="Century Gothic"/>
      <family val="2"/>
    </font>
    <font>
      <i/>
      <sz val="8"/>
      <name val="Century Gothic"/>
      <family val="2"/>
    </font>
    <font>
      <i/>
      <sz val="8"/>
      <color rgb="FFFF0000"/>
      <name val="Century Gothic"/>
      <family val="2"/>
    </font>
    <font>
      <sz val="10"/>
      <name val="Helvetica Neue"/>
      <scheme val="major"/>
    </font>
    <font>
      <b/>
      <sz val="10"/>
      <name val="Helvetica Neue"/>
      <scheme val="major"/>
    </font>
    <font>
      <b/>
      <sz val="10"/>
      <color theme="1"/>
      <name val="Trebuchet MS"/>
      <family val="2"/>
    </font>
    <font>
      <b/>
      <sz val="10"/>
      <name val="Trebuchet MS"/>
      <family val="2"/>
    </font>
    <font>
      <sz val="10"/>
      <color indexed="8"/>
      <name val="Trebuchet MS"/>
      <family val="2"/>
    </font>
    <font>
      <b/>
      <sz val="10"/>
      <color indexed="8"/>
      <name val="Trebuchet MS"/>
      <family val="2"/>
    </font>
    <font>
      <sz val="10"/>
      <name val="Trebuchet MS"/>
      <family val="2"/>
    </font>
    <font>
      <b/>
      <strike/>
      <sz val="10"/>
      <name val="Trebuchet MS"/>
      <family val="2"/>
    </font>
    <font>
      <b/>
      <strike/>
      <sz val="10"/>
      <color theme="1"/>
      <name val="Trebuchet MS"/>
      <family val="2"/>
    </font>
    <font>
      <b/>
      <sz val="11"/>
      <name val="Arial"/>
      <family val="2"/>
    </font>
    <font>
      <sz val="10"/>
      <name val="Helv"/>
      <family val="2"/>
    </font>
    <font>
      <sz val="8"/>
      <name val="Calibri"/>
      <family val="2"/>
    </font>
    <font>
      <b/>
      <sz val="12"/>
      <color rgb="FF000000"/>
      <name val="Cambria"/>
      <family val="1"/>
    </font>
    <font>
      <b/>
      <sz val="14"/>
      <color rgb="FF000000"/>
      <name val="Cambria"/>
      <family val="1"/>
    </font>
    <font>
      <sz val="12"/>
      <color rgb="FF000000"/>
      <name val="Cambria"/>
      <family val="1"/>
    </font>
    <font>
      <b/>
      <sz val="14"/>
      <name val="Helvetica Neue"/>
      <family val="2"/>
      <scheme val="major"/>
    </font>
    <font>
      <sz val="10.5"/>
      <color theme="1"/>
      <name val="Helvetica Neue"/>
      <scheme val="minor"/>
    </font>
    <font>
      <b/>
      <sz val="9"/>
      <color theme="1"/>
      <name val="Century Gothic"/>
      <family val="2"/>
    </font>
    <font>
      <b/>
      <sz val="11"/>
      <name val="Century Gothic"/>
      <family val="2"/>
    </font>
    <font>
      <sz val="10"/>
      <color rgb="FF0070C0"/>
      <name val="Arial"/>
      <family val="2"/>
    </font>
    <font>
      <b/>
      <i/>
      <sz val="10"/>
      <name val="Arial"/>
      <family val="2"/>
    </font>
    <font>
      <b/>
      <sz val="10"/>
      <color rgb="FFFF0000"/>
      <name val="Trebuchet MS"/>
      <family val="2"/>
    </font>
    <font>
      <sz val="10"/>
      <color theme="1"/>
      <name val="Trebuchet MS"/>
      <family val="2"/>
    </font>
    <font>
      <b/>
      <u/>
      <sz val="10"/>
      <name val="Trebuchet MS"/>
      <family val="2"/>
    </font>
    <font>
      <u/>
      <sz val="10"/>
      <name val="Trebuchet MS"/>
      <family val="2"/>
    </font>
  </fonts>
  <fills count="113">
    <fill>
      <patternFill patternType="none"/>
    </fill>
    <fill>
      <patternFill patternType="gray125"/>
    </fill>
    <fill>
      <patternFill patternType="solid">
        <fgColor indexed="9"/>
        <bgColor indexed="26"/>
      </patternFill>
    </fill>
    <fill>
      <patternFill patternType="solid">
        <fgColor indexed="29"/>
        <bgColor indexed="45"/>
      </patternFill>
    </fill>
    <fill>
      <patternFill patternType="solid">
        <fgColor indexed="26"/>
        <bgColor indexed="9"/>
      </patternFill>
    </fill>
    <fill>
      <patternFill patternType="solid">
        <fgColor indexed="27"/>
        <bgColor indexed="41"/>
      </patternFill>
    </fill>
    <fill>
      <patternFill patternType="solid">
        <fgColor indexed="31"/>
        <bgColor indexed="42"/>
      </patternFill>
    </fill>
    <fill>
      <patternFill patternType="solid">
        <fgColor indexed="22"/>
        <bgColor indexed="44"/>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26"/>
      </patternFill>
    </fill>
    <fill>
      <patternFill patternType="solid">
        <fgColor indexed="26"/>
        <bgColor indexed="64"/>
      </patternFill>
    </fill>
    <fill>
      <patternFill patternType="solid">
        <fgColor indexed="47"/>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3"/>
      </patternFill>
    </fill>
    <fill>
      <patternFill patternType="solid">
        <fgColor indexed="45"/>
      </patternFill>
    </fill>
    <fill>
      <patternFill patternType="solid">
        <fgColor indexed="45"/>
        <bgColor indexed="64"/>
      </patternFill>
    </fill>
    <fill>
      <patternFill patternType="solid">
        <fgColor indexed="53"/>
      </patternFill>
    </fill>
    <fill>
      <patternFill patternType="solid">
        <fgColor indexed="53"/>
        <bgColor indexed="64"/>
      </patternFill>
    </fill>
    <fill>
      <patternFill patternType="solid">
        <fgColor indexed="51"/>
      </patternFill>
    </fill>
    <fill>
      <patternFill patternType="solid">
        <fgColor indexed="51"/>
        <bgColor indexed="64"/>
      </patternFill>
    </fill>
    <fill>
      <patternFill patternType="solid">
        <fgColor indexed="56"/>
      </patternFill>
    </fill>
    <fill>
      <patternFill patternType="solid">
        <fgColor indexed="56"/>
        <bgColor indexed="64"/>
      </patternFill>
    </fill>
    <fill>
      <patternFill patternType="solid">
        <fgColor indexed="54"/>
      </patternFill>
    </fill>
    <fill>
      <patternFill patternType="solid">
        <fgColor indexed="54"/>
        <bgColor indexed="64"/>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46"/>
      </patternFill>
    </fill>
    <fill>
      <patternFill patternType="solid">
        <fgColor indexed="46"/>
        <bgColor indexed="64"/>
      </patternFill>
    </fill>
    <fill>
      <patternFill patternType="solid">
        <fgColor indexed="9"/>
      </patternFill>
    </fill>
    <fill>
      <patternFill patternType="solid">
        <fgColor indexed="55"/>
        <bgColor indexed="64"/>
      </patternFill>
    </fill>
    <fill>
      <patternFill patternType="solid">
        <fgColor theme="0"/>
        <bgColor indexed="64"/>
      </patternFill>
    </fill>
    <fill>
      <patternFill patternType="solid">
        <fgColor indexed="30"/>
        <bgColor indexed="64"/>
      </patternFill>
    </fill>
    <fill>
      <patternFill patternType="solid">
        <fgColor indexed="11"/>
        <bgColor indexed="64"/>
      </patternFill>
    </fill>
    <fill>
      <patternFill patternType="solid">
        <fgColor indexed="22"/>
        <bgColor indexed="64"/>
      </patternFill>
    </fill>
    <fill>
      <patternFill patternType="solid">
        <fgColor indexed="57"/>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52"/>
        <bgColor indexed="64"/>
      </patternFill>
    </fill>
    <fill>
      <patternFill patternType="solid">
        <fgColor indexed="62"/>
        <bgColor indexed="64"/>
      </patternFill>
    </fill>
    <fill>
      <patternFill patternType="solid">
        <fgColor indexed="13"/>
      </patternFill>
    </fill>
    <fill>
      <patternFill patternType="solid">
        <fgColor indexed="12"/>
      </patternFill>
    </fill>
    <fill>
      <patternFill patternType="solid">
        <fgColor indexed="15"/>
        <bgColor indexed="64"/>
      </patternFill>
    </fill>
    <fill>
      <patternFill patternType="gray0625"/>
    </fill>
    <fill>
      <patternFill patternType="solid">
        <fgColor indexed="13"/>
        <bgColor indexed="64"/>
      </patternFill>
    </fill>
    <fill>
      <patternFill patternType="solid">
        <fgColor indexed="31"/>
        <bgColor indexed="22"/>
      </patternFill>
    </fill>
    <fill>
      <patternFill patternType="solid">
        <fgColor indexed="46"/>
        <bgColor indexed="24"/>
      </patternFill>
    </fill>
    <fill>
      <patternFill patternType="solid">
        <fgColor indexed="47"/>
        <bgColor indexed="22"/>
      </patternFill>
    </fill>
    <fill>
      <patternFill patternType="solid">
        <fgColor indexed="44"/>
        <bgColor indexed="31"/>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52"/>
        <bgColor indexed="51"/>
      </patternFill>
    </fill>
    <fill>
      <patternFill patternType="solid">
        <fgColor indexed="62"/>
        <bgColor indexed="56"/>
      </patternFill>
    </fill>
    <fill>
      <patternFill patternType="solid">
        <fgColor indexed="22"/>
        <bgColor indexed="31"/>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00B050"/>
        <bgColor indexed="64"/>
      </patternFill>
    </fill>
  </fills>
  <borders count="69">
    <border>
      <left/>
      <right/>
      <top/>
      <bottom/>
      <diagonal/>
    </border>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8"/>
      </top>
      <bottom style="double">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thin">
        <color indexed="8"/>
      </left>
      <right style="thin">
        <color indexed="8"/>
      </right>
      <top style="double">
        <color indexed="8"/>
      </top>
      <bottom style="thin">
        <color indexed="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right style="thin">
        <color indexed="64"/>
      </right>
      <top style="dotted">
        <color indexed="64"/>
      </top>
      <bottom style="dotted">
        <color indexed="64"/>
      </bottom>
      <diagonal/>
    </border>
  </borders>
  <cellStyleXfs count="43607">
    <xf numFmtId="0" fontId="0" fillId="0" borderId="0"/>
    <xf numFmtId="0" fontId="24" fillId="0" borderId="1"/>
    <xf numFmtId="0" fontId="26" fillId="0" borderId="1"/>
    <xf numFmtId="0" fontId="25" fillId="0" borderId="1"/>
    <xf numFmtId="0" fontId="23" fillId="0" borderId="1"/>
    <xf numFmtId="0" fontId="23" fillId="0" borderId="1"/>
    <xf numFmtId="0" fontId="23" fillId="0" borderId="1"/>
    <xf numFmtId="0" fontId="25" fillId="0" borderId="1"/>
    <xf numFmtId="0" fontId="25" fillId="0" borderId="1"/>
    <xf numFmtId="0" fontId="28" fillId="0" borderId="1"/>
    <xf numFmtId="0" fontId="29" fillId="2" borderId="1" applyNumberFormat="0" applyBorder="0" applyAlignment="0" applyProtection="0"/>
    <xf numFmtId="0" fontId="29" fillId="3" borderId="1" applyNumberFormat="0" applyBorder="0" applyAlignment="0" applyProtection="0"/>
    <xf numFmtId="0" fontId="29" fillId="4" borderId="1" applyNumberFormat="0" applyBorder="0" applyAlignment="0" applyProtection="0"/>
    <xf numFmtId="0" fontId="29" fillId="2" borderId="1" applyNumberFormat="0" applyBorder="0" applyAlignment="0" applyProtection="0"/>
    <xf numFmtId="0" fontId="29" fillId="5" borderId="1" applyNumberFormat="0" applyBorder="0" applyAlignment="0" applyProtection="0"/>
    <xf numFmtId="0" fontId="29" fillId="6" borderId="1" applyNumberFormat="0" applyBorder="0" applyAlignment="0" applyProtection="0"/>
    <xf numFmtId="0" fontId="29" fillId="7" borderId="1" applyNumberFormat="0" applyBorder="0" applyAlignment="0" applyProtection="0"/>
    <xf numFmtId="0" fontId="29" fillId="3" borderId="1" applyNumberFormat="0" applyBorder="0" applyAlignment="0" applyProtection="0"/>
    <xf numFmtId="0" fontId="29" fillId="8" borderId="1" applyNumberFormat="0" applyBorder="0" applyAlignment="0" applyProtection="0"/>
    <xf numFmtId="0" fontId="29" fillId="7" borderId="1" applyNumberFormat="0" applyBorder="0" applyAlignment="0" applyProtection="0"/>
    <xf numFmtId="0" fontId="29" fillId="9" borderId="1" applyNumberFormat="0" applyBorder="0" applyAlignment="0" applyProtection="0"/>
    <xf numFmtId="0" fontId="29" fillId="6" borderId="1" applyNumberFormat="0" applyBorder="0" applyAlignment="0" applyProtection="0"/>
    <xf numFmtId="0" fontId="30" fillId="10" borderId="1" applyNumberFormat="0" applyBorder="0" applyAlignment="0" applyProtection="0"/>
    <xf numFmtId="0" fontId="30" fillId="3" borderId="1" applyNumberFormat="0" applyBorder="0" applyAlignment="0" applyProtection="0"/>
    <xf numFmtId="0" fontId="30" fillId="8" borderId="1" applyNumberFormat="0" applyBorder="0" applyAlignment="0" applyProtection="0"/>
    <xf numFmtId="0" fontId="30" fillId="7" borderId="1" applyNumberFormat="0" applyBorder="0" applyAlignment="0" applyProtection="0"/>
    <xf numFmtId="0" fontId="30" fillId="10" borderId="1" applyNumberFormat="0" applyBorder="0" applyAlignment="0" applyProtection="0"/>
    <xf numFmtId="0" fontId="30" fillId="6" borderId="1" applyNumberFormat="0" applyBorder="0" applyAlignment="0" applyProtection="0"/>
    <xf numFmtId="0" fontId="30" fillId="10" borderId="1" applyNumberFormat="0" applyBorder="0" applyAlignment="0" applyProtection="0"/>
    <xf numFmtId="0" fontId="30" fillId="11" borderId="1" applyNumberFormat="0" applyBorder="0" applyAlignment="0" applyProtection="0"/>
    <xf numFmtId="0" fontId="30" fillId="12" borderId="1" applyNumberFormat="0" applyBorder="0" applyAlignment="0" applyProtection="0"/>
    <xf numFmtId="0" fontId="30" fillId="13" borderId="1" applyNumberFormat="0" applyBorder="0" applyAlignment="0" applyProtection="0"/>
    <xf numFmtId="0" fontId="30" fillId="10" borderId="1" applyNumberFormat="0" applyBorder="0" applyAlignment="0" applyProtection="0"/>
    <xf numFmtId="0" fontId="30" fillId="14" borderId="1" applyNumberFormat="0" applyBorder="0" applyAlignment="0" applyProtection="0"/>
    <xf numFmtId="0" fontId="31" fillId="15" borderId="1" applyNumberFormat="0" applyBorder="0" applyAlignment="0" applyProtection="0"/>
    <xf numFmtId="171" fontId="26" fillId="0" borderId="1" applyFill="0" applyBorder="0" applyAlignment="0"/>
    <xf numFmtId="172" fontId="32" fillId="0" borderId="1" applyFill="0" applyBorder="0" applyAlignment="0"/>
    <xf numFmtId="173" fontId="32" fillId="0" borderId="1" applyFill="0" applyBorder="0" applyAlignment="0"/>
    <xf numFmtId="174" fontId="33" fillId="0" borderId="1" applyFill="0" applyBorder="0" applyAlignment="0"/>
    <xf numFmtId="175" fontId="33" fillId="0" borderId="1" applyFill="0" applyBorder="0" applyAlignment="0"/>
    <xf numFmtId="171" fontId="26" fillId="0" borderId="1" applyFill="0" applyBorder="0" applyAlignment="0"/>
    <xf numFmtId="176" fontId="26" fillId="0" borderId="1" applyFill="0" applyBorder="0" applyAlignment="0"/>
    <xf numFmtId="172" fontId="32" fillId="0" borderId="1" applyFill="0" applyBorder="0" applyAlignment="0"/>
    <xf numFmtId="0" fontId="34" fillId="2" borderId="8" applyNumberFormat="0" applyAlignment="0" applyProtection="0"/>
    <xf numFmtId="0" fontId="35" fillId="16" borderId="9" applyNumberFormat="0" applyAlignment="0" applyProtection="0"/>
    <xf numFmtId="170" fontId="28" fillId="0" borderId="1" applyFill="0" applyBorder="0" applyAlignment="0" applyProtection="0"/>
    <xf numFmtId="171" fontId="28" fillId="0" borderId="1" applyFill="0" applyBorder="0" applyAlignment="0" applyProtection="0"/>
    <xf numFmtId="165" fontId="26" fillId="0" borderId="1" applyFont="0" applyFill="0" applyBorder="0" applyAlignment="0" applyProtection="0"/>
    <xf numFmtId="172" fontId="28" fillId="0" borderId="1" applyFill="0" applyBorder="0" applyAlignment="0" applyProtection="0"/>
    <xf numFmtId="14" fontId="36" fillId="0" borderId="1" applyFill="0" applyBorder="0" applyAlignment="0"/>
    <xf numFmtId="177" fontId="26" fillId="0" borderId="10">
      <alignment vertical="center"/>
    </xf>
    <xf numFmtId="171" fontId="26" fillId="0" borderId="1" applyFill="0" applyBorder="0" applyAlignment="0"/>
    <xf numFmtId="172" fontId="32" fillId="0" borderId="1" applyFill="0" applyBorder="0" applyAlignment="0"/>
    <xf numFmtId="171" fontId="26" fillId="0" borderId="1" applyFill="0" applyBorder="0" applyAlignment="0"/>
    <xf numFmtId="176" fontId="26" fillId="0" borderId="1" applyFill="0" applyBorder="0" applyAlignment="0"/>
    <xf numFmtId="172" fontId="32" fillId="0" borderId="1" applyFill="0" applyBorder="0" applyAlignment="0"/>
    <xf numFmtId="0" fontId="37" fillId="0" borderId="1" applyNumberFormat="0" applyFill="0" applyBorder="0" applyAlignment="0" applyProtection="0"/>
    <xf numFmtId="0" fontId="38" fillId="17" borderId="1" applyNumberFormat="0" applyBorder="0" applyAlignment="0" applyProtection="0"/>
    <xf numFmtId="0" fontId="39" fillId="7" borderId="1" applyNumberFormat="0" applyBorder="0" applyAlignment="0" applyProtection="0"/>
    <xf numFmtId="0" fontId="40" fillId="0" borderId="11" applyNumberFormat="0" applyAlignment="0" applyProtection="0"/>
    <xf numFmtId="0" fontId="40" fillId="0" borderId="12">
      <alignment horizontal="left" vertical="center"/>
    </xf>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1" applyNumberFormat="0" applyFill="0" applyBorder="0" applyAlignment="0" applyProtection="0"/>
    <xf numFmtId="0" fontId="44" fillId="6" borderId="8" applyNumberFormat="0" applyAlignment="0" applyProtection="0"/>
    <xf numFmtId="0" fontId="39" fillId="4" borderId="1" applyNumberFormat="0" applyBorder="0" applyAlignment="0" applyProtection="0"/>
    <xf numFmtId="171" fontId="26" fillId="0" borderId="1" applyFill="0" applyBorder="0" applyAlignment="0"/>
    <xf numFmtId="172" fontId="32" fillId="0" borderId="1" applyFill="0" applyBorder="0" applyAlignment="0"/>
    <xf numFmtId="171" fontId="26" fillId="0" borderId="1" applyFill="0" applyBorder="0" applyAlignment="0"/>
    <xf numFmtId="176" fontId="26" fillId="0" borderId="1" applyFill="0" applyBorder="0" applyAlignment="0"/>
    <xf numFmtId="172" fontId="32" fillId="0" borderId="1" applyFill="0" applyBorder="0" applyAlignment="0"/>
    <xf numFmtId="0" fontId="45" fillId="0" borderId="16" applyNumberFormat="0" applyFill="0" applyAlignment="0" applyProtection="0"/>
    <xf numFmtId="0" fontId="46" fillId="8" borderId="1" applyNumberFormat="0" applyBorder="0" applyAlignment="0" applyProtection="0"/>
    <xf numFmtId="0" fontId="47" fillId="0" borderId="1">
      <alignment horizontal="justify" vertical="top" wrapText="1"/>
    </xf>
    <xf numFmtId="178" fontId="48" fillId="0" borderId="1"/>
    <xf numFmtId="0" fontId="28" fillId="4" borderId="17" applyNumberFormat="0" applyAlignment="0" applyProtection="0"/>
    <xf numFmtId="0" fontId="49" fillId="2" borderId="18" applyNumberFormat="0" applyAlignment="0" applyProtection="0"/>
    <xf numFmtId="0" fontId="50" fillId="2" borderId="1"/>
    <xf numFmtId="175" fontId="28" fillId="0" borderId="1" applyFill="0" applyBorder="0" applyAlignment="0" applyProtection="0"/>
    <xf numFmtId="179" fontId="28" fillId="0" borderId="1" applyFill="0" applyBorder="0" applyAlignment="0" applyProtection="0"/>
    <xf numFmtId="10" fontId="28" fillId="0" borderId="1" applyFill="0" applyBorder="0" applyAlignment="0" applyProtection="0"/>
    <xf numFmtId="171" fontId="26" fillId="0" borderId="1" applyFill="0" applyBorder="0" applyAlignment="0"/>
    <xf numFmtId="172" fontId="32" fillId="0" borderId="1" applyFill="0" applyBorder="0" applyAlignment="0"/>
    <xf numFmtId="171" fontId="26" fillId="0" borderId="1" applyFill="0" applyBorder="0" applyAlignment="0"/>
    <xf numFmtId="176" fontId="26" fillId="0" borderId="1" applyFill="0" applyBorder="0" applyAlignment="0"/>
    <xf numFmtId="172" fontId="32" fillId="0" borderId="1" applyFill="0" applyBorder="0" applyAlignment="0"/>
    <xf numFmtId="180" fontId="28" fillId="0" borderId="1" applyFill="0" applyBorder="0" applyProtection="0"/>
    <xf numFmtId="0" fontId="28" fillId="0" borderId="1"/>
    <xf numFmtId="49" fontId="36" fillId="0" borderId="1" applyFill="0" applyBorder="0" applyAlignment="0"/>
    <xf numFmtId="181" fontId="26" fillId="0" borderId="1" applyFill="0" applyBorder="0" applyAlignment="0"/>
    <xf numFmtId="182" fontId="26" fillId="0" borderId="1" applyFill="0" applyBorder="0" applyAlignment="0"/>
    <xf numFmtId="0" fontId="51" fillId="0" borderId="1" applyNumberFormat="0" applyFill="0" applyBorder="0" applyAlignment="0" applyProtection="0"/>
    <xf numFmtId="0" fontId="27" fillId="0" borderId="19" applyNumberFormat="0" applyFill="0" applyAlignment="0" applyProtection="0"/>
    <xf numFmtId="0" fontId="52" fillId="0" borderId="1" applyNumberFormat="0" applyFill="0" applyBorder="0" applyAlignment="0" applyProtection="0"/>
    <xf numFmtId="0" fontId="26" fillId="0" borderId="1"/>
    <xf numFmtId="0" fontId="26" fillId="0" borderId="1"/>
    <xf numFmtId="0" fontId="26" fillId="0" borderId="1"/>
    <xf numFmtId="165" fontId="26" fillId="0" borderId="1" applyFont="0" applyFill="0" applyBorder="0" applyAlignment="0" applyProtection="0"/>
    <xf numFmtId="0" fontId="26" fillId="0" borderId="1"/>
    <xf numFmtId="0" fontId="53" fillId="0" borderId="1"/>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0" fontId="26" fillId="0" borderId="1"/>
    <xf numFmtId="0" fontId="26" fillId="0" borderId="1"/>
    <xf numFmtId="0" fontId="26" fillId="0" borderId="1"/>
    <xf numFmtId="0" fontId="26" fillId="0" borderId="1"/>
    <xf numFmtId="165" fontId="26" fillId="0" borderId="1" applyFont="0" applyFill="0" applyBorder="0" applyAlignment="0" applyProtection="0"/>
    <xf numFmtId="0" fontId="26" fillId="0" borderId="1"/>
    <xf numFmtId="165" fontId="26" fillId="0" borderId="1" applyFont="0" applyFill="0" applyBorder="0" applyAlignment="0" applyProtection="0"/>
    <xf numFmtId="0" fontId="26" fillId="0" borderId="1"/>
    <xf numFmtId="0" fontId="26" fillId="0" borderId="1"/>
    <xf numFmtId="165" fontId="26" fillId="0" borderId="1" applyFont="0" applyFill="0" applyBorder="0" applyAlignment="0" applyProtection="0"/>
    <xf numFmtId="165" fontId="26" fillId="0" borderId="1" applyFont="0" applyFill="0" applyBorder="0" applyAlignment="0" applyProtection="0"/>
    <xf numFmtId="0" fontId="26" fillId="0" borderId="1"/>
    <xf numFmtId="165" fontId="26" fillId="0" borderId="1" applyFont="0" applyFill="0" applyBorder="0" applyAlignment="0" applyProtection="0"/>
    <xf numFmtId="0" fontId="23" fillId="0" borderId="1"/>
    <xf numFmtId="0" fontId="54" fillId="0" borderId="1"/>
    <xf numFmtId="165" fontId="54" fillId="0" borderId="1" applyFont="0" applyFill="0" applyBorder="0" applyAlignment="0" applyProtection="0"/>
    <xf numFmtId="43" fontId="54" fillId="0" borderId="1" applyFont="0" applyFill="0" applyBorder="0" applyAlignment="0" applyProtection="0"/>
    <xf numFmtId="0" fontId="26" fillId="0" borderId="1"/>
    <xf numFmtId="43" fontId="23" fillId="0" borderId="1" applyFont="0" applyFill="0" applyBorder="0" applyAlignment="0" applyProtection="0"/>
    <xf numFmtId="0" fontId="26" fillId="0" borderId="1"/>
    <xf numFmtId="0" fontId="26" fillId="0" borderId="1"/>
    <xf numFmtId="165" fontId="26" fillId="0" borderId="1" applyFont="0" applyFill="0" applyBorder="0" applyAlignment="0" applyProtection="0"/>
    <xf numFmtId="0" fontId="26" fillId="0" borderId="1"/>
    <xf numFmtId="165" fontId="26" fillId="0" borderId="1" applyFont="0" applyFill="0" applyBorder="0" applyAlignment="0" applyProtection="0"/>
    <xf numFmtId="0" fontId="23" fillId="0" borderId="1"/>
    <xf numFmtId="0" fontId="26" fillId="0" borderId="1"/>
    <xf numFmtId="0" fontId="25" fillId="0" borderId="1"/>
    <xf numFmtId="0" fontId="22" fillId="0" borderId="1"/>
    <xf numFmtId="0" fontId="25" fillId="0" borderId="1"/>
    <xf numFmtId="0" fontId="25" fillId="0" borderId="1"/>
    <xf numFmtId="0" fontId="25" fillId="0" borderId="1"/>
    <xf numFmtId="0" fontId="25" fillId="0" borderId="1"/>
    <xf numFmtId="0" fontId="25" fillId="0" borderId="1"/>
    <xf numFmtId="0" fontId="25" fillId="0" borderId="1"/>
    <xf numFmtId="43" fontId="55" fillId="0" borderId="0" applyFont="0" applyFill="0" applyBorder="0" applyAlignment="0" applyProtection="0"/>
    <xf numFmtId="0" fontId="56" fillId="0" borderId="1"/>
    <xf numFmtId="165" fontId="26" fillId="0" borderId="1" applyFill="0" applyBorder="0" applyAlignment="0" applyProtection="0"/>
    <xf numFmtId="0" fontId="57" fillId="0" borderId="1"/>
    <xf numFmtId="165" fontId="57" fillId="0" borderId="1" applyFont="0" applyFill="0" applyBorder="0" applyAlignment="0" applyProtection="0"/>
    <xf numFmtId="165" fontId="26" fillId="0" borderId="1" applyFont="0" applyFill="0" applyBorder="0" applyAlignment="0" applyProtection="0"/>
    <xf numFmtId="9" fontId="26" fillId="0" borderId="1" applyFont="0" applyFill="0" applyBorder="0" applyAlignment="0" applyProtection="0"/>
    <xf numFmtId="0" fontId="26" fillId="0" borderId="1"/>
    <xf numFmtId="165" fontId="26" fillId="0" borderId="1" applyFont="0" applyFill="0" applyBorder="0" applyAlignment="0" applyProtection="0"/>
    <xf numFmtId="0" fontId="21" fillId="0" borderId="1"/>
    <xf numFmtId="0" fontId="21" fillId="0" borderId="1"/>
    <xf numFmtId="0" fontId="20" fillId="0" borderId="1"/>
    <xf numFmtId="0" fontId="25" fillId="0" borderId="1"/>
    <xf numFmtId="0" fontId="20" fillId="0" borderId="1"/>
    <xf numFmtId="0" fontId="20" fillId="0" borderId="1"/>
    <xf numFmtId="0" fontId="20" fillId="0" borderId="1"/>
    <xf numFmtId="0" fontId="20" fillId="0" borderId="1"/>
    <xf numFmtId="0" fontId="20" fillId="0" borderId="1"/>
    <xf numFmtId="0" fontId="25" fillId="0" borderId="1"/>
    <xf numFmtId="0" fontId="20" fillId="0" borderId="1"/>
    <xf numFmtId="43" fontId="20" fillId="0" borderId="1" applyFont="0" applyFill="0" applyBorder="0" applyAlignment="0" applyProtection="0"/>
    <xf numFmtId="0" fontId="58" fillId="0" borderId="1" applyNumberFormat="0" applyFill="0" applyBorder="0" applyAlignment="0" applyProtection="0"/>
    <xf numFmtId="0" fontId="20" fillId="0" borderId="1"/>
    <xf numFmtId="0" fontId="20" fillId="0" borderId="1"/>
    <xf numFmtId="0" fontId="20" fillId="0" borderId="1"/>
    <xf numFmtId="0" fontId="25" fillId="0" borderId="1"/>
    <xf numFmtId="0" fontId="25" fillId="0" borderId="1"/>
    <xf numFmtId="0" fontId="25" fillId="0" borderId="1"/>
    <xf numFmtId="0" fontId="20" fillId="0" borderId="1"/>
    <xf numFmtId="0" fontId="25" fillId="0" borderId="1"/>
    <xf numFmtId="0" fontId="25" fillId="0" borderId="1"/>
    <xf numFmtId="0" fontId="19" fillId="0" borderId="1"/>
    <xf numFmtId="0" fontId="26" fillId="0" borderId="1"/>
    <xf numFmtId="0" fontId="59" fillId="0" borderId="1"/>
    <xf numFmtId="164" fontId="60" fillId="0" borderId="1" applyFont="0" applyFill="0" applyBorder="0" applyAlignment="0" applyProtection="0"/>
    <xf numFmtId="0" fontId="18" fillId="0" borderId="1"/>
    <xf numFmtId="0" fontId="26" fillId="0" borderId="1"/>
    <xf numFmtId="0" fontId="18" fillId="0" borderId="1"/>
    <xf numFmtId="0" fontId="26" fillId="0" borderId="1"/>
    <xf numFmtId="165" fontId="26" fillId="0" borderId="1" applyFont="0" applyFill="0" applyBorder="0" applyAlignment="0" applyProtection="0"/>
    <xf numFmtId="9" fontId="26" fillId="0" borderId="1" applyFont="0" applyFill="0" applyBorder="0" applyAlignment="0" applyProtection="0"/>
    <xf numFmtId="0" fontId="26" fillId="0" borderId="1"/>
    <xf numFmtId="165" fontId="26" fillId="0" borderId="1" applyFont="0" applyFill="0" applyBorder="0" applyAlignment="0" applyProtection="0"/>
    <xf numFmtId="9" fontId="26" fillId="0" borderId="1" applyFont="0" applyFill="0" applyBorder="0" applyAlignment="0" applyProtection="0"/>
    <xf numFmtId="0" fontId="26" fillId="0" borderId="1"/>
    <xf numFmtId="165" fontId="26" fillId="0" borderId="1" applyFont="0" applyFill="0" applyBorder="0" applyAlignment="0" applyProtection="0"/>
    <xf numFmtId="9" fontId="26" fillId="0" borderId="1" applyFont="0" applyFill="0" applyBorder="0" applyAlignment="0" applyProtection="0"/>
    <xf numFmtId="0" fontId="63" fillId="0" borderId="20" applyNumberFormat="0" applyFill="0" applyAlignment="0" applyProtection="0"/>
    <xf numFmtId="0" fontId="64" fillId="0" borderId="21" applyNumberFormat="0" applyFill="0" applyAlignment="0" applyProtection="0"/>
    <xf numFmtId="0" fontId="65" fillId="0" borderId="22" applyNumberFormat="0" applyFill="0" applyAlignment="0" applyProtection="0"/>
    <xf numFmtId="0" fontId="69" fillId="22" borderId="23" applyNumberFormat="0" applyAlignment="0" applyProtection="0"/>
    <xf numFmtId="0" fontId="70" fillId="23" borderId="24" applyNumberFormat="0" applyAlignment="0" applyProtection="0"/>
    <xf numFmtId="0" fontId="71" fillId="23" borderId="23" applyNumberFormat="0" applyAlignment="0" applyProtection="0"/>
    <xf numFmtId="0" fontId="72" fillId="0" borderId="25" applyNumberFormat="0" applyFill="0" applyAlignment="0" applyProtection="0"/>
    <xf numFmtId="0" fontId="73" fillId="24" borderId="26" applyNumberFormat="0" applyAlignment="0" applyProtection="0"/>
    <xf numFmtId="0" fontId="75" fillId="0" borderId="28" applyNumberFormat="0" applyFill="0" applyAlignment="0" applyProtection="0"/>
    <xf numFmtId="0" fontId="60" fillId="0" borderId="1"/>
    <xf numFmtId="165" fontId="26" fillId="0" borderId="1" applyFont="0" applyFill="0" applyBorder="0" applyAlignment="0" applyProtection="0"/>
    <xf numFmtId="0" fontId="62" fillId="0" borderId="1" applyNumberFormat="0" applyFill="0" applyBorder="0" applyAlignment="0" applyProtection="0"/>
    <xf numFmtId="0" fontId="65" fillId="0" borderId="1" applyNumberFormat="0" applyFill="0" applyBorder="0" applyAlignment="0" applyProtection="0"/>
    <xf numFmtId="0" fontId="66" fillId="19" borderId="1" applyNumberFormat="0" applyBorder="0" applyAlignment="0" applyProtection="0"/>
    <xf numFmtId="0" fontId="67" fillId="20" borderId="1" applyNumberFormat="0" applyBorder="0" applyAlignment="0" applyProtection="0"/>
    <xf numFmtId="0" fontId="68" fillId="21" borderId="1" applyNumberFormat="0" applyBorder="0" applyAlignment="0" applyProtection="0"/>
    <xf numFmtId="0" fontId="74" fillId="0" borderId="1" applyNumberFormat="0" applyFill="0" applyBorder="0" applyAlignment="0" applyProtection="0"/>
    <xf numFmtId="0" fontId="76" fillId="26"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76" fillId="29" borderId="1" applyNumberFormat="0" applyBorder="0" applyAlignment="0" applyProtection="0"/>
    <xf numFmtId="0" fontId="76" fillId="30"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76" fillId="33" borderId="1" applyNumberFormat="0" applyBorder="0" applyAlignment="0" applyProtection="0"/>
    <xf numFmtId="0" fontId="76" fillId="34"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76" fillId="37" borderId="1" applyNumberFormat="0" applyBorder="0" applyAlignment="0" applyProtection="0"/>
    <xf numFmtId="0" fontId="76" fillId="38"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76" fillId="41" borderId="1" applyNumberFormat="0" applyBorder="0" applyAlignment="0" applyProtection="0"/>
    <xf numFmtId="0" fontId="76" fillId="42"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76" fillId="45" borderId="1" applyNumberFormat="0" applyBorder="0" applyAlignment="0" applyProtection="0"/>
    <xf numFmtId="0" fontId="76" fillId="46"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76" fillId="49" borderId="1" applyNumberFormat="0" applyBorder="0" applyAlignment="0" applyProtection="0"/>
    <xf numFmtId="0" fontId="26" fillId="0" borderId="1"/>
    <xf numFmtId="165" fontId="26" fillId="0" borderId="1" applyFont="0" applyFill="0" applyBorder="0" applyAlignment="0" applyProtection="0"/>
    <xf numFmtId="165" fontId="26" fillId="0" borderId="1" applyFont="0" applyFill="0" applyBorder="0" applyAlignment="0" applyProtection="0"/>
    <xf numFmtId="174" fontId="26" fillId="0" borderId="1" applyFill="0" applyBorder="0" applyAlignment="0" applyProtection="0"/>
    <xf numFmtId="165" fontId="26" fillId="0" borderId="1" applyFont="0" applyFill="0" applyBorder="0" applyAlignment="0" applyProtection="0"/>
    <xf numFmtId="0" fontId="26" fillId="0" borderId="1"/>
    <xf numFmtId="0" fontId="26" fillId="0" borderId="1"/>
    <xf numFmtId="0" fontId="17" fillId="25" borderId="27" applyNumberFormat="0" applyFont="0" applyAlignment="0" applyProtection="0"/>
    <xf numFmtId="0" fontId="26" fillId="0" borderId="1"/>
    <xf numFmtId="0" fontId="17" fillId="25" borderId="27" applyNumberFormat="0" applyFont="0" applyAlignment="0" applyProtection="0"/>
    <xf numFmtId="0" fontId="53" fillId="0" borderId="1"/>
    <xf numFmtId="0" fontId="26" fillId="0" borderId="1"/>
    <xf numFmtId="0" fontId="17" fillId="25" borderId="27" applyNumberFormat="0" applyFont="0" applyAlignment="0" applyProtection="0"/>
    <xf numFmtId="0" fontId="53" fillId="0" borderId="1"/>
    <xf numFmtId="0" fontId="26" fillId="0" borderId="1"/>
    <xf numFmtId="0" fontId="17" fillId="25" borderId="27" applyNumberFormat="0" applyFont="0" applyAlignment="0" applyProtection="0"/>
    <xf numFmtId="0" fontId="53" fillId="0" borderId="1"/>
    <xf numFmtId="0" fontId="17" fillId="25" borderId="27" applyNumberFormat="0" applyFont="0" applyAlignment="0" applyProtection="0"/>
    <xf numFmtId="0" fontId="53" fillId="0" borderId="1"/>
    <xf numFmtId="0" fontId="26" fillId="0" borderId="1"/>
    <xf numFmtId="168" fontId="17" fillId="0" borderId="1" applyFont="0" applyFill="0" applyBorder="0" applyAlignment="0" applyProtection="0"/>
    <xf numFmtId="0" fontId="17" fillId="0" borderId="1"/>
    <xf numFmtId="0" fontId="17" fillId="25" borderId="27" applyNumberFormat="0" applyFont="0" applyAlignment="0" applyProtection="0"/>
    <xf numFmtId="0" fontId="53" fillId="0" borderId="1"/>
    <xf numFmtId="0" fontId="77" fillId="51"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7" fontId="26" fillId="0" borderId="1" applyFont="0" applyFill="0" applyBorder="0" applyAlignment="0" applyProtection="0"/>
    <xf numFmtId="167" fontId="26" fillId="0" borderId="1" applyFont="0" applyFill="0" applyBorder="0" applyAlignment="0" applyProtection="0"/>
    <xf numFmtId="167" fontId="26" fillId="0" borderId="1" applyFont="0" applyFill="0" applyBorder="0" applyAlignment="0" applyProtection="0"/>
    <xf numFmtId="167" fontId="26" fillId="0" borderId="1" applyFont="0" applyFill="0" applyBorder="0" applyAlignment="0" applyProtection="0"/>
    <xf numFmtId="167" fontId="26" fillId="0" borderId="1" applyFont="0" applyFill="0" applyBorder="0" applyAlignment="0" applyProtection="0"/>
    <xf numFmtId="0" fontId="17" fillId="0" borderId="1"/>
    <xf numFmtId="0" fontId="26" fillId="0" borderId="1"/>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77" fillId="53"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77" fillId="57"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77" fillId="43"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77" fillId="59"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77" fillId="32"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77" fillId="61"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77" fillId="62"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77" fillId="59"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79" fillId="59"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79" fillId="64"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79" fillId="66"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79" fillId="62"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79" fillId="59"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79" fillId="53"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79" fillId="68" borderId="1" applyNumberFormat="0" applyBorder="0" applyAlignment="0" applyProtection="0"/>
    <xf numFmtId="0" fontId="26" fillId="69" borderId="1" applyNumberFormat="0" applyBorder="0" applyAlignment="0" applyProtection="0"/>
    <xf numFmtId="0" fontId="26" fillId="52"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79" fillId="64" borderId="1" applyNumberFormat="0" applyBorder="0" applyAlignment="0" applyProtection="0"/>
    <xf numFmtId="0" fontId="26" fillId="65" borderId="1" applyNumberFormat="0" applyBorder="0" applyAlignment="0" applyProtection="0"/>
    <xf numFmtId="0" fontId="77" fillId="51"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79" fillId="66"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79" fillId="70"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79" fillId="4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79" fillId="73"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81" fillId="75"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7" borderId="23"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6" fillId="24" borderId="26"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165" fontId="43"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70"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0" applyNumberFormat="0" applyFill="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1" applyNumberFormat="0" applyFill="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2" applyNumberFormat="0" applyFill="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3" applyNumberFormat="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5" applyNumberFormat="0" applyFill="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4" applyNumberFormat="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8" applyNumberFormat="0" applyFill="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77" fillId="53" borderId="1" applyNumberFormat="0" applyBorder="0" applyAlignment="0" applyProtection="0"/>
    <xf numFmtId="0" fontId="26" fillId="54"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77" fillId="57" borderId="1" applyNumberFormat="0" applyBorder="0" applyAlignment="0" applyProtection="0"/>
    <xf numFmtId="0" fontId="26" fillId="58" borderId="1" applyNumberFormat="0" applyBorder="0" applyAlignment="0" applyProtection="0"/>
    <xf numFmtId="0" fontId="77" fillId="43" borderId="1" applyNumberFormat="0" applyBorder="0" applyAlignment="0" applyProtection="0"/>
    <xf numFmtId="0" fontId="26" fillId="60"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77" fillId="59" borderId="1" applyNumberFormat="0" applyBorder="0" applyAlignment="0" applyProtection="0"/>
    <xf numFmtId="0" fontId="26" fillId="60" borderId="1" applyNumberFormat="0" applyBorder="0" applyAlignment="0" applyProtection="0"/>
    <xf numFmtId="0" fontId="77" fillId="32" borderId="1" applyNumberFormat="0" applyBorder="0" applyAlignment="0" applyProtection="0"/>
    <xf numFmtId="0" fontId="26" fillId="54" borderId="1" applyNumberFormat="0" applyBorder="0" applyAlignment="0" applyProtection="0"/>
    <xf numFmtId="0" fontId="77" fillId="61" borderId="1" applyNumberFormat="0" applyBorder="0" applyAlignment="0" applyProtection="0"/>
    <xf numFmtId="0" fontId="26" fillId="50" borderId="1" applyNumberFormat="0" applyBorder="0" applyAlignment="0" applyProtection="0"/>
    <xf numFmtId="0" fontId="77" fillId="62" borderId="1" applyNumberFormat="0" applyBorder="0" applyAlignment="0" applyProtection="0"/>
    <xf numFmtId="0" fontId="26" fillId="63" borderId="1" applyNumberFormat="0" applyBorder="0" applyAlignment="0" applyProtection="0"/>
    <xf numFmtId="0" fontId="77" fillId="59" borderId="1" applyNumberFormat="0" applyBorder="0" applyAlignment="0" applyProtection="0"/>
    <xf numFmtId="0" fontId="26" fillId="60"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79" fillId="59" borderId="1" applyNumberFormat="0" applyBorder="0" applyAlignment="0" applyProtection="0"/>
    <xf numFmtId="0" fontId="26" fillId="60" borderId="1" applyNumberFormat="0" applyBorder="0" applyAlignment="0" applyProtection="0"/>
    <xf numFmtId="0" fontId="79" fillId="64" borderId="1" applyNumberFormat="0" applyBorder="0" applyAlignment="0" applyProtection="0"/>
    <xf numFmtId="0" fontId="26" fillId="65" borderId="1" applyNumberFormat="0" applyBorder="0" applyAlignment="0" applyProtection="0"/>
    <xf numFmtId="0" fontId="79" fillId="66" borderId="1" applyNumberFormat="0" applyBorder="0" applyAlignment="0" applyProtection="0"/>
    <xf numFmtId="0" fontId="26" fillId="67" borderId="1" applyNumberFormat="0" applyBorder="0" applyAlignment="0" applyProtection="0"/>
    <xf numFmtId="0" fontId="79" fillId="62" borderId="1" applyNumberFormat="0" applyBorder="0" applyAlignment="0" applyProtection="0"/>
    <xf numFmtId="0" fontId="26" fillId="63" borderId="1" applyNumberFormat="0" applyBorder="0" applyAlignment="0" applyProtection="0"/>
    <xf numFmtId="0" fontId="80" fillId="0" borderId="1" applyNumberFormat="0" applyFill="0" applyBorder="0" applyAlignment="0" applyProtection="0"/>
    <xf numFmtId="0" fontId="82" fillId="0" borderId="28" applyNumberFormat="0" applyFill="0" applyAlignment="0" applyProtection="0"/>
    <xf numFmtId="0" fontId="79" fillId="59" borderId="1" applyNumberFormat="0" applyBorder="0" applyAlignment="0" applyProtection="0"/>
    <xf numFmtId="0" fontId="26" fillId="60" borderId="1" applyNumberFormat="0" applyBorder="0" applyAlignment="0" applyProtection="0"/>
    <xf numFmtId="0" fontId="79" fillId="53" borderId="1" applyNumberFormat="0" applyBorder="0" applyAlignment="0" applyProtection="0"/>
    <xf numFmtId="0" fontId="26" fillId="54" borderId="1" applyNumberFormat="0" applyBorder="0" applyAlignment="0" applyProtection="0"/>
    <xf numFmtId="0" fontId="79" fillId="68" borderId="1" applyNumberFormat="0" applyBorder="0" applyAlignment="0" applyProtection="0"/>
    <xf numFmtId="0" fontId="26" fillId="69" borderId="1" applyNumberFormat="0" applyBorder="0" applyAlignment="0" applyProtection="0"/>
    <xf numFmtId="0" fontId="79" fillId="64" borderId="1" applyNumberFormat="0" applyBorder="0" applyAlignment="0" applyProtection="0"/>
    <xf numFmtId="0" fontId="26" fillId="65" borderId="1" applyNumberFormat="0" applyBorder="0" applyAlignment="0" applyProtection="0"/>
    <xf numFmtId="0" fontId="79" fillId="66" borderId="1" applyNumberFormat="0" applyBorder="0" applyAlignment="0" applyProtection="0"/>
    <xf numFmtId="0" fontId="26" fillId="67" borderId="1" applyNumberFormat="0" applyBorder="0" applyAlignment="0" applyProtection="0"/>
    <xf numFmtId="0" fontId="79" fillId="70" borderId="1" applyNumberFormat="0" applyBorder="0" applyAlignment="0" applyProtection="0"/>
    <xf numFmtId="0" fontId="26" fillId="71" borderId="1" applyNumberFormat="0" applyBorder="0" applyAlignment="0" applyProtection="0"/>
    <xf numFmtId="0" fontId="79" fillId="42" borderId="1" applyNumberFormat="0" applyBorder="0" applyAlignment="0" applyProtection="0"/>
    <xf numFmtId="0" fontId="26" fillId="72" borderId="1" applyNumberFormat="0" applyBorder="0" applyAlignment="0" applyProtection="0"/>
    <xf numFmtId="0" fontId="79" fillId="73" borderId="1" applyNumberFormat="0" applyBorder="0" applyAlignment="0" applyProtection="0"/>
    <xf numFmtId="0" fontId="26" fillId="74" borderId="1" applyNumberFormat="0" applyBorder="0" applyAlignment="0" applyProtection="0"/>
    <xf numFmtId="0" fontId="81" fillId="75" borderId="1" applyNumberFormat="0" applyBorder="0" applyAlignment="0" applyProtection="0"/>
    <xf numFmtId="0" fontId="26" fillId="76" borderId="1" applyNumberFormat="0" applyBorder="0" applyAlignment="0" applyProtection="0"/>
    <xf numFmtId="0" fontId="26" fillId="77" borderId="23" applyNumberFormat="0" applyAlignment="0" applyProtection="0"/>
    <xf numFmtId="0" fontId="78" fillId="18" borderId="29" applyNumberFormat="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26" fillId="24" borderId="26" applyNumberFormat="0" applyAlignment="0" applyProtection="0"/>
    <xf numFmtId="0" fontId="82" fillId="78" borderId="9" applyNumberFormat="0" applyAlignment="0" applyProtection="0"/>
    <xf numFmtId="0" fontId="80" fillId="0" borderId="1" applyNumberFormat="0" applyFill="0" applyBorder="0" applyAlignment="0" applyProtection="0"/>
    <xf numFmtId="0" fontId="82" fillId="0" borderId="24" applyNumberFormat="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2" fillId="0" borderId="20" applyNumberFormat="0" applyFill="0" applyAlignment="0" applyProtection="0"/>
    <xf numFmtId="0" fontId="80" fillId="0" borderId="1" applyNumberFormat="0" applyFill="0" applyBorder="0" applyAlignment="0" applyProtection="0"/>
    <xf numFmtId="0" fontId="82" fillId="0" borderId="21" applyNumberFormat="0" applyFill="0" applyAlignment="0" applyProtection="0"/>
    <xf numFmtId="0" fontId="80" fillId="0" borderId="1" applyNumberFormat="0" applyFill="0" applyBorder="0" applyAlignment="0" applyProtection="0"/>
    <xf numFmtId="0" fontId="82" fillId="0" borderId="22" applyNumberFormat="0" applyFill="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2" fillId="0" borderId="23" applyNumberFormat="0" applyAlignment="0" applyProtection="0"/>
    <xf numFmtId="0" fontId="80" fillId="0" borderId="1" applyNumberFormat="0" applyFill="0" applyBorder="0" applyAlignment="0" applyProtection="0"/>
    <xf numFmtId="0" fontId="82" fillId="0" borderId="25" applyNumberFormat="0" applyFill="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2" fillId="0" borderId="25" applyNumberFormat="0" applyFill="0" applyAlignment="0" applyProtection="0"/>
    <xf numFmtId="0" fontId="80" fillId="0" borderId="1" applyNumberFormat="0" applyFill="0" applyBorder="0" applyAlignment="0" applyProtection="0"/>
    <xf numFmtId="0" fontId="82" fillId="0" borderId="23" applyNumberFormat="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2" fillId="0" borderId="22" applyNumberFormat="0" applyFill="0" applyAlignment="0" applyProtection="0"/>
    <xf numFmtId="0" fontId="80" fillId="0" borderId="1" applyNumberFormat="0" applyFill="0" applyBorder="0" applyAlignment="0" applyProtection="0"/>
    <xf numFmtId="0" fontId="82" fillId="0" borderId="21" applyNumberFormat="0" applyFill="0" applyAlignment="0" applyProtection="0"/>
    <xf numFmtId="0" fontId="80" fillId="0" borderId="1" applyNumberFormat="0" applyFill="0" applyBorder="0" applyAlignment="0" applyProtection="0"/>
    <xf numFmtId="0" fontId="82" fillId="0" borderId="20" applyNumberFormat="0" applyFill="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2" fillId="0" borderId="24" applyNumberFormat="0" applyAlignment="0" applyProtection="0"/>
    <xf numFmtId="0" fontId="80" fillId="0" borderId="1" applyNumberFormat="0" applyFill="0" applyBorder="0" applyAlignment="0" applyProtection="0"/>
    <xf numFmtId="0" fontId="82" fillId="78" borderId="9" applyNumberFormat="0" applyAlignment="0" applyProtection="0"/>
    <xf numFmtId="0" fontId="26" fillId="24" borderId="26" applyNumberFormat="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78" fillId="18" borderId="29" applyNumberFormat="0" applyAlignment="0" applyProtection="0"/>
    <xf numFmtId="0" fontId="26" fillId="77" borderId="23" applyNumberFormat="0" applyAlignment="0" applyProtection="0"/>
    <xf numFmtId="0" fontId="26" fillId="76" borderId="1" applyNumberFormat="0" applyBorder="0" applyAlignment="0" applyProtection="0"/>
    <xf numFmtId="0" fontId="81" fillId="75" borderId="1" applyNumberFormat="0" applyBorder="0" applyAlignment="0" applyProtection="0"/>
    <xf numFmtId="0" fontId="26" fillId="74" borderId="1" applyNumberFormat="0" applyBorder="0" applyAlignment="0" applyProtection="0"/>
    <xf numFmtId="0" fontId="79" fillId="73" borderId="1" applyNumberFormat="0" applyBorder="0" applyAlignment="0" applyProtection="0"/>
    <xf numFmtId="0" fontId="26" fillId="72" borderId="1" applyNumberFormat="0" applyBorder="0" applyAlignment="0" applyProtection="0"/>
    <xf numFmtId="0" fontId="79" fillId="42" borderId="1" applyNumberFormat="0" applyBorder="0" applyAlignment="0" applyProtection="0"/>
    <xf numFmtId="0" fontId="26" fillId="71" borderId="1" applyNumberFormat="0" applyBorder="0" applyAlignment="0" applyProtection="0"/>
    <xf numFmtId="0" fontId="79" fillId="70" borderId="1" applyNumberFormat="0" applyBorder="0" applyAlignment="0" applyProtection="0"/>
    <xf numFmtId="0" fontId="26" fillId="67" borderId="1" applyNumberFormat="0" applyBorder="0" applyAlignment="0" applyProtection="0"/>
    <xf numFmtId="0" fontId="79" fillId="66" borderId="1" applyNumberFormat="0" applyBorder="0" applyAlignment="0" applyProtection="0"/>
    <xf numFmtId="0" fontId="26" fillId="65" borderId="1" applyNumberFormat="0" applyBorder="0" applyAlignment="0" applyProtection="0"/>
    <xf numFmtId="0" fontId="79" fillId="64" borderId="1" applyNumberFormat="0" applyBorder="0" applyAlignment="0" applyProtection="0"/>
    <xf numFmtId="0" fontId="26" fillId="69" borderId="1" applyNumberFormat="0" applyBorder="0" applyAlignment="0" applyProtection="0"/>
    <xf numFmtId="0" fontId="79" fillId="68" borderId="1" applyNumberFormat="0" applyBorder="0" applyAlignment="0" applyProtection="0"/>
    <xf numFmtId="0" fontId="26" fillId="54" borderId="1" applyNumberFormat="0" applyBorder="0" applyAlignment="0" applyProtection="0"/>
    <xf numFmtId="0" fontId="79" fillId="53" borderId="1" applyNumberFormat="0" applyBorder="0" applyAlignment="0" applyProtection="0"/>
    <xf numFmtId="0" fontId="82" fillId="0" borderId="28" applyNumberFormat="0" applyFill="0" applyAlignment="0" applyProtection="0"/>
    <xf numFmtId="0" fontId="80" fillId="0" borderId="1" applyNumberFormat="0" applyFill="0" applyBorder="0" applyAlignment="0" applyProtection="0"/>
    <xf numFmtId="0" fontId="26" fillId="60" borderId="1" applyNumberFormat="0" applyBorder="0" applyAlignment="0" applyProtection="0"/>
    <xf numFmtId="0" fontId="79" fillId="59" borderId="1" applyNumberFormat="0" applyBorder="0" applyAlignment="0" applyProtection="0"/>
    <xf numFmtId="0" fontId="26" fillId="63" borderId="1" applyNumberFormat="0" applyBorder="0" applyAlignment="0" applyProtection="0"/>
    <xf numFmtId="0" fontId="79" fillId="62" borderId="1" applyNumberFormat="0" applyBorder="0" applyAlignment="0" applyProtection="0"/>
    <xf numFmtId="0" fontId="26" fillId="67" borderId="1" applyNumberFormat="0" applyBorder="0" applyAlignment="0" applyProtection="0"/>
    <xf numFmtId="0" fontId="79" fillId="66" borderId="1" applyNumberFormat="0" applyBorder="0" applyAlignment="0" applyProtection="0"/>
    <xf numFmtId="0" fontId="26" fillId="65" borderId="1" applyNumberFormat="0" applyBorder="0" applyAlignment="0" applyProtection="0"/>
    <xf numFmtId="0" fontId="79" fillId="64" borderId="1" applyNumberFormat="0" applyBorder="0" applyAlignment="0" applyProtection="0"/>
    <xf numFmtId="0" fontId="26" fillId="60" borderId="1" applyNumberFormat="0" applyBorder="0" applyAlignment="0" applyProtection="0"/>
    <xf numFmtId="0" fontId="79" fillId="59" borderId="1" applyNumberFormat="0" applyBorder="0" applyAlignment="0" applyProtection="0"/>
    <xf numFmtId="0" fontId="26" fillId="56" borderId="1" applyNumberFormat="0" applyBorder="0" applyAlignment="0" applyProtection="0"/>
    <xf numFmtId="0" fontId="77" fillId="55" borderId="1" applyNumberFormat="0" applyBorder="0" applyAlignment="0" applyProtection="0"/>
    <xf numFmtId="0" fontId="26" fillId="60" borderId="1" applyNumberFormat="0" applyBorder="0" applyAlignment="0" applyProtection="0"/>
    <xf numFmtId="0" fontId="77" fillId="59" borderId="1" applyNumberFormat="0" applyBorder="0" applyAlignment="0" applyProtection="0"/>
    <xf numFmtId="0" fontId="26" fillId="63" borderId="1" applyNumberFormat="0" applyBorder="0" applyAlignment="0" applyProtection="0"/>
    <xf numFmtId="0" fontId="77" fillId="62" borderId="1" applyNumberFormat="0" applyBorder="0" applyAlignment="0" applyProtection="0"/>
    <xf numFmtId="0" fontId="26" fillId="50" borderId="1" applyNumberFormat="0" applyBorder="0" applyAlignment="0" applyProtection="0"/>
    <xf numFmtId="0" fontId="77" fillId="61" borderId="1" applyNumberFormat="0" applyBorder="0" applyAlignment="0" applyProtection="0"/>
    <xf numFmtId="0" fontId="26" fillId="54" borderId="1" applyNumberFormat="0" applyBorder="0" applyAlignment="0" applyProtection="0"/>
    <xf numFmtId="0" fontId="77" fillId="32" borderId="1" applyNumberFormat="0" applyBorder="0" applyAlignment="0" applyProtection="0"/>
    <xf numFmtId="0" fontId="26" fillId="60" borderId="1" applyNumberFormat="0" applyBorder="0" applyAlignment="0" applyProtection="0"/>
    <xf numFmtId="0" fontId="77" fillId="59" borderId="1" applyNumberFormat="0" applyBorder="0" applyAlignment="0" applyProtection="0"/>
    <xf numFmtId="0" fontId="26" fillId="56" borderId="1" applyNumberFormat="0" applyBorder="0" applyAlignment="0" applyProtection="0"/>
    <xf numFmtId="0" fontId="77" fillId="55" borderId="1" applyNumberFormat="0" applyBorder="0" applyAlignment="0" applyProtection="0"/>
    <xf numFmtId="0" fontId="26" fillId="60" borderId="1" applyNumberFormat="0" applyBorder="0" applyAlignment="0" applyProtection="0"/>
    <xf numFmtId="0" fontId="77" fillId="43" borderId="1" applyNumberFormat="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26" fillId="58" borderId="1" applyNumberFormat="0" applyBorder="0" applyAlignment="0" applyProtection="0"/>
    <xf numFmtId="0" fontId="77" fillId="57" borderId="1" applyNumberFormat="0" applyBorder="0" applyAlignment="0" applyProtection="0"/>
    <xf numFmtId="0" fontId="26" fillId="56" borderId="1" applyNumberFormat="0" applyBorder="0" applyAlignment="0" applyProtection="0"/>
    <xf numFmtId="0" fontId="77" fillId="55" borderId="1" applyNumberFormat="0" applyBorder="0" applyAlignment="0" applyProtection="0"/>
    <xf numFmtId="0" fontId="26" fillId="54" borderId="1" applyNumberFormat="0" applyBorder="0" applyAlignment="0" applyProtection="0"/>
    <xf numFmtId="0" fontId="77" fillId="53" borderId="1" applyNumberFormat="0" applyBorder="0" applyAlignment="0" applyProtection="0"/>
    <xf numFmtId="0" fontId="26" fillId="52" borderId="1" applyNumberFormat="0" applyBorder="0" applyAlignment="0" applyProtection="0"/>
    <xf numFmtId="0" fontId="77" fillId="51" borderId="1" applyNumberFormat="0" applyBorder="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9" fillId="52" borderId="1" applyNumberFormat="0" applyBorder="0" applyAlignment="0" applyProtection="0"/>
    <xf numFmtId="0" fontId="83" fillId="0" borderId="1"/>
    <xf numFmtId="0" fontId="29" fillId="52" borderId="1" applyNumberFormat="0" applyBorder="0" applyAlignment="0" applyProtection="0"/>
    <xf numFmtId="0" fontId="17" fillId="0" borderId="1"/>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183" fontId="83" fillId="0" borderId="1" applyFont="0" applyFill="0" applyBorder="0" applyAlignment="0" applyProtection="0"/>
    <xf numFmtId="183" fontId="83"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183" fontId="83" fillId="0" borderId="1" applyFont="0" applyFill="0" applyBorder="0" applyAlignment="0" applyProtection="0"/>
    <xf numFmtId="183" fontId="83"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3" fillId="0" borderId="1"/>
    <xf numFmtId="0" fontId="83" fillId="0" borderId="1"/>
    <xf numFmtId="0" fontId="83" fillId="0" borderId="1"/>
    <xf numFmtId="0" fontId="83" fillId="0" borderId="1"/>
    <xf numFmtId="0" fontId="17" fillId="0" borderId="1"/>
    <xf numFmtId="0" fontId="26" fillId="0" borderId="1"/>
    <xf numFmtId="0" fontId="26" fillId="0" borderId="1"/>
    <xf numFmtId="0" fontId="26" fillId="0" borderId="1"/>
    <xf numFmtId="0" fontId="26" fillId="0" borderId="1"/>
    <xf numFmtId="0" fontId="26" fillId="0" borderId="1"/>
    <xf numFmtId="0" fontId="26" fillId="0" borderId="1"/>
    <xf numFmtId="0" fontId="17"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85" fillId="0" borderId="1"/>
    <xf numFmtId="0" fontId="85"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85" fillId="0" borderId="1"/>
    <xf numFmtId="0" fontId="85"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83" fillId="0" borderId="1"/>
    <xf numFmtId="0" fontId="26" fillId="0" borderId="1"/>
    <xf numFmtId="0" fontId="83" fillId="0" borderId="1"/>
    <xf numFmtId="0" fontId="83" fillId="0" borderId="1"/>
    <xf numFmtId="0" fontId="83" fillId="0" borderId="1"/>
    <xf numFmtId="0" fontId="26" fillId="0" borderId="1"/>
    <xf numFmtId="0" fontId="83" fillId="0" borderId="1"/>
    <xf numFmtId="0" fontId="26" fillId="0" borderId="1"/>
    <xf numFmtId="0" fontId="26" fillId="0" borderId="1"/>
    <xf numFmtId="0" fontId="83" fillId="0" borderId="1"/>
    <xf numFmtId="0" fontId="26" fillId="0" borderId="1"/>
    <xf numFmtId="0" fontId="26" fillId="0" borderId="1"/>
    <xf numFmtId="0" fontId="26" fillId="0" borderId="1"/>
    <xf numFmtId="0" fontId="26" fillId="0" borderId="1"/>
    <xf numFmtId="0" fontId="26" fillId="0" borderId="1"/>
    <xf numFmtId="0" fontId="26" fillId="0" borderId="1"/>
    <xf numFmtId="0" fontId="83" fillId="0" borderId="1"/>
    <xf numFmtId="0" fontId="26" fillId="0" borderId="1"/>
    <xf numFmtId="0" fontId="83" fillId="0" borderId="1"/>
    <xf numFmtId="0" fontId="83" fillId="0" borderId="1"/>
    <xf numFmtId="0" fontId="83" fillId="0" borderId="1"/>
    <xf numFmtId="0" fontId="83" fillId="0" borderId="1"/>
    <xf numFmtId="0" fontId="83"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83" fillId="0" borderId="1"/>
    <xf numFmtId="0" fontId="26" fillId="0" borderId="1"/>
    <xf numFmtId="0" fontId="83" fillId="0" borderId="1"/>
    <xf numFmtId="0" fontId="83" fillId="0" borderId="1"/>
    <xf numFmtId="0" fontId="26" fillId="0" borderId="1"/>
    <xf numFmtId="0" fontId="83" fillId="0" borderId="1"/>
    <xf numFmtId="0" fontId="26" fillId="0" borderId="1"/>
    <xf numFmtId="0" fontId="83" fillId="0" borderId="1"/>
    <xf numFmtId="0" fontId="83" fillId="0" borderId="1"/>
    <xf numFmtId="0" fontId="26" fillId="0" borderId="1"/>
    <xf numFmtId="0" fontId="83" fillId="0" borderId="1"/>
    <xf numFmtId="0" fontId="26" fillId="0" borderId="1"/>
    <xf numFmtId="0" fontId="26" fillId="0" borderId="1"/>
    <xf numFmtId="0" fontId="83" fillId="0" borderId="1"/>
    <xf numFmtId="0" fontId="26" fillId="0" borderId="1"/>
    <xf numFmtId="0" fontId="26" fillId="0" borderId="1"/>
    <xf numFmtId="0" fontId="26" fillId="0" borderId="1"/>
    <xf numFmtId="0" fontId="26" fillId="0" borderId="1"/>
    <xf numFmtId="0" fontId="83" fillId="0" borderId="1"/>
    <xf numFmtId="0" fontId="26" fillId="0" borderId="1"/>
    <xf numFmtId="0" fontId="83" fillId="0" borderId="1"/>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0" borderId="1"/>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17" fillId="27" borderId="1" applyNumberFormat="0" applyBorder="0" applyAlignment="0" applyProtection="0"/>
    <xf numFmtId="0" fontId="17" fillId="28" borderId="1" applyNumberFormat="0" applyBorder="0" applyAlignment="0" applyProtection="0"/>
    <xf numFmtId="0" fontId="78" fillId="18" borderId="29" applyNumberFormat="0" applyAlignment="0" applyProtection="0"/>
    <xf numFmtId="0" fontId="17" fillId="31" borderId="1" applyNumberFormat="0" applyBorder="0" applyAlignment="0" applyProtection="0"/>
    <xf numFmtId="0" fontId="17" fillId="32" borderId="1" applyNumberFormat="0" applyBorder="0" applyAlignment="0" applyProtection="0"/>
    <xf numFmtId="0" fontId="78" fillId="18" borderId="29" applyNumberFormat="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49" fillId="18" borderId="35"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61"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78" fillId="18" borderId="29" applyNumberFormat="0" applyAlignment="0" applyProtection="0"/>
    <xf numFmtId="0" fontId="49" fillId="18" borderId="35" applyNumberFormat="0" applyAlignment="0" applyProtection="0"/>
    <xf numFmtId="0" fontId="78" fillId="18" borderId="29"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4" fillId="50"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27" fillId="0" borderId="36" applyNumberFormat="0" applyFill="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9" fillId="18" borderId="35" applyNumberFormat="0" applyAlignment="0" applyProtection="0"/>
    <xf numFmtId="0" fontId="83" fillId="56" borderId="34" applyNumberFormat="0" applyFont="0" applyAlignment="0" applyProtection="0"/>
    <xf numFmtId="0" fontId="78"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83" fillId="56" borderId="34" applyNumberFormat="0" applyFont="0" applyAlignment="0" applyProtection="0"/>
    <xf numFmtId="0" fontId="49" fillId="18" borderId="35"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17" fillId="0" borderId="1"/>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83" fillId="56" borderId="34" applyNumberFormat="0" applyFont="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9" fillId="18" borderId="35"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17" fillId="0" borderId="1"/>
    <xf numFmtId="0" fontId="17" fillId="0" borderId="1"/>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83" fillId="56" borderId="34" applyNumberFormat="0" applyFon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27" borderId="1" applyNumberFormat="0" applyBorder="0" applyAlignment="0" applyProtection="0"/>
    <xf numFmtId="0" fontId="17" fillId="28" borderId="1" applyNumberFormat="0" applyBorder="0" applyAlignment="0" applyProtection="0"/>
    <xf numFmtId="0" fontId="78" fillId="18" borderId="37" applyNumberFormat="0" applyAlignment="0" applyProtection="0"/>
    <xf numFmtId="0" fontId="17" fillId="31" borderId="1" applyNumberFormat="0" applyBorder="0" applyAlignment="0" applyProtection="0"/>
    <xf numFmtId="0" fontId="17" fillId="32" borderId="1" applyNumberFormat="0" applyBorder="0" applyAlignment="0" applyProtection="0"/>
    <xf numFmtId="0" fontId="78" fillId="18" borderId="37" applyNumberFormat="0" applyAlignment="0" applyProtection="0"/>
    <xf numFmtId="0" fontId="17" fillId="35" borderId="1" applyNumberFormat="0" applyBorder="0" applyAlignment="0" applyProtection="0"/>
    <xf numFmtId="0" fontId="17" fillId="36" borderId="1" applyNumberFormat="0" applyBorder="0" applyAlignment="0" applyProtection="0"/>
    <xf numFmtId="0" fontId="78" fillId="18" borderId="37" applyNumberFormat="0" applyAlignment="0" applyProtection="0"/>
    <xf numFmtId="0" fontId="78" fillId="18" borderId="37" applyNumberFormat="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78" fillId="18" borderId="37" applyNumberFormat="0" applyAlignment="0" applyProtection="0"/>
    <xf numFmtId="0" fontId="17" fillId="25" borderId="27" applyNumberFormat="0" applyFont="0" applyAlignment="0" applyProtection="0"/>
    <xf numFmtId="0" fontId="78" fillId="18" borderId="37" applyNumberFormat="0" applyAlignment="0" applyProtection="0"/>
    <xf numFmtId="0" fontId="17" fillId="25" borderId="27" applyNumberFormat="0" applyFont="0" applyAlignment="0" applyProtection="0"/>
    <xf numFmtId="0" fontId="78" fillId="18" borderId="37" applyNumberFormat="0" applyAlignment="0" applyProtection="0"/>
    <xf numFmtId="0" fontId="17" fillId="25" borderId="27" applyNumberFormat="0" applyFont="0" applyAlignment="0" applyProtection="0"/>
    <xf numFmtId="0" fontId="78" fillId="18" borderId="37" applyNumberFormat="0" applyAlignment="0" applyProtection="0"/>
    <xf numFmtId="0" fontId="17" fillId="25" borderId="27" applyNumberFormat="0" applyFont="0" applyAlignment="0" applyProtection="0"/>
    <xf numFmtId="0" fontId="78" fillId="18" borderId="37" applyNumberFormat="0" applyAlignment="0" applyProtection="0"/>
    <xf numFmtId="0" fontId="17" fillId="25" borderId="27" applyNumberFormat="0" applyFont="0" applyAlignment="0" applyProtection="0"/>
    <xf numFmtId="0" fontId="78" fillId="18" borderId="37" applyNumberForma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0" borderId="1"/>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27" fillId="0" borderId="40" applyNumberFormat="0" applyFill="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4" fillId="50"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61"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0" borderId="1"/>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61"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61"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61"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27" fillId="0" borderId="40" applyNumberFormat="0" applyFill="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17" fillId="0" borderId="1"/>
    <xf numFmtId="0" fontId="17" fillId="0" borderId="1"/>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61" fillId="18" borderId="37" applyNumberFormat="0" applyAlignment="0" applyProtection="0"/>
    <xf numFmtId="0" fontId="83" fillId="56" borderId="38" applyNumberFormat="0" applyFont="0" applyAlignment="0" applyProtection="0"/>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17" fillId="27" borderId="1" applyNumberFormat="0" applyBorder="0" applyAlignment="0" applyProtection="0"/>
    <xf numFmtId="0" fontId="17" fillId="28" borderId="1" applyNumberFormat="0" applyBorder="0" applyAlignment="0" applyProtection="0"/>
    <xf numFmtId="0" fontId="78" fillId="18" borderId="37" applyNumberFormat="0" applyAlignment="0" applyProtection="0"/>
    <xf numFmtId="0" fontId="17" fillId="31" borderId="1" applyNumberFormat="0" applyBorder="0" applyAlignment="0" applyProtection="0"/>
    <xf numFmtId="0" fontId="17" fillId="32" borderId="1" applyNumberFormat="0" applyBorder="0" applyAlignment="0" applyProtection="0"/>
    <xf numFmtId="0" fontId="78" fillId="18" borderId="37" applyNumberFormat="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17" fillId="0" borderId="1"/>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0" borderId="1"/>
    <xf numFmtId="0" fontId="17" fillId="0" borderId="1"/>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6" fillId="0" borderId="1"/>
    <xf numFmtId="0" fontId="86" fillId="0" borderId="1" applyNumberFormat="0" applyFont="0" applyFill="0" applyBorder="0" applyAlignment="0" applyProtection="0"/>
    <xf numFmtId="0" fontId="86" fillId="0" borderId="1"/>
    <xf numFmtId="0" fontId="86" fillId="0" borderId="1"/>
    <xf numFmtId="0" fontId="26" fillId="0" borderId="1"/>
    <xf numFmtId="0" fontId="26" fillId="0" borderId="1"/>
    <xf numFmtId="165" fontId="26" fillId="0" borderId="1" applyFont="0" applyFill="0" applyBorder="0" applyAlignment="0" applyProtection="0"/>
    <xf numFmtId="165" fontId="26" fillId="0" borderId="1" applyFont="0" applyFill="0" applyBorder="0" applyAlignment="0" applyProtection="0"/>
    <xf numFmtId="0" fontId="87" fillId="0" borderId="1" applyNumberFormat="0" applyBorder="0" applyProtection="0"/>
    <xf numFmtId="0" fontId="60" fillId="0" borderId="1"/>
    <xf numFmtId="165" fontId="60" fillId="0" borderId="1" applyFont="0" applyFill="0" applyBorder="0" applyAlignment="0" applyProtection="0"/>
    <xf numFmtId="0" fontId="16" fillId="0" borderId="1"/>
    <xf numFmtId="0" fontId="16" fillId="0" borderId="1"/>
    <xf numFmtId="0" fontId="88" fillId="0" borderId="1"/>
    <xf numFmtId="0" fontId="15" fillId="0" borderId="1"/>
    <xf numFmtId="0" fontId="15" fillId="0" borderId="1"/>
    <xf numFmtId="0" fontId="15" fillId="0" borderId="1"/>
    <xf numFmtId="0" fontId="88" fillId="0" borderId="1"/>
    <xf numFmtId="0" fontId="88" fillId="0" borderId="1"/>
    <xf numFmtId="0" fontId="88" fillId="0" borderId="1"/>
    <xf numFmtId="0" fontId="15" fillId="0" borderId="1"/>
    <xf numFmtId="0" fontId="88" fillId="0" borderId="1"/>
    <xf numFmtId="0" fontId="15" fillId="0" borderId="1"/>
    <xf numFmtId="0" fontId="15" fillId="0" borderId="1"/>
    <xf numFmtId="0" fontId="88" fillId="0" borderId="1"/>
    <xf numFmtId="0" fontId="15" fillId="0" borderId="1"/>
    <xf numFmtId="43" fontId="15" fillId="0" borderId="1" applyFont="0" applyFill="0" applyBorder="0" applyAlignment="0" applyProtection="0"/>
    <xf numFmtId="0" fontId="15" fillId="0" borderId="1"/>
    <xf numFmtId="0" fontId="15" fillId="0" borderId="1"/>
    <xf numFmtId="0" fontId="15" fillId="0" borderId="1"/>
    <xf numFmtId="0" fontId="88" fillId="0" borderId="1"/>
    <xf numFmtId="0" fontId="88" fillId="0" borderId="1"/>
    <xf numFmtId="0" fontId="88" fillId="0" borderId="1"/>
    <xf numFmtId="0" fontId="15" fillId="0" borderId="1"/>
    <xf numFmtId="0" fontId="89" fillId="0" borderId="1"/>
    <xf numFmtId="165" fontId="89" fillId="0" borderId="1" applyFont="0" applyFill="0" applyBorder="0" applyAlignment="0" applyProtection="0"/>
    <xf numFmtId="0" fontId="89" fillId="0" borderId="1"/>
    <xf numFmtId="165" fontId="89" fillId="0" borderId="1" applyFont="0" applyFill="0" applyBorder="0" applyAlignment="0" applyProtection="0"/>
    <xf numFmtId="0" fontId="14" fillId="0" borderId="1"/>
    <xf numFmtId="0" fontId="14" fillId="0" borderId="1"/>
    <xf numFmtId="0" fontId="90" fillId="0" borderId="1">
      <alignment vertical="center"/>
    </xf>
    <xf numFmtId="43" fontId="90" fillId="0" borderId="1" applyFont="0" applyFill="0" applyBorder="0" applyAlignment="0" applyProtection="0">
      <alignment vertical="center"/>
    </xf>
    <xf numFmtId="0" fontId="29" fillId="86" borderId="1" applyNumberFormat="0" applyBorder="0" applyAlignment="0" applyProtection="0"/>
    <xf numFmtId="0" fontId="30" fillId="81" borderId="1" applyNumberFormat="0" applyBorder="0" applyAlignment="0" applyProtection="0"/>
    <xf numFmtId="0" fontId="94" fillId="0" borderId="1" applyNumberFormat="0" applyFill="0" applyBorder="0" applyAlignment="0" applyProtection="0"/>
    <xf numFmtId="0" fontId="29" fillId="76" borderId="1" applyNumberFormat="0" applyBorder="0" applyAlignment="0" applyProtection="0"/>
    <xf numFmtId="0" fontId="29" fillId="76" borderId="1" applyNumberFormat="0" applyBorder="0" applyAlignment="0" applyProtection="0"/>
    <xf numFmtId="0" fontId="30" fillId="84" borderId="1" applyNumberFormat="0" applyBorder="0" applyAlignment="0" applyProtection="0"/>
    <xf numFmtId="0" fontId="30" fillId="84" borderId="1" applyNumberFormat="0" applyBorder="0" applyAlignment="0" applyProtection="0"/>
    <xf numFmtId="0" fontId="29" fillId="85" borderId="1" applyNumberFormat="0" applyBorder="0" applyAlignment="0" applyProtection="0"/>
    <xf numFmtId="0" fontId="29" fillId="63" borderId="1" applyNumberFormat="0" applyBorder="0" applyAlignment="0" applyProtection="0"/>
    <xf numFmtId="0" fontId="30" fillId="80" borderId="1" applyNumberFormat="0" applyBorder="0" applyAlignment="0" applyProtection="0"/>
    <xf numFmtId="0" fontId="30" fillId="54" borderId="1" applyNumberFormat="0" applyBorder="0" applyAlignment="0" applyProtection="0"/>
    <xf numFmtId="0" fontId="29" fillId="58" borderId="1" applyNumberFormat="0" applyBorder="0" applyAlignment="0" applyProtection="0"/>
    <xf numFmtId="0" fontId="29" fillId="52" borderId="1" applyNumberFormat="0" applyBorder="0" applyAlignment="0" applyProtection="0"/>
    <xf numFmtId="0" fontId="29" fillId="81" borderId="1" applyNumberFormat="0" applyBorder="0" applyAlignment="0" applyProtection="0"/>
    <xf numFmtId="0" fontId="29" fillId="52" borderId="1" applyNumberFormat="0" applyBorder="0" applyAlignment="0" applyProtection="0"/>
    <xf numFmtId="0" fontId="29" fillId="67" borderId="1" applyNumberFormat="0" applyBorder="0" applyAlignment="0" applyProtection="0"/>
    <xf numFmtId="0" fontId="30" fillId="72" borderId="1" applyNumberFormat="0" applyBorder="0" applyAlignment="0" applyProtection="0"/>
    <xf numFmtId="0" fontId="30" fillId="87" borderId="1" applyNumberFormat="0" applyBorder="0" applyAlignment="0" applyProtection="0"/>
    <xf numFmtId="0" fontId="30" fillId="88" borderId="1" applyNumberFormat="0" applyBorder="0" applyAlignment="0" applyProtection="0"/>
    <xf numFmtId="0" fontId="30" fillId="74" borderId="1" applyNumberFormat="0" applyBorder="0" applyAlignment="0" applyProtection="0"/>
    <xf numFmtId="0" fontId="30" fillId="83" borderId="1" applyNumberFormat="0" applyBorder="0" applyAlignment="0" applyProtection="0"/>
    <xf numFmtId="0" fontId="30" fillId="65" borderId="1" applyNumberFormat="0" applyBorder="0" applyAlignment="0" applyProtection="0"/>
    <xf numFmtId="0" fontId="31" fillId="63" borderId="1" applyNumberFormat="0" applyBorder="0" applyAlignment="0" applyProtection="0"/>
    <xf numFmtId="0" fontId="34" fillId="82" borderId="37" applyNumberFormat="0" applyAlignment="0" applyProtection="0"/>
    <xf numFmtId="165" fontId="90" fillId="0" borderId="1" applyFont="0" applyFill="0" applyBorder="0" applyAlignment="0" applyProtection="0"/>
    <xf numFmtId="0" fontId="90" fillId="56" borderId="38" applyNumberFormat="0" applyFont="0" applyAlignment="0" applyProtection="0"/>
    <xf numFmtId="165" fontId="90" fillId="0" borderId="1" applyFont="0" applyFill="0" applyBorder="0" applyAlignment="0" applyProtection="0"/>
    <xf numFmtId="173" fontId="90" fillId="0" borderId="1" applyFont="0" applyFill="0" applyBorder="0" applyAlignment="0" applyProtection="0"/>
    <xf numFmtId="0" fontId="38" fillId="86" borderId="1" applyNumberFormat="0" applyBorder="0" applyAlignment="0" applyProtection="0"/>
    <xf numFmtId="0" fontId="95" fillId="0" borderId="43" applyNumberFormat="0" applyFill="0" applyAlignment="0" applyProtection="0"/>
    <xf numFmtId="0" fontId="93" fillId="0" borderId="14" applyNumberFormat="0" applyFill="0" applyAlignment="0" applyProtection="0"/>
    <xf numFmtId="0" fontId="92" fillId="0" borderId="42" applyNumberFormat="0" applyFill="0" applyAlignment="0" applyProtection="0"/>
    <xf numFmtId="0" fontId="92" fillId="0" borderId="1" applyNumberFormat="0" applyFill="0" applyBorder="0" applyAlignment="0" applyProtection="0"/>
    <xf numFmtId="0" fontId="44" fillId="58" borderId="37" applyNumberFormat="0" applyAlignment="0" applyProtection="0"/>
    <xf numFmtId="0" fontId="46" fillId="50" borderId="1" applyNumberFormat="0" applyBorder="0" applyAlignment="0" applyProtection="0"/>
    <xf numFmtId="0" fontId="29" fillId="0" borderId="1">
      <alignment vertical="center"/>
    </xf>
    <xf numFmtId="0" fontId="26" fillId="0" borderId="1">
      <alignment vertical="center"/>
    </xf>
    <xf numFmtId="0" fontId="29" fillId="0" borderId="1"/>
    <xf numFmtId="0" fontId="49" fillId="82" borderId="39" applyNumberFormat="0" applyAlignment="0" applyProtection="0"/>
    <xf numFmtId="0" fontId="91" fillId="0" borderId="1"/>
    <xf numFmtId="0" fontId="91" fillId="0" borderId="1"/>
    <xf numFmtId="0" fontId="27" fillId="0" borderId="44" applyNumberFormat="0" applyFill="0" applyAlignment="0" applyProtection="0"/>
    <xf numFmtId="0" fontId="14" fillId="0" borderId="1"/>
    <xf numFmtId="165" fontId="29" fillId="0" borderId="1" applyFont="0" applyFill="0" applyBorder="0" applyAlignment="0" applyProtection="0"/>
    <xf numFmtId="0" fontId="96" fillId="19" borderId="1" applyNumberFormat="0" applyBorder="0" applyAlignment="0" applyProtection="0"/>
    <xf numFmtId="0" fontId="29" fillId="0" borderId="1"/>
    <xf numFmtId="0" fontId="29" fillId="0" borderId="1"/>
    <xf numFmtId="0" fontId="26" fillId="0" borderId="1"/>
    <xf numFmtId="0" fontId="26" fillId="0" borderId="1"/>
    <xf numFmtId="0" fontId="28" fillId="0" borderId="1"/>
    <xf numFmtId="170" fontId="26" fillId="0" borderId="1" applyFill="0" applyBorder="0" applyAlignment="0" applyProtection="0"/>
    <xf numFmtId="185" fontId="26" fillId="0" borderId="1" applyFill="0" applyBorder="0" applyAlignment="0" applyProtection="0"/>
    <xf numFmtId="0" fontId="29" fillId="0" borderId="1"/>
    <xf numFmtId="165" fontId="26" fillId="0" borderId="1" applyFont="0" applyFill="0" applyBorder="0" applyAlignment="0" applyProtection="0"/>
    <xf numFmtId="165" fontId="29" fillId="0" borderId="1" applyFont="0" applyFill="0" applyBorder="0" applyAlignment="0" applyProtection="0"/>
    <xf numFmtId="0" fontId="29" fillId="0" borderId="1"/>
    <xf numFmtId="0" fontId="29" fillId="0" borderId="1"/>
    <xf numFmtId="0" fontId="26" fillId="0" borderId="1"/>
    <xf numFmtId="0" fontId="26" fillId="0" borderId="1"/>
    <xf numFmtId="0" fontId="26" fillId="0" borderId="1"/>
    <xf numFmtId="0" fontId="26" fillId="0" borderId="1"/>
    <xf numFmtId="0" fontId="26" fillId="0" borderId="1"/>
    <xf numFmtId="0" fontId="14" fillId="0" borderId="1"/>
    <xf numFmtId="0" fontId="90" fillId="0" borderId="1">
      <alignment vertical="center"/>
    </xf>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43" fontId="14" fillId="0" borderId="1" applyFont="0" applyFill="0" applyBorder="0" applyAlignment="0" applyProtection="0"/>
    <xf numFmtId="173" fontId="14" fillId="0" borderId="1" applyFont="0" applyFill="0" applyBorder="0" applyAlignment="0" applyProtection="0"/>
    <xf numFmtId="0" fontId="98" fillId="0" borderId="1" applyNumberFormat="0" applyFill="0" applyBorder="0" applyAlignment="0" applyProtection="0"/>
    <xf numFmtId="187" fontId="36" fillId="0" borderId="1" applyFill="0" applyBorder="0" applyAlignment="0"/>
    <xf numFmtId="43"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0" fontId="99" fillId="0" borderId="1" applyNumberFormat="0" applyAlignment="0">
      <alignment horizontal="left"/>
    </xf>
    <xf numFmtId="0" fontId="100" fillId="0" borderId="1"/>
    <xf numFmtId="0" fontId="100" fillId="0" borderId="45"/>
    <xf numFmtId="0" fontId="101" fillId="0" borderId="1" applyNumberFormat="0" applyAlignment="0">
      <alignment horizontal="left"/>
    </xf>
    <xf numFmtId="38" fontId="39" fillId="82" borderId="1" applyNumberFormat="0" applyBorder="0" applyAlignment="0" applyProtection="0"/>
    <xf numFmtId="0" fontId="40" fillId="0" borderId="46" applyNumberFormat="0" applyAlignment="0" applyProtection="0">
      <alignment horizontal="left" vertical="center"/>
    </xf>
    <xf numFmtId="0" fontId="40" fillId="0" borderId="4">
      <alignment horizontal="left" vertical="center"/>
    </xf>
    <xf numFmtId="10" fontId="39" fillId="56" borderId="41" applyNumberFormat="0" applyBorder="0" applyAlignment="0" applyProtection="0"/>
    <xf numFmtId="0" fontId="102" fillId="89" borderId="45"/>
    <xf numFmtId="178" fontId="103" fillId="0" borderId="1"/>
    <xf numFmtId="10" fontId="26" fillId="0" borderId="1" applyFont="0" applyFill="0" applyBorder="0" applyAlignment="0" applyProtection="0"/>
    <xf numFmtId="0" fontId="100" fillId="0" borderId="1"/>
    <xf numFmtId="188" fontId="104" fillId="0" borderId="1" applyNumberFormat="0" applyFill="0" applyBorder="0" applyAlignment="0" applyProtection="0">
      <alignment horizontal="left"/>
    </xf>
    <xf numFmtId="0" fontId="83" fillId="0" borderId="1"/>
    <xf numFmtId="40" fontId="105" fillId="0" borderId="1" applyBorder="0">
      <alignment horizontal="right"/>
    </xf>
    <xf numFmtId="0" fontId="100" fillId="0" borderId="45"/>
    <xf numFmtId="0" fontId="106" fillId="90" borderId="1"/>
    <xf numFmtId="0" fontId="102" fillId="0" borderId="47"/>
    <xf numFmtId="0" fontId="102" fillId="0" borderId="45"/>
    <xf numFmtId="186" fontId="26" fillId="0" borderId="1" applyFont="0" applyFill="0" applyBorder="0" applyAlignment="0" applyProtection="0"/>
    <xf numFmtId="184" fontId="26" fillId="0" borderId="1" applyFont="0" applyFill="0" applyBorder="0" applyAlignment="0" applyProtection="0"/>
    <xf numFmtId="178" fontId="97" fillId="0" borderId="41">
      <alignment horizontal="center" vertical="center"/>
    </xf>
    <xf numFmtId="189" fontId="26" fillId="0" borderId="1" applyFont="0" applyFill="0" applyBorder="0" applyAlignment="0" applyProtection="0"/>
    <xf numFmtId="190"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0" fontId="53" fillId="0" borderId="1"/>
    <xf numFmtId="9" fontId="14" fillId="0" borderId="1" applyFont="0" applyFill="0" applyBorder="0" applyAlignment="0" applyProtection="0"/>
    <xf numFmtId="191" fontId="107" fillId="0" borderId="1" applyFont="0" applyFill="0" applyBorder="0" applyAlignment="0" applyProtection="0"/>
    <xf numFmtId="191" fontId="26" fillId="0" borderId="1" applyFont="0" applyFill="0" applyBorder="0" applyAlignment="0" applyProtection="0"/>
    <xf numFmtId="9" fontId="26" fillId="0" borderId="1" applyFont="0" applyFill="0" applyBorder="0" applyAlignment="0" applyProtection="0"/>
    <xf numFmtId="0" fontId="14" fillId="0" borderId="1"/>
    <xf numFmtId="0" fontId="14" fillId="0" borderId="1"/>
    <xf numFmtId="0" fontId="14" fillId="0" borderId="1"/>
    <xf numFmtId="0" fontId="14" fillId="0" borderId="1"/>
    <xf numFmtId="0" fontId="14" fillId="0" borderId="1"/>
    <xf numFmtId="0" fontId="14" fillId="0" borderId="1"/>
    <xf numFmtId="0" fontId="25" fillId="0" borderId="1"/>
    <xf numFmtId="0" fontId="13" fillId="0" borderId="1"/>
    <xf numFmtId="43" fontId="13" fillId="0" borderId="1" applyFont="0" applyFill="0" applyBorder="0" applyAlignment="0" applyProtection="0"/>
    <xf numFmtId="0" fontId="25" fillId="0" borderId="1"/>
    <xf numFmtId="0" fontId="13" fillId="0" borderId="1"/>
    <xf numFmtId="0" fontId="13" fillId="0" borderId="1"/>
    <xf numFmtId="0" fontId="25" fillId="0" borderId="1"/>
    <xf numFmtId="0" fontId="88" fillId="0" borderId="1"/>
    <xf numFmtId="0" fontId="12" fillId="0" borderId="1"/>
    <xf numFmtId="0" fontId="12" fillId="0" borderId="1"/>
    <xf numFmtId="0" fontId="12" fillId="0" borderId="1"/>
    <xf numFmtId="0" fontId="12" fillId="0" borderId="1"/>
    <xf numFmtId="0" fontId="12" fillId="0" borderId="1"/>
    <xf numFmtId="0" fontId="12" fillId="0" borderId="1"/>
    <xf numFmtId="43" fontId="12" fillId="0" borderId="1" applyFont="0" applyFill="0" applyBorder="0" applyAlignment="0" applyProtection="0"/>
    <xf numFmtId="0" fontId="12" fillId="0" borderId="1"/>
    <xf numFmtId="0" fontId="12" fillId="0" borderId="1"/>
    <xf numFmtId="0" fontId="12" fillId="0" borderId="1"/>
    <xf numFmtId="0" fontId="88" fillId="0" borderId="1"/>
    <xf numFmtId="0" fontId="12" fillId="0" borderId="1"/>
    <xf numFmtId="0" fontId="11" fillId="0" borderId="1"/>
    <xf numFmtId="0" fontId="53" fillId="0" borderId="1"/>
    <xf numFmtId="0" fontId="53" fillId="0" borderId="1"/>
    <xf numFmtId="165" fontId="26" fillId="0" borderId="1" applyFont="0" applyFill="0" applyBorder="0" applyAlignment="0" applyProtection="0"/>
    <xf numFmtId="0" fontId="109" fillId="0" borderId="1"/>
    <xf numFmtId="9" fontId="110" fillId="0" borderId="1"/>
    <xf numFmtId="192" fontId="110" fillId="0" borderId="1" applyFont="0" applyFill="0" applyBorder="0" applyAlignment="0" applyProtection="0"/>
    <xf numFmtId="0" fontId="110" fillId="0" borderId="1" applyFont="0" applyFill="0" applyBorder="0" applyAlignment="0" applyProtection="0"/>
    <xf numFmtId="0" fontId="83" fillId="0" borderId="1"/>
    <xf numFmtId="0" fontId="83" fillId="0" borderId="1"/>
    <xf numFmtId="0" fontId="26" fillId="0" borderId="1" applyFill="0" applyBorder="0">
      <alignment vertical="center"/>
    </xf>
    <xf numFmtId="172" fontId="111" fillId="0" borderId="1" applyFont="0" applyFill="0" applyBorder="0" applyAlignment="0" applyProtection="0"/>
    <xf numFmtId="0" fontId="110" fillId="0" borderId="1" applyFont="0" applyFill="0" applyBorder="0" applyAlignment="0" applyProtection="0"/>
    <xf numFmtId="172" fontId="111" fillId="0" borderId="2">
      <protection locked="0"/>
    </xf>
    <xf numFmtId="0" fontId="112" fillId="0" borderId="1"/>
    <xf numFmtId="165" fontId="11" fillId="0" borderId="1" applyFont="0" applyFill="0" applyBorder="0" applyAlignment="0" applyProtection="0"/>
    <xf numFmtId="0" fontId="111" fillId="0" borderId="1"/>
    <xf numFmtId="0" fontId="111" fillId="0" borderId="1"/>
    <xf numFmtId="0" fontId="111" fillId="0" borderId="1"/>
    <xf numFmtId="0" fontId="111" fillId="0" borderId="1"/>
    <xf numFmtId="0" fontId="111" fillId="0" borderId="1"/>
    <xf numFmtId="0" fontId="111" fillId="0" borderId="1"/>
    <xf numFmtId="0" fontId="111" fillId="0" borderId="1"/>
    <xf numFmtId="0" fontId="111" fillId="0" borderId="1"/>
    <xf numFmtId="193" fontId="26" fillId="0" borderId="1" applyFont="0" applyFill="0" applyBorder="0" applyAlignment="0" applyProtection="0"/>
    <xf numFmtId="193" fontId="26" fillId="0" borderId="1" applyFont="0" applyFill="0" applyBorder="0" applyAlignment="0" applyProtection="0"/>
    <xf numFmtId="165" fontId="26" fillId="0" borderId="1" applyFont="0" applyFill="0" applyBorder="0" applyAlignment="0" applyProtection="0"/>
    <xf numFmtId="194" fontId="26" fillId="0" borderId="1" applyFont="0" applyFill="0" applyBorder="0" applyAlignment="0" applyProtection="0"/>
    <xf numFmtId="195"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93" fontId="26" fillId="0" borderId="1" applyFont="0" applyFill="0" applyBorder="0" applyAlignment="0" applyProtection="0"/>
    <xf numFmtId="165" fontId="11" fillId="0" borderId="1" applyFont="0" applyFill="0" applyBorder="0" applyAlignment="0" applyProtection="0"/>
    <xf numFmtId="196"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65"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5" fontId="26" fillId="0" borderId="1" applyFont="0" applyFill="0" applyBorder="0" applyAlignment="0" applyProtection="0"/>
    <xf numFmtId="165"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165" fontId="11" fillId="0" borderId="1" applyFont="0" applyFill="0" applyBorder="0" applyAlignment="0" applyProtection="0"/>
    <xf numFmtId="0" fontId="53" fillId="0" borderId="1" applyFont="0" applyFill="0" applyAlignment="0" applyProtection="0"/>
    <xf numFmtId="197" fontId="26" fillId="0" borderId="1" applyFont="0" applyFill="0" applyBorder="0" applyAlignment="0" applyProtection="0"/>
    <xf numFmtId="0" fontId="53" fillId="0" borderId="1" applyFont="0" applyFill="0" applyAlignment="0" applyProtection="0"/>
    <xf numFmtId="0" fontId="26" fillId="0" borderId="1" applyFont="0" applyFill="0" applyBorder="0" applyAlignment="0" applyProtection="0"/>
    <xf numFmtId="165" fontId="26" fillId="0" borderId="1" applyFont="0" applyFill="0" applyBorder="0" applyAlignment="0" applyProtection="0"/>
    <xf numFmtId="198" fontId="26" fillId="0" borderId="1" applyFont="0" applyFill="0" applyBorder="0" applyAlignment="0" applyProtection="0"/>
    <xf numFmtId="193" fontId="26" fillId="0" borderId="1" applyFont="0" applyFill="0" applyBorder="0" applyAlignment="0" applyProtection="0"/>
    <xf numFmtId="165" fontId="26" fillId="0" borderId="1" applyFont="0" applyFill="0" applyBorder="0" applyAlignment="0" applyProtection="0"/>
    <xf numFmtId="199" fontId="111" fillId="0" borderId="1"/>
    <xf numFmtId="172" fontId="113" fillId="0" borderId="5" applyNumberFormat="0" applyBorder="0" applyAlignment="0" applyProtection="0">
      <protection locked="0"/>
    </xf>
    <xf numFmtId="200" fontId="111" fillId="0" borderId="1"/>
    <xf numFmtId="0" fontId="114" fillId="0" borderId="1" applyProtection="0"/>
    <xf numFmtId="193" fontId="111" fillId="0" borderId="1"/>
    <xf numFmtId="2" fontId="114" fillId="0" borderId="1" applyProtection="0"/>
    <xf numFmtId="0" fontId="111" fillId="0" borderId="6" applyNumberFormat="0" applyFill="0" applyBorder="0" applyAlignment="0" applyProtection="0">
      <protection locked="0"/>
    </xf>
    <xf numFmtId="169" fontId="77" fillId="0" borderId="48">
      <alignment horizontal="right"/>
    </xf>
    <xf numFmtId="0" fontId="115" fillId="0" borderId="1" applyProtection="0"/>
    <xf numFmtId="0" fontId="40" fillId="0" borderId="1" applyProtection="0"/>
    <xf numFmtId="0" fontId="116" fillId="0" borderId="1" applyNumberFormat="0" applyFill="0" applyBorder="0" applyAlignment="0" applyProtection="0">
      <alignment vertical="top"/>
      <protection locked="0"/>
    </xf>
    <xf numFmtId="197" fontId="26" fillId="0" borderId="1" applyProtection="0">
      <alignment horizontal="center"/>
    </xf>
    <xf numFmtId="172" fontId="117" fillId="91" borderId="1"/>
    <xf numFmtId="37" fontId="118" fillId="0" borderId="1"/>
    <xf numFmtId="0" fontId="11" fillId="0" borderId="1"/>
    <xf numFmtId="0" fontId="11" fillId="0" borderId="1"/>
    <xf numFmtId="0" fontId="53" fillId="0" borderId="1"/>
    <xf numFmtId="9" fontId="26" fillId="0" borderId="1" applyFont="0" applyFill="0" applyBorder="0" applyAlignment="0" applyProtection="0"/>
    <xf numFmtId="9" fontId="26" fillId="0" borderId="1" applyFont="0" applyFill="0" applyBorder="0" applyAlignment="0" applyProtection="0"/>
    <xf numFmtId="0" fontId="119" fillId="0" borderId="1" applyFont="0"/>
    <xf numFmtId="201" fontId="108" fillId="91" borderId="1"/>
    <xf numFmtId="0" fontId="32" fillId="0" borderId="1">
      <alignment horizontal="left" vertical="top"/>
    </xf>
    <xf numFmtId="0" fontId="120" fillId="0" borderId="1">
      <alignment horizontal="left" vertical="top"/>
    </xf>
    <xf numFmtId="0" fontId="121" fillId="0" borderId="1">
      <alignment horizontal="left" vertical="top"/>
    </xf>
    <xf numFmtId="0" fontId="122" fillId="92" borderId="3">
      <alignment horizontal="left"/>
    </xf>
    <xf numFmtId="0" fontId="123" fillId="1" borderId="1">
      <alignment horizontal="center" vertical="center"/>
    </xf>
    <xf numFmtId="0" fontId="123" fillId="1" borderId="49">
      <alignment horizontal="centerContinuous" vertical="center"/>
    </xf>
    <xf numFmtId="0" fontId="124" fillId="92" borderId="41">
      <alignment horizontal="left" vertical="center"/>
    </xf>
    <xf numFmtId="0" fontId="32" fillId="0" borderId="1">
      <alignment horizontal="left" vertical="top"/>
    </xf>
    <xf numFmtId="202" fontId="32" fillId="0" borderId="1">
      <alignment horizontal="right" vertical="top"/>
    </xf>
    <xf numFmtId="0" fontId="120" fillId="0" borderId="1">
      <alignment horizontal="centerContinuous" vertical="top"/>
    </xf>
    <xf numFmtId="0" fontId="125" fillId="0" borderId="1" applyNumberFormat="0" applyFill="0" applyBorder="0" applyAlignment="0" applyProtection="0">
      <alignment vertical="top"/>
      <protection locked="0"/>
    </xf>
    <xf numFmtId="1" fontId="111" fillId="0" borderId="1" applyBorder="0">
      <alignment horizontal="left" vertical="top" wrapText="1"/>
    </xf>
    <xf numFmtId="0" fontId="126" fillId="0" borderId="1"/>
    <xf numFmtId="40" fontId="124" fillId="0" borderId="1"/>
    <xf numFmtId="49" fontId="127" fillId="93" borderId="1">
      <alignment horizontal="left"/>
    </xf>
    <xf numFmtId="0" fontId="86" fillId="0" borderId="1"/>
    <xf numFmtId="43" fontId="11" fillId="0" borderId="1" applyFont="0" applyFill="0" applyBorder="0" applyAlignment="0" applyProtection="0"/>
    <xf numFmtId="43" fontId="11" fillId="0" borderId="1" applyFont="0" applyFill="0" applyBorder="0" applyAlignment="0" applyProtection="0"/>
    <xf numFmtId="0" fontId="86" fillId="0" borderId="1"/>
    <xf numFmtId="0" fontId="26" fillId="0" borderId="1"/>
    <xf numFmtId="0" fontId="29" fillId="94" borderId="1" applyNumberFormat="0" applyBorder="0" applyAlignment="0" applyProtection="0"/>
    <xf numFmtId="0" fontId="29" fillId="15" borderId="1" applyNumberFormat="0" applyBorder="0" applyAlignment="0" applyProtection="0"/>
    <xf numFmtId="0" fontId="29" fillId="17" borderId="1" applyNumberFormat="0" applyBorder="0" applyAlignment="0" applyProtection="0"/>
    <xf numFmtId="0" fontId="29" fillId="95" borderId="1" applyNumberFormat="0" applyBorder="0" applyAlignment="0" applyProtection="0"/>
    <xf numFmtId="0" fontId="29" fillId="96" borderId="1" applyNumberFormat="0" applyBorder="0" applyAlignment="0" applyProtection="0"/>
    <xf numFmtId="0" fontId="29" fillId="97" borderId="1" applyNumberFormat="0" applyBorder="0" applyAlignment="0" applyProtection="0"/>
    <xf numFmtId="0" fontId="29" fillId="98" borderId="1" applyNumberFormat="0" applyBorder="0" applyAlignment="0" applyProtection="0"/>
    <xf numFmtId="0" fontId="29" fillId="95" borderId="1" applyNumberFormat="0" applyBorder="0" applyAlignment="0" applyProtection="0"/>
    <xf numFmtId="0" fontId="29" fillId="97" borderId="1" applyNumberFormat="0" applyBorder="0" applyAlignment="0" applyProtection="0"/>
    <xf numFmtId="0" fontId="29" fillId="99" borderId="1" applyNumberFormat="0" applyBorder="0" applyAlignment="0" applyProtection="0"/>
    <xf numFmtId="0" fontId="30" fillId="100" borderId="1" applyNumberFormat="0" applyBorder="0" applyAlignment="0" applyProtection="0"/>
    <xf numFmtId="0" fontId="30" fillId="98" borderId="1" applyNumberFormat="0" applyBorder="0" applyAlignment="0" applyProtection="0"/>
    <xf numFmtId="0" fontId="30" fillId="101" borderId="1" applyNumberFormat="0" applyBorder="0" applyAlignment="0" applyProtection="0"/>
    <xf numFmtId="0" fontId="30" fillId="102" borderId="1" applyNumberFormat="0" applyBorder="0" applyAlignment="0" applyProtection="0"/>
    <xf numFmtId="0" fontId="30" fillId="103" borderId="1" applyNumberFormat="0" applyBorder="0" applyAlignment="0" applyProtection="0"/>
    <xf numFmtId="0" fontId="30" fillId="101" borderId="1" applyNumberFormat="0" applyBorder="0" applyAlignment="0" applyProtection="0"/>
    <xf numFmtId="0" fontId="34" fillId="104" borderId="37" applyNumberFormat="0" applyAlignment="0" applyProtection="0"/>
    <xf numFmtId="170" fontId="26" fillId="0" borderId="1" applyFill="0" applyBorder="0" applyAlignment="0" applyProtection="0"/>
    <xf numFmtId="0" fontId="44" fillId="96" borderId="37" applyNumberFormat="0" applyAlignment="0" applyProtection="0"/>
    <xf numFmtId="0" fontId="28" fillId="0" borderId="1"/>
    <xf numFmtId="0" fontId="10" fillId="0" borderId="1"/>
    <xf numFmtId="0" fontId="26" fillId="4" borderId="38" applyNumberFormat="0" applyAlignment="0" applyProtection="0"/>
    <xf numFmtId="0" fontId="49" fillId="104" borderId="39" applyNumberFormat="0" applyAlignment="0" applyProtection="0"/>
    <xf numFmtId="0" fontId="128" fillId="0" borderId="1" applyNumberFormat="0" applyFill="0" applyBorder="0" applyAlignment="0" applyProtection="0"/>
    <xf numFmtId="0" fontId="25" fillId="0" borderId="1"/>
    <xf numFmtId="0" fontId="9" fillId="0" borderId="1"/>
    <xf numFmtId="43" fontId="9" fillId="0" borderId="1" applyFont="0" applyFill="0" applyBorder="0" applyAlignment="0" applyProtection="0"/>
    <xf numFmtId="0" fontId="25" fillId="0" borderId="1"/>
    <xf numFmtId="0" fontId="8" fillId="0" borderId="1"/>
    <xf numFmtId="0" fontId="8" fillId="0" borderId="1"/>
    <xf numFmtId="0" fontId="129" fillId="0" borderId="1">
      <alignment vertical="center"/>
    </xf>
    <xf numFmtId="43" fontId="90" fillId="0" borderId="1" applyFont="0" applyFill="0" applyBorder="0" applyAlignment="0" applyProtection="0">
      <alignment vertical="center"/>
    </xf>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43" fontId="8" fillId="0" borderId="1" applyFont="0" applyFill="0" applyBorder="0" applyAlignment="0" applyProtection="0"/>
    <xf numFmtId="173" fontId="8" fillId="0" borderId="1" applyFont="0" applyFill="0" applyBorder="0" applyAlignment="0" applyProtection="0"/>
    <xf numFmtId="0" fontId="131" fillId="0" borderId="1" applyNumberFormat="0" applyFill="0" applyBorder="0" applyAlignment="0" applyProtection="0">
      <alignment vertical="top"/>
      <protection locked="0"/>
    </xf>
    <xf numFmtId="165" fontId="130" fillId="0" borderId="1" applyFont="0" applyFill="0" applyBorder="0" applyAlignment="0" applyProtection="0"/>
    <xf numFmtId="0" fontId="130" fillId="0" borderId="1"/>
    <xf numFmtId="9" fontId="8" fillId="0" borderId="1" applyFont="0" applyFill="0" applyBorder="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26" fillId="0" borderId="1"/>
    <xf numFmtId="165" fontId="26" fillId="0" borderId="1" applyFont="0" applyFill="0" applyBorder="0" applyAlignment="0" applyProtection="0"/>
    <xf numFmtId="165" fontId="26" fillId="0" borderId="1" applyFont="0" applyFill="0" applyBorder="0" applyAlignment="0" applyProtection="0"/>
    <xf numFmtId="0" fontId="26" fillId="0" borderId="1"/>
    <xf numFmtId="0" fontId="25" fillId="0" borderId="1"/>
    <xf numFmtId="0" fontId="7" fillId="0" borderId="1"/>
    <xf numFmtId="0" fontId="7" fillId="0" borderId="1"/>
    <xf numFmtId="0" fontId="7" fillId="0" borderId="1"/>
    <xf numFmtId="0" fontId="7" fillId="0" borderId="1"/>
    <xf numFmtId="0" fontId="7" fillId="0" borderId="1"/>
    <xf numFmtId="0" fontId="7" fillId="0" borderId="1"/>
    <xf numFmtId="43" fontId="7" fillId="0" borderId="1" applyFont="0" applyFill="0" applyBorder="0" applyAlignment="0" applyProtection="0"/>
    <xf numFmtId="0" fontId="7" fillId="0" borderId="1"/>
    <xf numFmtId="0" fontId="7" fillId="0" borderId="1"/>
    <xf numFmtId="0" fontId="7" fillId="0" borderId="1"/>
    <xf numFmtId="0" fontId="7" fillId="0" borderId="1"/>
    <xf numFmtId="0" fontId="132" fillId="0" borderId="1"/>
    <xf numFmtId="0" fontId="6" fillId="0" borderId="1"/>
    <xf numFmtId="0" fontId="6" fillId="0" borderId="1"/>
    <xf numFmtId="0" fontId="6" fillId="0" borderId="1"/>
    <xf numFmtId="0" fontId="132" fillId="0" borderId="1"/>
    <xf numFmtId="0" fontId="133" fillId="0" borderId="1"/>
    <xf numFmtId="43" fontId="29" fillId="0" borderId="1" applyFont="0" applyFill="0" applyBorder="0" applyAlignment="0" applyProtection="0"/>
    <xf numFmtId="43" fontId="26" fillId="0" borderId="1" applyFont="0" applyFill="0" applyBorder="0" applyAlignment="0" applyProtection="0"/>
    <xf numFmtId="165" fontId="5" fillId="0" borderId="1" applyFont="0" applyFill="0" applyBorder="0" applyAlignment="0" applyProtection="0"/>
    <xf numFmtId="43" fontId="26" fillId="0" borderId="1" applyFont="0" applyFill="0" applyBorder="0" applyAlignment="0" applyProtection="0"/>
    <xf numFmtId="43" fontId="5"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165" fontId="5" fillId="0" borderId="1" applyFont="0" applyFill="0" applyBorder="0" applyAlignment="0" applyProtection="0"/>
    <xf numFmtId="43" fontId="5" fillId="0" borderId="1" applyFont="0" applyFill="0" applyBorder="0" applyAlignment="0" applyProtection="0"/>
    <xf numFmtId="43" fontId="26"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165" fontId="5" fillId="0" borderId="1" applyFont="0" applyFill="0" applyBorder="0" applyAlignment="0" applyProtection="0"/>
    <xf numFmtId="43" fontId="5" fillId="0" borderId="1" applyFont="0" applyFill="0" applyBorder="0" applyAlignment="0" applyProtection="0"/>
    <xf numFmtId="165" fontId="5" fillId="0" borderId="1" applyFont="0" applyFill="0" applyBorder="0" applyAlignment="0" applyProtection="0"/>
    <xf numFmtId="43" fontId="5" fillId="0" borderId="1" applyFont="0" applyFill="0" applyBorder="0" applyAlignment="0" applyProtection="0"/>
    <xf numFmtId="0" fontId="5" fillId="0" borderId="1"/>
    <xf numFmtId="0" fontId="5" fillId="0" borderId="1"/>
    <xf numFmtId="0" fontId="53" fillId="0" borderId="1"/>
    <xf numFmtId="0" fontId="5" fillId="0" borderId="1"/>
    <xf numFmtId="0" fontId="5" fillId="0" borderId="1"/>
    <xf numFmtId="0" fontId="53" fillId="0" borderId="1"/>
    <xf numFmtId="0" fontId="26" fillId="0" borderId="1" applyFill="0" applyBorder="0" applyAlignment="0" applyProtection="0"/>
    <xf numFmtId="0" fontId="90" fillId="0" borderId="1">
      <alignment vertical="center"/>
    </xf>
    <xf numFmtId="0" fontId="26" fillId="0" borderId="1"/>
    <xf numFmtId="0" fontId="26" fillId="0" borderId="1"/>
    <xf numFmtId="170" fontId="26" fillId="0" borderId="1" applyFill="0" applyBorder="0" applyAlignment="0" applyProtection="0"/>
    <xf numFmtId="203" fontId="29" fillId="0" borderId="1" applyFill="0" applyBorder="0" applyAlignment="0" applyProtection="0"/>
    <xf numFmtId="0" fontId="26" fillId="0" borderId="1">
      <alignment vertical="center" wrapText="1"/>
    </xf>
    <xf numFmtId="0" fontId="26" fillId="0" borderId="1">
      <alignment vertical="center" wrapText="1"/>
    </xf>
    <xf numFmtId="0" fontId="29" fillId="0" borderId="1"/>
    <xf numFmtId="0" fontId="5" fillId="0" borderId="1"/>
    <xf numFmtId="0" fontId="39" fillId="0" borderId="1"/>
    <xf numFmtId="0" fontId="4" fillId="0" borderId="1"/>
    <xf numFmtId="165" fontId="4" fillId="0" borderId="1" applyFont="0" applyFill="0" applyBorder="0" applyAlignment="0" applyProtection="0"/>
    <xf numFmtId="165" fontId="29" fillId="0" borderId="1" applyFont="0" applyFill="0" applyBorder="0" applyAlignment="0" applyProtection="0"/>
    <xf numFmtId="0" fontId="134" fillId="0" borderId="1"/>
    <xf numFmtId="166" fontId="4" fillId="0" borderId="1" applyFont="0" applyFill="0" applyBorder="0" applyAlignment="0" applyProtection="0"/>
    <xf numFmtId="0" fontId="4" fillId="0" borderId="1"/>
    <xf numFmtId="205" fontId="4" fillId="0" borderId="1" applyFont="0" applyFill="0" applyBorder="0" applyAlignment="0" applyProtection="0"/>
    <xf numFmtId="43" fontId="4" fillId="0" borderId="1" applyFont="0" applyFill="0" applyBorder="0" applyAlignment="0" applyProtection="0"/>
    <xf numFmtId="43" fontId="135" fillId="0" borderId="1" applyFont="0" applyFill="0" applyBorder="0" applyAlignment="0" applyProtection="0"/>
    <xf numFmtId="205" fontId="4" fillId="0" borderId="1" applyFont="0" applyFill="0" applyBorder="0" applyAlignment="0" applyProtection="0"/>
    <xf numFmtId="0" fontId="135" fillId="0" borderId="1"/>
    <xf numFmtId="43" fontId="4" fillId="0" borderId="1" applyFont="0" applyFill="0" applyBorder="0" applyAlignment="0" applyProtection="0"/>
    <xf numFmtId="0" fontId="39" fillId="0" borderId="1"/>
    <xf numFmtId="0" fontId="25" fillId="0" borderId="1"/>
    <xf numFmtId="43" fontId="3" fillId="0" borderId="1" applyFont="0" applyFill="0" applyBorder="0" applyAlignment="0" applyProtection="0"/>
    <xf numFmtId="0" fontId="26" fillId="0" borderId="1"/>
    <xf numFmtId="0" fontId="26" fillId="0" borderId="1"/>
    <xf numFmtId="0" fontId="182" fillId="0" borderId="1"/>
    <xf numFmtId="0" fontId="2" fillId="0" borderId="1"/>
    <xf numFmtId="0" fontId="53" fillId="0" borderId="1"/>
    <xf numFmtId="0" fontId="26" fillId="0" borderId="1"/>
  </cellStyleXfs>
  <cellXfs count="579">
    <xf numFmtId="0" fontId="0" fillId="0" borderId="0" xfId="0"/>
    <xf numFmtId="0" fontId="137" fillId="0" borderId="0" xfId="0" applyFont="1"/>
    <xf numFmtId="204" fontId="136" fillId="0" borderId="41" xfId="139" applyNumberFormat="1" applyFont="1" applyFill="1" applyBorder="1" applyAlignment="1">
      <alignment horizontal="center" vertical="center" wrapText="1"/>
    </xf>
    <xf numFmtId="205" fontId="136" fillId="0" borderId="41" xfId="139" applyNumberFormat="1" applyFont="1" applyFill="1" applyBorder="1" applyAlignment="1">
      <alignment horizontal="center" vertical="center"/>
    </xf>
    <xf numFmtId="0" fontId="137" fillId="0" borderId="41" xfId="0" applyFont="1" applyBorder="1" applyAlignment="1">
      <alignment horizontal="center" vertical="center"/>
    </xf>
    <xf numFmtId="0" fontId="137" fillId="0" borderId="41" xfId="0" applyFont="1" applyBorder="1"/>
    <xf numFmtId="1" fontId="137" fillId="0" borderId="52" xfId="0" applyNumberFormat="1" applyFont="1" applyBorder="1" applyAlignment="1">
      <alignment horizontal="center" vertical="center"/>
    </xf>
    <xf numFmtId="1" fontId="137" fillId="0" borderId="41" xfId="0" applyNumberFormat="1" applyFont="1" applyBorder="1" applyAlignment="1">
      <alignment horizontal="center" vertical="center"/>
    </xf>
    <xf numFmtId="43" fontId="137" fillId="0" borderId="41" xfId="139" applyFont="1" applyFill="1" applyBorder="1" applyAlignment="1">
      <alignment horizontal="center" vertical="center"/>
    </xf>
    <xf numFmtId="1" fontId="137" fillId="0" borderId="7" xfId="0" applyNumberFormat="1" applyFont="1" applyBorder="1" applyAlignment="1">
      <alignment horizontal="center" vertical="center"/>
    </xf>
    <xf numFmtId="0" fontId="137" fillId="0" borderId="41" xfId="0" applyFont="1" applyBorder="1" applyAlignment="1">
      <alignment vertical="top" wrapText="1"/>
    </xf>
    <xf numFmtId="0" fontId="137" fillId="0" borderId="1" xfId="0" applyFont="1" applyBorder="1"/>
    <xf numFmtId="0" fontId="137" fillId="0" borderId="1" xfId="0" applyFont="1" applyBorder="1" applyAlignment="1">
      <alignment horizontal="center" vertical="center"/>
    </xf>
    <xf numFmtId="43" fontId="138" fillId="0" borderId="1" xfId="139" applyFont="1" applyFill="1" applyBorder="1" applyAlignment="1">
      <alignment horizontal="center" vertical="top"/>
    </xf>
    <xf numFmtId="0" fontId="137" fillId="0" borderId="0" xfId="0" applyFont="1" applyAlignment="1">
      <alignment horizontal="center" vertical="center"/>
    </xf>
    <xf numFmtId="0" fontId="137" fillId="0" borderId="54" xfId="0" applyFont="1" applyBorder="1"/>
    <xf numFmtId="0" fontId="141" fillId="0" borderId="2" xfId="0" applyFont="1" applyBorder="1" applyAlignment="1">
      <alignment horizontal="center" vertical="top"/>
    </xf>
    <xf numFmtId="43" fontId="136" fillId="0" borderId="1" xfId="139" applyFont="1" applyFill="1" applyBorder="1" applyAlignment="1">
      <alignment horizontal="center" vertical="top"/>
    </xf>
    <xf numFmtId="0" fontId="137" fillId="0" borderId="2" xfId="0" applyFont="1" applyBorder="1" applyAlignment="1">
      <alignment horizontal="center" vertical="center"/>
    </xf>
    <xf numFmtId="0" fontId="137" fillId="0" borderId="57" xfId="0" applyFont="1" applyBorder="1" applyAlignment="1">
      <alignment horizontal="center" vertical="center"/>
    </xf>
    <xf numFmtId="0" fontId="137" fillId="0" borderId="55" xfId="0" applyFont="1" applyBorder="1" applyAlignment="1">
      <alignment horizontal="center" vertical="center"/>
    </xf>
    <xf numFmtId="0" fontId="137" fillId="0" borderId="55" xfId="0" applyFont="1" applyBorder="1"/>
    <xf numFmtId="0" fontId="137" fillId="0" borderId="56" xfId="0" applyFont="1" applyBorder="1"/>
    <xf numFmtId="0" fontId="143" fillId="0" borderId="0" xfId="0" applyFont="1"/>
    <xf numFmtId="0" fontId="143" fillId="0" borderId="0" xfId="0" applyFont="1" applyAlignment="1">
      <alignment vertical="center"/>
    </xf>
    <xf numFmtId="0" fontId="143" fillId="0" borderId="41" xfId="0" applyFont="1" applyBorder="1"/>
    <xf numFmtId="0" fontId="144" fillId="0" borderId="1" xfId="6197" applyFont="1" applyAlignment="1">
      <alignment horizontal="center"/>
    </xf>
    <xf numFmtId="0" fontId="144" fillId="0" borderId="1" xfId="6197" applyFont="1" applyAlignment="1">
      <alignment horizontal="left" vertical="center"/>
    </xf>
    <xf numFmtId="0" fontId="144" fillId="0" borderId="1" xfId="6197" applyFont="1" applyAlignment="1">
      <alignment horizontal="left"/>
    </xf>
    <xf numFmtId="0" fontId="143" fillId="0" borderId="1" xfId="6197" applyFont="1"/>
    <xf numFmtId="43" fontId="143" fillId="0" borderId="1" xfId="139" applyFont="1" applyBorder="1"/>
    <xf numFmtId="2" fontId="143" fillId="0" borderId="1" xfId="6197" applyNumberFormat="1" applyFont="1"/>
    <xf numFmtId="0" fontId="143" fillId="0" borderId="1" xfId="6197" applyFont="1" applyAlignment="1">
      <alignment horizontal="left"/>
    </xf>
    <xf numFmtId="0" fontId="145" fillId="79" borderId="1" xfId="43285" applyFont="1" applyFill="1"/>
    <xf numFmtId="0" fontId="26" fillId="79" borderId="1" xfId="43285" applyFill="1" applyAlignment="1">
      <alignment horizontal="justify"/>
    </xf>
    <xf numFmtId="165" fontId="143" fillId="79" borderId="1" xfId="43280" applyFont="1" applyFill="1" applyBorder="1"/>
    <xf numFmtId="43" fontId="143" fillId="79" borderId="1" xfId="139" applyFont="1" applyFill="1" applyBorder="1"/>
    <xf numFmtId="2" fontId="143" fillId="79" borderId="1" xfId="43280" applyNumberFormat="1" applyFont="1" applyFill="1" applyBorder="1"/>
    <xf numFmtId="2" fontId="144" fillId="106" borderId="41" xfId="43280" applyNumberFormat="1" applyFont="1" applyFill="1" applyBorder="1" applyAlignment="1">
      <alignment horizontal="center" vertical="center"/>
    </xf>
    <xf numFmtId="2" fontId="144" fillId="106" borderId="41" xfId="43280" applyNumberFormat="1" applyFont="1" applyFill="1" applyBorder="1" applyAlignment="1">
      <alignment horizontal="center" vertical="center" wrapText="1"/>
    </xf>
    <xf numFmtId="0" fontId="143" fillId="0" borderId="0" xfId="0" applyFont="1" applyAlignment="1">
      <alignment horizontal="center" vertical="center"/>
    </xf>
    <xf numFmtId="43" fontId="148" fillId="0" borderId="41" xfId="139" applyFont="1" applyFill="1" applyBorder="1" applyAlignment="1">
      <alignment horizontal="right" vertical="center" wrapText="1"/>
    </xf>
    <xf numFmtId="43" fontId="149" fillId="0" borderId="41" xfId="139" applyFont="1" applyFill="1" applyBorder="1" applyAlignment="1">
      <alignment horizontal="center" vertical="center" wrapText="1"/>
    </xf>
    <xf numFmtId="2" fontId="143" fillId="79" borderId="41" xfId="43280" applyNumberFormat="1" applyFont="1" applyFill="1" applyBorder="1" applyAlignment="1">
      <alignment horizontal="right" vertical="center"/>
    </xf>
    <xf numFmtId="165" fontId="143" fillId="79" borderId="41" xfId="43280" applyFont="1" applyFill="1" applyBorder="1" applyAlignment="1">
      <alignment horizontal="center" vertical="center"/>
    </xf>
    <xf numFmtId="0" fontId="143" fillId="0" borderId="0" xfId="0" applyFont="1" applyAlignment="1">
      <alignment wrapText="1"/>
    </xf>
    <xf numFmtId="0" fontId="147" fillId="0" borderId="41" xfId="0" applyFont="1" applyBorder="1" applyAlignment="1">
      <alignment horizontal="center" vertical="center" wrapText="1"/>
    </xf>
    <xf numFmtId="43" fontId="143" fillId="79" borderId="41" xfId="139" applyFont="1" applyFill="1" applyBorder="1" applyAlignment="1">
      <alignment horizontal="right" vertical="center" wrapText="1"/>
    </xf>
    <xf numFmtId="43" fontId="149" fillId="0" borderId="41" xfId="139" applyFont="1" applyFill="1" applyBorder="1" applyAlignment="1">
      <alignment horizontal="right" vertical="center" wrapText="1"/>
    </xf>
    <xf numFmtId="0" fontId="146" fillId="0" borderId="41" xfId="0" applyFont="1" applyBorder="1" applyAlignment="1">
      <alignment vertical="top" wrapText="1"/>
    </xf>
    <xf numFmtId="43" fontId="143" fillId="0" borderId="0" xfId="0" applyNumberFormat="1" applyFont="1" applyAlignment="1">
      <alignment wrapText="1"/>
    </xf>
    <xf numFmtId="2" fontId="26" fillId="79" borderId="41" xfId="43280" applyNumberFormat="1" applyFont="1" applyFill="1" applyBorder="1" applyAlignment="1">
      <alignment horizontal="right" vertical="center"/>
    </xf>
    <xf numFmtId="43" fontId="143" fillId="0" borderId="41" xfId="139" applyFont="1" applyBorder="1"/>
    <xf numFmtId="2" fontId="143" fillId="0" borderId="0" xfId="0" applyNumberFormat="1" applyFont="1"/>
    <xf numFmtId="0" fontId="151" fillId="0" borderId="1" xfId="6197" applyFont="1"/>
    <xf numFmtId="165" fontId="151" fillId="79" borderId="1" xfId="43280" applyFont="1" applyFill="1" applyBorder="1"/>
    <xf numFmtId="165" fontId="153" fillId="79" borderId="41" xfId="43280" applyFont="1" applyFill="1" applyBorder="1" applyAlignment="1">
      <alignment horizontal="center" vertical="center" wrapText="1"/>
    </xf>
    <xf numFmtId="0" fontId="151" fillId="0" borderId="0" xfId="0" applyFont="1"/>
    <xf numFmtId="0" fontId="147" fillId="0" borderId="41" xfId="0" applyFont="1" applyBorder="1" applyAlignment="1">
      <alignment horizontal="center" vertical="center"/>
    </xf>
    <xf numFmtId="0" fontId="147" fillId="0" borderId="41" xfId="0" applyFont="1" applyBorder="1" applyAlignment="1">
      <alignment vertical="center" wrapText="1"/>
    </xf>
    <xf numFmtId="204" fontId="147" fillId="0" borderId="41" xfId="139" applyNumberFormat="1" applyFont="1" applyFill="1" applyBorder="1" applyAlignment="1">
      <alignment vertical="center"/>
    </xf>
    <xf numFmtId="1" fontId="137" fillId="0" borderId="59" xfId="0" applyNumberFormat="1" applyFont="1" applyBorder="1" applyAlignment="1">
      <alignment horizontal="center" vertical="center"/>
    </xf>
    <xf numFmtId="2" fontId="143" fillId="0" borderId="41" xfId="0" applyNumberFormat="1" applyFont="1" applyBorder="1"/>
    <xf numFmtId="0" fontId="147" fillId="79" borderId="41" xfId="0" applyFont="1" applyFill="1" applyBorder="1" applyAlignment="1">
      <alignment horizontal="center" vertical="center"/>
    </xf>
    <xf numFmtId="0" fontId="147" fillId="79" borderId="41" xfId="0" applyFont="1" applyFill="1" applyBorder="1" applyAlignment="1">
      <alignment horizontal="center" vertical="center" wrapText="1"/>
    </xf>
    <xf numFmtId="43" fontId="147" fillId="0" borderId="41" xfId="139" applyFont="1" applyFill="1" applyBorder="1" applyAlignment="1">
      <alignment vertical="center"/>
    </xf>
    <xf numFmtId="204" fontId="147" fillId="79" borderId="41" xfId="139" applyNumberFormat="1" applyFont="1" applyFill="1" applyBorder="1" applyAlignment="1">
      <alignment vertical="center"/>
    </xf>
    <xf numFmtId="206" fontId="150" fillId="0" borderId="41" xfId="0" applyNumberFormat="1" applyFont="1" applyBorder="1" applyAlignment="1">
      <alignment horizontal="center" vertical="center" wrapText="1"/>
    </xf>
    <xf numFmtId="0" fontId="147" fillId="0" borderId="41" xfId="0" applyFont="1" applyBorder="1" applyAlignment="1">
      <alignment vertical="center"/>
    </xf>
    <xf numFmtId="0" fontId="147" fillId="79" borderId="41" xfId="0" applyFont="1" applyFill="1" applyBorder="1" applyAlignment="1">
      <alignment vertical="center"/>
    </xf>
    <xf numFmtId="0" fontId="147" fillId="0" borderId="41" xfId="0" applyFont="1" applyBorder="1" applyAlignment="1">
      <alignment vertical="top"/>
    </xf>
    <xf numFmtId="204" fontId="147" fillId="105" borderId="41" xfId="139" applyNumberFormat="1" applyFont="1" applyFill="1" applyBorder="1" applyAlignment="1">
      <alignment vertical="center"/>
    </xf>
    <xf numFmtId="0" fontId="137" fillId="0" borderId="55" xfId="0" applyFont="1" applyBorder="1" applyAlignment="1">
      <alignment vertical="top" wrapText="1"/>
    </xf>
    <xf numFmtId="0" fontId="137" fillId="0" borderId="0" xfId="0" applyFont="1" applyAlignment="1">
      <alignment vertical="top" wrapText="1"/>
    </xf>
    <xf numFmtId="43" fontId="143" fillId="0" borderId="41" xfId="139" applyFont="1" applyFill="1" applyBorder="1"/>
    <xf numFmtId="165" fontId="153" fillId="0" borderId="41" xfId="43280" applyFont="1" applyFill="1" applyBorder="1" applyAlignment="1">
      <alignment horizontal="center" vertical="center" wrapText="1"/>
    </xf>
    <xf numFmtId="43" fontId="143" fillId="0" borderId="41" xfId="139" applyFont="1" applyFill="1" applyBorder="1" applyAlignment="1">
      <alignment horizontal="right" vertical="center" wrapText="1"/>
    </xf>
    <xf numFmtId="43" fontId="143" fillId="0" borderId="41" xfId="139" applyFont="1" applyBorder="1" applyAlignment="1">
      <alignment horizontal="center" vertical="center"/>
    </xf>
    <xf numFmtId="173" fontId="137" fillId="0" borderId="1" xfId="0" applyNumberFormat="1" applyFont="1" applyBorder="1" applyAlignment="1">
      <alignment horizontal="center" vertical="center"/>
    </xf>
    <xf numFmtId="43" fontId="137" fillId="0" borderId="55" xfId="139" applyFont="1" applyBorder="1" applyAlignment="1">
      <alignment horizontal="center" vertical="center"/>
    </xf>
    <xf numFmtId="43" fontId="137" fillId="0" borderId="0" xfId="139" applyFont="1" applyAlignment="1">
      <alignment horizontal="center" vertical="center"/>
    </xf>
    <xf numFmtId="43" fontId="143" fillId="0" borderId="41" xfId="0" applyNumberFormat="1" applyFont="1" applyBorder="1"/>
    <xf numFmtId="2" fontId="143" fillId="0" borderId="41" xfId="43280" applyNumberFormat="1" applyFont="1" applyFill="1" applyBorder="1" applyAlignment="1">
      <alignment horizontal="right" vertical="center"/>
    </xf>
    <xf numFmtId="165" fontId="143" fillId="0" borderId="41" xfId="43280" applyFont="1" applyFill="1" applyBorder="1" applyAlignment="1">
      <alignment horizontal="center" vertical="center"/>
    </xf>
    <xf numFmtId="43" fontId="143" fillId="105" borderId="41" xfId="0" applyNumberFormat="1" applyFont="1" applyFill="1" applyBorder="1"/>
    <xf numFmtId="0" fontId="142" fillId="0" borderId="3" xfId="0" applyFont="1" applyBorder="1" applyAlignment="1">
      <alignment horizontal="left" vertical="center"/>
    </xf>
    <xf numFmtId="0" fontId="145" fillId="106" borderId="41" xfId="43285" applyFont="1" applyFill="1" applyBorder="1" applyAlignment="1">
      <alignment horizontal="center" vertical="center" wrapText="1"/>
    </xf>
    <xf numFmtId="0" fontId="145" fillId="106" borderId="41" xfId="43285" applyFont="1" applyFill="1" applyBorder="1" applyAlignment="1">
      <alignment horizontal="center" vertical="center"/>
    </xf>
    <xf numFmtId="165" fontId="145" fillId="106" borderId="41" xfId="43280" applyFont="1" applyFill="1" applyBorder="1" applyAlignment="1">
      <alignment horizontal="center" vertical="center" wrapText="1"/>
    </xf>
    <xf numFmtId="165" fontId="145" fillId="106" borderId="53" xfId="43280" applyFont="1" applyFill="1" applyBorder="1" applyAlignment="1">
      <alignment horizontal="center" vertical="center" wrapText="1"/>
    </xf>
    <xf numFmtId="43" fontId="145" fillId="106" borderId="41" xfId="139" applyFont="1" applyFill="1" applyBorder="1" applyAlignment="1">
      <alignment horizontal="center" vertical="center" wrapText="1"/>
    </xf>
    <xf numFmtId="0" fontId="138" fillId="0" borderId="3" xfId="0" applyFont="1" applyBorder="1" applyAlignment="1">
      <alignment horizontal="left" vertical="center"/>
    </xf>
    <xf numFmtId="14" fontId="138" fillId="0" borderId="3" xfId="0" applyNumberFormat="1" applyFont="1" applyBorder="1" applyAlignment="1">
      <alignment horizontal="left" vertical="center"/>
    </xf>
    <xf numFmtId="0" fontId="138" fillId="0" borderId="3" xfId="0" applyFont="1" applyBorder="1" applyAlignment="1">
      <alignment horizontal="center" vertical="center" wrapText="1"/>
    </xf>
    <xf numFmtId="0" fontId="147" fillId="105" borderId="41" xfId="0" applyFont="1" applyFill="1" applyBorder="1" applyAlignment="1">
      <alignment horizontal="center" vertical="center"/>
    </xf>
    <xf numFmtId="43" fontId="149" fillId="107" borderId="41" xfId="139" applyFont="1" applyFill="1" applyBorder="1" applyAlignment="1">
      <alignment horizontal="center" vertical="center" wrapText="1"/>
    </xf>
    <xf numFmtId="206" fontId="150" fillId="107" borderId="41" xfId="0" applyNumberFormat="1" applyFont="1" applyFill="1" applyBorder="1" applyAlignment="1">
      <alignment horizontal="center" vertical="center" wrapText="1"/>
    </xf>
    <xf numFmtId="165" fontId="153" fillId="107" borderId="41" xfId="43280" applyFont="1" applyFill="1" applyBorder="1" applyAlignment="1">
      <alignment horizontal="center" vertical="center" wrapText="1"/>
    </xf>
    <xf numFmtId="9" fontId="137" fillId="107" borderId="41" xfId="0" applyNumberFormat="1" applyFont="1" applyFill="1" applyBorder="1" applyAlignment="1">
      <alignment horizontal="center" vertical="center"/>
    </xf>
    <xf numFmtId="43" fontId="137" fillId="107" borderId="41" xfId="0" applyNumberFormat="1" applyFont="1" applyFill="1" applyBorder="1" applyAlignment="1">
      <alignment horizontal="center" vertical="center"/>
    </xf>
    <xf numFmtId="0" fontId="136" fillId="0" borderId="1" xfId="43585" applyFont="1" applyAlignment="1">
      <alignment horizontal="left" vertical="top" wrapText="1"/>
    </xf>
    <xf numFmtId="0" fontId="136" fillId="0" borderId="1" xfId="43585" applyFont="1" applyAlignment="1">
      <alignment horizontal="center" vertical="center"/>
    </xf>
    <xf numFmtId="43" fontId="148" fillId="0" borderId="41" xfId="139" applyFont="1" applyFill="1" applyBorder="1" applyAlignment="1">
      <alignment horizontal="center" vertical="center" wrapText="1"/>
    </xf>
    <xf numFmtId="0" fontId="143" fillId="0" borderId="41" xfId="0" applyFont="1" applyBorder="1" applyAlignment="1">
      <alignment horizontal="center" vertical="center"/>
    </xf>
    <xf numFmtId="43" fontId="143" fillId="0" borderId="41" xfId="0" applyNumberFormat="1" applyFont="1" applyBorder="1" applyAlignment="1">
      <alignment horizontal="center" vertical="center"/>
    </xf>
    <xf numFmtId="43" fontId="143" fillId="107" borderId="41" xfId="139" applyFont="1" applyFill="1" applyBorder="1" applyAlignment="1">
      <alignment horizontal="center" vertical="center"/>
    </xf>
    <xf numFmtId="1" fontId="137" fillId="105" borderId="7" xfId="0" applyNumberFormat="1" applyFont="1" applyFill="1" applyBorder="1" applyAlignment="1">
      <alignment horizontal="center" vertical="center"/>
    </xf>
    <xf numFmtId="0" fontId="147" fillId="105" borderId="41" xfId="0" applyFont="1" applyFill="1" applyBorder="1" applyAlignment="1">
      <alignment vertical="center"/>
    </xf>
    <xf numFmtId="1" fontId="137" fillId="105" borderId="59" xfId="0" applyNumberFormat="1" applyFont="1" applyFill="1" applyBorder="1" applyAlignment="1">
      <alignment horizontal="center" vertical="center"/>
    </xf>
    <xf numFmtId="0" fontId="143" fillId="0" borderId="1" xfId="6197" applyFont="1" applyAlignment="1">
      <alignment horizontal="center"/>
    </xf>
    <xf numFmtId="165" fontId="153" fillId="108" borderId="41" xfId="43280" applyFont="1" applyFill="1" applyBorder="1" applyAlignment="1">
      <alignment horizontal="center" vertical="center" wrapText="1"/>
    </xf>
    <xf numFmtId="43" fontId="145" fillId="108" borderId="41" xfId="139" applyFont="1" applyFill="1" applyBorder="1" applyAlignment="1">
      <alignment horizontal="center" vertical="center" wrapText="1"/>
    </xf>
    <xf numFmtId="0" fontId="143" fillId="108" borderId="41" xfId="0" applyFont="1" applyFill="1" applyBorder="1" applyAlignment="1">
      <alignment horizontal="center" vertical="center"/>
    </xf>
    <xf numFmtId="0" fontId="143" fillId="108" borderId="41" xfId="0" applyFont="1" applyFill="1" applyBorder="1" applyAlignment="1">
      <alignment wrapText="1"/>
    </xf>
    <xf numFmtId="0" fontId="143" fillId="108" borderId="41" xfId="0" applyFont="1" applyFill="1" applyBorder="1" applyAlignment="1">
      <alignment horizontal="center" vertical="center" wrapText="1"/>
    </xf>
    <xf numFmtId="0" fontId="143" fillId="108" borderId="41" xfId="0" applyFont="1" applyFill="1" applyBorder="1" applyAlignment="1">
      <alignment horizontal="left" vertical="center" wrapText="1"/>
    </xf>
    <xf numFmtId="0" fontId="143" fillId="108" borderId="41" xfId="0" applyFont="1" applyFill="1" applyBorder="1"/>
    <xf numFmtId="0" fontId="143" fillId="105" borderId="41" xfId="0" applyFont="1" applyFill="1" applyBorder="1"/>
    <xf numFmtId="0" fontId="143" fillId="105" borderId="41" xfId="0" applyFont="1" applyFill="1" applyBorder="1" applyAlignment="1">
      <alignment horizontal="center" vertical="center"/>
    </xf>
    <xf numFmtId="43" fontId="145" fillId="107" borderId="41" xfId="139" applyFont="1" applyFill="1" applyBorder="1" applyAlignment="1">
      <alignment horizontal="center" vertical="center" wrapText="1"/>
    </xf>
    <xf numFmtId="165" fontId="152" fillId="107" borderId="41" xfId="43280" applyFont="1" applyFill="1" applyBorder="1" applyAlignment="1">
      <alignment horizontal="center" vertical="center" wrapText="1"/>
    </xf>
    <xf numFmtId="2" fontId="155" fillId="109" borderId="41" xfId="43601" applyNumberFormat="1" applyFont="1" applyFill="1" applyBorder="1" applyAlignment="1">
      <alignment horizontal="center" vertical="center"/>
    </xf>
    <xf numFmtId="0" fontId="158" fillId="0" borderId="1" xfId="43601" applyFont="1" applyAlignment="1">
      <alignment vertical="center"/>
    </xf>
    <xf numFmtId="3" fontId="155" fillId="0" borderId="41" xfId="43601" applyNumberFormat="1" applyFont="1" applyBorder="1" applyAlignment="1">
      <alignment horizontal="center" vertical="center"/>
    </xf>
    <xf numFmtId="2" fontId="155" fillId="0" borderId="41" xfId="121" applyNumberFormat="1" applyFont="1" applyFill="1" applyBorder="1" applyAlignment="1" applyProtection="1">
      <alignment horizontal="center" vertical="center"/>
    </xf>
    <xf numFmtId="43" fontId="155" fillId="0" borderId="41" xfId="121" applyFont="1" applyFill="1" applyBorder="1" applyAlignment="1" applyProtection="1">
      <alignment horizontal="center" vertical="center"/>
    </xf>
    <xf numFmtId="2" fontId="155" fillId="0" borderId="41" xfId="43601" applyNumberFormat="1" applyFont="1" applyBorder="1" applyAlignment="1">
      <alignment horizontal="center" vertical="center"/>
    </xf>
    <xf numFmtId="0" fontId="155" fillId="0" borderId="41" xfId="0" applyFont="1" applyBorder="1" applyAlignment="1">
      <alignment vertical="center" wrapText="1"/>
    </xf>
    <xf numFmtId="43" fontId="155" fillId="0" borderId="53" xfId="121" applyFont="1" applyFill="1" applyBorder="1" applyAlignment="1" applyProtection="1">
      <alignment horizontal="center" vertical="center"/>
    </xf>
    <xf numFmtId="0" fontId="158" fillId="0" borderId="41" xfId="43601" applyFont="1" applyBorder="1" applyAlignment="1">
      <alignment vertical="center"/>
    </xf>
    <xf numFmtId="43" fontId="158" fillId="0" borderId="41" xfId="121" applyFont="1" applyFill="1" applyBorder="1" applyAlignment="1" applyProtection="1">
      <alignment horizontal="center" vertical="center"/>
    </xf>
    <xf numFmtId="43" fontId="158" fillId="0" borderId="41" xfId="121" applyFont="1" applyFill="1" applyBorder="1" applyAlignment="1" applyProtection="1">
      <alignment vertical="center"/>
    </xf>
    <xf numFmtId="0" fontId="158" fillId="0" borderId="41" xfId="43601" applyFont="1" applyBorder="1" applyAlignment="1">
      <alignment horizontal="center" vertical="center"/>
    </xf>
    <xf numFmtId="0" fontId="156" fillId="109" borderId="4" xfId="43601" applyFont="1" applyFill="1" applyBorder="1" applyAlignment="1">
      <alignment vertical="center"/>
    </xf>
    <xf numFmtId="43" fontId="143" fillId="107" borderId="41" xfId="0" applyNumberFormat="1" applyFont="1" applyFill="1" applyBorder="1" applyAlignment="1">
      <alignment horizontal="center" vertical="center"/>
    </xf>
    <xf numFmtId="0" fontId="143" fillId="107" borderId="41" xfId="0" applyFont="1" applyFill="1" applyBorder="1" applyAlignment="1">
      <alignment horizontal="center" vertical="center"/>
    </xf>
    <xf numFmtId="0" fontId="155" fillId="0" borderId="41" xfId="43601" quotePrefix="1" applyFont="1" applyBorder="1" applyAlignment="1">
      <alignment horizontal="left" vertical="center" wrapText="1"/>
    </xf>
    <xf numFmtId="0" fontId="155" fillId="79" borderId="41" xfId="43601" quotePrefix="1" applyFont="1" applyFill="1" applyBorder="1" applyAlignment="1">
      <alignment horizontal="left" vertical="top" wrapText="1"/>
    </xf>
    <xf numFmtId="0" fontId="155" fillId="0" borderId="41" xfId="43601" quotePrefix="1" applyFont="1" applyBorder="1" applyAlignment="1">
      <alignment horizontal="left" vertical="top" wrapText="1"/>
    </xf>
    <xf numFmtId="0" fontId="155" fillId="0" borderId="41" xfId="0" applyFont="1" applyBorder="1" applyAlignment="1">
      <alignment wrapText="1"/>
    </xf>
    <xf numFmtId="0" fontId="155" fillId="79" borderId="41" xfId="43601" quotePrefix="1" applyFont="1" applyFill="1" applyBorder="1" applyAlignment="1">
      <alignment horizontal="left" vertical="center" wrapText="1"/>
    </xf>
    <xf numFmtId="43" fontId="145" fillId="107" borderId="53" xfId="139" applyFont="1" applyFill="1" applyBorder="1" applyAlignment="1">
      <alignment horizontal="center" vertical="center" wrapText="1"/>
    </xf>
    <xf numFmtId="165" fontId="152" fillId="107" borderId="53" xfId="43280" applyFont="1" applyFill="1" applyBorder="1" applyAlignment="1">
      <alignment horizontal="center" vertical="center" wrapText="1"/>
    </xf>
    <xf numFmtId="3" fontId="155" fillId="79" borderId="41" xfId="43601" applyNumberFormat="1" applyFont="1" applyFill="1" applyBorder="1" applyAlignment="1">
      <alignment horizontal="center" vertical="center"/>
    </xf>
    <xf numFmtId="0" fontId="156" fillId="109" borderId="50" xfId="43601" applyFont="1" applyFill="1" applyBorder="1" applyAlignment="1">
      <alignment vertical="center"/>
    </xf>
    <xf numFmtId="2" fontId="155" fillId="79" borderId="41" xfId="121" applyNumberFormat="1" applyFont="1" applyFill="1" applyBorder="1" applyAlignment="1" applyProtection="1">
      <alignment horizontal="center" vertical="center"/>
    </xf>
    <xf numFmtId="43" fontId="155" fillId="79" borderId="41" xfId="121" applyFont="1" applyFill="1" applyBorder="1" applyAlignment="1" applyProtection="1">
      <alignment horizontal="center" vertical="center"/>
    </xf>
    <xf numFmtId="43" fontId="158" fillId="0" borderId="4" xfId="121" applyFont="1" applyFill="1" applyBorder="1" applyAlignment="1" applyProtection="1">
      <alignment horizontal="center" vertical="center"/>
    </xf>
    <xf numFmtId="0" fontId="137" fillId="106" borderId="41" xfId="0" applyFont="1" applyFill="1" applyBorder="1" applyAlignment="1">
      <alignment horizontal="center" vertical="center"/>
    </xf>
    <xf numFmtId="0" fontId="137" fillId="106" borderId="4" xfId="0" applyFont="1" applyFill="1" applyBorder="1" applyAlignment="1">
      <alignment vertical="top" wrapText="1"/>
    </xf>
    <xf numFmtId="0" fontId="137" fillId="106" borderId="4" xfId="0" applyFont="1" applyFill="1" applyBorder="1" applyAlignment="1">
      <alignment horizontal="center" vertical="center"/>
    </xf>
    <xf numFmtId="0" fontId="137" fillId="106" borderId="4" xfId="0" applyFont="1" applyFill="1" applyBorder="1"/>
    <xf numFmtId="0" fontId="140" fillId="106" borderId="4" xfId="0" applyFont="1" applyFill="1" applyBorder="1" applyAlignment="1">
      <alignment horizontal="center"/>
    </xf>
    <xf numFmtId="0" fontId="140" fillId="106" borderId="50" xfId="0" applyFont="1" applyFill="1" applyBorder="1" applyAlignment="1">
      <alignment horizontal="center"/>
    </xf>
    <xf numFmtId="43" fontId="158" fillId="0" borderId="53" xfId="121" applyFont="1" applyFill="1" applyBorder="1" applyAlignment="1" applyProtection="1">
      <alignment horizontal="center" vertical="center"/>
    </xf>
    <xf numFmtId="43" fontId="158" fillId="0" borderId="53" xfId="121" applyFont="1" applyFill="1" applyBorder="1" applyAlignment="1" applyProtection="1">
      <alignment vertical="center"/>
    </xf>
    <xf numFmtId="207" fontId="164" fillId="0" borderId="41" xfId="0" applyNumberFormat="1" applyFont="1" applyBorder="1" applyAlignment="1" applyProtection="1">
      <alignment horizontal="center" vertical="center" wrapText="1"/>
      <protection locked="0"/>
    </xf>
    <xf numFmtId="0" fontId="164" fillId="0" borderId="41" xfId="0" applyFont="1" applyBorder="1" applyAlignment="1" applyProtection="1">
      <alignment horizontal="justify" vertical="center" wrapText="1"/>
      <protection locked="0"/>
    </xf>
    <xf numFmtId="0" fontId="26" fillId="0" borderId="41" xfId="0" applyFont="1" applyBorder="1" applyAlignment="1">
      <alignment horizontal="left" vertical="top"/>
    </xf>
    <xf numFmtId="0" fontId="164" fillId="0" borderId="41" xfId="0" applyFont="1" applyBorder="1" applyAlignment="1" applyProtection="1">
      <alignment horizontal="center" vertical="center"/>
      <protection locked="0"/>
    </xf>
    <xf numFmtId="208" fontId="158" fillId="0" borderId="41" xfId="43601" applyNumberFormat="1" applyFont="1" applyBorder="1" applyAlignment="1">
      <alignment vertical="center"/>
    </xf>
    <xf numFmtId="208" fontId="164" fillId="0" borderId="41" xfId="0" applyNumberFormat="1" applyFont="1" applyBorder="1" applyAlignment="1" applyProtection="1">
      <alignment horizontal="center" vertical="center"/>
      <protection locked="0"/>
    </xf>
    <xf numFmtId="0" fontId="158" fillId="107" borderId="41" xfId="43601" applyFont="1" applyFill="1" applyBorder="1" applyAlignment="1">
      <alignment vertical="center"/>
    </xf>
    <xf numFmtId="0" fontId="164" fillId="0" borderId="41" xfId="2" applyFont="1" applyBorder="1" applyAlignment="1" applyProtection="1">
      <alignment horizontal="justify" vertical="top" wrapText="1"/>
      <protection locked="0"/>
    </xf>
    <xf numFmtId="0" fontId="165" fillId="0" borderId="41" xfId="0" applyFont="1" applyBorder="1" applyAlignment="1" applyProtection="1">
      <alignment horizontal="justify" vertical="top" wrapText="1"/>
      <protection locked="0"/>
    </xf>
    <xf numFmtId="204" fontId="165" fillId="0" borderId="41" xfId="111" applyNumberFormat="1" applyFont="1" applyFill="1" applyBorder="1" applyAlignment="1" applyProtection="1">
      <alignment horizontal="right" vertical="center"/>
    </xf>
    <xf numFmtId="0" fontId="164" fillId="0" borderId="41" xfId="2" applyFont="1" applyBorder="1" applyAlignment="1" applyProtection="1">
      <alignment horizontal="justify" vertical="center" wrapText="1"/>
      <protection locked="0"/>
    </xf>
    <xf numFmtId="0" fontId="164" fillId="0" borderId="41" xfId="0" applyFont="1" applyBorder="1" applyAlignment="1" applyProtection="1">
      <alignment horizontal="center" vertical="center" wrapText="1"/>
      <protection locked="0"/>
    </xf>
    <xf numFmtId="0" fontId="164" fillId="0" borderId="41" xfId="0" applyFont="1" applyBorder="1" applyAlignment="1" applyProtection="1">
      <alignment horizontal="justify" vertical="top" wrapText="1"/>
      <protection locked="0"/>
    </xf>
    <xf numFmtId="0" fontId="138" fillId="0" borderId="3" xfId="0" applyFont="1" applyBorder="1" applyAlignment="1">
      <alignment horizontal="left" vertical="top" wrapText="1"/>
    </xf>
    <xf numFmtId="0" fontId="138" fillId="0" borderId="3" xfId="0" applyFont="1" applyBorder="1" applyAlignment="1">
      <alignment horizontal="center" vertical="center"/>
    </xf>
    <xf numFmtId="0" fontId="158" fillId="0" borderId="41" xfId="43601" quotePrefix="1" applyFont="1" applyBorder="1" applyAlignment="1">
      <alignment horizontal="left" vertical="center" wrapText="1"/>
    </xf>
    <xf numFmtId="43" fontId="158" fillId="0" borderId="41" xfId="43601" applyNumberFormat="1" applyFont="1" applyBorder="1" applyAlignment="1">
      <alignment horizontal="center" vertical="center"/>
    </xf>
    <xf numFmtId="2" fontId="155" fillId="0" borderId="1" xfId="121" applyNumberFormat="1" applyFont="1" applyFill="1" applyBorder="1" applyAlignment="1" applyProtection="1">
      <alignment horizontal="center" vertical="center"/>
    </xf>
    <xf numFmtId="2" fontId="158" fillId="0" borderId="41" xfId="43601" applyNumberFormat="1" applyFont="1" applyBorder="1" applyAlignment="1">
      <alignment horizontal="center" vertical="center"/>
    </xf>
    <xf numFmtId="0" fontId="155" fillId="0" borderId="0" xfId="0" applyFont="1" applyAlignment="1">
      <alignment horizontal="left" vertical="center" wrapText="1"/>
    </xf>
    <xf numFmtId="2" fontId="155" fillId="109" borderId="3" xfId="43601" applyNumberFormat="1" applyFont="1" applyFill="1" applyBorder="1" applyAlignment="1">
      <alignment horizontal="center" vertical="center"/>
    </xf>
    <xf numFmtId="0" fontId="137" fillId="106" borderId="61" xfId="0" applyFont="1" applyFill="1" applyBorder="1" applyAlignment="1">
      <alignment vertical="top" wrapText="1"/>
    </xf>
    <xf numFmtId="0" fontId="137" fillId="106" borderId="61" xfId="0" applyFont="1" applyFill="1" applyBorder="1" applyAlignment="1">
      <alignment horizontal="center" vertical="center"/>
    </xf>
    <xf numFmtId="0" fontId="137" fillId="106" borderId="61" xfId="0" applyFont="1" applyFill="1" applyBorder="1"/>
    <xf numFmtId="43" fontId="137" fillId="106" borderId="61" xfId="139" applyFont="1" applyFill="1" applyBorder="1" applyAlignment="1">
      <alignment horizontal="center" vertical="center"/>
    </xf>
    <xf numFmtId="0" fontId="140" fillId="106" borderId="58" xfId="0" applyFont="1" applyFill="1" applyBorder="1" applyAlignment="1">
      <alignment horizontal="center"/>
    </xf>
    <xf numFmtId="0" fontId="137" fillId="0" borderId="53" xfId="0" applyFont="1" applyBorder="1" applyAlignment="1">
      <alignment horizontal="center" vertical="center"/>
    </xf>
    <xf numFmtId="0" fontId="158" fillId="0" borderId="53" xfId="43601" quotePrefix="1" applyFont="1" applyBorder="1" applyAlignment="1">
      <alignment horizontal="left" vertical="center" wrapText="1"/>
    </xf>
    <xf numFmtId="0" fontId="137" fillId="0" borderId="53" xfId="0" applyFont="1" applyBorder="1"/>
    <xf numFmtId="43" fontId="137" fillId="0" borderId="53" xfId="139" applyFont="1" applyFill="1" applyBorder="1" applyAlignment="1">
      <alignment horizontal="center" vertical="center"/>
    </xf>
    <xf numFmtId="9" fontId="137" fillId="107" borderId="53" xfId="0" applyNumberFormat="1" applyFont="1" applyFill="1" applyBorder="1" applyAlignment="1">
      <alignment horizontal="center" vertical="center"/>
    </xf>
    <xf numFmtId="43" fontId="137" fillId="107" borderId="53" xfId="0" applyNumberFormat="1" applyFont="1" applyFill="1" applyBorder="1" applyAlignment="1">
      <alignment horizontal="center" vertical="center"/>
    </xf>
    <xf numFmtId="0" fontId="155" fillId="0" borderId="1" xfId="0" applyFont="1" applyBorder="1" applyAlignment="1">
      <alignment horizontal="left" vertical="center" wrapText="1"/>
    </xf>
    <xf numFmtId="3" fontId="155" fillId="79" borderId="53" xfId="43601" applyNumberFormat="1" applyFont="1" applyFill="1" applyBorder="1" applyAlignment="1">
      <alignment horizontal="center" vertical="center"/>
    </xf>
    <xf numFmtId="2" fontId="155" fillId="0" borderId="53" xfId="121" applyNumberFormat="1" applyFont="1" applyFill="1" applyBorder="1" applyAlignment="1" applyProtection="1">
      <alignment horizontal="center" vertical="center"/>
    </xf>
    <xf numFmtId="2" fontId="158" fillId="0" borderId="41" xfId="43601" applyNumberFormat="1" applyFont="1" applyBorder="1" applyAlignment="1">
      <alignment vertical="center"/>
    </xf>
    <xf numFmtId="0" fontId="158" fillId="0" borderId="41" xfId="43601" quotePrefix="1" applyFont="1" applyBorder="1" applyAlignment="1">
      <alignment horizontal="left" vertical="top" wrapText="1"/>
    </xf>
    <xf numFmtId="0" fontId="156" fillId="109" borderId="41" xfId="43601" applyFont="1" applyFill="1" applyBorder="1" applyAlignment="1">
      <alignment vertical="center"/>
    </xf>
    <xf numFmtId="0" fontId="140" fillId="106" borderId="61" xfId="0" applyFont="1" applyFill="1" applyBorder="1" applyAlignment="1">
      <alignment horizontal="center"/>
    </xf>
    <xf numFmtId="0" fontId="155" fillId="0" borderId="53" xfId="0" applyFont="1" applyBorder="1" applyAlignment="1">
      <alignment vertical="center" wrapText="1"/>
    </xf>
    <xf numFmtId="43" fontId="158" fillId="0" borderId="53" xfId="43601" applyNumberFormat="1" applyFont="1" applyBorder="1" applyAlignment="1">
      <alignment horizontal="center" vertical="center"/>
    </xf>
    <xf numFmtId="2" fontId="155" fillId="0" borderId="53" xfId="43601" applyNumberFormat="1" applyFont="1" applyBorder="1" applyAlignment="1">
      <alignment horizontal="center" vertical="center"/>
    </xf>
    <xf numFmtId="0" fontId="155" fillId="0" borderId="41" xfId="43601" applyFont="1" applyBorder="1" applyAlignment="1">
      <alignment vertical="center" wrapText="1"/>
    </xf>
    <xf numFmtId="3" fontId="158" fillId="0" borderId="41" xfId="43601" applyNumberFormat="1" applyFont="1" applyBorder="1" applyAlignment="1">
      <alignment horizontal="center" vertical="center" wrapText="1"/>
    </xf>
    <xf numFmtId="3" fontId="158" fillId="0" borderId="41" xfId="43601" applyNumberFormat="1" applyFont="1" applyBorder="1" applyAlignment="1">
      <alignment horizontal="center" vertical="center"/>
    </xf>
    <xf numFmtId="0" fontId="26" fillId="0" borderId="41" xfId="0" applyFont="1" applyBorder="1" applyAlignment="1">
      <alignment horizontal="center"/>
    </xf>
    <xf numFmtId="0" fontId="26" fillId="0" borderId="41" xfId="0" applyFont="1" applyBorder="1"/>
    <xf numFmtId="49" fontId="26" fillId="0" borderId="41" xfId="5" applyNumberFormat="1" applyFont="1" applyBorder="1" applyAlignment="1">
      <alignment horizontal="center" vertical="top" wrapText="1"/>
    </xf>
    <xf numFmtId="49" fontId="26" fillId="0" borderId="41" xfId="5" applyNumberFormat="1" applyFont="1" applyBorder="1" applyAlignment="1">
      <alignment horizontal="center" vertical="center" wrapText="1"/>
    </xf>
    <xf numFmtId="1" fontId="26" fillId="0" borderId="41" xfId="5" applyNumberFormat="1" applyFont="1" applyBorder="1" applyAlignment="1">
      <alignment horizontal="center" vertical="center"/>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49" fontId="172" fillId="0" borderId="41" xfId="5" applyNumberFormat="1" applyFont="1" applyBorder="1" applyAlignment="1">
      <alignment horizontal="center" vertical="top" wrapText="1"/>
    </xf>
    <xf numFmtId="172" fontId="173" fillId="0" borderId="41" xfId="5" applyNumberFormat="1" applyFont="1" applyBorder="1" applyAlignment="1">
      <alignment horizontal="justify" vertical="top" wrapText="1"/>
    </xf>
    <xf numFmtId="1" fontId="172" fillId="0" borderId="41" xfId="5" applyNumberFormat="1" applyFont="1" applyBorder="1" applyAlignment="1">
      <alignment horizontal="center"/>
    </xf>
    <xf numFmtId="172" fontId="172" fillId="0" borderId="41" xfId="5" applyNumberFormat="1" applyFont="1" applyBorder="1" applyAlignment="1">
      <alignment horizontal="left" vertical="center" wrapText="1"/>
    </xf>
    <xf numFmtId="49" fontId="172" fillId="0" borderId="41" xfId="5" applyNumberFormat="1" applyFont="1" applyBorder="1" applyAlignment="1">
      <alignment horizontal="center" vertical="center" wrapText="1"/>
    </xf>
    <xf numFmtId="172" fontId="173" fillId="0" borderId="41" xfId="5" applyNumberFormat="1" applyFont="1" applyBorder="1" applyAlignment="1">
      <alignment horizontal="left" vertical="center" wrapText="1"/>
    </xf>
    <xf numFmtId="1" fontId="172" fillId="0" borderId="41" xfId="5" applyNumberFormat="1" applyFont="1" applyBorder="1" applyAlignment="1">
      <alignment horizontal="center" vertical="center"/>
    </xf>
    <xf numFmtId="0" fontId="172" fillId="0" borderId="41" xfId="5" applyFont="1" applyBorder="1" applyAlignment="1">
      <alignment horizontal="justify" vertical="center" wrapText="1"/>
    </xf>
    <xf numFmtId="0" fontId="172" fillId="0" borderId="41" xfId="0" applyFont="1" applyBorder="1" applyAlignment="1">
      <alignment horizontal="center" vertical="center"/>
    </xf>
    <xf numFmtId="2" fontId="172" fillId="0" borderId="41" xfId="121" applyNumberFormat="1" applyFont="1" applyFill="1" applyBorder="1" applyAlignment="1" applyProtection="1">
      <alignment horizontal="center" vertical="center"/>
    </xf>
    <xf numFmtId="172" fontId="173" fillId="0" borderId="41" xfId="5" applyNumberFormat="1" applyFont="1" applyBorder="1" applyAlignment="1">
      <alignment horizontal="left" vertical="top" wrapText="1"/>
    </xf>
    <xf numFmtId="49" fontId="173" fillId="0" borderId="41" xfId="5" applyNumberFormat="1" applyFont="1" applyBorder="1" applyAlignment="1">
      <alignment horizontal="center" vertical="center" wrapText="1"/>
    </xf>
    <xf numFmtId="172" fontId="173" fillId="0" borderId="41" xfId="5" applyNumberFormat="1" applyFont="1" applyBorder="1" applyAlignment="1">
      <alignment horizontal="justify" vertical="center" wrapText="1"/>
    </xf>
    <xf numFmtId="172" fontId="172" fillId="0" borderId="41" xfId="5" applyNumberFormat="1" applyFont="1" applyBorder="1" applyAlignment="1">
      <alignment vertical="center" wrapText="1"/>
    </xf>
    <xf numFmtId="0" fontId="172" fillId="0" borderId="41" xfId="0" applyFont="1" applyBorder="1" applyAlignment="1">
      <alignment horizontal="center"/>
    </xf>
    <xf numFmtId="172" fontId="172" fillId="0" borderId="41" xfId="5" applyNumberFormat="1" applyFont="1" applyBorder="1" applyAlignment="1">
      <alignment horizontal="justify" vertical="center" wrapText="1"/>
    </xf>
    <xf numFmtId="1" fontId="173" fillId="0" borderId="41" xfId="5" applyNumberFormat="1" applyFont="1" applyBorder="1" applyAlignment="1">
      <alignment horizontal="center" vertical="center"/>
    </xf>
    <xf numFmtId="0" fontId="173" fillId="0" borderId="41" xfId="0" applyFont="1" applyBorder="1" applyAlignment="1">
      <alignment horizontal="center" vertical="center"/>
    </xf>
    <xf numFmtId="0" fontId="172" fillId="0" borderId="41" xfId="0" applyFont="1" applyBorder="1" applyAlignment="1">
      <alignment horizontal="left" vertical="center" wrapText="1"/>
    </xf>
    <xf numFmtId="0" fontId="158" fillId="0" borderId="41" xfId="43601" applyFont="1" applyBorder="1" applyAlignment="1">
      <alignment horizontal="right" vertical="center"/>
    </xf>
    <xf numFmtId="1" fontId="173" fillId="0" borderId="41" xfId="43602" applyNumberFormat="1" applyFont="1" applyBorder="1" applyAlignment="1">
      <alignment horizontal="center" vertical="center" wrapText="1"/>
    </xf>
    <xf numFmtId="2" fontId="173" fillId="0" borderId="41" xfId="43602" applyNumberFormat="1" applyFont="1" applyBorder="1" applyAlignment="1">
      <alignment horizontal="justify" vertical="center" wrapText="1"/>
    </xf>
    <xf numFmtId="207" fontId="172" fillId="0" borderId="41" xfId="43602" applyNumberFormat="1" applyFont="1" applyBorder="1" applyAlignment="1">
      <alignment horizontal="center" vertical="center" wrapText="1"/>
    </xf>
    <xf numFmtId="0" fontId="172" fillId="0" borderId="41" xfId="5" applyFont="1" applyBorder="1" applyAlignment="1">
      <alignment horizontal="center" vertical="center"/>
    </xf>
    <xf numFmtId="2" fontId="172" fillId="0" borderId="41" xfId="43602" applyNumberFormat="1" applyFont="1" applyBorder="1" applyAlignment="1">
      <alignment horizontal="left" vertical="center" wrapText="1"/>
    </xf>
    <xf numFmtId="2" fontId="172" fillId="0" borderId="41" xfId="43602" applyNumberFormat="1" applyFont="1" applyBorder="1" applyAlignment="1">
      <alignment horizontal="justify" vertical="center" wrapText="1"/>
    </xf>
    <xf numFmtId="172" fontId="172" fillId="0" borderId="41" xfId="5" applyNumberFormat="1" applyFont="1" applyBorder="1" applyAlignment="1">
      <alignment horizontal="center" vertical="center" wrapText="1"/>
    </xf>
    <xf numFmtId="2" fontId="172" fillId="0" borderId="41" xfId="43602" applyNumberFormat="1" applyFont="1" applyBorder="1" applyAlignment="1">
      <alignment vertical="center" wrapText="1"/>
    </xf>
    <xf numFmtId="49" fontId="172" fillId="0" borderId="41" xfId="5" applyNumberFormat="1" applyFont="1" applyBorder="1" applyAlignment="1">
      <alignment horizontal="center" vertical="center"/>
    </xf>
    <xf numFmtId="0" fontId="172" fillId="0" borderId="41" xfId="0" applyFont="1" applyBorder="1" applyAlignment="1">
      <alignment horizontal="justify" vertical="center" wrapText="1"/>
    </xf>
    <xf numFmtId="0" fontId="172" fillId="0" borderId="41" xfId="0" quotePrefix="1" applyFont="1" applyBorder="1" applyAlignment="1">
      <alignment horizontal="justify" vertical="center" wrapText="1"/>
    </xf>
    <xf numFmtId="0" fontId="173" fillId="0" borderId="41" xfId="0" applyFont="1" applyBorder="1" applyAlignment="1" applyProtection="1">
      <alignment horizontal="center" vertical="center"/>
      <protection locked="0"/>
    </xf>
    <xf numFmtId="172" fontId="172" fillId="0" borderId="41" xfId="5" applyNumberFormat="1" applyFont="1" applyBorder="1" applyAlignment="1">
      <alignment horizontal="right" vertical="center" wrapText="1"/>
    </xf>
    <xf numFmtId="172" fontId="173" fillId="0" borderId="41" xfId="5" applyNumberFormat="1" applyFont="1" applyBorder="1" applyAlignment="1">
      <alignment vertical="center" wrapText="1"/>
    </xf>
    <xf numFmtId="0" fontId="172" fillId="0" borderId="41" xfId="0" applyFont="1" applyBorder="1" applyAlignment="1">
      <alignment vertical="center"/>
    </xf>
    <xf numFmtId="207" fontId="173" fillId="0" borderId="41" xfId="0" applyNumberFormat="1" applyFont="1" applyBorder="1" applyAlignment="1">
      <alignment horizontal="center" vertical="center"/>
    </xf>
    <xf numFmtId="0" fontId="173" fillId="0" borderId="41" xfId="0" applyFont="1" applyBorder="1" applyAlignment="1">
      <alignment horizontal="left" vertical="center" wrapText="1"/>
    </xf>
    <xf numFmtId="207" fontId="172" fillId="0" borderId="41" xfId="0" applyNumberFormat="1" applyFont="1" applyBorder="1" applyAlignment="1">
      <alignment horizontal="center" vertical="center"/>
    </xf>
    <xf numFmtId="49" fontId="26" fillId="0" borderId="41" xfId="5" applyNumberFormat="1" applyFont="1" applyBorder="1" applyAlignment="1">
      <alignment horizontal="center" vertical="top"/>
    </xf>
    <xf numFmtId="172" fontId="26" fillId="0" borderId="41" xfId="5" applyNumberFormat="1" applyFont="1" applyBorder="1" applyAlignment="1">
      <alignment horizontal="left" vertical="top" wrapText="1"/>
    </xf>
    <xf numFmtId="49" fontId="172" fillId="0" borderId="41" xfId="5" applyNumberFormat="1" applyFont="1" applyBorder="1" applyAlignment="1">
      <alignment horizontal="center" vertical="top"/>
    </xf>
    <xf numFmtId="172" fontId="172" fillId="0" borderId="41" xfId="5" applyNumberFormat="1" applyFont="1" applyBorder="1" applyAlignment="1">
      <alignment horizontal="justify" vertical="top" wrapText="1"/>
    </xf>
    <xf numFmtId="172" fontId="172" fillId="0" borderId="41" xfId="5" applyNumberFormat="1" applyFont="1" applyBorder="1" applyAlignment="1">
      <alignment horizontal="left" vertical="top" wrapText="1"/>
    </xf>
    <xf numFmtId="49" fontId="145" fillId="0" borderId="41" xfId="5" applyNumberFormat="1" applyFont="1" applyBorder="1" applyAlignment="1">
      <alignment horizontal="center" vertical="top"/>
    </xf>
    <xf numFmtId="172" fontId="145" fillId="0" borderId="41" xfId="5" applyNumberFormat="1" applyFont="1" applyBorder="1" applyAlignment="1">
      <alignment horizontal="left" vertical="top" wrapText="1"/>
    </xf>
    <xf numFmtId="172" fontId="26" fillId="0" borderId="41" xfId="5" applyNumberFormat="1" applyFont="1" applyBorder="1" applyAlignment="1">
      <alignment horizontal="center"/>
    </xf>
    <xf numFmtId="172" fontId="26" fillId="0" borderId="41" xfId="5" applyNumberFormat="1" applyFont="1" applyBorder="1" applyAlignment="1">
      <alignment horizontal="center" vertical="center"/>
    </xf>
    <xf numFmtId="49" fontId="26" fillId="0" borderId="41" xfId="0" applyNumberFormat="1" applyFont="1" applyBorder="1" applyAlignment="1">
      <alignment horizontal="center" vertical="top"/>
    </xf>
    <xf numFmtId="172" fontId="26" fillId="0" borderId="41" xfId="5" quotePrefix="1" applyNumberFormat="1" applyFont="1" applyBorder="1" applyAlignment="1">
      <alignment horizontal="left" vertical="top" wrapText="1"/>
    </xf>
    <xf numFmtId="0" fontId="114" fillId="0" borderId="41" xfId="0" applyFont="1" applyBorder="1" applyAlignment="1">
      <alignment horizontal="left" vertical="center" wrapText="1"/>
    </xf>
    <xf numFmtId="0" fontId="114" fillId="0" borderId="41" xfId="0" applyFont="1" applyBorder="1" applyAlignment="1">
      <alignment horizontal="center" vertical="center" wrapText="1"/>
    </xf>
    <xf numFmtId="0" fontId="156" fillId="109" borderId="41" xfId="43601" quotePrefix="1" applyFont="1" applyFill="1" applyBorder="1" applyAlignment="1">
      <alignment horizontal="left" vertical="center" wrapText="1"/>
    </xf>
    <xf numFmtId="0" fontId="156" fillId="109" borderId="4" xfId="43601" applyFont="1" applyFill="1" applyBorder="1" applyAlignment="1">
      <alignment horizontal="left" vertical="center"/>
    </xf>
    <xf numFmtId="0" fontId="137" fillId="0" borderId="1" xfId="0" applyFont="1" applyBorder="1" applyAlignment="1">
      <alignment vertical="top" wrapText="1"/>
    </xf>
    <xf numFmtId="43" fontId="140" fillId="0" borderId="1" xfId="139" applyFont="1" applyFill="1" applyBorder="1" applyAlignment="1">
      <alignment horizontal="center" vertical="center"/>
    </xf>
    <xf numFmtId="207" fontId="174" fillId="109" borderId="41" xfId="0" applyNumberFormat="1" applyFont="1" applyFill="1" applyBorder="1" applyAlignment="1">
      <alignment horizontal="center" vertical="top"/>
    </xf>
    <xf numFmtId="0" fontId="175" fillId="109" borderId="41" xfId="0" applyFont="1" applyFill="1" applyBorder="1" applyAlignment="1">
      <alignment horizontal="justify" vertical="top"/>
    </xf>
    <xf numFmtId="0" fontId="175" fillId="79" borderId="41" xfId="0" applyFont="1" applyFill="1" applyBorder="1" applyAlignment="1">
      <alignment horizontal="center" vertical="center"/>
    </xf>
    <xf numFmtId="207" fontId="175" fillId="79" borderId="41" xfId="0" applyNumberFormat="1" applyFont="1" applyFill="1" applyBorder="1" applyAlignment="1" applyProtection="1">
      <alignment horizontal="center" vertical="top"/>
      <protection locked="0"/>
    </xf>
    <xf numFmtId="2" fontId="176" fillId="79" borderId="41" xfId="0" applyNumberFormat="1" applyFont="1" applyFill="1" applyBorder="1" applyAlignment="1">
      <alignment horizontal="justify" vertical="top" wrapText="1"/>
    </xf>
    <xf numFmtId="0" fontId="174" fillId="0" borderId="41" xfId="0" applyFont="1" applyBorder="1" applyAlignment="1">
      <alignment horizontal="center" vertical="center"/>
    </xf>
    <xf numFmtId="2" fontId="175" fillId="0" borderId="41" xfId="0" applyNumberFormat="1" applyFont="1" applyBorder="1" applyAlignment="1" applyProtection="1">
      <alignment horizontal="center" vertical="top"/>
      <protection locked="0"/>
    </xf>
    <xf numFmtId="2" fontId="176" fillId="0" borderId="41" xfId="0" applyNumberFormat="1" applyFont="1" applyBorder="1" applyAlignment="1">
      <alignment horizontal="justify" vertical="top" wrapText="1"/>
    </xf>
    <xf numFmtId="0" fontId="178" fillId="0" borderId="41" xfId="0" applyFont="1" applyBorder="1" applyAlignment="1">
      <alignment horizontal="justify" vertical="top"/>
    </xf>
    <xf numFmtId="0" fontId="179" fillId="79" borderId="41" xfId="0" applyFont="1" applyFill="1" applyBorder="1" applyAlignment="1">
      <alignment horizontal="center" vertical="center"/>
    </xf>
    <xf numFmtId="0" fontId="180" fillId="0" borderId="41" xfId="0" applyFont="1" applyBorder="1" applyAlignment="1">
      <alignment horizontal="center" vertical="center"/>
    </xf>
    <xf numFmtId="0" fontId="178" fillId="0" borderId="41" xfId="0" applyFont="1" applyBorder="1" applyAlignment="1">
      <alignment horizontal="justify" vertical="top" wrapText="1"/>
    </xf>
    <xf numFmtId="0" fontId="175" fillId="0" borderId="41" xfId="0" applyFont="1" applyBorder="1" applyAlignment="1">
      <alignment horizontal="justify" vertical="top"/>
    </xf>
    <xf numFmtId="0" fontId="143" fillId="105" borderId="41" xfId="0" applyFont="1" applyFill="1" applyBorder="1" applyAlignment="1">
      <alignment horizontal="center" vertical="center" wrapText="1"/>
    </xf>
    <xf numFmtId="0" fontId="181" fillId="0" borderId="41" xfId="0" applyFont="1" applyBorder="1" applyAlignment="1">
      <alignment horizontal="center" vertical="center"/>
    </xf>
    <xf numFmtId="0" fontId="181" fillId="0" borderId="41" xfId="43603" applyFont="1" applyBorder="1" applyAlignment="1">
      <alignment vertical="center" wrapText="1"/>
    </xf>
    <xf numFmtId="0" fontId="40" fillId="0" borderId="41" xfId="0" applyFont="1" applyBorder="1" applyAlignment="1">
      <alignment horizontal="center" vertical="center" wrapText="1"/>
    </xf>
    <xf numFmtId="0" fontId="108" fillId="0" borderId="41" xfId="0" applyFont="1" applyBorder="1" applyAlignment="1">
      <alignment horizontal="center" vertical="center"/>
    </xf>
    <xf numFmtId="0" fontId="108" fillId="0" borderId="41" xfId="43370" applyFont="1" applyBorder="1" applyAlignment="1">
      <alignment vertical="center" wrapText="1"/>
    </xf>
    <xf numFmtId="0" fontId="108" fillId="0" borderId="41" xfId="7" applyFont="1" applyBorder="1" applyAlignment="1">
      <alignment horizontal="center" vertical="center"/>
    </xf>
    <xf numFmtId="1" fontId="108" fillId="0" borderId="41" xfId="5" applyNumberFormat="1" applyFont="1" applyBorder="1" applyAlignment="1">
      <alignment horizontal="center" vertical="center"/>
    </xf>
    <xf numFmtId="0" fontId="114" fillId="0" borderId="41" xfId="5" applyFont="1" applyBorder="1" applyAlignment="1">
      <alignment horizontal="left" vertical="center" wrapText="1"/>
    </xf>
    <xf numFmtId="172" fontId="108" fillId="0" borderId="41" xfId="5" applyNumberFormat="1" applyFont="1" applyBorder="1" applyAlignment="1">
      <alignment horizontal="justify" vertical="center" wrapText="1"/>
    </xf>
    <xf numFmtId="1" fontId="175" fillId="0" borderId="41" xfId="0" applyNumberFormat="1" applyFont="1" applyBorder="1" applyAlignment="1">
      <alignment horizontal="center" vertical="center"/>
    </xf>
    <xf numFmtId="0" fontId="26" fillId="0" borderId="4" xfId="0" applyFont="1" applyBorder="1" applyAlignment="1">
      <alignment horizontal="center"/>
    </xf>
    <xf numFmtId="43" fontId="155" fillId="0" borderId="4" xfId="121" applyFont="1" applyFill="1" applyBorder="1" applyAlignment="1" applyProtection="1">
      <alignment horizontal="center" vertical="center"/>
    </xf>
    <xf numFmtId="1" fontId="108" fillId="0" borderId="3" xfId="5" applyNumberFormat="1" applyFont="1" applyBorder="1" applyAlignment="1">
      <alignment horizontal="center" vertical="center"/>
    </xf>
    <xf numFmtId="0" fontId="114" fillId="0" borderId="3" xfId="0" applyFont="1" applyBorder="1" applyAlignment="1">
      <alignment horizontal="center" vertical="center" wrapText="1"/>
    </xf>
    <xf numFmtId="2" fontId="156" fillId="79" borderId="41" xfId="43601" applyNumberFormat="1" applyFont="1" applyFill="1" applyBorder="1" applyAlignment="1">
      <alignment horizontal="center" vertical="center"/>
    </xf>
    <xf numFmtId="0" fontId="156" fillId="110" borderId="41" xfId="43601" applyFont="1" applyFill="1" applyBorder="1" applyAlignment="1">
      <alignment vertical="center" wrapText="1"/>
    </xf>
    <xf numFmtId="2" fontId="155" fillId="79" borderId="41" xfId="43601" applyNumberFormat="1" applyFont="1" applyFill="1" applyBorder="1" applyAlignment="1">
      <alignment horizontal="center" vertical="center"/>
    </xf>
    <xf numFmtId="0" fontId="156" fillId="109" borderId="50" xfId="43601" applyFont="1" applyFill="1" applyBorder="1" applyAlignment="1">
      <alignment horizontal="left" vertical="center"/>
    </xf>
    <xf numFmtId="0" fontId="156" fillId="109" borderId="3" xfId="43601" applyFont="1" applyFill="1" applyBorder="1" applyAlignment="1">
      <alignment horizontal="left" vertical="center"/>
    </xf>
    <xf numFmtId="2" fontId="155" fillId="109" borderId="4" xfId="43601" applyNumberFormat="1" applyFont="1" applyFill="1" applyBorder="1" applyAlignment="1">
      <alignment horizontal="center" vertical="center"/>
    </xf>
    <xf numFmtId="0" fontId="2" fillId="0" borderId="1" xfId="43604"/>
    <xf numFmtId="0" fontId="185" fillId="106" borderId="4" xfId="0" applyFont="1" applyFill="1" applyBorder="1" applyAlignment="1">
      <alignment vertical="top" wrapText="1"/>
    </xf>
    <xf numFmtId="0" fontId="186" fillId="106" borderId="60" xfId="0" applyFont="1" applyFill="1" applyBorder="1" applyAlignment="1">
      <alignment horizontal="center" vertical="center"/>
    </xf>
    <xf numFmtId="0" fontId="186" fillId="106" borderId="61" xfId="0" applyFont="1" applyFill="1" applyBorder="1" applyAlignment="1">
      <alignment vertical="top" wrapText="1"/>
    </xf>
    <xf numFmtId="0" fontId="186" fillId="106" borderId="61" xfId="0" applyFont="1" applyFill="1" applyBorder="1" applyAlignment="1">
      <alignment horizontal="center" vertical="center"/>
    </xf>
    <xf numFmtId="0" fontId="186" fillId="106" borderId="61" xfId="0" applyFont="1" applyFill="1" applyBorder="1"/>
    <xf numFmtId="0" fontId="184" fillId="106" borderId="61" xfId="0" applyFont="1" applyFill="1" applyBorder="1" applyAlignment="1">
      <alignment horizontal="center"/>
    </xf>
    <xf numFmtId="0" fontId="184" fillId="106" borderId="58" xfId="0" applyFont="1" applyFill="1" applyBorder="1" applyAlignment="1">
      <alignment horizontal="center"/>
    </xf>
    <xf numFmtId="0" fontId="186" fillId="0" borderId="0" xfId="0" applyFont="1"/>
    <xf numFmtId="0" fontId="185" fillId="106" borderId="61" xfId="0" applyFont="1" applyFill="1" applyBorder="1" applyAlignment="1">
      <alignment vertical="center" wrapText="1"/>
    </xf>
    <xf numFmtId="165" fontId="152" fillId="105" borderId="41" xfId="43280" applyFont="1" applyFill="1" applyBorder="1" applyAlignment="1">
      <alignment vertical="center" wrapText="1"/>
    </xf>
    <xf numFmtId="165" fontId="187" fillId="105" borderId="41" xfId="43280" applyFont="1" applyFill="1" applyBorder="1" applyAlignment="1">
      <alignment vertical="center" wrapText="1"/>
    </xf>
    <xf numFmtId="0" fontId="2" fillId="106" borderId="41" xfId="43604" applyFill="1" applyBorder="1" applyAlignment="1">
      <alignment horizontal="center"/>
    </xf>
    <xf numFmtId="43" fontId="2" fillId="106" borderId="41" xfId="43604" applyNumberFormat="1" applyFill="1" applyBorder="1" applyAlignment="1">
      <alignment horizontal="center"/>
    </xf>
    <xf numFmtId="0" fontId="188" fillId="0" borderId="41" xfId="43604" applyFont="1" applyBorder="1" applyAlignment="1">
      <alignment horizontal="center"/>
    </xf>
    <xf numFmtId="0" fontId="188" fillId="0" borderId="41" xfId="43604" applyFont="1" applyBorder="1" applyAlignment="1">
      <alignment horizontal="left"/>
    </xf>
    <xf numFmtId="43" fontId="188" fillId="0" borderId="41" xfId="139" applyFont="1" applyFill="1" applyBorder="1"/>
    <xf numFmtId="43" fontId="188" fillId="0" borderId="41" xfId="43604" applyNumberFormat="1" applyFont="1" applyBorder="1" applyAlignment="1">
      <alignment horizontal="center"/>
    </xf>
    <xf numFmtId="0" fontId="188" fillId="0" borderId="41" xfId="43604" applyFont="1" applyBorder="1" applyAlignment="1">
      <alignment horizontal="left" wrapText="1"/>
    </xf>
    <xf numFmtId="0" fontId="156" fillId="0" borderId="41" xfId="43601" applyFont="1" applyBorder="1" applyAlignment="1">
      <alignment vertical="center"/>
    </xf>
    <xf numFmtId="0" fontId="189" fillId="110" borderId="41" xfId="43601" applyFont="1" applyFill="1" applyBorder="1" applyAlignment="1">
      <alignment vertical="center"/>
    </xf>
    <xf numFmtId="0" fontId="155" fillId="79" borderId="41" xfId="43601" applyFont="1" applyFill="1" applyBorder="1" applyAlignment="1">
      <alignment vertical="center" wrapText="1"/>
    </xf>
    <xf numFmtId="0" fontId="158" fillId="0" borderId="41" xfId="43601" applyFont="1" applyBorder="1" applyAlignment="1" applyProtection="1">
      <alignment vertical="center" wrapText="1"/>
      <protection locked="0"/>
    </xf>
    <xf numFmtId="3" fontId="158" fillId="0" borderId="41" xfId="43601" applyNumberFormat="1" applyFont="1" applyBorder="1" applyAlignment="1" applyProtection="1">
      <alignment horizontal="center" vertical="center"/>
      <protection locked="0"/>
    </xf>
    <xf numFmtId="2" fontId="158" fillId="0" borderId="41" xfId="121" applyNumberFormat="1" applyFont="1" applyFill="1" applyBorder="1" applyAlignment="1" applyProtection="1">
      <alignment horizontal="center" vertical="center"/>
      <protection locked="0"/>
    </xf>
    <xf numFmtId="2" fontId="155" fillId="79" borderId="41" xfId="2929" applyNumberFormat="1" applyFont="1" applyFill="1" applyBorder="1" applyAlignment="1" applyProtection="1">
      <alignment horizontal="center" vertical="center"/>
    </xf>
    <xf numFmtId="9" fontId="137" fillId="107" borderId="50" xfId="0" applyNumberFormat="1" applyFont="1" applyFill="1" applyBorder="1" applyAlignment="1">
      <alignment horizontal="center" vertical="center"/>
    </xf>
    <xf numFmtId="2" fontId="155" fillId="111" borderId="41" xfId="43601" applyNumberFormat="1" applyFont="1" applyFill="1" applyBorder="1" applyAlignment="1">
      <alignment horizontal="center" vertical="center"/>
    </xf>
    <xf numFmtId="0" fontId="156" fillId="111" borderId="41" xfId="43601" applyFont="1" applyFill="1" applyBorder="1" applyAlignment="1">
      <alignment vertical="center"/>
    </xf>
    <xf numFmtId="2" fontId="189" fillId="109" borderId="41" xfId="43601" applyNumberFormat="1" applyFont="1" applyFill="1" applyBorder="1" applyAlignment="1">
      <alignment horizontal="center" vertical="center"/>
    </xf>
    <xf numFmtId="0" fontId="190" fillId="109" borderId="41" xfId="43601" quotePrefix="1" applyFont="1" applyFill="1" applyBorder="1" applyAlignment="1">
      <alignment horizontal="left" vertical="center" wrapText="1"/>
    </xf>
    <xf numFmtId="0" fontId="155" fillId="0" borderId="0" xfId="0" applyFont="1" applyAlignment="1">
      <alignment wrapText="1"/>
    </xf>
    <xf numFmtId="0" fontId="158" fillId="0" borderId="41" xfId="121" applyNumberFormat="1" applyFont="1" applyFill="1" applyBorder="1" applyAlignment="1" applyProtection="1">
      <alignment horizontal="center" vertical="center"/>
    </xf>
    <xf numFmtId="2" fontId="155" fillId="79" borderId="1" xfId="43601" applyNumberFormat="1" applyFont="1" applyFill="1" applyAlignment="1">
      <alignment horizontal="center" vertical="center"/>
    </xf>
    <xf numFmtId="3" fontId="155" fillId="79" borderId="1" xfId="43601" applyNumberFormat="1" applyFont="1" applyFill="1" applyAlignment="1">
      <alignment horizontal="center" vertical="center"/>
    </xf>
    <xf numFmtId="0" fontId="155" fillId="79" borderId="41" xfId="43601" applyFont="1" applyFill="1" applyBorder="1" applyAlignment="1">
      <alignment horizontal="left" vertical="center" wrapText="1"/>
    </xf>
    <xf numFmtId="0" fontId="155" fillId="0" borderId="41" xfId="43601" applyFont="1" applyBorder="1" applyAlignment="1">
      <alignment horizontal="left" vertical="center" wrapText="1"/>
    </xf>
    <xf numFmtId="0" fontId="155" fillId="0" borderId="41" xfId="43601" applyFont="1" applyBorder="1" applyAlignment="1">
      <alignment horizontal="center" vertical="center"/>
    </xf>
    <xf numFmtId="0" fontId="155" fillId="0" borderId="41" xfId="0" applyFont="1" applyBorder="1" applyAlignment="1">
      <alignment vertical="top" wrapText="1"/>
    </xf>
    <xf numFmtId="0" fontId="156" fillId="0" borderId="41" xfId="43601" applyFont="1" applyBorder="1" applyAlignment="1">
      <alignment vertical="center" wrapText="1"/>
    </xf>
    <xf numFmtId="0" fontId="155" fillId="0" borderId="41" xfId="121" applyNumberFormat="1" applyFont="1" applyFill="1" applyBorder="1" applyAlignment="1" applyProtection="1">
      <alignment horizontal="center" vertical="center"/>
    </xf>
    <xf numFmtId="0" fontId="137" fillId="0" borderId="41" xfId="0" applyFont="1" applyBorder="1" applyAlignment="1">
      <alignment horizontal="right" vertical="center"/>
    </xf>
    <xf numFmtId="207" fontId="164" fillId="0" borderId="65" xfId="0" applyNumberFormat="1" applyFont="1" applyBorder="1" applyAlignment="1" applyProtection="1">
      <alignment horizontal="center" vertical="center" wrapText="1"/>
      <protection locked="0"/>
    </xf>
    <xf numFmtId="0" fontId="26" fillId="0" borderId="67" xfId="0" applyFont="1" applyBorder="1" applyAlignment="1">
      <alignment horizontal="left" vertical="top"/>
    </xf>
    <xf numFmtId="0" fontId="164" fillId="0" borderId="66" xfId="0" applyFont="1" applyBorder="1" applyAlignment="1" applyProtection="1">
      <alignment horizontal="center" vertical="center"/>
      <protection locked="0"/>
    </xf>
    <xf numFmtId="0" fontId="164" fillId="0" borderId="66" xfId="0" applyFont="1" applyBorder="1" applyAlignment="1" applyProtection="1">
      <alignment horizontal="justify" vertical="center" wrapText="1"/>
      <protection locked="0"/>
    </xf>
    <xf numFmtId="207" fontId="164" fillId="0" borderId="68" xfId="0" applyNumberFormat="1" applyFont="1" applyBorder="1" applyAlignment="1" applyProtection="1">
      <alignment horizontal="center" vertical="center" wrapText="1"/>
      <protection locked="0"/>
    </xf>
    <xf numFmtId="208" fontId="158" fillId="0" borderId="53" xfId="43601" applyNumberFormat="1" applyFont="1" applyBorder="1" applyAlignment="1">
      <alignment vertical="center"/>
    </xf>
    <xf numFmtId="0" fontId="185" fillId="0" borderId="4" xfId="0" applyFont="1" applyBorder="1" applyAlignment="1">
      <alignment vertical="top" wrapText="1"/>
    </xf>
    <xf numFmtId="0" fontId="191" fillId="0" borderId="41" xfId="0" applyFont="1" applyBorder="1" applyAlignment="1">
      <alignment horizontal="center" vertical="center"/>
    </xf>
    <xf numFmtId="0" fontId="26" fillId="0" borderId="41" xfId="5" applyFont="1" applyBorder="1" applyAlignment="1">
      <alignment horizontal="justify" vertical="center" wrapText="1"/>
    </xf>
    <xf numFmtId="172" fontId="145" fillId="0" borderId="41" xfId="5" applyNumberFormat="1" applyFont="1" applyBorder="1" applyAlignment="1">
      <alignment horizontal="justify" vertical="center" wrapText="1"/>
    </xf>
    <xf numFmtId="2" fontId="26" fillId="0" borderId="41" xfId="0" applyNumberFormat="1" applyFont="1" applyBorder="1" applyAlignment="1">
      <alignment horizontal="center" vertical="center"/>
    </xf>
    <xf numFmtId="49" fontId="191" fillId="0" borderId="41" xfId="5" applyNumberFormat="1" applyFont="1" applyBorder="1" applyAlignment="1">
      <alignment horizontal="center" vertical="center" wrapText="1"/>
    </xf>
    <xf numFmtId="0" fontId="26" fillId="0" borderId="41" xfId="0" applyFont="1" applyBorder="1" applyAlignment="1">
      <alignment vertical="center" wrapText="1"/>
    </xf>
    <xf numFmtId="0" fontId="138" fillId="0" borderId="41" xfId="0" applyFont="1" applyBorder="1" applyAlignment="1">
      <alignment horizontal="center" vertical="center"/>
    </xf>
    <xf numFmtId="0" fontId="138" fillId="0" borderId="41" xfId="0" applyFont="1" applyBorder="1"/>
    <xf numFmtId="0" fontId="26" fillId="0" borderId="41" xfId="0" applyFont="1" applyBorder="1" applyAlignment="1">
      <alignment horizontal="justify" vertical="center" wrapText="1"/>
    </xf>
    <xf numFmtId="0" fontId="145" fillId="0" borderId="41" xfId="43605" applyFont="1" applyBorder="1" applyAlignment="1">
      <alignment horizontal="justify" vertical="center" wrapText="1"/>
    </xf>
    <xf numFmtId="0" fontId="26" fillId="0" borderId="41" xfId="0" applyFont="1" applyBorder="1" applyAlignment="1">
      <alignment horizontal="center" vertical="top"/>
    </xf>
    <xf numFmtId="0" fontId="26" fillId="0" borderId="41" xfId="0" applyFont="1" applyBorder="1" applyAlignment="1">
      <alignment horizontal="left" vertical="top" wrapText="1"/>
    </xf>
    <xf numFmtId="207" fontId="26" fillId="0" borderId="41" xfId="0" applyNumberFormat="1" applyFont="1" applyBorder="1" applyAlignment="1">
      <alignment horizontal="center" vertical="center"/>
    </xf>
    <xf numFmtId="0" fontId="26" fillId="0" borderId="41" xfId="5" applyFont="1" applyBorder="1" applyAlignment="1">
      <alignment horizontal="justify" vertical="center"/>
    </xf>
    <xf numFmtId="0" fontId="145" fillId="0" borderId="41" xfId="0" applyFont="1" applyBorder="1" applyAlignment="1" applyProtection="1">
      <alignment horizontal="center"/>
      <protection locked="0"/>
    </xf>
    <xf numFmtId="0" fontId="145" fillId="0" borderId="41" xfId="0" applyFont="1" applyBorder="1" applyAlignment="1" applyProtection="1">
      <alignment horizontal="center" vertical="center"/>
      <protection locked="0"/>
    </xf>
    <xf numFmtId="172" fontId="26" fillId="0" borderId="41" xfId="5" applyNumberFormat="1" applyFont="1" applyBorder="1" applyAlignment="1">
      <alignment horizontal="justify" vertical="center" wrapText="1"/>
    </xf>
    <xf numFmtId="0" fontId="137" fillId="0" borderId="4" xfId="0" applyFont="1" applyBorder="1" applyAlignment="1">
      <alignment horizontal="center" vertical="center"/>
    </xf>
    <xf numFmtId="0" fontId="145" fillId="0" borderId="3" xfId="0" applyFont="1" applyBorder="1" applyAlignment="1" applyProtection="1">
      <alignment horizontal="center"/>
      <protection locked="0"/>
    </xf>
    <xf numFmtId="0" fontId="145" fillId="0" borderId="3" xfId="0" applyFont="1" applyBorder="1" applyAlignment="1" applyProtection="1">
      <alignment horizontal="center" vertical="center"/>
      <protection locked="0"/>
    </xf>
    <xf numFmtId="1" fontId="26" fillId="0" borderId="3" xfId="5" applyNumberFormat="1" applyFont="1" applyBorder="1" applyAlignment="1">
      <alignment horizontal="center" vertical="center"/>
    </xf>
    <xf numFmtId="0" fontId="26" fillId="0" borderId="3" xfId="0" applyFont="1" applyBorder="1" applyAlignment="1">
      <alignment horizontal="center" vertical="center"/>
    </xf>
    <xf numFmtId="0" fontId="156" fillId="0" borderId="41" xfId="43601" applyFont="1" applyBorder="1" applyAlignment="1">
      <alignment horizontal="left" vertical="center"/>
    </xf>
    <xf numFmtId="0" fontId="172" fillId="0" borderId="4" xfId="0" applyFont="1" applyBorder="1" applyAlignment="1">
      <alignment horizontal="center" vertical="center"/>
    </xf>
    <xf numFmtId="0" fontId="158" fillId="0" borderId="4" xfId="43601" applyFont="1" applyBorder="1" applyAlignment="1">
      <alignment horizontal="right" vertical="center"/>
    </xf>
    <xf numFmtId="172" fontId="26" fillId="0" borderId="41" xfId="5" applyNumberFormat="1" applyFont="1" applyBorder="1" applyAlignment="1">
      <alignment vertical="top" wrapText="1"/>
    </xf>
    <xf numFmtId="1" fontId="26" fillId="0" borderId="41" xfId="5" applyNumberFormat="1" applyFont="1" applyBorder="1" applyAlignment="1">
      <alignment horizontal="center"/>
    </xf>
    <xf numFmtId="0" fontId="26" fillId="0" borderId="41" xfId="0" applyFont="1" applyBorder="1" applyAlignment="1">
      <alignment vertical="center"/>
    </xf>
    <xf numFmtId="172" fontId="192" fillId="0" borderId="41" xfId="5" applyNumberFormat="1" applyFont="1" applyBorder="1" applyAlignment="1">
      <alignment horizontal="left" vertical="center" wrapText="1"/>
    </xf>
    <xf numFmtId="172" fontId="26" fillId="0" borderId="41" xfId="5" applyNumberFormat="1" applyFont="1" applyBorder="1" applyAlignment="1">
      <alignment vertical="center" wrapText="1"/>
    </xf>
    <xf numFmtId="0" fontId="26" fillId="0" borderId="41" xfId="0" applyFont="1" applyBorder="1" applyAlignment="1">
      <alignment horizontal="justify" vertical="top"/>
    </xf>
    <xf numFmtId="172" fontId="26" fillId="0" borderId="41" xfId="5" applyNumberFormat="1" applyFont="1" applyBorder="1" applyAlignment="1">
      <alignment horizontal="left" vertical="center" wrapText="1"/>
    </xf>
    <xf numFmtId="0" fontId="26" fillId="0" borderId="41" xfId="0" applyFont="1" applyBorder="1" applyAlignment="1" applyProtection="1">
      <alignment horizontal="center" vertical="center"/>
      <protection locked="0"/>
    </xf>
    <xf numFmtId="0" fontId="26" fillId="0" borderId="41" xfId="43274" applyBorder="1" applyAlignment="1">
      <alignment horizontal="left" vertical="center" wrapText="1"/>
    </xf>
    <xf numFmtId="0" fontId="26" fillId="0" borderId="41" xfId="5" applyFont="1" applyBorder="1" applyAlignment="1">
      <alignment horizontal="center" vertical="center"/>
    </xf>
    <xf numFmtId="172" fontId="26" fillId="0" borderId="41" xfId="5" applyNumberFormat="1" applyFont="1" applyBorder="1" applyAlignment="1">
      <alignment horizontal="center" vertical="center" wrapText="1"/>
    </xf>
    <xf numFmtId="2" fontId="26" fillId="0" borderId="41" xfId="43602" applyNumberFormat="1" applyBorder="1" applyAlignment="1">
      <alignment horizontal="left" vertical="center" wrapText="1"/>
    </xf>
    <xf numFmtId="207" fontId="26" fillId="0" borderId="41" xfId="43602" applyNumberFormat="1" applyBorder="1" applyAlignment="1">
      <alignment horizontal="center" vertical="center" wrapText="1"/>
    </xf>
    <xf numFmtId="49" fontId="26" fillId="0" borderId="41" xfId="5" applyNumberFormat="1" applyFont="1" applyBorder="1" applyAlignment="1">
      <alignment horizontal="center" vertical="center"/>
    </xf>
    <xf numFmtId="0" fontId="26" fillId="0" borderId="41" xfId="0" quotePrefix="1" applyFont="1" applyBorder="1" applyAlignment="1">
      <alignment horizontal="justify" vertical="center" wrapText="1"/>
    </xf>
    <xf numFmtId="2" fontId="155" fillId="109" borderId="55" xfId="43601" applyNumberFormat="1" applyFont="1" applyFill="1" applyBorder="1" applyAlignment="1">
      <alignment horizontal="center" vertical="center"/>
    </xf>
    <xf numFmtId="0" fontId="156" fillId="109" borderId="55" xfId="43601" applyFont="1" applyFill="1" applyBorder="1" applyAlignment="1">
      <alignment horizontal="left" vertical="center"/>
    </xf>
    <xf numFmtId="49" fontId="145" fillId="0" borderId="41" xfId="5" applyNumberFormat="1" applyFont="1" applyBorder="1" applyAlignment="1">
      <alignment horizontal="center" vertical="center" wrapText="1"/>
    </xf>
    <xf numFmtId="172" fontId="145" fillId="0" borderId="41" xfId="5" applyNumberFormat="1" applyFont="1" applyBorder="1" applyAlignment="1">
      <alignment vertical="center" wrapText="1"/>
    </xf>
    <xf numFmtId="172" fontId="26" fillId="0" borderId="41" xfId="5" applyNumberFormat="1" applyFont="1" applyBorder="1" applyAlignment="1">
      <alignment horizontal="justify" vertical="top" wrapText="1"/>
    </xf>
    <xf numFmtId="172" fontId="26" fillId="0" borderId="41" xfId="2" applyNumberFormat="1" applyBorder="1" applyAlignment="1">
      <alignment horizontal="justify" vertical="center" wrapText="1"/>
    </xf>
    <xf numFmtId="0" fontId="145" fillId="0" borderId="41" xfId="0" applyFont="1" applyBorder="1" applyAlignment="1">
      <alignment horizontal="left" vertical="center" wrapText="1"/>
    </xf>
    <xf numFmtId="172" fontId="26" fillId="0" borderId="41" xfId="2" applyNumberFormat="1" applyBorder="1" applyAlignment="1">
      <alignment horizontal="center" vertical="center"/>
    </xf>
    <xf numFmtId="172" fontId="114" fillId="0" borderId="41" xfId="7555" applyNumberFormat="1" applyFont="1" applyBorder="1" applyAlignment="1">
      <alignment horizontal="center" vertical="center"/>
    </xf>
    <xf numFmtId="0" fontId="181" fillId="0" borderId="41" xfId="43370" applyFont="1" applyBorder="1" applyAlignment="1">
      <alignment vertical="center" wrapText="1"/>
    </xf>
    <xf numFmtId="0" fontId="185" fillId="105" borderId="41" xfId="0" applyFont="1" applyFill="1" applyBorder="1" applyAlignment="1">
      <alignment vertical="center" wrapText="1"/>
    </xf>
    <xf numFmtId="0" fontId="185" fillId="105" borderId="3" xfId="0" applyFont="1" applyFill="1" applyBorder="1" applyAlignment="1">
      <alignment horizontal="center" vertical="center"/>
    </xf>
    <xf numFmtId="43" fontId="185" fillId="105" borderId="41" xfId="0" applyNumberFormat="1" applyFont="1" applyFill="1" applyBorder="1" applyAlignment="1">
      <alignment vertical="center" wrapText="1"/>
    </xf>
    <xf numFmtId="0" fontId="175" fillId="79" borderId="41" xfId="0" applyFont="1" applyFill="1" applyBorder="1" applyAlignment="1">
      <alignment horizontal="center" vertical="top"/>
    </xf>
    <xf numFmtId="0" fontId="176" fillId="0" borderId="41" xfId="0" applyFont="1" applyBorder="1" applyAlignment="1">
      <alignment horizontal="center" vertical="center" wrapText="1"/>
    </xf>
    <xf numFmtId="0" fontId="175" fillId="0" borderId="41" xfId="0" applyFont="1" applyBorder="1" applyAlignment="1">
      <alignment horizontal="justify" vertical="center" wrapText="1"/>
    </xf>
    <xf numFmtId="0" fontId="178" fillId="79" borderId="41" xfId="0" applyFont="1" applyFill="1" applyBorder="1" applyAlignment="1">
      <alignment horizontal="justify" vertical="center" wrapText="1"/>
    </xf>
    <xf numFmtId="0" fontId="174" fillId="79" borderId="41" xfId="0" applyFont="1" applyFill="1" applyBorder="1" applyAlignment="1">
      <alignment horizontal="center" vertical="center"/>
    </xf>
    <xf numFmtId="0" fontId="194" fillId="0" borderId="41" xfId="43606" applyFont="1" applyBorder="1" applyAlignment="1">
      <alignment horizontal="justify" vertical="top"/>
    </xf>
    <xf numFmtId="0" fontId="175" fillId="0" borderId="41" xfId="0" applyFont="1" applyBorder="1" applyAlignment="1">
      <alignment horizontal="center" vertical="center"/>
    </xf>
    <xf numFmtId="0" fontId="174" fillId="79" borderId="41" xfId="4" applyFont="1" applyFill="1" applyBorder="1" applyAlignment="1">
      <alignment horizontal="center" vertical="center"/>
    </xf>
    <xf numFmtId="207" fontId="174" fillId="79" borderId="41" xfId="0" applyNumberFormat="1" applyFont="1" applyFill="1" applyBorder="1" applyAlignment="1">
      <alignment horizontal="center" vertical="top"/>
    </xf>
    <xf numFmtId="0" fontId="178" fillId="79" borderId="41" xfId="0" applyFont="1" applyFill="1" applyBorder="1" applyAlignment="1">
      <alignment horizontal="left" vertical="top" wrapText="1"/>
    </xf>
    <xf numFmtId="0" fontId="174" fillId="79" borderId="41" xfId="43606" applyFont="1" applyFill="1" applyBorder="1" applyAlignment="1">
      <alignment horizontal="justify" vertical="top"/>
    </xf>
    <xf numFmtId="0" fontId="178" fillId="0" borderId="41" xfId="0" applyFont="1" applyBorder="1" applyAlignment="1">
      <alignment horizontal="justify" vertical="center" wrapText="1"/>
    </xf>
    <xf numFmtId="1" fontId="178" fillId="0" borderId="41" xfId="0" applyNumberFormat="1" applyFont="1" applyBorder="1" applyAlignment="1">
      <alignment vertical="top"/>
    </xf>
    <xf numFmtId="0" fontId="175" fillId="0" borderId="41" xfId="0" applyFont="1" applyBorder="1" applyAlignment="1">
      <alignment horizontal="left" vertical="center" wrapText="1"/>
    </xf>
    <xf numFmtId="0" fontId="175" fillId="0" borderId="41" xfId="4" applyFont="1" applyBorder="1" applyAlignment="1">
      <alignment vertical="center"/>
    </xf>
    <xf numFmtId="0" fontId="178" fillId="0" borderId="41" xfId="0" applyFont="1" applyBorder="1" applyAlignment="1">
      <alignment horizontal="justify" vertical="center"/>
    </xf>
    <xf numFmtId="0" fontId="178" fillId="0" borderId="41" xfId="0" applyFont="1" applyBorder="1" applyAlignment="1">
      <alignment horizontal="left" vertical="top" wrapText="1"/>
    </xf>
    <xf numFmtId="0" fontId="175" fillId="0" borderId="41" xfId="0" applyFont="1" applyBorder="1" applyAlignment="1">
      <alignment vertical="center"/>
    </xf>
    <xf numFmtId="207" fontId="174" fillId="79" borderId="41" xfId="0" applyNumberFormat="1" applyFont="1" applyFill="1" applyBorder="1" applyAlignment="1">
      <alignment horizontal="center" vertical="center"/>
    </xf>
    <xf numFmtId="0" fontId="175" fillId="0" borderId="41" xfId="0" applyFont="1" applyBorder="1" applyAlignment="1">
      <alignment horizontal="justify" vertical="top" wrapText="1"/>
    </xf>
    <xf numFmtId="3" fontId="175" fillId="79" borderId="41" xfId="0" applyNumberFormat="1" applyFont="1" applyFill="1" applyBorder="1" applyAlignment="1">
      <alignment horizontal="justify" vertical="top" wrapText="1"/>
    </xf>
    <xf numFmtId="3" fontId="178" fillId="79" borderId="41" xfId="0" applyNumberFormat="1" applyFont="1" applyFill="1" applyBorder="1" applyAlignment="1">
      <alignment horizontal="justify" vertical="top" wrapText="1"/>
    </xf>
    <xf numFmtId="0" fontId="175" fillId="0" borderId="41" xfId="100" applyFont="1" applyBorder="1" applyAlignment="1">
      <alignment horizontal="justify" vertical="top"/>
    </xf>
    <xf numFmtId="207" fontId="175" fillId="79" borderId="41" xfId="4" applyNumberFormat="1" applyFont="1" applyFill="1" applyBorder="1" applyAlignment="1">
      <alignment horizontal="center" vertical="top"/>
    </xf>
    <xf numFmtId="0" fontId="175" fillId="79" borderId="41" xfId="4" applyFont="1" applyFill="1" applyBorder="1" applyAlignment="1">
      <alignment horizontal="center" vertical="top"/>
    </xf>
    <xf numFmtId="0" fontId="175" fillId="79" borderId="41" xfId="100" applyFont="1" applyFill="1" applyBorder="1" applyAlignment="1">
      <alignment horizontal="justify" vertical="top"/>
    </xf>
    <xf numFmtId="0" fontId="178" fillId="0" borderId="41" xfId="43606" applyFont="1" applyBorder="1" applyAlignment="1">
      <alignment horizontal="justify" vertical="top"/>
    </xf>
    <xf numFmtId="172" fontId="175" fillId="79" borderId="41" xfId="0" applyNumberFormat="1" applyFont="1" applyFill="1" applyBorder="1" applyAlignment="1">
      <alignment horizontal="justify" vertical="top" wrapText="1"/>
    </xf>
    <xf numFmtId="2" fontId="175" fillId="79" borderId="41" xfId="4" applyNumberFormat="1" applyFont="1" applyFill="1" applyBorder="1" applyAlignment="1">
      <alignment horizontal="center" vertical="top"/>
    </xf>
    <xf numFmtId="0" fontId="175" fillId="0" borderId="41" xfId="43606" applyFont="1" applyBorder="1" applyAlignment="1">
      <alignment horizontal="justify" vertical="top" wrapText="1"/>
    </xf>
    <xf numFmtId="1" fontId="175" fillId="79" borderId="41" xfId="0" applyNumberFormat="1" applyFont="1" applyFill="1" applyBorder="1" applyAlignment="1">
      <alignment horizontal="center" vertical="top"/>
    </xf>
    <xf numFmtId="207" fontId="175" fillId="79" borderId="41" xfId="0" applyNumberFormat="1" applyFont="1" applyFill="1" applyBorder="1" applyAlignment="1">
      <alignment horizontal="center" vertical="top"/>
    </xf>
    <xf numFmtId="0" fontId="175" fillId="0" borderId="41" xfId="43606" applyFont="1" applyBorder="1" applyAlignment="1">
      <alignment horizontal="justify" vertical="top"/>
    </xf>
    <xf numFmtId="0" fontId="175" fillId="79" borderId="41" xfId="0" applyFont="1" applyFill="1" applyBorder="1" applyAlignment="1">
      <alignment horizontal="justify" vertical="top"/>
    </xf>
    <xf numFmtId="0" fontId="175" fillId="79" borderId="3" xfId="0" applyFont="1" applyFill="1" applyBorder="1" applyAlignment="1">
      <alignment horizontal="center" vertical="top"/>
    </xf>
    <xf numFmtId="0" fontId="177" fillId="0" borderId="3" xfId="0" applyFont="1" applyBorder="1" applyAlignment="1">
      <alignment horizontal="center" vertical="center" wrapText="1"/>
    </xf>
    <xf numFmtId="0" fontId="175" fillId="0" borderId="3" xfId="0" applyFont="1" applyBorder="1" applyAlignment="1">
      <alignment horizontal="center" vertical="center"/>
    </xf>
    <xf numFmtId="0" fontId="175" fillId="0" borderId="3" xfId="0" applyFont="1" applyBorder="1" applyAlignment="1">
      <alignment horizontal="center" vertical="center" wrapText="1"/>
    </xf>
    <xf numFmtId="0" fontId="175" fillId="79" borderId="3" xfId="0" applyFont="1" applyFill="1" applyBorder="1" applyAlignment="1">
      <alignment horizontal="center" vertical="center" wrapText="1"/>
    </xf>
    <xf numFmtId="0" fontId="137" fillId="0" borderId="4" xfId="0" applyFont="1" applyBorder="1" applyAlignment="1">
      <alignment vertical="top" wrapText="1"/>
    </xf>
    <xf numFmtId="49" fontId="181" fillId="0" borderId="41" xfId="5" applyNumberFormat="1" applyFont="1" applyBorder="1" applyAlignment="1">
      <alignment horizontal="center" vertical="center"/>
    </xf>
    <xf numFmtId="0" fontId="181" fillId="0" borderId="41" xfId="0" applyFont="1" applyBorder="1" applyAlignment="1">
      <alignment horizontal="left" vertical="center" wrapText="1"/>
    </xf>
    <xf numFmtId="1" fontId="181" fillId="0" borderId="41" xfId="5" applyNumberFormat="1" applyFont="1" applyBorder="1" applyAlignment="1">
      <alignment horizontal="center" vertical="center"/>
    </xf>
    <xf numFmtId="49" fontId="108" fillId="0" borderId="41" xfId="5" applyNumberFormat="1" applyFont="1" applyBorder="1" applyAlignment="1">
      <alignment horizontal="center" vertical="center" wrapText="1"/>
    </xf>
    <xf numFmtId="0" fontId="108" fillId="0" borderId="41" xfId="0" applyFont="1" applyBorder="1" applyAlignment="1">
      <alignment horizontal="left" vertical="center" wrapText="1"/>
    </xf>
    <xf numFmtId="0" fontId="108" fillId="0" borderId="41" xfId="1" applyFont="1" applyBorder="1" applyAlignment="1">
      <alignment horizontal="justify" vertical="center" wrapText="1"/>
    </xf>
    <xf numFmtId="0" fontId="108" fillId="0" borderId="41" xfId="1" applyFont="1" applyBorder="1" applyAlignment="1">
      <alignment horizontal="left" vertical="center" wrapText="1"/>
    </xf>
    <xf numFmtId="0" fontId="178" fillId="0" borderId="3" xfId="0" applyFont="1" applyBorder="1" applyAlignment="1">
      <alignment horizontal="center" vertical="center"/>
    </xf>
    <xf numFmtId="0" fontId="108" fillId="0" borderId="41" xfId="5868" applyFont="1" applyBorder="1" applyAlignment="1">
      <alignment horizontal="left" vertical="top" wrapText="1"/>
    </xf>
    <xf numFmtId="0" fontId="181" fillId="0" borderId="41" xfId="0" applyFont="1" applyBorder="1" applyAlignment="1" applyProtection="1">
      <alignment horizontal="center" vertical="center"/>
      <protection locked="0"/>
    </xf>
    <xf numFmtId="43" fontId="136" fillId="0" borderId="1" xfId="139" applyFont="1" applyFill="1" applyBorder="1" applyAlignment="1">
      <alignment horizontal="left" vertical="top"/>
    </xf>
    <xf numFmtId="0" fontId="139" fillId="107" borderId="60" xfId="0" applyFont="1" applyFill="1" applyBorder="1" applyAlignment="1">
      <alignment horizontal="center" vertical="center" wrapText="1"/>
    </xf>
    <xf numFmtId="0" fontId="139" fillId="107" borderId="53" xfId="0" applyFont="1" applyFill="1" applyBorder="1" applyAlignment="1">
      <alignment horizontal="center" vertical="center" wrapText="1"/>
    </xf>
    <xf numFmtId="205" fontId="136" fillId="0" borderId="60" xfId="0" applyNumberFormat="1" applyFont="1" applyBorder="1" applyAlignment="1">
      <alignment horizontal="center" vertical="center" wrapText="1"/>
    </xf>
    <xf numFmtId="205" fontId="136" fillId="0" borderId="53" xfId="0" applyNumberFormat="1" applyFont="1" applyBorder="1" applyAlignment="1">
      <alignment horizontal="center" vertical="center" wrapText="1"/>
    </xf>
    <xf numFmtId="0" fontId="156" fillId="109" borderId="3" xfId="43601" applyFont="1" applyFill="1" applyBorder="1" applyAlignment="1">
      <alignment horizontal="left" vertical="center"/>
    </xf>
    <xf numFmtId="0" fontId="156" fillId="109" borderId="4" xfId="43601" applyFont="1" applyFill="1" applyBorder="1" applyAlignment="1">
      <alignment horizontal="left" vertical="center"/>
    </xf>
    <xf numFmtId="0" fontId="156" fillId="109" borderId="50" xfId="43601" applyFont="1" applyFill="1" applyBorder="1" applyAlignment="1">
      <alignment horizontal="left" vertical="center"/>
    </xf>
    <xf numFmtId="43" fontId="158" fillId="0" borderId="3" xfId="121" applyFont="1" applyFill="1" applyBorder="1" applyAlignment="1" applyProtection="1">
      <alignment horizontal="center" vertical="center"/>
    </xf>
    <xf numFmtId="43" fontId="158" fillId="0" borderId="4" xfId="121" applyFont="1" applyFill="1" applyBorder="1" applyAlignment="1" applyProtection="1">
      <alignment horizontal="center" vertical="center"/>
    </xf>
    <xf numFmtId="43" fontId="158" fillId="0" borderId="50" xfId="121" applyFont="1" applyFill="1" applyBorder="1" applyAlignment="1" applyProtection="1">
      <alignment horizontal="center" vertical="center"/>
    </xf>
    <xf numFmtId="43" fontId="158" fillId="0" borderId="3" xfId="121" applyFont="1" applyFill="1" applyBorder="1" applyAlignment="1" applyProtection="1">
      <alignment vertical="center"/>
    </xf>
    <xf numFmtId="43" fontId="158" fillId="0" borderId="4" xfId="121" applyFont="1" applyFill="1" applyBorder="1" applyAlignment="1" applyProtection="1">
      <alignment vertical="center"/>
    </xf>
    <xf numFmtId="43" fontId="158" fillId="0" borderId="50" xfId="121" applyFont="1" applyFill="1" applyBorder="1" applyAlignment="1" applyProtection="1">
      <alignment vertical="center"/>
    </xf>
    <xf numFmtId="43" fontId="158" fillId="0" borderId="3" xfId="121" applyFont="1" applyFill="1" applyBorder="1" applyAlignment="1" applyProtection="1">
      <alignment horizontal="center" vertical="center" wrapText="1"/>
    </xf>
    <xf numFmtId="43" fontId="158" fillId="0" borderId="4" xfId="121" applyFont="1" applyFill="1" applyBorder="1" applyAlignment="1" applyProtection="1">
      <alignment horizontal="center" vertical="center" wrapText="1"/>
    </xf>
    <xf numFmtId="43" fontId="158" fillId="0" borderId="50" xfId="121" applyFont="1" applyFill="1" applyBorder="1" applyAlignment="1" applyProtection="1">
      <alignment horizontal="center" vertical="center" wrapText="1"/>
    </xf>
    <xf numFmtId="2" fontId="158" fillId="0" borderId="3" xfId="43601" applyNumberFormat="1" applyFont="1" applyBorder="1" applyAlignment="1">
      <alignment horizontal="center" vertical="center"/>
    </xf>
    <xf numFmtId="2" fontId="158" fillId="0" borderId="4" xfId="43601" applyNumberFormat="1" applyFont="1" applyBorder="1" applyAlignment="1">
      <alignment horizontal="center" vertical="center"/>
    </xf>
    <xf numFmtId="2" fontId="158" fillId="0" borderId="50" xfId="43601" applyNumberFormat="1" applyFont="1" applyBorder="1" applyAlignment="1">
      <alignment horizontal="center" vertical="center"/>
    </xf>
    <xf numFmtId="0" fontId="138" fillId="0" borderId="41" xfId="0" applyFont="1" applyBorder="1" applyAlignment="1">
      <alignment horizontal="left" vertical="top" wrapText="1"/>
    </xf>
    <xf numFmtId="0" fontId="138" fillId="0" borderId="60" xfId="0" applyFont="1" applyBorder="1" applyAlignment="1">
      <alignment horizontal="center" vertical="center" wrapText="1"/>
    </xf>
    <xf numFmtId="0" fontId="138" fillId="0" borderId="53" xfId="0" applyFont="1" applyBorder="1" applyAlignment="1">
      <alignment horizontal="center" vertical="center" wrapText="1"/>
    </xf>
    <xf numFmtId="0" fontId="136" fillId="0" borderId="60" xfId="0" applyFont="1" applyBorder="1" applyAlignment="1">
      <alignment horizontal="center" vertical="center" wrapText="1"/>
    </xf>
    <xf numFmtId="0" fontId="136" fillId="0" borderId="53" xfId="0" applyFont="1" applyBorder="1" applyAlignment="1">
      <alignment horizontal="center" vertical="center" wrapText="1"/>
    </xf>
    <xf numFmtId="0" fontId="138" fillId="0" borderId="41" xfId="0" applyFont="1" applyBorder="1" applyAlignment="1">
      <alignment horizontal="left" vertical="top"/>
    </xf>
    <xf numFmtId="43" fontId="158" fillId="0" borderId="41" xfId="121" applyFont="1" applyFill="1" applyBorder="1" applyAlignment="1" applyProtection="1">
      <alignment horizontal="center" vertical="center"/>
    </xf>
    <xf numFmtId="0" fontId="136" fillId="0" borderId="64" xfId="0" applyFont="1" applyBorder="1" applyAlignment="1">
      <alignment horizontal="center" vertical="center" wrapText="1"/>
    </xf>
    <xf numFmtId="0" fontId="136" fillId="0" borderId="61" xfId="0" applyFont="1" applyBorder="1" applyAlignment="1">
      <alignment horizontal="center" vertical="center" wrapText="1"/>
    </xf>
    <xf numFmtId="0" fontId="136" fillId="0" borderId="58" xfId="0" applyFont="1" applyBorder="1" applyAlignment="1">
      <alignment horizontal="center" vertical="center" wrapText="1"/>
    </xf>
    <xf numFmtId="0" fontId="140" fillId="107" borderId="3" xfId="0" applyFont="1" applyFill="1" applyBorder="1" applyAlignment="1">
      <alignment horizontal="center"/>
    </xf>
    <xf numFmtId="0" fontId="140" fillId="107" borderId="50" xfId="0" applyFont="1" applyFill="1" applyBorder="1" applyAlignment="1">
      <alignment horizontal="center"/>
    </xf>
    <xf numFmtId="0" fontId="138" fillId="0" borderId="41" xfId="0" applyFont="1" applyBorder="1" applyAlignment="1">
      <alignment horizontal="left" vertical="center"/>
    </xf>
    <xf numFmtId="0" fontId="138" fillId="0" borderId="3" xfId="0" applyFont="1" applyBorder="1" applyAlignment="1">
      <alignment horizontal="left" vertical="center"/>
    </xf>
    <xf numFmtId="0" fontId="138" fillId="0" borderId="4" xfId="0" applyFont="1" applyBorder="1" applyAlignment="1">
      <alignment horizontal="left" vertical="center"/>
    </xf>
    <xf numFmtId="0" fontId="138" fillId="0" borderId="50" xfId="0" applyFont="1" applyBorder="1" applyAlignment="1">
      <alignment horizontal="left" vertical="center"/>
    </xf>
    <xf numFmtId="0" fontId="137" fillId="0" borderId="3" xfId="0" applyFont="1" applyBorder="1" applyAlignment="1">
      <alignment horizontal="center"/>
    </xf>
    <xf numFmtId="0" fontId="137" fillId="0" borderId="4" xfId="0" applyFont="1" applyBorder="1" applyAlignment="1">
      <alignment horizontal="center"/>
    </xf>
    <xf numFmtId="0" fontId="137" fillId="0" borderId="50" xfId="0" applyFont="1" applyBorder="1" applyAlignment="1">
      <alignment horizontal="center"/>
    </xf>
    <xf numFmtId="0" fontId="138" fillId="0" borderId="3" xfId="0" applyFont="1" applyBorder="1" applyAlignment="1">
      <alignment horizontal="center" vertical="top" wrapText="1"/>
    </xf>
    <xf numFmtId="0" fontId="138" fillId="0" borderId="4" xfId="0" applyFont="1" applyBorder="1" applyAlignment="1">
      <alignment horizontal="center" vertical="top" wrapText="1"/>
    </xf>
    <xf numFmtId="0" fontId="138" fillId="0" borderId="3" xfId="0" applyFont="1" applyBorder="1" applyAlignment="1">
      <alignment horizontal="center" vertical="center" wrapText="1"/>
    </xf>
    <xf numFmtId="0" fontId="138" fillId="0" borderId="50" xfId="0" applyFont="1" applyBorder="1" applyAlignment="1">
      <alignment horizontal="center" vertical="center" wrapText="1"/>
    </xf>
    <xf numFmtId="0" fontId="138" fillId="0" borderId="3" xfId="0" applyFont="1" applyBorder="1" applyAlignment="1">
      <alignment horizontal="center" vertical="center"/>
    </xf>
    <xf numFmtId="0" fontId="138" fillId="0" borderId="4" xfId="0" applyFont="1" applyBorder="1" applyAlignment="1">
      <alignment horizontal="center" vertical="center"/>
    </xf>
    <xf numFmtId="0" fontId="138" fillId="0" borderId="61" xfId="0" applyFont="1" applyBorder="1" applyAlignment="1">
      <alignment horizontal="center" vertical="center"/>
    </xf>
    <xf numFmtId="0" fontId="138" fillId="0" borderId="58" xfId="0" applyFont="1" applyBorder="1" applyAlignment="1">
      <alignment horizontal="center" vertical="center"/>
    </xf>
    <xf numFmtId="0" fontId="156" fillId="109" borderId="41" xfId="43601" applyFont="1" applyFill="1" applyBorder="1" applyAlignment="1">
      <alignment horizontal="left" vertical="center"/>
    </xf>
    <xf numFmtId="0" fontId="143" fillId="105" borderId="41" xfId="0" applyFont="1" applyFill="1" applyBorder="1" applyAlignment="1">
      <alignment horizontal="center" vertical="center" wrapText="1"/>
    </xf>
    <xf numFmtId="0" fontId="144" fillId="0" borderId="5" xfId="6197" applyFont="1" applyBorder="1" applyAlignment="1">
      <alignment horizontal="center"/>
    </xf>
    <xf numFmtId="0" fontId="144" fillId="0" borderId="1" xfId="6197" applyFont="1" applyBorder="1" applyAlignment="1">
      <alignment horizontal="center"/>
    </xf>
    <xf numFmtId="43" fontId="145" fillId="107" borderId="3" xfId="139" applyFont="1" applyFill="1" applyBorder="1" applyAlignment="1">
      <alignment horizontal="center" vertical="center" wrapText="1"/>
    </xf>
    <xf numFmtId="43" fontId="145" fillId="107" borderId="50" xfId="139" applyFont="1" applyFill="1" applyBorder="1" applyAlignment="1">
      <alignment horizontal="center" vertical="center" wrapText="1"/>
    </xf>
    <xf numFmtId="43" fontId="145" fillId="107" borderId="41" xfId="139" applyFont="1" applyFill="1" applyBorder="1" applyAlignment="1">
      <alignment horizontal="center" vertical="center" wrapText="1"/>
    </xf>
    <xf numFmtId="165" fontId="152" fillId="107" borderId="41" xfId="43280" applyFont="1" applyFill="1" applyBorder="1" applyAlignment="1">
      <alignment horizontal="center" vertical="center" wrapText="1"/>
    </xf>
    <xf numFmtId="0" fontId="145" fillId="79" borderId="5" xfId="43285" applyFont="1" applyFill="1" applyBorder="1" applyAlignment="1">
      <alignment horizontal="center" vertical="center" wrapText="1"/>
    </xf>
    <xf numFmtId="0" fontId="145" fillId="79" borderId="1" xfId="43285" applyFont="1" applyFill="1" applyAlignment="1">
      <alignment horizontal="center" vertical="center" wrapText="1"/>
    </xf>
    <xf numFmtId="165" fontId="145" fillId="106" borderId="60" xfId="43280" applyFont="1" applyFill="1" applyBorder="1" applyAlignment="1">
      <alignment horizontal="center" vertical="center" wrapText="1"/>
    </xf>
    <xf numFmtId="165" fontId="145" fillId="106" borderId="51" xfId="43280" applyFont="1" applyFill="1" applyBorder="1" applyAlignment="1">
      <alignment horizontal="center" vertical="center" wrapText="1"/>
    </xf>
    <xf numFmtId="165" fontId="145" fillId="106" borderId="53" xfId="43280" applyFont="1" applyFill="1" applyBorder="1" applyAlignment="1">
      <alignment horizontal="center" vertical="center" wrapText="1"/>
    </xf>
    <xf numFmtId="0" fontId="144" fillId="107" borderId="60" xfId="0" applyFont="1" applyFill="1" applyBorder="1" applyAlignment="1">
      <alignment horizontal="center" vertical="center"/>
    </xf>
    <xf numFmtId="0" fontId="144" fillId="107" borderId="51" xfId="0" applyFont="1" applyFill="1" applyBorder="1" applyAlignment="1">
      <alignment horizontal="center" vertical="center"/>
    </xf>
    <xf numFmtId="0" fontId="144" fillId="107" borderId="53" xfId="0" applyFont="1" applyFill="1" applyBorder="1" applyAlignment="1">
      <alignment horizontal="center" vertical="center"/>
    </xf>
    <xf numFmtId="0" fontId="145" fillId="106" borderId="41" xfId="43285" applyFont="1" applyFill="1" applyBorder="1" applyAlignment="1">
      <alignment horizontal="center" vertical="center" wrapText="1"/>
    </xf>
    <xf numFmtId="0" fontId="145" fillId="106" borderId="41" xfId="43285" applyFont="1" applyFill="1" applyBorder="1" applyAlignment="1">
      <alignment horizontal="center" vertical="center"/>
    </xf>
    <xf numFmtId="0" fontId="185" fillId="105" borderId="3" xfId="0" applyFont="1" applyFill="1" applyBorder="1" applyAlignment="1">
      <alignment horizontal="center" vertical="center"/>
    </xf>
    <xf numFmtId="0" fontId="185" fillId="105" borderId="4" xfId="0" applyFont="1" applyFill="1" applyBorder="1" applyAlignment="1">
      <alignment horizontal="center" vertical="center"/>
    </xf>
    <xf numFmtId="0" fontId="185" fillId="105" borderId="50" xfId="0" applyFont="1" applyFill="1" applyBorder="1" applyAlignment="1">
      <alignment horizontal="center" vertical="center"/>
    </xf>
    <xf numFmtId="165" fontId="145" fillId="106" borderId="41" xfId="43280" applyFont="1" applyFill="1" applyBorder="1" applyAlignment="1">
      <alignment horizontal="center" vertical="center" wrapText="1"/>
    </xf>
    <xf numFmtId="0" fontId="143" fillId="0" borderId="41" xfId="0" applyFont="1" applyBorder="1" applyAlignment="1">
      <alignment horizontal="right"/>
    </xf>
    <xf numFmtId="43" fontId="143" fillId="105" borderId="3" xfId="139" applyFont="1" applyFill="1" applyBorder="1" applyAlignment="1">
      <alignment horizontal="center" wrapText="1"/>
    </xf>
    <xf numFmtId="43" fontId="143" fillId="105" borderId="50" xfId="139" applyFont="1" applyFill="1" applyBorder="1" applyAlignment="1">
      <alignment horizontal="center" wrapText="1"/>
    </xf>
    <xf numFmtId="0" fontId="144" fillId="0" borderId="1" xfId="6197" applyFont="1" applyAlignment="1">
      <alignment horizontal="center"/>
    </xf>
    <xf numFmtId="0" fontId="143" fillId="0" borderId="1" xfId="6197" applyFont="1" applyAlignment="1">
      <alignment horizontal="center"/>
    </xf>
    <xf numFmtId="0" fontId="145" fillId="79" borderId="62" xfId="43285" applyFont="1" applyFill="1" applyBorder="1" applyAlignment="1">
      <alignment horizontal="center" vertical="center" wrapText="1"/>
    </xf>
    <xf numFmtId="0" fontId="145" fillId="79" borderId="46" xfId="43285" applyFont="1" applyFill="1" applyBorder="1" applyAlignment="1">
      <alignment horizontal="center" vertical="center" wrapText="1"/>
    </xf>
    <xf numFmtId="0" fontId="145" fillId="79" borderId="63" xfId="43285" applyFont="1" applyFill="1" applyBorder="1" applyAlignment="1">
      <alignment horizontal="center" vertical="center" wrapText="1"/>
    </xf>
    <xf numFmtId="0" fontId="145" fillId="79" borderId="62" xfId="43285" applyFont="1" applyFill="1" applyBorder="1" applyAlignment="1">
      <alignment horizontal="center"/>
    </xf>
    <xf numFmtId="0" fontId="145" fillId="79" borderId="46" xfId="43285" applyFont="1" applyFill="1" applyBorder="1" applyAlignment="1">
      <alignment horizontal="center"/>
    </xf>
    <xf numFmtId="0" fontId="145" fillId="79" borderId="63" xfId="43285" applyFont="1" applyFill="1" applyBorder="1" applyAlignment="1">
      <alignment horizontal="center"/>
    </xf>
    <xf numFmtId="43" fontId="145" fillId="106" borderId="41" xfId="139" applyFont="1" applyFill="1" applyBorder="1" applyAlignment="1">
      <alignment horizontal="center" vertical="center" wrapText="1"/>
    </xf>
    <xf numFmtId="165" fontId="152" fillId="108" borderId="60" xfId="43280" applyFont="1" applyFill="1" applyBorder="1" applyAlignment="1">
      <alignment horizontal="center" vertical="center" wrapText="1"/>
    </xf>
    <xf numFmtId="165" fontId="152" fillId="108" borderId="53" xfId="43280" applyFont="1" applyFill="1" applyBorder="1" applyAlignment="1">
      <alignment horizontal="center" vertical="center" wrapText="1"/>
    </xf>
    <xf numFmtId="165" fontId="152" fillId="108" borderId="60" xfId="43280" applyFont="1" applyFill="1" applyBorder="1" applyAlignment="1">
      <alignment horizontal="center" vertical="center"/>
    </xf>
    <xf numFmtId="165" fontId="152" fillId="108" borderId="51" xfId="43280" applyFont="1" applyFill="1" applyBorder="1" applyAlignment="1">
      <alignment horizontal="center" vertical="center"/>
    </xf>
    <xf numFmtId="165" fontId="152" fillId="108" borderId="53" xfId="43280" applyFont="1" applyFill="1" applyBorder="1" applyAlignment="1">
      <alignment horizontal="center" vertical="center"/>
    </xf>
    <xf numFmtId="43" fontId="145" fillId="107" borderId="4" xfId="139" applyFont="1" applyFill="1" applyBorder="1" applyAlignment="1">
      <alignment horizontal="center" vertical="center" wrapText="1"/>
    </xf>
    <xf numFmtId="165" fontId="145" fillId="107" borderId="60" xfId="43280" applyFont="1" applyFill="1" applyBorder="1" applyAlignment="1">
      <alignment horizontal="center" vertical="center" wrapText="1"/>
    </xf>
    <xf numFmtId="165" fontId="145" fillId="107" borderId="53" xfId="43280" applyFont="1" applyFill="1" applyBorder="1" applyAlignment="1">
      <alignment horizontal="center" vertical="center" wrapText="1"/>
    </xf>
    <xf numFmtId="0" fontId="145" fillId="79" borderId="1" xfId="43285" applyFont="1" applyFill="1" applyAlignment="1">
      <alignment horizontal="center"/>
    </xf>
    <xf numFmtId="165" fontId="152" fillId="106" borderId="41" xfId="43280" applyFont="1" applyFill="1" applyBorder="1" applyAlignment="1">
      <alignment horizontal="center" vertical="center" wrapText="1"/>
    </xf>
    <xf numFmtId="165" fontId="145" fillId="106" borderId="41" xfId="43280" applyFont="1" applyFill="1" applyBorder="1" applyAlignment="1">
      <alignment horizontal="center" vertical="center"/>
    </xf>
    <xf numFmtId="0" fontId="143" fillId="0" borderId="3" xfId="0" applyFont="1" applyBorder="1" applyAlignment="1">
      <alignment horizontal="right"/>
    </xf>
    <xf numFmtId="0" fontId="143" fillId="0" borderId="50" xfId="0" applyFont="1" applyBorder="1" applyAlignment="1">
      <alignment horizontal="right"/>
    </xf>
    <xf numFmtId="0" fontId="144" fillId="0" borderId="3" xfId="0" applyFont="1" applyBorder="1" applyAlignment="1">
      <alignment horizontal="right"/>
    </xf>
    <xf numFmtId="0" fontId="144" fillId="0" borderId="50" xfId="0" applyFont="1" applyBorder="1" applyAlignment="1">
      <alignment horizontal="right"/>
    </xf>
    <xf numFmtId="0" fontId="1" fillId="0" borderId="1" xfId="43604" applyFont="1"/>
    <xf numFmtId="206" fontId="143" fillId="0" borderId="1" xfId="139" applyNumberFormat="1" applyFont="1" applyBorder="1"/>
    <xf numFmtId="206" fontId="143" fillId="79" borderId="1" xfId="139" applyNumberFormat="1" applyFont="1" applyFill="1" applyBorder="1"/>
    <xf numFmtId="206" fontId="145" fillId="106" borderId="60" xfId="139" applyNumberFormat="1" applyFont="1" applyFill="1" applyBorder="1" applyAlignment="1">
      <alignment horizontal="center" vertical="center" wrapText="1"/>
    </xf>
    <xf numFmtId="206" fontId="145" fillId="106" borderId="51" xfId="139" applyNumberFormat="1" applyFont="1" applyFill="1" applyBorder="1" applyAlignment="1">
      <alignment horizontal="center" vertical="center" wrapText="1"/>
    </xf>
    <xf numFmtId="206" fontId="145" fillId="106" borderId="53" xfId="139" applyNumberFormat="1" applyFont="1" applyFill="1" applyBorder="1" applyAlignment="1">
      <alignment horizontal="center" vertical="center" wrapText="1"/>
    </xf>
    <xf numFmtId="206" fontId="186" fillId="106" borderId="61" xfId="139" applyNumberFormat="1" applyFont="1" applyFill="1" applyBorder="1" applyAlignment="1">
      <alignment horizontal="center" vertical="center"/>
    </xf>
    <xf numFmtId="206" fontId="156" fillId="109" borderId="4" xfId="139" applyNumberFormat="1" applyFont="1" applyFill="1" applyBorder="1" applyAlignment="1">
      <alignment vertical="center"/>
    </xf>
    <xf numFmtId="206" fontId="155" fillId="0" borderId="41" xfId="139" applyNumberFormat="1" applyFont="1" applyFill="1" applyBorder="1" applyAlignment="1" applyProtection="1">
      <alignment horizontal="center" vertical="center"/>
    </xf>
    <xf numFmtId="206" fontId="155" fillId="79" borderId="41" xfId="139" applyNumberFormat="1" applyFont="1" applyFill="1" applyBorder="1" applyAlignment="1" applyProtection="1">
      <alignment horizontal="center" vertical="center"/>
    </xf>
    <xf numFmtId="206" fontId="156" fillId="0" borderId="41" xfId="139" applyNumberFormat="1" applyFont="1" applyBorder="1" applyAlignment="1">
      <alignment vertical="center"/>
    </xf>
    <xf numFmtId="206" fontId="155" fillId="79" borderId="53" xfId="139" applyNumberFormat="1" applyFont="1" applyFill="1" applyBorder="1" applyAlignment="1" applyProtection="1">
      <alignment horizontal="center" vertical="center"/>
    </xf>
    <xf numFmtId="206" fontId="137" fillId="106" borderId="61" xfId="139" applyNumberFormat="1" applyFont="1" applyFill="1" applyBorder="1"/>
    <xf numFmtId="206" fontId="143" fillId="0" borderId="41" xfId="139" applyNumberFormat="1" applyFont="1" applyBorder="1" applyAlignment="1">
      <alignment horizontal="center" vertical="center"/>
    </xf>
    <xf numFmtId="206" fontId="155" fillId="79" borderId="41" xfId="139" applyNumberFormat="1" applyFont="1" applyFill="1" applyBorder="1" applyAlignment="1">
      <alignment horizontal="center" vertical="center"/>
    </xf>
    <xf numFmtId="206" fontId="158" fillId="0" borderId="41" xfId="139" applyNumberFormat="1" applyFont="1" applyFill="1" applyBorder="1" applyAlignment="1" applyProtection="1">
      <alignment horizontal="center" vertical="center"/>
    </xf>
    <xf numFmtId="206" fontId="137" fillId="106" borderId="4" xfId="139" applyNumberFormat="1" applyFont="1" applyFill="1" applyBorder="1" applyAlignment="1">
      <alignment horizontal="center" vertical="center"/>
    </xf>
    <xf numFmtId="206" fontId="137" fillId="0" borderId="41" xfId="139" applyNumberFormat="1" applyFont="1" applyBorder="1" applyAlignment="1">
      <alignment horizontal="center" vertical="center"/>
    </xf>
    <xf numFmtId="206" fontId="155" fillId="0" borderId="53" xfId="139" applyNumberFormat="1" applyFont="1" applyFill="1" applyBorder="1" applyAlignment="1" applyProtection="1">
      <alignment horizontal="center" vertical="center"/>
    </xf>
    <xf numFmtId="206" fontId="164" fillId="0" borderId="41" xfId="139" applyNumberFormat="1" applyFont="1" applyBorder="1" applyAlignment="1" applyProtection="1">
      <alignment horizontal="center" vertical="center"/>
      <protection locked="0"/>
    </xf>
    <xf numFmtId="206" fontId="164" fillId="0" borderId="53" xfId="139" applyNumberFormat="1" applyFont="1" applyBorder="1" applyAlignment="1" applyProtection="1">
      <alignment horizontal="center" vertical="center"/>
      <protection locked="0"/>
    </xf>
    <xf numFmtId="206" fontId="155" fillId="109" borderId="4" xfId="139" applyNumberFormat="1" applyFont="1" applyFill="1" applyBorder="1" applyAlignment="1">
      <alignment horizontal="center" vertical="center"/>
    </xf>
    <xf numFmtId="206" fontId="26" fillId="0" borderId="41" xfId="139" applyNumberFormat="1" applyFont="1" applyBorder="1" applyAlignment="1">
      <alignment horizontal="center" vertical="center"/>
    </xf>
    <xf numFmtId="206" fontId="143" fillId="0" borderId="0" xfId="139" applyNumberFormat="1" applyFont="1" applyAlignment="1">
      <alignment horizontal="center" vertical="center"/>
    </xf>
    <xf numFmtId="206" fontId="164" fillId="0" borderId="4" xfId="139" applyNumberFormat="1" applyFont="1" applyBorder="1" applyAlignment="1" applyProtection="1">
      <alignment horizontal="center" vertical="center"/>
      <protection locked="0"/>
    </xf>
    <xf numFmtId="206" fontId="175" fillId="109" borderId="41" xfId="139" applyNumberFormat="1" applyFont="1" applyFill="1" applyBorder="1" applyAlignment="1">
      <alignment horizontal="justify" vertical="top"/>
    </xf>
    <xf numFmtId="206" fontId="178" fillId="0" borderId="3" xfId="139" applyNumberFormat="1" applyFont="1" applyBorder="1" applyAlignment="1">
      <alignment horizontal="center" vertical="center"/>
    </xf>
    <xf numFmtId="206" fontId="143" fillId="0" borderId="0" xfId="139" applyNumberFormat="1" applyFont="1"/>
    <xf numFmtId="206" fontId="2" fillId="0" borderId="1" xfId="139" applyNumberFormat="1" applyFont="1" applyBorder="1"/>
    <xf numFmtId="206" fontId="2" fillId="106" borderId="41" xfId="139" applyNumberFormat="1" applyFont="1" applyFill="1" applyBorder="1" applyAlignment="1">
      <alignment horizontal="center"/>
    </xf>
    <xf numFmtId="206" fontId="188" fillId="112" borderId="41" xfId="139" applyNumberFormat="1" applyFont="1" applyFill="1" applyBorder="1"/>
    <xf numFmtId="206" fontId="188" fillId="0" borderId="41" xfId="139" applyNumberFormat="1" applyFont="1" applyFill="1" applyBorder="1"/>
    <xf numFmtId="206" fontId="0" fillId="0" borderId="0" xfId="139" applyNumberFormat="1" applyFont="1"/>
    <xf numFmtId="206" fontId="2" fillId="112" borderId="41" xfId="139" applyNumberFormat="1" applyFont="1" applyFill="1" applyBorder="1" applyAlignment="1">
      <alignment horizontal="center"/>
    </xf>
  </cellXfs>
  <cellStyles count="43607">
    <cellStyle name="_BOQ-Fire Alarm" xfId="43367"/>
    <cellStyle name="_BOQ-FIRE EXTINGUSHERS" xfId="43368"/>
    <cellStyle name="_Copy of Goa Facility" xfId="43369"/>
    <cellStyle name="_ET_STYLE_NoName_00_" xfId="262"/>
    <cellStyle name="_ET_STYLE_NoName_00_ 2" xfId="15224"/>
    <cellStyle name="0,0_x000a__x000a_NA_x000a__x000a_" xfId="96"/>
    <cellStyle name="0,0_x000d__x000a_NA_x000d__x000a_" xfId="97"/>
    <cellStyle name="0,0_x000d__x000a_NA_x000d__x000a_ 2" xfId="43370"/>
    <cellStyle name="20% - Accent1 10" xfId="2135"/>
    <cellStyle name="20% - Accent1 11" xfId="14981"/>
    <cellStyle name="20% - Accent1 12" xfId="18318"/>
    <cellStyle name="20% - Accent1 12 2" xfId="18359"/>
    <cellStyle name="20% - Accent1 12 2 2" xfId="18441"/>
    <cellStyle name="20% - Accent1 12 2 2 2" xfId="26375"/>
    <cellStyle name="20% - Accent1 12 2 3" xfId="20730"/>
    <cellStyle name="20% - Accent1 12 2 4" xfId="26293"/>
    <cellStyle name="20% - Accent1 12 3" xfId="18400"/>
    <cellStyle name="20% - Accent1 12 3 2" xfId="26334"/>
    <cellStyle name="20% - Accent1 12 4" xfId="20420"/>
    <cellStyle name="20% - Accent1 12 4 2" xfId="28354"/>
    <cellStyle name="20% - Accent1 12 5" xfId="20689"/>
    <cellStyle name="20% - Accent1 12 6" xfId="26252"/>
    <cellStyle name="20% - Accent1 13" xfId="18330"/>
    <cellStyle name="20% - Accent1 13 2" xfId="18412"/>
    <cellStyle name="20% - Accent1 13 2 2" xfId="26346"/>
    <cellStyle name="20% - Accent1 13 3" xfId="20701"/>
    <cellStyle name="20% - Accent1 13 4" xfId="26264"/>
    <cellStyle name="20% - Accent1 14" xfId="18371"/>
    <cellStyle name="20% - Accent1 14 2" xfId="26305"/>
    <cellStyle name="20% - Accent1 15" xfId="18456"/>
    <cellStyle name="20% - Accent1 15 2" xfId="26390"/>
    <cellStyle name="20% - Accent1 16" xfId="20660"/>
    <cellStyle name="20% - Accent1 17" xfId="20747"/>
    <cellStyle name="20% - Accent1 18" xfId="204"/>
    <cellStyle name="20% - Accent1 19" xfId="43472"/>
    <cellStyle name="20% - Accent1 2" xfId="10"/>
    <cellStyle name="20% - Accent1 2 10" xfId="14980"/>
    <cellStyle name="20% - Accent1 2 11" xfId="15223"/>
    <cellStyle name="20% - Accent1 2 12" xfId="251"/>
    <cellStyle name="20% - Accent1 2 13" xfId="43234"/>
    <cellStyle name="20% - Accent1 2 2" xfId="253"/>
    <cellStyle name="20% - Accent1 2 2 2" xfId="252"/>
    <cellStyle name="20% - Accent1 2 2 2 2" xfId="15238"/>
    <cellStyle name="20% - Accent1 2 2 3" xfId="265"/>
    <cellStyle name="20% - Accent1 2 2 3 2" xfId="15237"/>
    <cellStyle name="20% - Accent1 2 2 4" xfId="275"/>
    <cellStyle name="20% - Accent1 2 2 4 2" xfId="15227"/>
    <cellStyle name="20% - Accent1 2 2 5" xfId="274"/>
    <cellStyle name="20% - Accent1 2 2 5 2" xfId="15228"/>
    <cellStyle name="20% - Accent1 2 2 6" xfId="15225"/>
    <cellStyle name="20% - Accent1 2 3" xfId="266"/>
    <cellStyle name="20% - Accent1 2 3 2" xfId="267"/>
    <cellStyle name="20% - Accent1 2 3 2 2" xfId="15231"/>
    <cellStyle name="20% - Accent1 2 3 3" xfId="263"/>
    <cellStyle name="20% - Accent1 2 3 3 2" xfId="15229"/>
    <cellStyle name="20% - Accent1 2 3 4" xfId="264"/>
    <cellStyle name="20% - Accent1 2 3 4 2" xfId="15232"/>
    <cellStyle name="20% - Accent1 2 3 5" xfId="268"/>
    <cellStyle name="20% - Accent1 2 3 5 2" xfId="15233"/>
    <cellStyle name="20% - Accent1 2 3 6" xfId="15230"/>
    <cellStyle name="20% - Accent1 2 4" xfId="269"/>
    <cellStyle name="20% - Accent1 2 4 2" xfId="15234"/>
    <cellStyle name="20% - Accent1 2 5" xfId="270"/>
    <cellStyle name="20% - Accent1 2 5 2" xfId="15235"/>
    <cellStyle name="20% - Accent1 2 6" xfId="271"/>
    <cellStyle name="20% - Accent1 2 6 2" xfId="15236"/>
    <cellStyle name="20% - Accent1 2 7" xfId="272"/>
    <cellStyle name="20% - Accent1 2 7 2" xfId="15239"/>
    <cellStyle name="20% - Accent1 2 8" xfId="273"/>
    <cellStyle name="20% - Accent1 2 8 2" xfId="15240"/>
    <cellStyle name="20% - Accent1 2 9" xfId="2086"/>
    <cellStyle name="20% - Accent1 3" xfId="276"/>
    <cellStyle name="20% - Accent1 3 2" xfId="277"/>
    <cellStyle name="20% - Accent1 3 2 2" xfId="278"/>
    <cellStyle name="20% - Accent1 3 2 2 2" xfId="15243"/>
    <cellStyle name="20% - Accent1 3 2 3" xfId="279"/>
    <cellStyle name="20% - Accent1 3 2 3 2" xfId="15244"/>
    <cellStyle name="20% - Accent1 3 2 4" xfId="280"/>
    <cellStyle name="20% - Accent1 3 2 4 2" xfId="15245"/>
    <cellStyle name="20% - Accent1 3 2 5" xfId="281"/>
    <cellStyle name="20% - Accent1 3 2 5 2" xfId="15246"/>
    <cellStyle name="20% - Accent1 3 2 6" xfId="15242"/>
    <cellStyle name="20% - Accent1 3 3" xfId="282"/>
    <cellStyle name="20% - Accent1 3 3 2" xfId="283"/>
    <cellStyle name="20% - Accent1 3 3 2 2" xfId="15248"/>
    <cellStyle name="20% - Accent1 3 3 3" xfId="284"/>
    <cellStyle name="20% - Accent1 3 3 3 2" xfId="15249"/>
    <cellStyle name="20% - Accent1 3 3 4" xfId="285"/>
    <cellStyle name="20% - Accent1 3 3 4 2" xfId="15250"/>
    <cellStyle name="20% - Accent1 3 3 5" xfId="286"/>
    <cellStyle name="20% - Accent1 3 3 5 2" xfId="15251"/>
    <cellStyle name="20% - Accent1 3 3 6" xfId="15247"/>
    <cellStyle name="20% - Accent1 3 4" xfId="287"/>
    <cellStyle name="20% - Accent1 3 4 2" xfId="15252"/>
    <cellStyle name="20% - Accent1 3 5" xfId="288"/>
    <cellStyle name="20% - Accent1 3 5 2" xfId="15253"/>
    <cellStyle name="20% - Accent1 3 6" xfId="289"/>
    <cellStyle name="20% - Accent1 3 6 2" xfId="15254"/>
    <cellStyle name="20% - Accent1 3 7" xfId="290"/>
    <cellStyle name="20% - Accent1 3 7 2" xfId="15255"/>
    <cellStyle name="20% - Accent1 3 8" xfId="291"/>
    <cellStyle name="20% - Accent1 3 8 2" xfId="15256"/>
    <cellStyle name="20% - Accent1 3 9" xfId="15241"/>
    <cellStyle name="20% - Accent1 4" xfId="292"/>
    <cellStyle name="20% - Accent1 4 2" xfId="293"/>
    <cellStyle name="20% - Accent1 4 2 2" xfId="294"/>
    <cellStyle name="20% - Accent1 4 2 2 2" xfId="15259"/>
    <cellStyle name="20% - Accent1 4 2 3" xfId="295"/>
    <cellStyle name="20% - Accent1 4 2 3 2" xfId="15260"/>
    <cellStyle name="20% - Accent1 4 2 4" xfId="296"/>
    <cellStyle name="20% - Accent1 4 2 4 2" xfId="15261"/>
    <cellStyle name="20% - Accent1 4 2 5" xfId="297"/>
    <cellStyle name="20% - Accent1 4 2 5 2" xfId="15262"/>
    <cellStyle name="20% - Accent1 4 2 6" xfId="15258"/>
    <cellStyle name="20% - Accent1 4 3" xfId="298"/>
    <cellStyle name="20% - Accent1 4 3 2" xfId="299"/>
    <cellStyle name="20% - Accent1 4 3 2 2" xfId="15264"/>
    <cellStyle name="20% - Accent1 4 3 3" xfId="300"/>
    <cellStyle name="20% - Accent1 4 3 3 2" xfId="15265"/>
    <cellStyle name="20% - Accent1 4 3 4" xfId="301"/>
    <cellStyle name="20% - Accent1 4 3 4 2" xfId="15266"/>
    <cellStyle name="20% - Accent1 4 3 5" xfId="302"/>
    <cellStyle name="20% - Accent1 4 3 5 2" xfId="15267"/>
    <cellStyle name="20% - Accent1 4 3 6" xfId="15263"/>
    <cellStyle name="20% - Accent1 4 4" xfId="303"/>
    <cellStyle name="20% - Accent1 4 4 2" xfId="15268"/>
    <cellStyle name="20% - Accent1 4 5" xfId="304"/>
    <cellStyle name="20% - Accent1 4 5 2" xfId="15269"/>
    <cellStyle name="20% - Accent1 4 6" xfId="305"/>
    <cellStyle name="20% - Accent1 4 6 2" xfId="15270"/>
    <cellStyle name="20% - Accent1 4 7" xfId="306"/>
    <cellStyle name="20% - Accent1 4 7 2" xfId="15271"/>
    <cellStyle name="20% - Accent1 4 8" xfId="307"/>
    <cellStyle name="20% - Accent1 4 8 2" xfId="15272"/>
    <cellStyle name="20% - Accent1 4 9" xfId="15257"/>
    <cellStyle name="20% - Accent1 5" xfId="308"/>
    <cellStyle name="20% - Accent1 5 2" xfId="309"/>
    <cellStyle name="20% - Accent1 5 2 2" xfId="310"/>
    <cellStyle name="20% - Accent1 5 2 2 2" xfId="15275"/>
    <cellStyle name="20% - Accent1 5 2 3" xfId="311"/>
    <cellStyle name="20% - Accent1 5 2 3 2" xfId="15276"/>
    <cellStyle name="20% - Accent1 5 2 4" xfId="312"/>
    <cellStyle name="20% - Accent1 5 2 4 2" xfId="15277"/>
    <cellStyle name="20% - Accent1 5 2 5" xfId="313"/>
    <cellStyle name="20% - Accent1 5 2 5 2" xfId="15278"/>
    <cellStyle name="20% - Accent1 5 2 6" xfId="15274"/>
    <cellStyle name="20% - Accent1 5 3" xfId="314"/>
    <cellStyle name="20% - Accent1 5 3 2" xfId="315"/>
    <cellStyle name="20% - Accent1 5 3 2 2" xfId="15280"/>
    <cellStyle name="20% - Accent1 5 3 3" xfId="316"/>
    <cellStyle name="20% - Accent1 5 3 3 2" xfId="15281"/>
    <cellStyle name="20% - Accent1 5 3 4" xfId="317"/>
    <cellStyle name="20% - Accent1 5 3 4 2" xfId="15282"/>
    <cellStyle name="20% - Accent1 5 3 5" xfId="318"/>
    <cellStyle name="20% - Accent1 5 3 5 2" xfId="15283"/>
    <cellStyle name="20% - Accent1 5 3 6" xfId="15279"/>
    <cellStyle name="20% - Accent1 5 4" xfId="319"/>
    <cellStyle name="20% - Accent1 5 4 2" xfId="15284"/>
    <cellStyle name="20% - Accent1 5 5" xfId="320"/>
    <cellStyle name="20% - Accent1 5 5 2" xfId="15285"/>
    <cellStyle name="20% - Accent1 5 6" xfId="321"/>
    <cellStyle name="20% - Accent1 5 6 2" xfId="15286"/>
    <cellStyle name="20% - Accent1 5 7" xfId="322"/>
    <cellStyle name="20% - Accent1 5 7 2" xfId="15287"/>
    <cellStyle name="20% - Accent1 5 8" xfId="323"/>
    <cellStyle name="20% - Accent1 5 8 2" xfId="15288"/>
    <cellStyle name="20% - Accent1 5 9" xfId="15273"/>
    <cellStyle name="20% - Accent1 6" xfId="324"/>
    <cellStyle name="20% - Accent1 6 2" xfId="325"/>
    <cellStyle name="20% - Accent1 6 2 2" xfId="326"/>
    <cellStyle name="20% - Accent1 6 2 2 2" xfId="15291"/>
    <cellStyle name="20% - Accent1 6 2 3" xfId="327"/>
    <cellStyle name="20% - Accent1 6 2 3 2" xfId="15292"/>
    <cellStyle name="20% - Accent1 6 2 4" xfId="328"/>
    <cellStyle name="20% - Accent1 6 2 4 2" xfId="15293"/>
    <cellStyle name="20% - Accent1 6 2 5" xfId="329"/>
    <cellStyle name="20% - Accent1 6 2 5 2" xfId="15294"/>
    <cellStyle name="20% - Accent1 6 2 6" xfId="15290"/>
    <cellStyle name="20% - Accent1 6 3" xfId="330"/>
    <cellStyle name="20% - Accent1 6 3 2" xfId="331"/>
    <cellStyle name="20% - Accent1 6 3 2 2" xfId="15296"/>
    <cellStyle name="20% - Accent1 6 3 3" xfId="332"/>
    <cellStyle name="20% - Accent1 6 3 3 2" xfId="15297"/>
    <cellStyle name="20% - Accent1 6 3 4" xfId="333"/>
    <cellStyle name="20% - Accent1 6 3 4 2" xfId="15298"/>
    <cellStyle name="20% - Accent1 6 3 5" xfId="334"/>
    <cellStyle name="20% - Accent1 6 3 5 2" xfId="15299"/>
    <cellStyle name="20% - Accent1 6 3 6" xfId="15295"/>
    <cellStyle name="20% - Accent1 6 4" xfId="335"/>
    <cellStyle name="20% - Accent1 6 4 2" xfId="15300"/>
    <cellStyle name="20% - Accent1 6 5" xfId="336"/>
    <cellStyle name="20% - Accent1 6 5 2" xfId="15301"/>
    <cellStyle name="20% - Accent1 6 6" xfId="337"/>
    <cellStyle name="20% - Accent1 6 6 2" xfId="15302"/>
    <cellStyle name="20% - Accent1 6 7" xfId="338"/>
    <cellStyle name="20% - Accent1 6 7 2" xfId="15303"/>
    <cellStyle name="20% - Accent1 6 8" xfId="339"/>
    <cellStyle name="20% - Accent1 6 8 2" xfId="15304"/>
    <cellStyle name="20% - Accent1 6 9" xfId="15289"/>
    <cellStyle name="20% - Accent1 7" xfId="340"/>
    <cellStyle name="20% - Accent1 7 2" xfId="341"/>
    <cellStyle name="20% - Accent1 7 2 2" xfId="342"/>
    <cellStyle name="20% - Accent1 7 2 2 2" xfId="15307"/>
    <cellStyle name="20% - Accent1 7 2 3" xfId="343"/>
    <cellStyle name="20% - Accent1 7 2 3 2" xfId="15308"/>
    <cellStyle name="20% - Accent1 7 2 4" xfId="344"/>
    <cellStyle name="20% - Accent1 7 2 4 2" xfId="15309"/>
    <cellStyle name="20% - Accent1 7 2 5" xfId="345"/>
    <cellStyle name="20% - Accent1 7 2 5 2" xfId="15310"/>
    <cellStyle name="20% - Accent1 7 2 6" xfId="15306"/>
    <cellStyle name="20% - Accent1 7 3" xfId="346"/>
    <cellStyle name="20% - Accent1 7 3 2" xfId="347"/>
    <cellStyle name="20% - Accent1 7 3 2 2" xfId="15312"/>
    <cellStyle name="20% - Accent1 7 3 3" xfId="348"/>
    <cellStyle name="20% - Accent1 7 3 3 2" xfId="15313"/>
    <cellStyle name="20% - Accent1 7 3 4" xfId="349"/>
    <cellStyle name="20% - Accent1 7 3 4 2" xfId="15314"/>
    <cellStyle name="20% - Accent1 7 3 5" xfId="350"/>
    <cellStyle name="20% - Accent1 7 3 5 2" xfId="15315"/>
    <cellStyle name="20% - Accent1 7 3 6" xfId="15311"/>
    <cellStyle name="20% - Accent1 7 4" xfId="351"/>
    <cellStyle name="20% - Accent1 7 4 2" xfId="15316"/>
    <cellStyle name="20% - Accent1 7 5" xfId="352"/>
    <cellStyle name="20% - Accent1 7 5 2" xfId="15317"/>
    <cellStyle name="20% - Accent1 7 6" xfId="353"/>
    <cellStyle name="20% - Accent1 7 6 2" xfId="15318"/>
    <cellStyle name="20% - Accent1 7 7" xfId="354"/>
    <cellStyle name="20% - Accent1 7 7 2" xfId="15319"/>
    <cellStyle name="20% - Accent1 7 8" xfId="355"/>
    <cellStyle name="20% - Accent1 7 8 2" xfId="15320"/>
    <cellStyle name="20% - Accent1 7 9" xfId="15305"/>
    <cellStyle name="20% - Accent1 8" xfId="356"/>
    <cellStyle name="20% - Accent1 8 2" xfId="357"/>
    <cellStyle name="20% - Accent1 8 2 2" xfId="358"/>
    <cellStyle name="20% - Accent1 8 2 2 2" xfId="15323"/>
    <cellStyle name="20% - Accent1 8 2 3" xfId="359"/>
    <cellStyle name="20% - Accent1 8 2 3 2" xfId="15324"/>
    <cellStyle name="20% - Accent1 8 2 4" xfId="360"/>
    <cellStyle name="20% - Accent1 8 2 4 2" xfId="15325"/>
    <cellStyle name="20% - Accent1 8 2 5" xfId="361"/>
    <cellStyle name="20% - Accent1 8 2 5 2" xfId="15326"/>
    <cellStyle name="20% - Accent1 8 2 6" xfId="15322"/>
    <cellStyle name="20% - Accent1 8 3" xfId="362"/>
    <cellStyle name="20% - Accent1 8 3 2" xfId="363"/>
    <cellStyle name="20% - Accent1 8 3 2 2" xfId="15328"/>
    <cellStyle name="20% - Accent1 8 3 3" xfId="364"/>
    <cellStyle name="20% - Accent1 8 3 3 2" xfId="15329"/>
    <cellStyle name="20% - Accent1 8 3 4" xfId="365"/>
    <cellStyle name="20% - Accent1 8 3 4 2" xfId="15330"/>
    <cellStyle name="20% - Accent1 8 3 5" xfId="366"/>
    <cellStyle name="20% - Accent1 8 3 5 2" xfId="15331"/>
    <cellStyle name="20% - Accent1 8 3 6" xfId="15327"/>
    <cellStyle name="20% - Accent1 8 4" xfId="367"/>
    <cellStyle name="20% - Accent1 8 4 2" xfId="15332"/>
    <cellStyle name="20% - Accent1 8 5" xfId="368"/>
    <cellStyle name="20% - Accent1 8 5 2" xfId="15333"/>
    <cellStyle name="20% - Accent1 8 6" xfId="369"/>
    <cellStyle name="20% - Accent1 8 6 2" xfId="15334"/>
    <cellStyle name="20% - Accent1 8 7" xfId="370"/>
    <cellStyle name="20% - Accent1 8 7 2" xfId="15335"/>
    <cellStyle name="20% - Accent1 8 8" xfId="371"/>
    <cellStyle name="20% - Accent1 8 8 2" xfId="15336"/>
    <cellStyle name="20% - Accent1 8 9" xfId="15321"/>
    <cellStyle name="20% - Accent1 9" xfId="372"/>
    <cellStyle name="20% - Accent1 9 2" xfId="373"/>
    <cellStyle name="20% - Accent1 9 2 2" xfId="374"/>
    <cellStyle name="20% - Accent1 9 2 2 2" xfId="15339"/>
    <cellStyle name="20% - Accent1 9 2 3" xfId="375"/>
    <cellStyle name="20% - Accent1 9 2 3 2" xfId="15340"/>
    <cellStyle name="20% - Accent1 9 2 4" xfId="376"/>
    <cellStyle name="20% - Accent1 9 2 4 2" xfId="15341"/>
    <cellStyle name="20% - Accent1 9 2 5" xfId="377"/>
    <cellStyle name="20% - Accent1 9 2 5 2" xfId="15342"/>
    <cellStyle name="20% - Accent1 9 2 6" xfId="15338"/>
    <cellStyle name="20% - Accent1 9 3" xfId="378"/>
    <cellStyle name="20% - Accent1 9 3 2" xfId="379"/>
    <cellStyle name="20% - Accent1 9 3 2 2" xfId="15344"/>
    <cellStyle name="20% - Accent1 9 3 3" xfId="380"/>
    <cellStyle name="20% - Accent1 9 3 3 2" xfId="15345"/>
    <cellStyle name="20% - Accent1 9 3 4" xfId="381"/>
    <cellStyle name="20% - Accent1 9 3 4 2" xfId="15346"/>
    <cellStyle name="20% - Accent1 9 3 5" xfId="382"/>
    <cellStyle name="20% - Accent1 9 3 5 2" xfId="15347"/>
    <cellStyle name="20% - Accent1 9 3 6" xfId="15343"/>
    <cellStyle name="20% - Accent1 9 4" xfId="383"/>
    <cellStyle name="20% - Accent1 9 4 2" xfId="15348"/>
    <cellStyle name="20% - Accent1 9 5" xfId="384"/>
    <cellStyle name="20% - Accent1 9 5 2" xfId="15349"/>
    <cellStyle name="20% - Accent1 9 6" xfId="385"/>
    <cellStyle name="20% - Accent1 9 6 2" xfId="15350"/>
    <cellStyle name="20% - Accent1 9 7" xfId="386"/>
    <cellStyle name="20% - Accent1 9 7 2" xfId="15351"/>
    <cellStyle name="20% - Accent1 9 8" xfId="387"/>
    <cellStyle name="20% - Accent1 9 8 2" xfId="15352"/>
    <cellStyle name="20% - Accent1 9 9" xfId="15337"/>
    <cellStyle name="20% - Accent2 10" xfId="14822"/>
    <cellStyle name="20% - Accent2 11" xfId="14979"/>
    <cellStyle name="20% - Accent2 12" xfId="18320"/>
    <cellStyle name="20% - Accent2 12 2" xfId="18361"/>
    <cellStyle name="20% - Accent2 12 2 2" xfId="18443"/>
    <cellStyle name="20% - Accent2 12 2 2 2" xfId="26377"/>
    <cellStyle name="20% - Accent2 12 2 3" xfId="20732"/>
    <cellStyle name="20% - Accent2 12 2 4" xfId="26295"/>
    <cellStyle name="20% - Accent2 12 3" xfId="18402"/>
    <cellStyle name="20% - Accent2 12 3 2" xfId="26336"/>
    <cellStyle name="20% - Accent2 12 4" xfId="20422"/>
    <cellStyle name="20% - Accent2 12 4 2" xfId="28356"/>
    <cellStyle name="20% - Accent2 12 5" xfId="20691"/>
    <cellStyle name="20% - Accent2 12 6" xfId="26254"/>
    <cellStyle name="20% - Accent2 13" xfId="18332"/>
    <cellStyle name="20% - Accent2 13 2" xfId="18414"/>
    <cellStyle name="20% - Accent2 13 2 2" xfId="26348"/>
    <cellStyle name="20% - Accent2 13 3" xfId="20703"/>
    <cellStyle name="20% - Accent2 13 4" xfId="26266"/>
    <cellStyle name="20% - Accent2 14" xfId="18373"/>
    <cellStyle name="20% - Accent2 14 2" xfId="26307"/>
    <cellStyle name="20% - Accent2 15" xfId="18459"/>
    <cellStyle name="20% - Accent2 15 2" xfId="26393"/>
    <cellStyle name="20% - Accent2 16" xfId="20662"/>
    <cellStyle name="20% - Accent2 17" xfId="20750"/>
    <cellStyle name="20% - Accent2 18" xfId="208"/>
    <cellStyle name="20% - Accent2 19" xfId="43473"/>
    <cellStyle name="20% - Accent2 2" xfId="11"/>
    <cellStyle name="20% - Accent2 2 10" xfId="14978"/>
    <cellStyle name="20% - Accent2 2 11" xfId="15353"/>
    <cellStyle name="20% - Accent2 2 12" xfId="388"/>
    <cellStyle name="20% - Accent2 2 13" xfId="43235"/>
    <cellStyle name="20% - Accent2 2 2" xfId="389"/>
    <cellStyle name="20% - Accent2 2 2 2" xfId="390"/>
    <cellStyle name="20% - Accent2 2 2 2 2" xfId="15355"/>
    <cellStyle name="20% - Accent2 2 2 3" xfId="391"/>
    <cellStyle name="20% - Accent2 2 2 3 2" xfId="15356"/>
    <cellStyle name="20% - Accent2 2 2 4" xfId="392"/>
    <cellStyle name="20% - Accent2 2 2 4 2" xfId="15357"/>
    <cellStyle name="20% - Accent2 2 2 5" xfId="393"/>
    <cellStyle name="20% - Accent2 2 2 5 2" xfId="15358"/>
    <cellStyle name="20% - Accent2 2 2 6" xfId="15354"/>
    <cellStyle name="20% - Accent2 2 3" xfId="394"/>
    <cellStyle name="20% - Accent2 2 3 2" xfId="395"/>
    <cellStyle name="20% - Accent2 2 3 2 2" xfId="15360"/>
    <cellStyle name="20% - Accent2 2 3 3" xfId="396"/>
    <cellStyle name="20% - Accent2 2 3 3 2" xfId="15361"/>
    <cellStyle name="20% - Accent2 2 3 4" xfId="397"/>
    <cellStyle name="20% - Accent2 2 3 4 2" xfId="15362"/>
    <cellStyle name="20% - Accent2 2 3 5" xfId="398"/>
    <cellStyle name="20% - Accent2 2 3 5 2" xfId="15363"/>
    <cellStyle name="20% - Accent2 2 3 6" xfId="15359"/>
    <cellStyle name="20% - Accent2 2 4" xfId="399"/>
    <cellStyle name="20% - Accent2 2 4 2" xfId="15364"/>
    <cellStyle name="20% - Accent2 2 5" xfId="400"/>
    <cellStyle name="20% - Accent2 2 5 2" xfId="15365"/>
    <cellStyle name="20% - Accent2 2 6" xfId="401"/>
    <cellStyle name="20% - Accent2 2 6 2" xfId="15366"/>
    <cellStyle name="20% - Accent2 2 7" xfId="402"/>
    <cellStyle name="20% - Accent2 2 7 2" xfId="15367"/>
    <cellStyle name="20% - Accent2 2 8" xfId="403"/>
    <cellStyle name="20% - Accent2 2 8 2" xfId="15368"/>
    <cellStyle name="20% - Accent2 2 9" xfId="14823"/>
    <cellStyle name="20% - Accent2 3" xfId="404"/>
    <cellStyle name="20% - Accent2 3 2" xfId="405"/>
    <cellStyle name="20% - Accent2 3 2 2" xfId="406"/>
    <cellStyle name="20% - Accent2 3 2 2 2" xfId="15371"/>
    <cellStyle name="20% - Accent2 3 2 3" xfId="407"/>
    <cellStyle name="20% - Accent2 3 2 3 2" xfId="15372"/>
    <cellStyle name="20% - Accent2 3 2 4" xfId="408"/>
    <cellStyle name="20% - Accent2 3 2 4 2" xfId="15373"/>
    <cellStyle name="20% - Accent2 3 2 5" xfId="409"/>
    <cellStyle name="20% - Accent2 3 2 5 2" xfId="15374"/>
    <cellStyle name="20% - Accent2 3 2 6" xfId="15370"/>
    <cellStyle name="20% - Accent2 3 3" xfId="410"/>
    <cellStyle name="20% - Accent2 3 3 2" xfId="411"/>
    <cellStyle name="20% - Accent2 3 3 2 2" xfId="15376"/>
    <cellStyle name="20% - Accent2 3 3 3" xfId="412"/>
    <cellStyle name="20% - Accent2 3 3 3 2" xfId="15377"/>
    <cellStyle name="20% - Accent2 3 3 4" xfId="413"/>
    <cellStyle name="20% - Accent2 3 3 4 2" xfId="15378"/>
    <cellStyle name="20% - Accent2 3 3 5" xfId="414"/>
    <cellStyle name="20% - Accent2 3 3 5 2" xfId="15379"/>
    <cellStyle name="20% - Accent2 3 3 6" xfId="15375"/>
    <cellStyle name="20% - Accent2 3 4" xfId="415"/>
    <cellStyle name="20% - Accent2 3 4 2" xfId="15380"/>
    <cellStyle name="20% - Accent2 3 5" xfId="416"/>
    <cellStyle name="20% - Accent2 3 5 2" xfId="15381"/>
    <cellStyle name="20% - Accent2 3 6" xfId="417"/>
    <cellStyle name="20% - Accent2 3 6 2" xfId="15382"/>
    <cellStyle name="20% - Accent2 3 7" xfId="418"/>
    <cellStyle name="20% - Accent2 3 7 2" xfId="15383"/>
    <cellStyle name="20% - Accent2 3 8" xfId="419"/>
    <cellStyle name="20% - Accent2 3 8 2" xfId="15384"/>
    <cellStyle name="20% - Accent2 3 9" xfId="15369"/>
    <cellStyle name="20% - Accent2 4" xfId="420"/>
    <cellStyle name="20% - Accent2 4 2" xfId="421"/>
    <cellStyle name="20% - Accent2 4 2 2" xfId="422"/>
    <cellStyle name="20% - Accent2 4 2 2 2" xfId="15387"/>
    <cellStyle name="20% - Accent2 4 2 3" xfId="423"/>
    <cellStyle name="20% - Accent2 4 2 3 2" xfId="15388"/>
    <cellStyle name="20% - Accent2 4 2 4" xfId="424"/>
    <cellStyle name="20% - Accent2 4 2 4 2" xfId="15389"/>
    <cellStyle name="20% - Accent2 4 2 5" xfId="425"/>
    <cellStyle name="20% - Accent2 4 2 5 2" xfId="15390"/>
    <cellStyle name="20% - Accent2 4 2 6" xfId="15386"/>
    <cellStyle name="20% - Accent2 4 3" xfId="426"/>
    <cellStyle name="20% - Accent2 4 3 2" xfId="427"/>
    <cellStyle name="20% - Accent2 4 3 2 2" xfId="15392"/>
    <cellStyle name="20% - Accent2 4 3 3" xfId="428"/>
    <cellStyle name="20% - Accent2 4 3 3 2" xfId="15393"/>
    <cellStyle name="20% - Accent2 4 3 4" xfId="429"/>
    <cellStyle name="20% - Accent2 4 3 4 2" xfId="15394"/>
    <cellStyle name="20% - Accent2 4 3 5" xfId="430"/>
    <cellStyle name="20% - Accent2 4 3 5 2" xfId="15395"/>
    <cellStyle name="20% - Accent2 4 3 6" xfId="15391"/>
    <cellStyle name="20% - Accent2 4 4" xfId="431"/>
    <cellStyle name="20% - Accent2 4 4 2" xfId="15396"/>
    <cellStyle name="20% - Accent2 4 5" xfId="432"/>
    <cellStyle name="20% - Accent2 4 5 2" xfId="15397"/>
    <cellStyle name="20% - Accent2 4 6" xfId="433"/>
    <cellStyle name="20% - Accent2 4 6 2" xfId="15398"/>
    <cellStyle name="20% - Accent2 4 7" xfId="434"/>
    <cellStyle name="20% - Accent2 4 7 2" xfId="15399"/>
    <cellStyle name="20% - Accent2 4 8" xfId="435"/>
    <cellStyle name="20% - Accent2 4 8 2" xfId="15400"/>
    <cellStyle name="20% - Accent2 4 9" xfId="15385"/>
    <cellStyle name="20% - Accent2 5" xfId="436"/>
    <cellStyle name="20% - Accent2 5 2" xfId="437"/>
    <cellStyle name="20% - Accent2 5 2 2" xfId="438"/>
    <cellStyle name="20% - Accent2 5 2 2 2" xfId="15403"/>
    <cellStyle name="20% - Accent2 5 2 3" xfId="439"/>
    <cellStyle name="20% - Accent2 5 2 3 2" xfId="15404"/>
    <cellStyle name="20% - Accent2 5 2 4" xfId="440"/>
    <cellStyle name="20% - Accent2 5 2 4 2" xfId="15405"/>
    <cellStyle name="20% - Accent2 5 2 5" xfId="441"/>
    <cellStyle name="20% - Accent2 5 2 5 2" xfId="15406"/>
    <cellStyle name="20% - Accent2 5 2 6" xfId="15402"/>
    <cellStyle name="20% - Accent2 5 3" xfId="442"/>
    <cellStyle name="20% - Accent2 5 3 2" xfId="443"/>
    <cellStyle name="20% - Accent2 5 3 2 2" xfId="15408"/>
    <cellStyle name="20% - Accent2 5 3 3" xfId="444"/>
    <cellStyle name="20% - Accent2 5 3 3 2" xfId="15409"/>
    <cellStyle name="20% - Accent2 5 3 4" xfId="445"/>
    <cellStyle name="20% - Accent2 5 3 4 2" xfId="15410"/>
    <cellStyle name="20% - Accent2 5 3 5" xfId="446"/>
    <cellStyle name="20% - Accent2 5 3 5 2" xfId="15411"/>
    <cellStyle name="20% - Accent2 5 3 6" xfId="15407"/>
    <cellStyle name="20% - Accent2 5 4" xfId="447"/>
    <cellStyle name="20% - Accent2 5 4 2" xfId="15412"/>
    <cellStyle name="20% - Accent2 5 5" xfId="448"/>
    <cellStyle name="20% - Accent2 5 5 2" xfId="15413"/>
    <cellStyle name="20% - Accent2 5 6" xfId="449"/>
    <cellStyle name="20% - Accent2 5 6 2" xfId="15414"/>
    <cellStyle name="20% - Accent2 5 7" xfId="450"/>
    <cellStyle name="20% - Accent2 5 7 2" xfId="15415"/>
    <cellStyle name="20% - Accent2 5 8" xfId="451"/>
    <cellStyle name="20% - Accent2 5 8 2" xfId="15416"/>
    <cellStyle name="20% - Accent2 5 9" xfId="15401"/>
    <cellStyle name="20% - Accent2 6" xfId="452"/>
    <cellStyle name="20% - Accent2 6 2" xfId="453"/>
    <cellStyle name="20% - Accent2 6 2 2" xfId="454"/>
    <cellStyle name="20% - Accent2 6 2 2 2" xfId="15419"/>
    <cellStyle name="20% - Accent2 6 2 3" xfId="455"/>
    <cellStyle name="20% - Accent2 6 2 3 2" xfId="15420"/>
    <cellStyle name="20% - Accent2 6 2 4" xfId="456"/>
    <cellStyle name="20% - Accent2 6 2 4 2" xfId="15421"/>
    <cellStyle name="20% - Accent2 6 2 5" xfId="457"/>
    <cellStyle name="20% - Accent2 6 2 5 2" xfId="15422"/>
    <cellStyle name="20% - Accent2 6 2 6" xfId="15418"/>
    <cellStyle name="20% - Accent2 6 3" xfId="458"/>
    <cellStyle name="20% - Accent2 6 3 2" xfId="459"/>
    <cellStyle name="20% - Accent2 6 3 2 2" xfId="15424"/>
    <cellStyle name="20% - Accent2 6 3 3" xfId="460"/>
    <cellStyle name="20% - Accent2 6 3 3 2" xfId="15425"/>
    <cellStyle name="20% - Accent2 6 3 4" xfId="461"/>
    <cellStyle name="20% - Accent2 6 3 4 2" xfId="15426"/>
    <cellStyle name="20% - Accent2 6 3 5" xfId="462"/>
    <cellStyle name="20% - Accent2 6 3 5 2" xfId="15427"/>
    <cellStyle name="20% - Accent2 6 3 6" xfId="15423"/>
    <cellStyle name="20% - Accent2 6 4" xfId="463"/>
    <cellStyle name="20% - Accent2 6 4 2" xfId="15428"/>
    <cellStyle name="20% - Accent2 6 5" xfId="464"/>
    <cellStyle name="20% - Accent2 6 5 2" xfId="15429"/>
    <cellStyle name="20% - Accent2 6 6" xfId="465"/>
    <cellStyle name="20% - Accent2 6 6 2" xfId="15430"/>
    <cellStyle name="20% - Accent2 6 7" xfId="466"/>
    <cellStyle name="20% - Accent2 6 7 2" xfId="15431"/>
    <cellStyle name="20% - Accent2 6 8" xfId="467"/>
    <cellStyle name="20% - Accent2 6 8 2" xfId="15432"/>
    <cellStyle name="20% - Accent2 6 9" xfId="15417"/>
    <cellStyle name="20% - Accent2 7" xfId="468"/>
    <cellStyle name="20% - Accent2 7 2" xfId="469"/>
    <cellStyle name="20% - Accent2 7 2 2" xfId="470"/>
    <cellStyle name="20% - Accent2 7 2 2 2" xfId="15435"/>
    <cellStyle name="20% - Accent2 7 2 3" xfId="471"/>
    <cellStyle name="20% - Accent2 7 2 3 2" xfId="15436"/>
    <cellStyle name="20% - Accent2 7 2 4" xfId="472"/>
    <cellStyle name="20% - Accent2 7 2 4 2" xfId="15437"/>
    <cellStyle name="20% - Accent2 7 2 5" xfId="473"/>
    <cellStyle name="20% - Accent2 7 2 5 2" xfId="15438"/>
    <cellStyle name="20% - Accent2 7 2 6" xfId="15434"/>
    <cellStyle name="20% - Accent2 7 3" xfId="474"/>
    <cellStyle name="20% - Accent2 7 3 2" xfId="475"/>
    <cellStyle name="20% - Accent2 7 3 2 2" xfId="15440"/>
    <cellStyle name="20% - Accent2 7 3 3" xfId="476"/>
    <cellStyle name="20% - Accent2 7 3 3 2" xfId="15441"/>
    <cellStyle name="20% - Accent2 7 3 4" xfId="477"/>
    <cellStyle name="20% - Accent2 7 3 4 2" xfId="15442"/>
    <cellStyle name="20% - Accent2 7 3 5" xfId="478"/>
    <cellStyle name="20% - Accent2 7 3 5 2" xfId="15443"/>
    <cellStyle name="20% - Accent2 7 3 6" xfId="15439"/>
    <cellStyle name="20% - Accent2 7 4" xfId="479"/>
    <cellStyle name="20% - Accent2 7 4 2" xfId="15444"/>
    <cellStyle name="20% - Accent2 7 5" xfId="480"/>
    <cellStyle name="20% - Accent2 7 5 2" xfId="15445"/>
    <cellStyle name="20% - Accent2 7 6" xfId="481"/>
    <cellStyle name="20% - Accent2 7 6 2" xfId="15446"/>
    <cellStyle name="20% - Accent2 7 7" xfId="482"/>
    <cellStyle name="20% - Accent2 7 7 2" xfId="15447"/>
    <cellStyle name="20% - Accent2 7 8" xfId="483"/>
    <cellStyle name="20% - Accent2 7 8 2" xfId="15448"/>
    <cellStyle name="20% - Accent2 7 9" xfId="15433"/>
    <cellStyle name="20% - Accent2 8" xfId="484"/>
    <cellStyle name="20% - Accent2 8 2" xfId="485"/>
    <cellStyle name="20% - Accent2 8 2 2" xfId="486"/>
    <cellStyle name="20% - Accent2 8 2 2 2" xfId="15451"/>
    <cellStyle name="20% - Accent2 8 2 3" xfId="487"/>
    <cellStyle name="20% - Accent2 8 2 3 2" xfId="15452"/>
    <cellStyle name="20% - Accent2 8 2 4" xfId="488"/>
    <cellStyle name="20% - Accent2 8 2 4 2" xfId="15453"/>
    <cellStyle name="20% - Accent2 8 2 5" xfId="489"/>
    <cellStyle name="20% - Accent2 8 2 5 2" xfId="15454"/>
    <cellStyle name="20% - Accent2 8 2 6" xfId="15450"/>
    <cellStyle name="20% - Accent2 8 3" xfId="490"/>
    <cellStyle name="20% - Accent2 8 3 2" xfId="491"/>
    <cellStyle name="20% - Accent2 8 3 2 2" xfId="15456"/>
    <cellStyle name="20% - Accent2 8 3 3" xfId="492"/>
    <cellStyle name="20% - Accent2 8 3 3 2" xfId="15457"/>
    <cellStyle name="20% - Accent2 8 3 4" xfId="493"/>
    <cellStyle name="20% - Accent2 8 3 4 2" xfId="15458"/>
    <cellStyle name="20% - Accent2 8 3 5" xfId="494"/>
    <cellStyle name="20% - Accent2 8 3 5 2" xfId="15459"/>
    <cellStyle name="20% - Accent2 8 3 6" xfId="15455"/>
    <cellStyle name="20% - Accent2 8 4" xfId="495"/>
    <cellStyle name="20% - Accent2 8 4 2" xfId="15460"/>
    <cellStyle name="20% - Accent2 8 5" xfId="496"/>
    <cellStyle name="20% - Accent2 8 5 2" xfId="15461"/>
    <cellStyle name="20% - Accent2 8 6" xfId="497"/>
    <cellStyle name="20% - Accent2 8 6 2" xfId="15462"/>
    <cellStyle name="20% - Accent2 8 7" xfId="498"/>
    <cellStyle name="20% - Accent2 8 7 2" xfId="15463"/>
    <cellStyle name="20% - Accent2 8 8" xfId="499"/>
    <cellStyle name="20% - Accent2 8 8 2" xfId="15464"/>
    <cellStyle name="20% - Accent2 8 9" xfId="15449"/>
    <cellStyle name="20% - Accent2 9" xfId="500"/>
    <cellStyle name="20% - Accent2 9 2" xfId="501"/>
    <cellStyle name="20% - Accent2 9 2 2" xfId="502"/>
    <cellStyle name="20% - Accent2 9 2 2 2" xfId="15467"/>
    <cellStyle name="20% - Accent2 9 2 3" xfId="503"/>
    <cellStyle name="20% - Accent2 9 2 3 2" xfId="15468"/>
    <cellStyle name="20% - Accent2 9 2 4" xfId="504"/>
    <cellStyle name="20% - Accent2 9 2 4 2" xfId="15469"/>
    <cellStyle name="20% - Accent2 9 2 5" xfId="505"/>
    <cellStyle name="20% - Accent2 9 2 5 2" xfId="15470"/>
    <cellStyle name="20% - Accent2 9 2 6" xfId="15466"/>
    <cellStyle name="20% - Accent2 9 3" xfId="506"/>
    <cellStyle name="20% - Accent2 9 3 2" xfId="507"/>
    <cellStyle name="20% - Accent2 9 3 2 2" xfId="15472"/>
    <cellStyle name="20% - Accent2 9 3 3" xfId="508"/>
    <cellStyle name="20% - Accent2 9 3 3 2" xfId="15473"/>
    <cellStyle name="20% - Accent2 9 3 4" xfId="509"/>
    <cellStyle name="20% - Accent2 9 3 4 2" xfId="15474"/>
    <cellStyle name="20% - Accent2 9 3 5" xfId="510"/>
    <cellStyle name="20% - Accent2 9 3 5 2" xfId="15475"/>
    <cellStyle name="20% - Accent2 9 3 6" xfId="15471"/>
    <cellStyle name="20% - Accent2 9 4" xfId="511"/>
    <cellStyle name="20% - Accent2 9 4 2" xfId="15476"/>
    <cellStyle name="20% - Accent2 9 5" xfId="512"/>
    <cellStyle name="20% - Accent2 9 5 2" xfId="15477"/>
    <cellStyle name="20% - Accent2 9 6" xfId="513"/>
    <cellStyle name="20% - Accent2 9 6 2" xfId="15478"/>
    <cellStyle name="20% - Accent2 9 7" xfId="514"/>
    <cellStyle name="20% - Accent2 9 7 2" xfId="15479"/>
    <cellStyle name="20% - Accent2 9 8" xfId="515"/>
    <cellStyle name="20% - Accent2 9 8 2" xfId="15480"/>
    <cellStyle name="20% - Accent2 9 9" xfId="15465"/>
    <cellStyle name="20% - Accent3 10" xfId="14824"/>
    <cellStyle name="20% - Accent3 11" xfId="14977"/>
    <cellStyle name="20% - Accent3 12" xfId="18322"/>
    <cellStyle name="20% - Accent3 12 2" xfId="18363"/>
    <cellStyle name="20% - Accent3 12 2 2" xfId="18445"/>
    <cellStyle name="20% - Accent3 12 2 2 2" xfId="26379"/>
    <cellStyle name="20% - Accent3 12 2 3" xfId="20734"/>
    <cellStyle name="20% - Accent3 12 2 4" xfId="26297"/>
    <cellStyle name="20% - Accent3 12 3" xfId="18404"/>
    <cellStyle name="20% - Accent3 12 3 2" xfId="26338"/>
    <cellStyle name="20% - Accent3 12 4" xfId="20424"/>
    <cellStyle name="20% - Accent3 12 4 2" xfId="28358"/>
    <cellStyle name="20% - Accent3 12 5" xfId="20693"/>
    <cellStyle name="20% - Accent3 12 6" xfId="26256"/>
    <cellStyle name="20% - Accent3 13" xfId="18334"/>
    <cellStyle name="20% - Accent3 13 2" xfId="18416"/>
    <cellStyle name="20% - Accent3 13 2 2" xfId="26350"/>
    <cellStyle name="20% - Accent3 13 3" xfId="20705"/>
    <cellStyle name="20% - Accent3 13 4" xfId="26268"/>
    <cellStyle name="20% - Accent3 14" xfId="18375"/>
    <cellStyle name="20% - Accent3 14 2" xfId="26309"/>
    <cellStyle name="20% - Accent3 15" xfId="18462"/>
    <cellStyle name="20% - Accent3 15 2" xfId="26396"/>
    <cellStyle name="20% - Accent3 16" xfId="20664"/>
    <cellStyle name="20% - Accent3 17" xfId="20753"/>
    <cellStyle name="20% - Accent3 18" xfId="212"/>
    <cellStyle name="20% - Accent3 19" xfId="43474"/>
    <cellStyle name="20% - Accent3 2" xfId="12"/>
    <cellStyle name="20% - Accent3 2 10" xfId="14976"/>
    <cellStyle name="20% - Accent3 2 11" xfId="15481"/>
    <cellStyle name="20% - Accent3 2 12" xfId="516"/>
    <cellStyle name="20% - Accent3 2 13" xfId="43227"/>
    <cellStyle name="20% - Accent3 2 2" xfId="517"/>
    <cellStyle name="20% - Accent3 2 2 2" xfId="518"/>
    <cellStyle name="20% - Accent3 2 2 2 2" xfId="15483"/>
    <cellStyle name="20% - Accent3 2 2 3" xfId="519"/>
    <cellStyle name="20% - Accent3 2 2 3 2" xfId="15484"/>
    <cellStyle name="20% - Accent3 2 2 4" xfId="520"/>
    <cellStyle name="20% - Accent3 2 2 4 2" xfId="15485"/>
    <cellStyle name="20% - Accent3 2 2 5" xfId="521"/>
    <cellStyle name="20% - Accent3 2 2 5 2" xfId="15486"/>
    <cellStyle name="20% - Accent3 2 2 6" xfId="15482"/>
    <cellStyle name="20% - Accent3 2 3" xfId="522"/>
    <cellStyle name="20% - Accent3 2 3 2" xfId="523"/>
    <cellStyle name="20% - Accent3 2 3 2 2" xfId="15488"/>
    <cellStyle name="20% - Accent3 2 3 3" xfId="524"/>
    <cellStyle name="20% - Accent3 2 3 3 2" xfId="15489"/>
    <cellStyle name="20% - Accent3 2 3 4" xfId="525"/>
    <cellStyle name="20% - Accent3 2 3 4 2" xfId="15490"/>
    <cellStyle name="20% - Accent3 2 3 5" xfId="526"/>
    <cellStyle name="20% - Accent3 2 3 5 2" xfId="15491"/>
    <cellStyle name="20% - Accent3 2 3 6" xfId="15487"/>
    <cellStyle name="20% - Accent3 2 4" xfId="527"/>
    <cellStyle name="20% - Accent3 2 4 2" xfId="15492"/>
    <cellStyle name="20% - Accent3 2 5" xfId="528"/>
    <cellStyle name="20% - Accent3 2 5 2" xfId="15493"/>
    <cellStyle name="20% - Accent3 2 6" xfId="529"/>
    <cellStyle name="20% - Accent3 2 6 2" xfId="15494"/>
    <cellStyle name="20% - Accent3 2 7" xfId="530"/>
    <cellStyle name="20% - Accent3 2 7 2" xfId="15495"/>
    <cellStyle name="20% - Accent3 2 8" xfId="531"/>
    <cellStyle name="20% - Accent3 2 8 2" xfId="15496"/>
    <cellStyle name="20% - Accent3 2 9" xfId="14825"/>
    <cellStyle name="20% - Accent3 3" xfId="532"/>
    <cellStyle name="20% - Accent3 3 2" xfId="533"/>
    <cellStyle name="20% - Accent3 3 2 2" xfId="534"/>
    <cellStyle name="20% - Accent3 3 2 2 2" xfId="15499"/>
    <cellStyle name="20% - Accent3 3 2 3" xfId="535"/>
    <cellStyle name="20% - Accent3 3 2 3 2" xfId="15500"/>
    <cellStyle name="20% - Accent3 3 2 4" xfId="536"/>
    <cellStyle name="20% - Accent3 3 2 4 2" xfId="15501"/>
    <cellStyle name="20% - Accent3 3 2 5" xfId="537"/>
    <cellStyle name="20% - Accent3 3 2 5 2" xfId="15502"/>
    <cellStyle name="20% - Accent3 3 2 6" xfId="15498"/>
    <cellStyle name="20% - Accent3 3 3" xfId="538"/>
    <cellStyle name="20% - Accent3 3 3 2" xfId="539"/>
    <cellStyle name="20% - Accent3 3 3 2 2" xfId="15504"/>
    <cellStyle name="20% - Accent3 3 3 3" xfId="540"/>
    <cellStyle name="20% - Accent3 3 3 3 2" xfId="15505"/>
    <cellStyle name="20% - Accent3 3 3 4" xfId="541"/>
    <cellStyle name="20% - Accent3 3 3 4 2" xfId="15506"/>
    <cellStyle name="20% - Accent3 3 3 5" xfId="542"/>
    <cellStyle name="20% - Accent3 3 3 5 2" xfId="15507"/>
    <cellStyle name="20% - Accent3 3 3 6" xfId="15503"/>
    <cellStyle name="20% - Accent3 3 4" xfId="543"/>
    <cellStyle name="20% - Accent3 3 4 2" xfId="15508"/>
    <cellStyle name="20% - Accent3 3 5" xfId="544"/>
    <cellStyle name="20% - Accent3 3 5 2" xfId="15509"/>
    <cellStyle name="20% - Accent3 3 6" xfId="545"/>
    <cellStyle name="20% - Accent3 3 6 2" xfId="15510"/>
    <cellStyle name="20% - Accent3 3 7" xfId="546"/>
    <cellStyle name="20% - Accent3 3 7 2" xfId="15511"/>
    <cellStyle name="20% - Accent3 3 8" xfId="547"/>
    <cellStyle name="20% - Accent3 3 8 2" xfId="15512"/>
    <cellStyle name="20% - Accent3 3 9" xfId="15497"/>
    <cellStyle name="20% - Accent3 4" xfId="548"/>
    <cellStyle name="20% - Accent3 4 2" xfId="549"/>
    <cellStyle name="20% - Accent3 4 2 2" xfId="550"/>
    <cellStyle name="20% - Accent3 4 2 2 2" xfId="15515"/>
    <cellStyle name="20% - Accent3 4 2 3" xfId="551"/>
    <cellStyle name="20% - Accent3 4 2 3 2" xfId="15516"/>
    <cellStyle name="20% - Accent3 4 2 4" xfId="552"/>
    <cellStyle name="20% - Accent3 4 2 4 2" xfId="15517"/>
    <cellStyle name="20% - Accent3 4 2 5" xfId="553"/>
    <cellStyle name="20% - Accent3 4 2 5 2" xfId="15518"/>
    <cellStyle name="20% - Accent3 4 2 6" xfId="15514"/>
    <cellStyle name="20% - Accent3 4 3" xfId="554"/>
    <cellStyle name="20% - Accent3 4 3 2" xfId="555"/>
    <cellStyle name="20% - Accent3 4 3 2 2" xfId="15520"/>
    <cellStyle name="20% - Accent3 4 3 3" xfId="556"/>
    <cellStyle name="20% - Accent3 4 3 3 2" xfId="15521"/>
    <cellStyle name="20% - Accent3 4 3 4" xfId="557"/>
    <cellStyle name="20% - Accent3 4 3 4 2" xfId="15522"/>
    <cellStyle name="20% - Accent3 4 3 5" xfId="558"/>
    <cellStyle name="20% - Accent3 4 3 5 2" xfId="15523"/>
    <cellStyle name="20% - Accent3 4 3 6" xfId="15519"/>
    <cellStyle name="20% - Accent3 4 4" xfId="559"/>
    <cellStyle name="20% - Accent3 4 4 2" xfId="15524"/>
    <cellStyle name="20% - Accent3 4 5" xfId="560"/>
    <cellStyle name="20% - Accent3 4 5 2" xfId="15525"/>
    <cellStyle name="20% - Accent3 4 6" xfId="561"/>
    <cellStyle name="20% - Accent3 4 6 2" xfId="15526"/>
    <cellStyle name="20% - Accent3 4 7" xfId="562"/>
    <cellStyle name="20% - Accent3 4 7 2" xfId="15527"/>
    <cellStyle name="20% - Accent3 4 8" xfId="563"/>
    <cellStyle name="20% - Accent3 4 8 2" xfId="15528"/>
    <cellStyle name="20% - Accent3 4 9" xfId="15513"/>
    <cellStyle name="20% - Accent3 5" xfId="564"/>
    <cellStyle name="20% - Accent3 5 2" xfId="565"/>
    <cellStyle name="20% - Accent3 5 2 2" xfId="566"/>
    <cellStyle name="20% - Accent3 5 2 2 2" xfId="15531"/>
    <cellStyle name="20% - Accent3 5 2 3" xfId="567"/>
    <cellStyle name="20% - Accent3 5 2 3 2" xfId="15532"/>
    <cellStyle name="20% - Accent3 5 2 4" xfId="568"/>
    <cellStyle name="20% - Accent3 5 2 4 2" xfId="15533"/>
    <cellStyle name="20% - Accent3 5 2 5" xfId="569"/>
    <cellStyle name="20% - Accent3 5 2 5 2" xfId="15534"/>
    <cellStyle name="20% - Accent3 5 2 6" xfId="15530"/>
    <cellStyle name="20% - Accent3 5 3" xfId="570"/>
    <cellStyle name="20% - Accent3 5 3 2" xfId="571"/>
    <cellStyle name="20% - Accent3 5 3 2 2" xfId="15536"/>
    <cellStyle name="20% - Accent3 5 3 3" xfId="572"/>
    <cellStyle name="20% - Accent3 5 3 3 2" xfId="15537"/>
    <cellStyle name="20% - Accent3 5 3 4" xfId="573"/>
    <cellStyle name="20% - Accent3 5 3 4 2" xfId="15538"/>
    <cellStyle name="20% - Accent3 5 3 5" xfId="574"/>
    <cellStyle name="20% - Accent3 5 3 5 2" xfId="15539"/>
    <cellStyle name="20% - Accent3 5 3 6" xfId="15535"/>
    <cellStyle name="20% - Accent3 5 4" xfId="575"/>
    <cellStyle name="20% - Accent3 5 4 2" xfId="15540"/>
    <cellStyle name="20% - Accent3 5 5" xfId="576"/>
    <cellStyle name="20% - Accent3 5 5 2" xfId="15541"/>
    <cellStyle name="20% - Accent3 5 6" xfId="577"/>
    <cellStyle name="20% - Accent3 5 6 2" xfId="15542"/>
    <cellStyle name="20% - Accent3 5 7" xfId="578"/>
    <cellStyle name="20% - Accent3 5 7 2" xfId="15543"/>
    <cellStyle name="20% - Accent3 5 8" xfId="579"/>
    <cellStyle name="20% - Accent3 5 8 2" xfId="15544"/>
    <cellStyle name="20% - Accent3 5 9" xfId="15529"/>
    <cellStyle name="20% - Accent3 6" xfId="580"/>
    <cellStyle name="20% - Accent3 6 2" xfId="581"/>
    <cellStyle name="20% - Accent3 6 2 2" xfId="582"/>
    <cellStyle name="20% - Accent3 6 2 2 2" xfId="15547"/>
    <cellStyle name="20% - Accent3 6 2 3" xfId="583"/>
    <cellStyle name="20% - Accent3 6 2 3 2" xfId="15548"/>
    <cellStyle name="20% - Accent3 6 2 4" xfId="584"/>
    <cellStyle name="20% - Accent3 6 2 4 2" xfId="15549"/>
    <cellStyle name="20% - Accent3 6 2 5" xfId="585"/>
    <cellStyle name="20% - Accent3 6 2 5 2" xfId="15550"/>
    <cellStyle name="20% - Accent3 6 2 6" xfId="15546"/>
    <cellStyle name="20% - Accent3 6 3" xfId="586"/>
    <cellStyle name="20% - Accent3 6 3 2" xfId="587"/>
    <cellStyle name="20% - Accent3 6 3 2 2" xfId="15552"/>
    <cellStyle name="20% - Accent3 6 3 3" xfId="588"/>
    <cellStyle name="20% - Accent3 6 3 3 2" xfId="15553"/>
    <cellStyle name="20% - Accent3 6 3 4" xfId="589"/>
    <cellStyle name="20% - Accent3 6 3 4 2" xfId="15554"/>
    <cellStyle name="20% - Accent3 6 3 5" xfId="590"/>
    <cellStyle name="20% - Accent3 6 3 5 2" xfId="15555"/>
    <cellStyle name="20% - Accent3 6 3 6" xfId="15551"/>
    <cellStyle name="20% - Accent3 6 4" xfId="591"/>
    <cellStyle name="20% - Accent3 6 4 2" xfId="15556"/>
    <cellStyle name="20% - Accent3 6 5" xfId="592"/>
    <cellStyle name="20% - Accent3 6 5 2" xfId="15557"/>
    <cellStyle name="20% - Accent3 6 6" xfId="593"/>
    <cellStyle name="20% - Accent3 6 6 2" xfId="15558"/>
    <cellStyle name="20% - Accent3 6 7" xfId="594"/>
    <cellStyle name="20% - Accent3 6 7 2" xfId="15559"/>
    <cellStyle name="20% - Accent3 6 8" xfId="595"/>
    <cellStyle name="20% - Accent3 6 8 2" xfId="15560"/>
    <cellStyle name="20% - Accent3 6 9" xfId="15545"/>
    <cellStyle name="20% - Accent3 7" xfId="596"/>
    <cellStyle name="20% - Accent3 7 2" xfId="597"/>
    <cellStyle name="20% - Accent3 7 2 2" xfId="598"/>
    <cellStyle name="20% - Accent3 7 2 2 2" xfId="15563"/>
    <cellStyle name="20% - Accent3 7 2 3" xfId="599"/>
    <cellStyle name="20% - Accent3 7 2 3 2" xfId="15564"/>
    <cellStyle name="20% - Accent3 7 2 4" xfId="600"/>
    <cellStyle name="20% - Accent3 7 2 4 2" xfId="15565"/>
    <cellStyle name="20% - Accent3 7 2 5" xfId="601"/>
    <cellStyle name="20% - Accent3 7 2 5 2" xfId="15566"/>
    <cellStyle name="20% - Accent3 7 2 6" xfId="15562"/>
    <cellStyle name="20% - Accent3 7 3" xfId="602"/>
    <cellStyle name="20% - Accent3 7 3 2" xfId="603"/>
    <cellStyle name="20% - Accent3 7 3 2 2" xfId="15568"/>
    <cellStyle name="20% - Accent3 7 3 3" xfId="604"/>
    <cellStyle name="20% - Accent3 7 3 3 2" xfId="15569"/>
    <cellStyle name="20% - Accent3 7 3 4" xfId="605"/>
    <cellStyle name="20% - Accent3 7 3 4 2" xfId="15570"/>
    <cellStyle name="20% - Accent3 7 3 5" xfId="606"/>
    <cellStyle name="20% - Accent3 7 3 5 2" xfId="15571"/>
    <cellStyle name="20% - Accent3 7 3 6" xfId="15567"/>
    <cellStyle name="20% - Accent3 7 4" xfId="607"/>
    <cellStyle name="20% - Accent3 7 4 2" xfId="15572"/>
    <cellStyle name="20% - Accent3 7 5" xfId="608"/>
    <cellStyle name="20% - Accent3 7 5 2" xfId="15573"/>
    <cellStyle name="20% - Accent3 7 6" xfId="609"/>
    <cellStyle name="20% - Accent3 7 6 2" xfId="15574"/>
    <cellStyle name="20% - Accent3 7 7" xfId="610"/>
    <cellStyle name="20% - Accent3 7 7 2" xfId="15575"/>
    <cellStyle name="20% - Accent3 7 8" xfId="611"/>
    <cellStyle name="20% - Accent3 7 8 2" xfId="15576"/>
    <cellStyle name="20% - Accent3 7 9" xfId="15561"/>
    <cellStyle name="20% - Accent3 8" xfId="612"/>
    <cellStyle name="20% - Accent3 8 2" xfId="613"/>
    <cellStyle name="20% - Accent3 8 2 2" xfId="614"/>
    <cellStyle name="20% - Accent3 8 2 2 2" xfId="15579"/>
    <cellStyle name="20% - Accent3 8 2 3" xfId="615"/>
    <cellStyle name="20% - Accent3 8 2 3 2" xfId="15580"/>
    <cellStyle name="20% - Accent3 8 2 4" xfId="616"/>
    <cellStyle name="20% - Accent3 8 2 4 2" xfId="15581"/>
    <cellStyle name="20% - Accent3 8 2 5" xfId="617"/>
    <cellStyle name="20% - Accent3 8 2 5 2" xfId="15582"/>
    <cellStyle name="20% - Accent3 8 2 6" xfId="15578"/>
    <cellStyle name="20% - Accent3 8 3" xfId="618"/>
    <cellStyle name="20% - Accent3 8 3 2" xfId="619"/>
    <cellStyle name="20% - Accent3 8 3 2 2" xfId="15584"/>
    <cellStyle name="20% - Accent3 8 3 3" xfId="620"/>
    <cellStyle name="20% - Accent3 8 3 3 2" xfId="15585"/>
    <cellStyle name="20% - Accent3 8 3 4" xfId="621"/>
    <cellStyle name="20% - Accent3 8 3 4 2" xfId="15586"/>
    <cellStyle name="20% - Accent3 8 3 5" xfId="622"/>
    <cellStyle name="20% - Accent3 8 3 5 2" xfId="15587"/>
    <cellStyle name="20% - Accent3 8 3 6" xfId="15583"/>
    <cellStyle name="20% - Accent3 8 4" xfId="623"/>
    <cellStyle name="20% - Accent3 8 4 2" xfId="15588"/>
    <cellStyle name="20% - Accent3 8 5" xfId="624"/>
    <cellStyle name="20% - Accent3 8 5 2" xfId="15589"/>
    <cellStyle name="20% - Accent3 8 6" xfId="625"/>
    <cellStyle name="20% - Accent3 8 6 2" xfId="15590"/>
    <cellStyle name="20% - Accent3 8 7" xfId="626"/>
    <cellStyle name="20% - Accent3 8 7 2" xfId="15591"/>
    <cellStyle name="20% - Accent3 8 8" xfId="627"/>
    <cellStyle name="20% - Accent3 8 8 2" xfId="15592"/>
    <cellStyle name="20% - Accent3 8 9" xfId="15577"/>
    <cellStyle name="20% - Accent3 9" xfId="628"/>
    <cellStyle name="20% - Accent3 9 2" xfId="629"/>
    <cellStyle name="20% - Accent3 9 2 2" xfId="630"/>
    <cellStyle name="20% - Accent3 9 2 2 2" xfId="15595"/>
    <cellStyle name="20% - Accent3 9 2 3" xfId="631"/>
    <cellStyle name="20% - Accent3 9 2 3 2" xfId="15596"/>
    <cellStyle name="20% - Accent3 9 2 4" xfId="632"/>
    <cellStyle name="20% - Accent3 9 2 4 2" xfId="15597"/>
    <cellStyle name="20% - Accent3 9 2 5" xfId="633"/>
    <cellStyle name="20% - Accent3 9 2 5 2" xfId="15598"/>
    <cellStyle name="20% - Accent3 9 2 6" xfId="15594"/>
    <cellStyle name="20% - Accent3 9 3" xfId="634"/>
    <cellStyle name="20% - Accent3 9 3 2" xfId="635"/>
    <cellStyle name="20% - Accent3 9 3 2 2" xfId="15600"/>
    <cellStyle name="20% - Accent3 9 3 3" xfId="636"/>
    <cellStyle name="20% - Accent3 9 3 3 2" xfId="15601"/>
    <cellStyle name="20% - Accent3 9 3 4" xfId="637"/>
    <cellStyle name="20% - Accent3 9 3 4 2" xfId="15602"/>
    <cellStyle name="20% - Accent3 9 3 5" xfId="638"/>
    <cellStyle name="20% - Accent3 9 3 5 2" xfId="15603"/>
    <cellStyle name="20% - Accent3 9 3 6" xfId="15599"/>
    <cellStyle name="20% - Accent3 9 4" xfId="639"/>
    <cellStyle name="20% - Accent3 9 4 2" xfId="15604"/>
    <cellStyle name="20% - Accent3 9 5" xfId="640"/>
    <cellStyle name="20% - Accent3 9 5 2" xfId="15605"/>
    <cellStyle name="20% - Accent3 9 6" xfId="641"/>
    <cellStyle name="20% - Accent3 9 6 2" xfId="15606"/>
    <cellStyle name="20% - Accent3 9 7" xfId="642"/>
    <cellStyle name="20% - Accent3 9 7 2" xfId="15607"/>
    <cellStyle name="20% - Accent3 9 8" xfId="643"/>
    <cellStyle name="20% - Accent3 9 8 2" xfId="15608"/>
    <cellStyle name="20% - Accent3 9 9" xfId="15593"/>
    <cellStyle name="20% - Accent4 10" xfId="14828"/>
    <cellStyle name="20% - Accent4 11" xfId="14975"/>
    <cellStyle name="20% - Accent4 12" xfId="18324"/>
    <cellStyle name="20% - Accent4 12 2" xfId="18365"/>
    <cellStyle name="20% - Accent4 12 2 2" xfId="18447"/>
    <cellStyle name="20% - Accent4 12 2 2 2" xfId="26381"/>
    <cellStyle name="20% - Accent4 12 2 3" xfId="20736"/>
    <cellStyle name="20% - Accent4 12 2 4" xfId="26299"/>
    <cellStyle name="20% - Accent4 12 3" xfId="18406"/>
    <cellStyle name="20% - Accent4 12 3 2" xfId="26340"/>
    <cellStyle name="20% - Accent4 12 4" xfId="20426"/>
    <cellStyle name="20% - Accent4 12 4 2" xfId="28360"/>
    <cellStyle name="20% - Accent4 12 5" xfId="20695"/>
    <cellStyle name="20% - Accent4 12 6" xfId="26258"/>
    <cellStyle name="20% - Accent4 13" xfId="18336"/>
    <cellStyle name="20% - Accent4 13 2" xfId="18418"/>
    <cellStyle name="20% - Accent4 13 2 2" xfId="26352"/>
    <cellStyle name="20% - Accent4 13 3" xfId="20707"/>
    <cellStyle name="20% - Accent4 13 4" xfId="26270"/>
    <cellStyle name="20% - Accent4 14" xfId="18377"/>
    <cellStyle name="20% - Accent4 14 2" xfId="26311"/>
    <cellStyle name="20% - Accent4 15" xfId="18464"/>
    <cellStyle name="20% - Accent4 15 2" xfId="26398"/>
    <cellStyle name="20% - Accent4 16" xfId="20666"/>
    <cellStyle name="20% - Accent4 17" xfId="20757"/>
    <cellStyle name="20% - Accent4 18" xfId="216"/>
    <cellStyle name="20% - Accent4 19" xfId="43475"/>
    <cellStyle name="20% - Accent4 2" xfId="13"/>
    <cellStyle name="20% - Accent4 2 10" xfId="14974"/>
    <cellStyle name="20% - Accent4 2 11" xfId="15609"/>
    <cellStyle name="20% - Accent4 2 12" xfId="644"/>
    <cellStyle name="20% - Accent4 2 13" xfId="43231"/>
    <cellStyle name="20% - Accent4 2 2" xfId="645"/>
    <cellStyle name="20% - Accent4 2 2 2" xfId="646"/>
    <cellStyle name="20% - Accent4 2 2 2 2" xfId="15611"/>
    <cellStyle name="20% - Accent4 2 2 3" xfId="647"/>
    <cellStyle name="20% - Accent4 2 2 3 2" xfId="15612"/>
    <cellStyle name="20% - Accent4 2 2 4" xfId="648"/>
    <cellStyle name="20% - Accent4 2 2 4 2" xfId="15613"/>
    <cellStyle name="20% - Accent4 2 2 5" xfId="649"/>
    <cellStyle name="20% - Accent4 2 2 5 2" xfId="15614"/>
    <cellStyle name="20% - Accent4 2 2 6" xfId="15610"/>
    <cellStyle name="20% - Accent4 2 3" xfId="650"/>
    <cellStyle name="20% - Accent4 2 3 2" xfId="651"/>
    <cellStyle name="20% - Accent4 2 3 2 2" xfId="15616"/>
    <cellStyle name="20% - Accent4 2 3 3" xfId="652"/>
    <cellStyle name="20% - Accent4 2 3 3 2" xfId="15617"/>
    <cellStyle name="20% - Accent4 2 3 4" xfId="653"/>
    <cellStyle name="20% - Accent4 2 3 4 2" xfId="15618"/>
    <cellStyle name="20% - Accent4 2 3 5" xfId="654"/>
    <cellStyle name="20% - Accent4 2 3 5 2" xfId="15619"/>
    <cellStyle name="20% - Accent4 2 3 6" xfId="15615"/>
    <cellStyle name="20% - Accent4 2 4" xfId="655"/>
    <cellStyle name="20% - Accent4 2 4 2" xfId="15620"/>
    <cellStyle name="20% - Accent4 2 5" xfId="656"/>
    <cellStyle name="20% - Accent4 2 5 2" xfId="15621"/>
    <cellStyle name="20% - Accent4 2 6" xfId="657"/>
    <cellStyle name="20% - Accent4 2 6 2" xfId="15622"/>
    <cellStyle name="20% - Accent4 2 7" xfId="658"/>
    <cellStyle name="20% - Accent4 2 7 2" xfId="15623"/>
    <cellStyle name="20% - Accent4 2 8" xfId="659"/>
    <cellStyle name="20% - Accent4 2 8 2" xfId="15624"/>
    <cellStyle name="20% - Accent4 2 9" xfId="14829"/>
    <cellStyle name="20% - Accent4 3" xfId="660"/>
    <cellStyle name="20% - Accent4 3 2" xfId="661"/>
    <cellStyle name="20% - Accent4 3 2 2" xfId="662"/>
    <cellStyle name="20% - Accent4 3 2 2 2" xfId="15627"/>
    <cellStyle name="20% - Accent4 3 2 3" xfId="663"/>
    <cellStyle name="20% - Accent4 3 2 3 2" xfId="15628"/>
    <cellStyle name="20% - Accent4 3 2 4" xfId="664"/>
    <cellStyle name="20% - Accent4 3 2 4 2" xfId="15629"/>
    <cellStyle name="20% - Accent4 3 2 5" xfId="665"/>
    <cellStyle name="20% - Accent4 3 2 5 2" xfId="15630"/>
    <cellStyle name="20% - Accent4 3 2 6" xfId="15626"/>
    <cellStyle name="20% - Accent4 3 3" xfId="666"/>
    <cellStyle name="20% - Accent4 3 3 2" xfId="667"/>
    <cellStyle name="20% - Accent4 3 3 2 2" xfId="15632"/>
    <cellStyle name="20% - Accent4 3 3 3" xfId="668"/>
    <cellStyle name="20% - Accent4 3 3 3 2" xfId="15633"/>
    <cellStyle name="20% - Accent4 3 3 4" xfId="669"/>
    <cellStyle name="20% - Accent4 3 3 4 2" xfId="15634"/>
    <cellStyle name="20% - Accent4 3 3 5" xfId="670"/>
    <cellStyle name="20% - Accent4 3 3 5 2" xfId="15635"/>
    <cellStyle name="20% - Accent4 3 3 6" xfId="15631"/>
    <cellStyle name="20% - Accent4 3 4" xfId="671"/>
    <cellStyle name="20% - Accent4 3 4 2" xfId="15636"/>
    <cellStyle name="20% - Accent4 3 5" xfId="672"/>
    <cellStyle name="20% - Accent4 3 5 2" xfId="15637"/>
    <cellStyle name="20% - Accent4 3 6" xfId="673"/>
    <cellStyle name="20% - Accent4 3 6 2" xfId="15638"/>
    <cellStyle name="20% - Accent4 3 7" xfId="674"/>
    <cellStyle name="20% - Accent4 3 7 2" xfId="15639"/>
    <cellStyle name="20% - Accent4 3 8" xfId="675"/>
    <cellStyle name="20% - Accent4 3 8 2" xfId="15640"/>
    <cellStyle name="20% - Accent4 3 9" xfId="15625"/>
    <cellStyle name="20% - Accent4 4" xfId="676"/>
    <cellStyle name="20% - Accent4 4 2" xfId="677"/>
    <cellStyle name="20% - Accent4 4 2 2" xfId="678"/>
    <cellStyle name="20% - Accent4 4 2 2 2" xfId="15643"/>
    <cellStyle name="20% - Accent4 4 2 3" xfId="679"/>
    <cellStyle name="20% - Accent4 4 2 3 2" xfId="15644"/>
    <cellStyle name="20% - Accent4 4 2 4" xfId="680"/>
    <cellStyle name="20% - Accent4 4 2 4 2" xfId="15645"/>
    <cellStyle name="20% - Accent4 4 2 5" xfId="681"/>
    <cellStyle name="20% - Accent4 4 2 5 2" xfId="15646"/>
    <cellStyle name="20% - Accent4 4 2 6" xfId="15642"/>
    <cellStyle name="20% - Accent4 4 3" xfId="682"/>
    <cellStyle name="20% - Accent4 4 3 2" xfId="683"/>
    <cellStyle name="20% - Accent4 4 3 2 2" xfId="15648"/>
    <cellStyle name="20% - Accent4 4 3 3" xfId="684"/>
    <cellStyle name="20% - Accent4 4 3 3 2" xfId="15649"/>
    <cellStyle name="20% - Accent4 4 3 4" xfId="685"/>
    <cellStyle name="20% - Accent4 4 3 4 2" xfId="15650"/>
    <cellStyle name="20% - Accent4 4 3 5" xfId="686"/>
    <cellStyle name="20% - Accent4 4 3 5 2" xfId="15651"/>
    <cellStyle name="20% - Accent4 4 3 6" xfId="15647"/>
    <cellStyle name="20% - Accent4 4 4" xfId="687"/>
    <cellStyle name="20% - Accent4 4 4 2" xfId="15652"/>
    <cellStyle name="20% - Accent4 4 5" xfId="688"/>
    <cellStyle name="20% - Accent4 4 5 2" xfId="15653"/>
    <cellStyle name="20% - Accent4 4 6" xfId="689"/>
    <cellStyle name="20% - Accent4 4 6 2" xfId="15654"/>
    <cellStyle name="20% - Accent4 4 7" xfId="690"/>
    <cellStyle name="20% - Accent4 4 7 2" xfId="15655"/>
    <cellStyle name="20% - Accent4 4 8" xfId="691"/>
    <cellStyle name="20% - Accent4 4 8 2" xfId="15656"/>
    <cellStyle name="20% - Accent4 4 9" xfId="15641"/>
    <cellStyle name="20% - Accent4 5" xfId="692"/>
    <cellStyle name="20% - Accent4 5 2" xfId="693"/>
    <cellStyle name="20% - Accent4 5 2 2" xfId="694"/>
    <cellStyle name="20% - Accent4 5 2 2 2" xfId="15659"/>
    <cellStyle name="20% - Accent4 5 2 3" xfId="695"/>
    <cellStyle name="20% - Accent4 5 2 3 2" xfId="15660"/>
    <cellStyle name="20% - Accent4 5 2 4" xfId="696"/>
    <cellStyle name="20% - Accent4 5 2 4 2" xfId="15661"/>
    <cellStyle name="20% - Accent4 5 2 5" xfId="697"/>
    <cellStyle name="20% - Accent4 5 2 5 2" xfId="15662"/>
    <cellStyle name="20% - Accent4 5 2 6" xfId="15658"/>
    <cellStyle name="20% - Accent4 5 3" xfId="698"/>
    <cellStyle name="20% - Accent4 5 3 2" xfId="699"/>
    <cellStyle name="20% - Accent4 5 3 2 2" xfId="15664"/>
    <cellStyle name="20% - Accent4 5 3 3" xfId="700"/>
    <cellStyle name="20% - Accent4 5 3 3 2" xfId="15665"/>
    <cellStyle name="20% - Accent4 5 3 4" xfId="701"/>
    <cellStyle name="20% - Accent4 5 3 4 2" xfId="15666"/>
    <cellStyle name="20% - Accent4 5 3 5" xfId="702"/>
    <cellStyle name="20% - Accent4 5 3 5 2" xfId="15667"/>
    <cellStyle name="20% - Accent4 5 3 6" xfId="15663"/>
    <cellStyle name="20% - Accent4 5 4" xfId="703"/>
    <cellStyle name="20% - Accent4 5 4 2" xfId="15668"/>
    <cellStyle name="20% - Accent4 5 5" xfId="704"/>
    <cellStyle name="20% - Accent4 5 5 2" xfId="15669"/>
    <cellStyle name="20% - Accent4 5 6" xfId="705"/>
    <cellStyle name="20% - Accent4 5 6 2" xfId="15670"/>
    <cellStyle name="20% - Accent4 5 7" xfId="706"/>
    <cellStyle name="20% - Accent4 5 7 2" xfId="15671"/>
    <cellStyle name="20% - Accent4 5 8" xfId="707"/>
    <cellStyle name="20% - Accent4 5 8 2" xfId="15672"/>
    <cellStyle name="20% - Accent4 5 9" xfId="15657"/>
    <cellStyle name="20% - Accent4 6" xfId="708"/>
    <cellStyle name="20% - Accent4 6 2" xfId="709"/>
    <cellStyle name="20% - Accent4 6 2 2" xfId="710"/>
    <cellStyle name="20% - Accent4 6 2 2 2" xfId="15675"/>
    <cellStyle name="20% - Accent4 6 2 3" xfId="711"/>
    <cellStyle name="20% - Accent4 6 2 3 2" xfId="15676"/>
    <cellStyle name="20% - Accent4 6 2 4" xfId="712"/>
    <cellStyle name="20% - Accent4 6 2 4 2" xfId="15677"/>
    <cellStyle name="20% - Accent4 6 2 5" xfId="713"/>
    <cellStyle name="20% - Accent4 6 2 5 2" xfId="15678"/>
    <cellStyle name="20% - Accent4 6 2 6" xfId="15674"/>
    <cellStyle name="20% - Accent4 6 3" xfId="714"/>
    <cellStyle name="20% - Accent4 6 3 2" xfId="715"/>
    <cellStyle name="20% - Accent4 6 3 2 2" xfId="15680"/>
    <cellStyle name="20% - Accent4 6 3 3" xfId="716"/>
    <cellStyle name="20% - Accent4 6 3 3 2" xfId="15681"/>
    <cellStyle name="20% - Accent4 6 3 4" xfId="717"/>
    <cellStyle name="20% - Accent4 6 3 4 2" xfId="15682"/>
    <cellStyle name="20% - Accent4 6 3 5" xfId="718"/>
    <cellStyle name="20% - Accent4 6 3 5 2" xfId="15683"/>
    <cellStyle name="20% - Accent4 6 3 6" xfId="15679"/>
    <cellStyle name="20% - Accent4 6 4" xfId="719"/>
    <cellStyle name="20% - Accent4 6 4 2" xfId="15684"/>
    <cellStyle name="20% - Accent4 6 5" xfId="720"/>
    <cellStyle name="20% - Accent4 6 5 2" xfId="15685"/>
    <cellStyle name="20% - Accent4 6 6" xfId="721"/>
    <cellStyle name="20% - Accent4 6 6 2" xfId="15686"/>
    <cellStyle name="20% - Accent4 6 7" xfId="722"/>
    <cellStyle name="20% - Accent4 6 7 2" xfId="15687"/>
    <cellStyle name="20% - Accent4 6 8" xfId="723"/>
    <cellStyle name="20% - Accent4 6 8 2" xfId="15688"/>
    <cellStyle name="20% - Accent4 6 9" xfId="15673"/>
    <cellStyle name="20% - Accent4 7" xfId="724"/>
    <cellStyle name="20% - Accent4 7 2" xfId="725"/>
    <cellStyle name="20% - Accent4 7 2 2" xfId="726"/>
    <cellStyle name="20% - Accent4 7 2 2 2" xfId="15691"/>
    <cellStyle name="20% - Accent4 7 2 3" xfId="727"/>
    <cellStyle name="20% - Accent4 7 2 3 2" xfId="15692"/>
    <cellStyle name="20% - Accent4 7 2 4" xfId="728"/>
    <cellStyle name="20% - Accent4 7 2 4 2" xfId="15693"/>
    <cellStyle name="20% - Accent4 7 2 5" xfId="729"/>
    <cellStyle name="20% - Accent4 7 2 5 2" xfId="15694"/>
    <cellStyle name="20% - Accent4 7 2 6" xfId="15690"/>
    <cellStyle name="20% - Accent4 7 3" xfId="730"/>
    <cellStyle name="20% - Accent4 7 3 2" xfId="731"/>
    <cellStyle name="20% - Accent4 7 3 2 2" xfId="15696"/>
    <cellStyle name="20% - Accent4 7 3 3" xfId="732"/>
    <cellStyle name="20% - Accent4 7 3 3 2" xfId="15697"/>
    <cellStyle name="20% - Accent4 7 3 4" xfId="733"/>
    <cellStyle name="20% - Accent4 7 3 4 2" xfId="15698"/>
    <cellStyle name="20% - Accent4 7 3 5" xfId="734"/>
    <cellStyle name="20% - Accent4 7 3 5 2" xfId="15699"/>
    <cellStyle name="20% - Accent4 7 3 6" xfId="15695"/>
    <cellStyle name="20% - Accent4 7 4" xfId="735"/>
    <cellStyle name="20% - Accent4 7 4 2" xfId="15700"/>
    <cellStyle name="20% - Accent4 7 5" xfId="736"/>
    <cellStyle name="20% - Accent4 7 5 2" xfId="15701"/>
    <cellStyle name="20% - Accent4 7 6" xfId="737"/>
    <cellStyle name="20% - Accent4 7 6 2" xfId="15702"/>
    <cellStyle name="20% - Accent4 7 7" xfId="738"/>
    <cellStyle name="20% - Accent4 7 7 2" xfId="15703"/>
    <cellStyle name="20% - Accent4 7 8" xfId="739"/>
    <cellStyle name="20% - Accent4 7 8 2" xfId="15704"/>
    <cellStyle name="20% - Accent4 7 9" xfId="15689"/>
    <cellStyle name="20% - Accent4 8" xfId="740"/>
    <cellStyle name="20% - Accent4 8 2" xfId="741"/>
    <cellStyle name="20% - Accent4 8 2 2" xfId="742"/>
    <cellStyle name="20% - Accent4 8 2 2 2" xfId="15707"/>
    <cellStyle name="20% - Accent4 8 2 3" xfId="743"/>
    <cellStyle name="20% - Accent4 8 2 3 2" xfId="15708"/>
    <cellStyle name="20% - Accent4 8 2 4" xfId="744"/>
    <cellStyle name="20% - Accent4 8 2 4 2" xfId="15709"/>
    <cellStyle name="20% - Accent4 8 2 5" xfId="745"/>
    <cellStyle name="20% - Accent4 8 2 5 2" xfId="15710"/>
    <cellStyle name="20% - Accent4 8 2 6" xfId="15706"/>
    <cellStyle name="20% - Accent4 8 3" xfId="746"/>
    <cellStyle name="20% - Accent4 8 3 2" xfId="747"/>
    <cellStyle name="20% - Accent4 8 3 2 2" xfId="15712"/>
    <cellStyle name="20% - Accent4 8 3 3" xfId="748"/>
    <cellStyle name="20% - Accent4 8 3 3 2" xfId="15713"/>
    <cellStyle name="20% - Accent4 8 3 4" xfId="749"/>
    <cellStyle name="20% - Accent4 8 3 4 2" xfId="15714"/>
    <cellStyle name="20% - Accent4 8 3 5" xfId="750"/>
    <cellStyle name="20% - Accent4 8 3 5 2" xfId="15715"/>
    <cellStyle name="20% - Accent4 8 3 6" xfId="15711"/>
    <cellStyle name="20% - Accent4 8 4" xfId="751"/>
    <cellStyle name="20% - Accent4 8 4 2" xfId="15716"/>
    <cellStyle name="20% - Accent4 8 5" xfId="752"/>
    <cellStyle name="20% - Accent4 8 5 2" xfId="15717"/>
    <cellStyle name="20% - Accent4 8 6" xfId="753"/>
    <cellStyle name="20% - Accent4 8 6 2" xfId="15718"/>
    <cellStyle name="20% - Accent4 8 7" xfId="754"/>
    <cellStyle name="20% - Accent4 8 7 2" xfId="15719"/>
    <cellStyle name="20% - Accent4 8 8" xfId="755"/>
    <cellStyle name="20% - Accent4 8 8 2" xfId="15720"/>
    <cellStyle name="20% - Accent4 8 9" xfId="15705"/>
    <cellStyle name="20% - Accent4 9" xfId="756"/>
    <cellStyle name="20% - Accent4 9 2" xfId="757"/>
    <cellStyle name="20% - Accent4 9 2 2" xfId="758"/>
    <cellStyle name="20% - Accent4 9 2 2 2" xfId="15723"/>
    <cellStyle name="20% - Accent4 9 2 3" xfId="759"/>
    <cellStyle name="20% - Accent4 9 2 3 2" xfId="15724"/>
    <cellStyle name="20% - Accent4 9 2 4" xfId="760"/>
    <cellStyle name="20% - Accent4 9 2 4 2" xfId="15725"/>
    <cellStyle name="20% - Accent4 9 2 5" xfId="761"/>
    <cellStyle name="20% - Accent4 9 2 5 2" xfId="15726"/>
    <cellStyle name="20% - Accent4 9 2 6" xfId="15722"/>
    <cellStyle name="20% - Accent4 9 3" xfId="762"/>
    <cellStyle name="20% - Accent4 9 3 2" xfId="763"/>
    <cellStyle name="20% - Accent4 9 3 2 2" xfId="15728"/>
    <cellStyle name="20% - Accent4 9 3 3" xfId="764"/>
    <cellStyle name="20% - Accent4 9 3 3 2" xfId="15729"/>
    <cellStyle name="20% - Accent4 9 3 4" xfId="765"/>
    <cellStyle name="20% - Accent4 9 3 4 2" xfId="15730"/>
    <cellStyle name="20% - Accent4 9 3 5" xfId="766"/>
    <cellStyle name="20% - Accent4 9 3 5 2" xfId="15731"/>
    <cellStyle name="20% - Accent4 9 3 6" xfId="15727"/>
    <cellStyle name="20% - Accent4 9 4" xfId="767"/>
    <cellStyle name="20% - Accent4 9 4 2" xfId="15732"/>
    <cellStyle name="20% - Accent4 9 5" xfId="768"/>
    <cellStyle name="20% - Accent4 9 5 2" xfId="15733"/>
    <cellStyle name="20% - Accent4 9 6" xfId="769"/>
    <cellStyle name="20% - Accent4 9 6 2" xfId="15734"/>
    <cellStyle name="20% - Accent4 9 7" xfId="770"/>
    <cellStyle name="20% - Accent4 9 7 2" xfId="15735"/>
    <cellStyle name="20% - Accent4 9 8" xfId="771"/>
    <cellStyle name="20% - Accent4 9 8 2" xfId="15736"/>
    <cellStyle name="20% - Accent4 9 9" xfId="15721"/>
    <cellStyle name="20% - Accent5 10" xfId="14830"/>
    <cellStyle name="20% - Accent5 11" xfId="14971"/>
    <cellStyle name="20% - Accent5 12" xfId="18326"/>
    <cellStyle name="20% - Accent5 12 2" xfId="18367"/>
    <cellStyle name="20% - Accent5 12 2 2" xfId="18449"/>
    <cellStyle name="20% - Accent5 12 2 2 2" xfId="26383"/>
    <cellStyle name="20% - Accent5 12 2 3" xfId="20738"/>
    <cellStyle name="20% - Accent5 12 2 4" xfId="26301"/>
    <cellStyle name="20% - Accent5 12 3" xfId="18408"/>
    <cellStyle name="20% - Accent5 12 3 2" xfId="26342"/>
    <cellStyle name="20% - Accent5 12 4" xfId="20428"/>
    <cellStyle name="20% - Accent5 12 4 2" xfId="28362"/>
    <cellStyle name="20% - Accent5 12 5" xfId="20697"/>
    <cellStyle name="20% - Accent5 12 6" xfId="26260"/>
    <cellStyle name="20% - Accent5 13" xfId="18338"/>
    <cellStyle name="20% - Accent5 13 2" xfId="18420"/>
    <cellStyle name="20% - Accent5 13 2 2" xfId="26354"/>
    <cellStyle name="20% - Accent5 13 3" xfId="20709"/>
    <cellStyle name="20% - Accent5 13 4" xfId="26272"/>
    <cellStyle name="20% - Accent5 14" xfId="18379"/>
    <cellStyle name="20% - Accent5 14 2" xfId="26313"/>
    <cellStyle name="20% - Accent5 15" xfId="18466"/>
    <cellStyle name="20% - Accent5 15 2" xfId="26400"/>
    <cellStyle name="20% - Accent5 16" xfId="20668"/>
    <cellStyle name="20% - Accent5 17" xfId="20759"/>
    <cellStyle name="20% - Accent5 18" xfId="220"/>
    <cellStyle name="20% - Accent5 2" xfId="14"/>
    <cellStyle name="20% - Accent5 2 10" xfId="14970"/>
    <cellStyle name="20% - Accent5 2 11" xfId="15737"/>
    <cellStyle name="20% - Accent5 2 12" xfId="772"/>
    <cellStyle name="20% - Accent5 2 2" xfId="773"/>
    <cellStyle name="20% - Accent5 2 2 2" xfId="774"/>
    <cellStyle name="20% - Accent5 2 2 2 2" xfId="15739"/>
    <cellStyle name="20% - Accent5 2 2 3" xfId="775"/>
    <cellStyle name="20% - Accent5 2 2 3 2" xfId="15740"/>
    <cellStyle name="20% - Accent5 2 2 4" xfId="776"/>
    <cellStyle name="20% - Accent5 2 2 4 2" xfId="15741"/>
    <cellStyle name="20% - Accent5 2 2 5" xfId="777"/>
    <cellStyle name="20% - Accent5 2 2 5 2" xfId="15742"/>
    <cellStyle name="20% - Accent5 2 2 6" xfId="15738"/>
    <cellStyle name="20% - Accent5 2 3" xfId="778"/>
    <cellStyle name="20% - Accent5 2 3 2" xfId="779"/>
    <cellStyle name="20% - Accent5 2 3 2 2" xfId="15744"/>
    <cellStyle name="20% - Accent5 2 3 3" xfId="780"/>
    <cellStyle name="20% - Accent5 2 3 3 2" xfId="15745"/>
    <cellStyle name="20% - Accent5 2 3 4" xfId="781"/>
    <cellStyle name="20% - Accent5 2 3 4 2" xfId="15746"/>
    <cellStyle name="20% - Accent5 2 3 5" xfId="782"/>
    <cellStyle name="20% - Accent5 2 3 5 2" xfId="15747"/>
    <cellStyle name="20% - Accent5 2 3 6" xfId="15743"/>
    <cellStyle name="20% - Accent5 2 4" xfId="783"/>
    <cellStyle name="20% - Accent5 2 4 2" xfId="15748"/>
    <cellStyle name="20% - Accent5 2 5" xfId="784"/>
    <cellStyle name="20% - Accent5 2 5 2" xfId="15749"/>
    <cellStyle name="20% - Accent5 2 6" xfId="785"/>
    <cellStyle name="20% - Accent5 2 6 2" xfId="15750"/>
    <cellStyle name="20% - Accent5 2 7" xfId="786"/>
    <cellStyle name="20% - Accent5 2 7 2" xfId="15751"/>
    <cellStyle name="20% - Accent5 2 8" xfId="787"/>
    <cellStyle name="20% - Accent5 2 8 2" xfId="15752"/>
    <cellStyle name="20% - Accent5 2 9" xfId="14831"/>
    <cellStyle name="20% - Accent5 3" xfId="788"/>
    <cellStyle name="20% - Accent5 3 2" xfId="789"/>
    <cellStyle name="20% - Accent5 3 2 2" xfId="790"/>
    <cellStyle name="20% - Accent5 3 2 2 2" xfId="15755"/>
    <cellStyle name="20% - Accent5 3 2 3" xfId="791"/>
    <cellStyle name="20% - Accent5 3 2 3 2" xfId="15756"/>
    <cellStyle name="20% - Accent5 3 2 4" xfId="792"/>
    <cellStyle name="20% - Accent5 3 2 4 2" xfId="15757"/>
    <cellStyle name="20% - Accent5 3 2 5" xfId="793"/>
    <cellStyle name="20% - Accent5 3 2 5 2" xfId="15758"/>
    <cellStyle name="20% - Accent5 3 2 6" xfId="15754"/>
    <cellStyle name="20% - Accent5 3 3" xfId="794"/>
    <cellStyle name="20% - Accent5 3 3 2" xfId="795"/>
    <cellStyle name="20% - Accent5 3 3 2 2" xfId="15760"/>
    <cellStyle name="20% - Accent5 3 3 3" xfId="796"/>
    <cellStyle name="20% - Accent5 3 3 3 2" xfId="15761"/>
    <cellStyle name="20% - Accent5 3 3 4" xfId="797"/>
    <cellStyle name="20% - Accent5 3 3 4 2" xfId="15762"/>
    <cellStyle name="20% - Accent5 3 3 5" xfId="798"/>
    <cellStyle name="20% - Accent5 3 3 5 2" xfId="15763"/>
    <cellStyle name="20% - Accent5 3 3 6" xfId="15759"/>
    <cellStyle name="20% - Accent5 3 4" xfId="799"/>
    <cellStyle name="20% - Accent5 3 4 2" xfId="15764"/>
    <cellStyle name="20% - Accent5 3 5" xfId="800"/>
    <cellStyle name="20% - Accent5 3 5 2" xfId="15765"/>
    <cellStyle name="20% - Accent5 3 6" xfId="801"/>
    <cellStyle name="20% - Accent5 3 6 2" xfId="15766"/>
    <cellStyle name="20% - Accent5 3 7" xfId="802"/>
    <cellStyle name="20% - Accent5 3 7 2" xfId="15767"/>
    <cellStyle name="20% - Accent5 3 8" xfId="803"/>
    <cellStyle name="20% - Accent5 3 8 2" xfId="15768"/>
    <cellStyle name="20% - Accent5 3 9" xfId="15753"/>
    <cellStyle name="20% - Accent5 4" xfId="804"/>
    <cellStyle name="20% - Accent5 4 2" xfId="805"/>
    <cellStyle name="20% - Accent5 4 2 2" xfId="806"/>
    <cellStyle name="20% - Accent5 4 2 2 2" xfId="15771"/>
    <cellStyle name="20% - Accent5 4 2 3" xfId="807"/>
    <cellStyle name="20% - Accent5 4 2 3 2" xfId="15772"/>
    <cellStyle name="20% - Accent5 4 2 4" xfId="808"/>
    <cellStyle name="20% - Accent5 4 2 4 2" xfId="15773"/>
    <cellStyle name="20% - Accent5 4 2 5" xfId="809"/>
    <cellStyle name="20% - Accent5 4 2 5 2" xfId="15774"/>
    <cellStyle name="20% - Accent5 4 2 6" xfId="15770"/>
    <cellStyle name="20% - Accent5 4 3" xfId="810"/>
    <cellStyle name="20% - Accent5 4 3 2" xfId="811"/>
    <cellStyle name="20% - Accent5 4 3 2 2" xfId="15776"/>
    <cellStyle name="20% - Accent5 4 3 3" xfId="812"/>
    <cellStyle name="20% - Accent5 4 3 3 2" xfId="15777"/>
    <cellStyle name="20% - Accent5 4 3 4" xfId="813"/>
    <cellStyle name="20% - Accent5 4 3 4 2" xfId="15778"/>
    <cellStyle name="20% - Accent5 4 3 5" xfId="814"/>
    <cellStyle name="20% - Accent5 4 3 5 2" xfId="15779"/>
    <cellStyle name="20% - Accent5 4 3 6" xfId="15775"/>
    <cellStyle name="20% - Accent5 4 4" xfId="815"/>
    <cellStyle name="20% - Accent5 4 4 2" xfId="15780"/>
    <cellStyle name="20% - Accent5 4 5" xfId="816"/>
    <cellStyle name="20% - Accent5 4 5 2" xfId="15781"/>
    <cellStyle name="20% - Accent5 4 6" xfId="817"/>
    <cellStyle name="20% - Accent5 4 6 2" xfId="15782"/>
    <cellStyle name="20% - Accent5 4 7" xfId="818"/>
    <cellStyle name="20% - Accent5 4 7 2" xfId="15783"/>
    <cellStyle name="20% - Accent5 4 8" xfId="819"/>
    <cellStyle name="20% - Accent5 4 8 2" xfId="15784"/>
    <cellStyle name="20% - Accent5 4 9" xfId="15769"/>
    <cellStyle name="20% - Accent5 5" xfId="820"/>
    <cellStyle name="20% - Accent5 5 2" xfId="821"/>
    <cellStyle name="20% - Accent5 5 2 2" xfId="822"/>
    <cellStyle name="20% - Accent5 5 2 2 2" xfId="15787"/>
    <cellStyle name="20% - Accent5 5 2 3" xfId="823"/>
    <cellStyle name="20% - Accent5 5 2 3 2" xfId="15788"/>
    <cellStyle name="20% - Accent5 5 2 4" xfId="824"/>
    <cellStyle name="20% - Accent5 5 2 4 2" xfId="15789"/>
    <cellStyle name="20% - Accent5 5 2 5" xfId="825"/>
    <cellStyle name="20% - Accent5 5 2 5 2" xfId="15790"/>
    <cellStyle name="20% - Accent5 5 2 6" xfId="15786"/>
    <cellStyle name="20% - Accent5 5 3" xfId="826"/>
    <cellStyle name="20% - Accent5 5 3 2" xfId="827"/>
    <cellStyle name="20% - Accent5 5 3 2 2" xfId="15792"/>
    <cellStyle name="20% - Accent5 5 3 3" xfId="828"/>
    <cellStyle name="20% - Accent5 5 3 3 2" xfId="15793"/>
    <cellStyle name="20% - Accent5 5 3 4" xfId="829"/>
    <cellStyle name="20% - Accent5 5 3 4 2" xfId="15794"/>
    <cellStyle name="20% - Accent5 5 3 5" xfId="830"/>
    <cellStyle name="20% - Accent5 5 3 5 2" xfId="15795"/>
    <cellStyle name="20% - Accent5 5 3 6" xfId="15791"/>
    <cellStyle name="20% - Accent5 5 4" xfId="831"/>
    <cellStyle name="20% - Accent5 5 4 2" xfId="15796"/>
    <cellStyle name="20% - Accent5 5 5" xfId="832"/>
    <cellStyle name="20% - Accent5 5 5 2" xfId="15797"/>
    <cellStyle name="20% - Accent5 5 6" xfId="833"/>
    <cellStyle name="20% - Accent5 5 6 2" xfId="15798"/>
    <cellStyle name="20% - Accent5 5 7" xfId="834"/>
    <cellStyle name="20% - Accent5 5 7 2" xfId="15799"/>
    <cellStyle name="20% - Accent5 5 8" xfId="835"/>
    <cellStyle name="20% - Accent5 5 8 2" xfId="15800"/>
    <cellStyle name="20% - Accent5 5 9" xfId="15785"/>
    <cellStyle name="20% - Accent5 6" xfId="836"/>
    <cellStyle name="20% - Accent5 6 2" xfId="837"/>
    <cellStyle name="20% - Accent5 6 2 2" xfId="838"/>
    <cellStyle name="20% - Accent5 6 2 2 2" xfId="15803"/>
    <cellStyle name="20% - Accent5 6 2 3" xfId="839"/>
    <cellStyle name="20% - Accent5 6 2 3 2" xfId="15804"/>
    <cellStyle name="20% - Accent5 6 2 4" xfId="840"/>
    <cellStyle name="20% - Accent5 6 2 4 2" xfId="15805"/>
    <cellStyle name="20% - Accent5 6 2 5" xfId="841"/>
    <cellStyle name="20% - Accent5 6 2 5 2" xfId="15806"/>
    <cellStyle name="20% - Accent5 6 2 6" xfId="15802"/>
    <cellStyle name="20% - Accent5 6 3" xfId="842"/>
    <cellStyle name="20% - Accent5 6 3 2" xfId="843"/>
    <cellStyle name="20% - Accent5 6 3 2 2" xfId="15808"/>
    <cellStyle name="20% - Accent5 6 3 3" xfId="844"/>
    <cellStyle name="20% - Accent5 6 3 3 2" xfId="15809"/>
    <cellStyle name="20% - Accent5 6 3 4" xfId="845"/>
    <cellStyle name="20% - Accent5 6 3 4 2" xfId="15810"/>
    <cellStyle name="20% - Accent5 6 3 5" xfId="846"/>
    <cellStyle name="20% - Accent5 6 3 5 2" xfId="15811"/>
    <cellStyle name="20% - Accent5 6 3 6" xfId="15807"/>
    <cellStyle name="20% - Accent5 6 4" xfId="847"/>
    <cellStyle name="20% - Accent5 6 4 2" xfId="15812"/>
    <cellStyle name="20% - Accent5 6 5" xfId="848"/>
    <cellStyle name="20% - Accent5 6 5 2" xfId="15813"/>
    <cellStyle name="20% - Accent5 6 6" xfId="849"/>
    <cellStyle name="20% - Accent5 6 6 2" xfId="15814"/>
    <cellStyle name="20% - Accent5 6 7" xfId="850"/>
    <cellStyle name="20% - Accent5 6 7 2" xfId="15815"/>
    <cellStyle name="20% - Accent5 6 8" xfId="851"/>
    <cellStyle name="20% - Accent5 6 8 2" xfId="15816"/>
    <cellStyle name="20% - Accent5 6 9" xfId="15801"/>
    <cellStyle name="20% - Accent5 7" xfId="852"/>
    <cellStyle name="20% - Accent5 7 2" xfId="853"/>
    <cellStyle name="20% - Accent5 7 2 2" xfId="854"/>
    <cellStyle name="20% - Accent5 7 2 2 2" xfId="15819"/>
    <cellStyle name="20% - Accent5 7 2 3" xfId="855"/>
    <cellStyle name="20% - Accent5 7 2 3 2" xfId="15820"/>
    <cellStyle name="20% - Accent5 7 2 4" xfId="856"/>
    <cellStyle name="20% - Accent5 7 2 4 2" xfId="15821"/>
    <cellStyle name="20% - Accent5 7 2 5" xfId="857"/>
    <cellStyle name="20% - Accent5 7 2 5 2" xfId="15822"/>
    <cellStyle name="20% - Accent5 7 2 6" xfId="15818"/>
    <cellStyle name="20% - Accent5 7 3" xfId="858"/>
    <cellStyle name="20% - Accent5 7 3 2" xfId="859"/>
    <cellStyle name="20% - Accent5 7 3 2 2" xfId="15824"/>
    <cellStyle name="20% - Accent5 7 3 3" xfId="860"/>
    <cellStyle name="20% - Accent5 7 3 3 2" xfId="15825"/>
    <cellStyle name="20% - Accent5 7 3 4" xfId="861"/>
    <cellStyle name="20% - Accent5 7 3 4 2" xfId="15826"/>
    <cellStyle name="20% - Accent5 7 3 5" xfId="862"/>
    <cellStyle name="20% - Accent5 7 3 5 2" xfId="15827"/>
    <cellStyle name="20% - Accent5 7 3 6" xfId="15823"/>
    <cellStyle name="20% - Accent5 7 4" xfId="863"/>
    <cellStyle name="20% - Accent5 7 4 2" xfId="15828"/>
    <cellStyle name="20% - Accent5 7 5" xfId="864"/>
    <cellStyle name="20% - Accent5 7 5 2" xfId="15829"/>
    <cellStyle name="20% - Accent5 7 6" xfId="865"/>
    <cellStyle name="20% - Accent5 7 6 2" xfId="15830"/>
    <cellStyle name="20% - Accent5 7 7" xfId="866"/>
    <cellStyle name="20% - Accent5 7 7 2" xfId="15831"/>
    <cellStyle name="20% - Accent5 7 8" xfId="867"/>
    <cellStyle name="20% - Accent5 7 8 2" xfId="15832"/>
    <cellStyle name="20% - Accent5 7 9" xfId="15817"/>
    <cellStyle name="20% - Accent5 8" xfId="868"/>
    <cellStyle name="20% - Accent5 8 2" xfId="869"/>
    <cellStyle name="20% - Accent5 8 2 2" xfId="870"/>
    <cellStyle name="20% - Accent5 8 2 2 2" xfId="15835"/>
    <cellStyle name="20% - Accent5 8 2 3" xfId="871"/>
    <cellStyle name="20% - Accent5 8 2 3 2" xfId="15836"/>
    <cellStyle name="20% - Accent5 8 2 4" xfId="872"/>
    <cellStyle name="20% - Accent5 8 2 4 2" xfId="15837"/>
    <cellStyle name="20% - Accent5 8 2 5" xfId="873"/>
    <cellStyle name="20% - Accent5 8 2 5 2" xfId="15838"/>
    <cellStyle name="20% - Accent5 8 2 6" xfId="15834"/>
    <cellStyle name="20% - Accent5 8 3" xfId="874"/>
    <cellStyle name="20% - Accent5 8 3 2" xfId="875"/>
    <cellStyle name="20% - Accent5 8 3 2 2" xfId="15840"/>
    <cellStyle name="20% - Accent5 8 3 3" xfId="876"/>
    <cellStyle name="20% - Accent5 8 3 3 2" xfId="15841"/>
    <cellStyle name="20% - Accent5 8 3 4" xfId="877"/>
    <cellStyle name="20% - Accent5 8 3 4 2" xfId="15842"/>
    <cellStyle name="20% - Accent5 8 3 5" xfId="878"/>
    <cellStyle name="20% - Accent5 8 3 5 2" xfId="15843"/>
    <cellStyle name="20% - Accent5 8 3 6" xfId="15839"/>
    <cellStyle name="20% - Accent5 8 4" xfId="879"/>
    <cellStyle name="20% - Accent5 8 4 2" xfId="15844"/>
    <cellStyle name="20% - Accent5 8 5" xfId="880"/>
    <cellStyle name="20% - Accent5 8 5 2" xfId="15845"/>
    <cellStyle name="20% - Accent5 8 6" xfId="881"/>
    <cellStyle name="20% - Accent5 8 6 2" xfId="15846"/>
    <cellStyle name="20% - Accent5 8 7" xfId="882"/>
    <cellStyle name="20% - Accent5 8 7 2" xfId="15847"/>
    <cellStyle name="20% - Accent5 8 8" xfId="883"/>
    <cellStyle name="20% - Accent5 8 8 2" xfId="15848"/>
    <cellStyle name="20% - Accent5 8 9" xfId="15833"/>
    <cellStyle name="20% - Accent5 9" xfId="884"/>
    <cellStyle name="20% - Accent5 9 2" xfId="885"/>
    <cellStyle name="20% - Accent5 9 2 2" xfId="886"/>
    <cellStyle name="20% - Accent5 9 2 2 2" xfId="15851"/>
    <cellStyle name="20% - Accent5 9 2 3" xfId="887"/>
    <cellStyle name="20% - Accent5 9 2 3 2" xfId="15852"/>
    <cellStyle name="20% - Accent5 9 2 4" xfId="888"/>
    <cellStyle name="20% - Accent5 9 2 4 2" xfId="15853"/>
    <cellStyle name="20% - Accent5 9 2 5" xfId="889"/>
    <cellStyle name="20% - Accent5 9 2 5 2" xfId="15854"/>
    <cellStyle name="20% - Accent5 9 2 6" xfId="15850"/>
    <cellStyle name="20% - Accent5 9 3" xfId="890"/>
    <cellStyle name="20% - Accent5 9 3 2" xfId="891"/>
    <cellStyle name="20% - Accent5 9 3 2 2" xfId="15856"/>
    <cellStyle name="20% - Accent5 9 3 3" xfId="892"/>
    <cellStyle name="20% - Accent5 9 3 3 2" xfId="15857"/>
    <cellStyle name="20% - Accent5 9 3 4" xfId="893"/>
    <cellStyle name="20% - Accent5 9 3 4 2" xfId="15858"/>
    <cellStyle name="20% - Accent5 9 3 5" xfId="894"/>
    <cellStyle name="20% - Accent5 9 3 5 2" xfId="15859"/>
    <cellStyle name="20% - Accent5 9 3 6" xfId="15855"/>
    <cellStyle name="20% - Accent5 9 4" xfId="895"/>
    <cellStyle name="20% - Accent5 9 4 2" xfId="15860"/>
    <cellStyle name="20% - Accent5 9 5" xfId="896"/>
    <cellStyle name="20% - Accent5 9 5 2" xfId="15861"/>
    <cellStyle name="20% - Accent5 9 6" xfId="897"/>
    <cellStyle name="20% - Accent5 9 6 2" xfId="15862"/>
    <cellStyle name="20% - Accent5 9 7" xfId="898"/>
    <cellStyle name="20% - Accent5 9 7 2" xfId="15863"/>
    <cellStyle name="20% - Accent5 9 8" xfId="899"/>
    <cellStyle name="20% - Accent5 9 8 2" xfId="15864"/>
    <cellStyle name="20% - Accent5 9 9" xfId="15849"/>
    <cellStyle name="20% - Accent6 10" xfId="14832"/>
    <cellStyle name="20% - Accent6 11" xfId="14969"/>
    <cellStyle name="20% - Accent6 12" xfId="18328"/>
    <cellStyle name="20% - Accent6 12 2" xfId="18369"/>
    <cellStyle name="20% - Accent6 12 2 2" xfId="18451"/>
    <cellStyle name="20% - Accent6 12 2 2 2" xfId="26385"/>
    <cellStyle name="20% - Accent6 12 2 3" xfId="20740"/>
    <cellStyle name="20% - Accent6 12 2 4" xfId="26303"/>
    <cellStyle name="20% - Accent6 12 3" xfId="18410"/>
    <cellStyle name="20% - Accent6 12 3 2" xfId="26344"/>
    <cellStyle name="20% - Accent6 12 4" xfId="20430"/>
    <cellStyle name="20% - Accent6 12 4 2" xfId="28364"/>
    <cellStyle name="20% - Accent6 12 5" xfId="20699"/>
    <cellStyle name="20% - Accent6 12 6" xfId="26262"/>
    <cellStyle name="20% - Accent6 13" xfId="18340"/>
    <cellStyle name="20% - Accent6 13 2" xfId="18422"/>
    <cellStyle name="20% - Accent6 13 2 2" xfId="26356"/>
    <cellStyle name="20% - Accent6 13 3" xfId="20711"/>
    <cellStyle name="20% - Accent6 13 4" xfId="26274"/>
    <cellStyle name="20% - Accent6 14" xfId="18381"/>
    <cellStyle name="20% - Accent6 14 2" xfId="26315"/>
    <cellStyle name="20% - Accent6 15" xfId="18468"/>
    <cellStyle name="20% - Accent6 15 2" xfId="26402"/>
    <cellStyle name="20% - Accent6 16" xfId="20670"/>
    <cellStyle name="20% - Accent6 17" xfId="20761"/>
    <cellStyle name="20% - Accent6 18" xfId="224"/>
    <cellStyle name="20% - Accent6 19" xfId="43476"/>
    <cellStyle name="20% - Accent6 2" xfId="15"/>
    <cellStyle name="20% - Accent6 2 10" xfId="14968"/>
    <cellStyle name="20% - Accent6 2 11" xfId="15865"/>
    <cellStyle name="20% - Accent6 2 12" xfId="900"/>
    <cellStyle name="20% - Accent6 2 13" xfId="43238"/>
    <cellStyle name="20% - Accent6 2 2" xfId="901"/>
    <cellStyle name="20% - Accent6 2 2 2" xfId="902"/>
    <cellStyle name="20% - Accent6 2 2 2 2" xfId="15867"/>
    <cellStyle name="20% - Accent6 2 2 3" xfId="903"/>
    <cellStyle name="20% - Accent6 2 2 3 2" xfId="15868"/>
    <cellStyle name="20% - Accent6 2 2 4" xfId="904"/>
    <cellStyle name="20% - Accent6 2 2 4 2" xfId="15869"/>
    <cellStyle name="20% - Accent6 2 2 5" xfId="905"/>
    <cellStyle name="20% - Accent6 2 2 5 2" xfId="15870"/>
    <cellStyle name="20% - Accent6 2 2 6" xfId="15866"/>
    <cellStyle name="20% - Accent6 2 3" xfId="906"/>
    <cellStyle name="20% - Accent6 2 3 2" xfId="907"/>
    <cellStyle name="20% - Accent6 2 3 2 2" xfId="15872"/>
    <cellStyle name="20% - Accent6 2 3 3" xfId="908"/>
    <cellStyle name="20% - Accent6 2 3 3 2" xfId="15873"/>
    <cellStyle name="20% - Accent6 2 3 4" xfId="909"/>
    <cellStyle name="20% - Accent6 2 3 4 2" xfId="15874"/>
    <cellStyle name="20% - Accent6 2 3 5" xfId="910"/>
    <cellStyle name="20% - Accent6 2 3 5 2" xfId="15875"/>
    <cellStyle name="20% - Accent6 2 3 6" xfId="15871"/>
    <cellStyle name="20% - Accent6 2 4" xfId="911"/>
    <cellStyle name="20% - Accent6 2 4 2" xfId="15876"/>
    <cellStyle name="20% - Accent6 2 5" xfId="912"/>
    <cellStyle name="20% - Accent6 2 5 2" xfId="15877"/>
    <cellStyle name="20% - Accent6 2 6" xfId="913"/>
    <cellStyle name="20% - Accent6 2 6 2" xfId="15878"/>
    <cellStyle name="20% - Accent6 2 7" xfId="914"/>
    <cellStyle name="20% - Accent6 2 7 2" xfId="15879"/>
    <cellStyle name="20% - Accent6 2 8" xfId="915"/>
    <cellStyle name="20% - Accent6 2 8 2" xfId="15880"/>
    <cellStyle name="20% - Accent6 2 9" xfId="14833"/>
    <cellStyle name="20% - Accent6 3" xfId="916"/>
    <cellStyle name="20% - Accent6 3 2" xfId="917"/>
    <cellStyle name="20% - Accent6 3 2 2" xfId="918"/>
    <cellStyle name="20% - Accent6 3 2 2 2" xfId="15883"/>
    <cellStyle name="20% - Accent6 3 2 3" xfId="919"/>
    <cellStyle name="20% - Accent6 3 2 3 2" xfId="15884"/>
    <cellStyle name="20% - Accent6 3 2 4" xfId="920"/>
    <cellStyle name="20% - Accent6 3 2 4 2" xfId="15885"/>
    <cellStyle name="20% - Accent6 3 2 5" xfId="921"/>
    <cellStyle name="20% - Accent6 3 2 5 2" xfId="15886"/>
    <cellStyle name="20% - Accent6 3 2 6" xfId="15882"/>
    <cellStyle name="20% - Accent6 3 3" xfId="922"/>
    <cellStyle name="20% - Accent6 3 3 2" xfId="923"/>
    <cellStyle name="20% - Accent6 3 3 2 2" xfId="15888"/>
    <cellStyle name="20% - Accent6 3 3 3" xfId="924"/>
    <cellStyle name="20% - Accent6 3 3 3 2" xfId="15889"/>
    <cellStyle name="20% - Accent6 3 3 4" xfId="925"/>
    <cellStyle name="20% - Accent6 3 3 4 2" xfId="15890"/>
    <cellStyle name="20% - Accent6 3 3 5" xfId="926"/>
    <cellStyle name="20% - Accent6 3 3 5 2" xfId="15891"/>
    <cellStyle name="20% - Accent6 3 3 6" xfId="15887"/>
    <cellStyle name="20% - Accent6 3 4" xfId="927"/>
    <cellStyle name="20% - Accent6 3 4 2" xfId="15892"/>
    <cellStyle name="20% - Accent6 3 5" xfId="928"/>
    <cellStyle name="20% - Accent6 3 5 2" xfId="15893"/>
    <cellStyle name="20% - Accent6 3 6" xfId="929"/>
    <cellStyle name="20% - Accent6 3 6 2" xfId="15894"/>
    <cellStyle name="20% - Accent6 3 7" xfId="930"/>
    <cellStyle name="20% - Accent6 3 7 2" xfId="15895"/>
    <cellStyle name="20% - Accent6 3 8" xfId="931"/>
    <cellStyle name="20% - Accent6 3 8 2" xfId="15896"/>
    <cellStyle name="20% - Accent6 3 9" xfId="15881"/>
    <cellStyle name="20% - Accent6 4" xfId="932"/>
    <cellStyle name="20% - Accent6 4 2" xfId="933"/>
    <cellStyle name="20% - Accent6 4 2 2" xfId="934"/>
    <cellStyle name="20% - Accent6 4 2 2 2" xfId="15899"/>
    <cellStyle name="20% - Accent6 4 2 3" xfId="935"/>
    <cellStyle name="20% - Accent6 4 2 3 2" xfId="15900"/>
    <cellStyle name="20% - Accent6 4 2 4" xfId="936"/>
    <cellStyle name="20% - Accent6 4 2 4 2" xfId="15901"/>
    <cellStyle name="20% - Accent6 4 2 5" xfId="937"/>
    <cellStyle name="20% - Accent6 4 2 5 2" xfId="15902"/>
    <cellStyle name="20% - Accent6 4 2 6" xfId="15898"/>
    <cellStyle name="20% - Accent6 4 3" xfId="938"/>
    <cellStyle name="20% - Accent6 4 3 2" xfId="939"/>
    <cellStyle name="20% - Accent6 4 3 2 2" xfId="15904"/>
    <cellStyle name="20% - Accent6 4 3 3" xfId="940"/>
    <cellStyle name="20% - Accent6 4 3 3 2" xfId="15905"/>
    <cellStyle name="20% - Accent6 4 3 4" xfId="941"/>
    <cellStyle name="20% - Accent6 4 3 4 2" xfId="15906"/>
    <cellStyle name="20% - Accent6 4 3 5" xfId="942"/>
    <cellStyle name="20% - Accent6 4 3 5 2" xfId="15907"/>
    <cellStyle name="20% - Accent6 4 3 6" xfId="15903"/>
    <cellStyle name="20% - Accent6 4 4" xfId="943"/>
    <cellStyle name="20% - Accent6 4 4 2" xfId="15908"/>
    <cellStyle name="20% - Accent6 4 5" xfId="944"/>
    <cellStyle name="20% - Accent6 4 5 2" xfId="15909"/>
    <cellStyle name="20% - Accent6 4 6" xfId="945"/>
    <cellStyle name="20% - Accent6 4 6 2" xfId="15910"/>
    <cellStyle name="20% - Accent6 4 7" xfId="946"/>
    <cellStyle name="20% - Accent6 4 7 2" xfId="15911"/>
    <cellStyle name="20% - Accent6 4 8" xfId="947"/>
    <cellStyle name="20% - Accent6 4 8 2" xfId="15912"/>
    <cellStyle name="20% - Accent6 4 9" xfId="15897"/>
    <cellStyle name="20% - Accent6 5" xfId="948"/>
    <cellStyle name="20% - Accent6 5 2" xfId="949"/>
    <cellStyle name="20% - Accent6 5 2 2" xfId="950"/>
    <cellStyle name="20% - Accent6 5 2 2 2" xfId="15915"/>
    <cellStyle name="20% - Accent6 5 2 3" xfId="951"/>
    <cellStyle name="20% - Accent6 5 2 3 2" xfId="15916"/>
    <cellStyle name="20% - Accent6 5 2 4" xfId="952"/>
    <cellStyle name="20% - Accent6 5 2 4 2" xfId="15917"/>
    <cellStyle name="20% - Accent6 5 2 5" xfId="953"/>
    <cellStyle name="20% - Accent6 5 2 5 2" xfId="15918"/>
    <cellStyle name="20% - Accent6 5 2 6" xfId="15914"/>
    <cellStyle name="20% - Accent6 5 3" xfId="954"/>
    <cellStyle name="20% - Accent6 5 3 2" xfId="955"/>
    <cellStyle name="20% - Accent6 5 3 2 2" xfId="15920"/>
    <cellStyle name="20% - Accent6 5 3 3" xfId="956"/>
    <cellStyle name="20% - Accent6 5 3 3 2" xfId="15921"/>
    <cellStyle name="20% - Accent6 5 3 4" xfId="957"/>
    <cellStyle name="20% - Accent6 5 3 4 2" xfId="15922"/>
    <cellStyle name="20% - Accent6 5 3 5" xfId="958"/>
    <cellStyle name="20% - Accent6 5 3 5 2" xfId="15923"/>
    <cellStyle name="20% - Accent6 5 3 6" xfId="15919"/>
    <cellStyle name="20% - Accent6 5 4" xfId="959"/>
    <cellStyle name="20% - Accent6 5 4 2" xfId="15924"/>
    <cellStyle name="20% - Accent6 5 5" xfId="960"/>
    <cellStyle name="20% - Accent6 5 5 2" xfId="15925"/>
    <cellStyle name="20% - Accent6 5 6" xfId="961"/>
    <cellStyle name="20% - Accent6 5 6 2" xfId="15926"/>
    <cellStyle name="20% - Accent6 5 7" xfId="962"/>
    <cellStyle name="20% - Accent6 5 7 2" xfId="15927"/>
    <cellStyle name="20% - Accent6 5 8" xfId="963"/>
    <cellStyle name="20% - Accent6 5 8 2" xfId="15928"/>
    <cellStyle name="20% - Accent6 5 9" xfId="15913"/>
    <cellStyle name="20% - Accent6 6" xfId="964"/>
    <cellStyle name="20% - Accent6 6 2" xfId="965"/>
    <cellStyle name="20% - Accent6 6 2 2" xfId="966"/>
    <cellStyle name="20% - Accent6 6 2 2 2" xfId="15931"/>
    <cellStyle name="20% - Accent6 6 2 3" xfId="967"/>
    <cellStyle name="20% - Accent6 6 2 3 2" xfId="15932"/>
    <cellStyle name="20% - Accent6 6 2 4" xfId="968"/>
    <cellStyle name="20% - Accent6 6 2 4 2" xfId="15933"/>
    <cellStyle name="20% - Accent6 6 2 5" xfId="969"/>
    <cellStyle name="20% - Accent6 6 2 5 2" xfId="15934"/>
    <cellStyle name="20% - Accent6 6 2 6" xfId="15930"/>
    <cellStyle name="20% - Accent6 6 3" xfId="970"/>
    <cellStyle name="20% - Accent6 6 3 2" xfId="971"/>
    <cellStyle name="20% - Accent6 6 3 2 2" xfId="15936"/>
    <cellStyle name="20% - Accent6 6 3 3" xfId="972"/>
    <cellStyle name="20% - Accent6 6 3 3 2" xfId="15937"/>
    <cellStyle name="20% - Accent6 6 3 4" xfId="973"/>
    <cellStyle name="20% - Accent6 6 3 4 2" xfId="15938"/>
    <cellStyle name="20% - Accent6 6 3 5" xfId="974"/>
    <cellStyle name="20% - Accent6 6 3 5 2" xfId="15939"/>
    <cellStyle name="20% - Accent6 6 3 6" xfId="15935"/>
    <cellStyle name="20% - Accent6 6 4" xfId="975"/>
    <cellStyle name="20% - Accent6 6 4 2" xfId="15940"/>
    <cellStyle name="20% - Accent6 6 5" xfId="976"/>
    <cellStyle name="20% - Accent6 6 5 2" xfId="15941"/>
    <cellStyle name="20% - Accent6 6 6" xfId="977"/>
    <cellStyle name="20% - Accent6 6 6 2" xfId="15942"/>
    <cellStyle name="20% - Accent6 6 7" xfId="978"/>
    <cellStyle name="20% - Accent6 6 7 2" xfId="15943"/>
    <cellStyle name="20% - Accent6 6 8" xfId="979"/>
    <cellStyle name="20% - Accent6 6 8 2" xfId="15944"/>
    <cellStyle name="20% - Accent6 6 9" xfId="15929"/>
    <cellStyle name="20% - Accent6 7" xfId="980"/>
    <cellStyle name="20% - Accent6 7 2" xfId="981"/>
    <cellStyle name="20% - Accent6 7 2 2" xfId="982"/>
    <cellStyle name="20% - Accent6 7 2 2 2" xfId="15947"/>
    <cellStyle name="20% - Accent6 7 2 3" xfId="983"/>
    <cellStyle name="20% - Accent6 7 2 3 2" xfId="15948"/>
    <cellStyle name="20% - Accent6 7 2 4" xfId="984"/>
    <cellStyle name="20% - Accent6 7 2 4 2" xfId="15949"/>
    <cellStyle name="20% - Accent6 7 2 5" xfId="985"/>
    <cellStyle name="20% - Accent6 7 2 5 2" xfId="15950"/>
    <cellStyle name="20% - Accent6 7 2 6" xfId="15946"/>
    <cellStyle name="20% - Accent6 7 3" xfId="986"/>
    <cellStyle name="20% - Accent6 7 3 2" xfId="987"/>
    <cellStyle name="20% - Accent6 7 3 2 2" xfId="15952"/>
    <cellStyle name="20% - Accent6 7 3 3" xfId="988"/>
    <cellStyle name="20% - Accent6 7 3 3 2" xfId="15953"/>
    <cellStyle name="20% - Accent6 7 3 4" xfId="989"/>
    <cellStyle name="20% - Accent6 7 3 4 2" xfId="15954"/>
    <cellStyle name="20% - Accent6 7 3 5" xfId="990"/>
    <cellStyle name="20% - Accent6 7 3 5 2" xfId="15955"/>
    <cellStyle name="20% - Accent6 7 3 6" xfId="15951"/>
    <cellStyle name="20% - Accent6 7 4" xfId="991"/>
    <cellStyle name="20% - Accent6 7 4 2" xfId="15956"/>
    <cellStyle name="20% - Accent6 7 5" xfId="992"/>
    <cellStyle name="20% - Accent6 7 5 2" xfId="15957"/>
    <cellStyle name="20% - Accent6 7 6" xfId="993"/>
    <cellStyle name="20% - Accent6 7 6 2" xfId="15958"/>
    <cellStyle name="20% - Accent6 7 7" xfId="994"/>
    <cellStyle name="20% - Accent6 7 7 2" xfId="15959"/>
    <cellStyle name="20% - Accent6 7 8" xfId="995"/>
    <cellStyle name="20% - Accent6 7 8 2" xfId="15960"/>
    <cellStyle name="20% - Accent6 7 9" xfId="15945"/>
    <cellStyle name="20% - Accent6 8" xfId="996"/>
    <cellStyle name="20% - Accent6 8 2" xfId="997"/>
    <cellStyle name="20% - Accent6 8 2 2" xfId="998"/>
    <cellStyle name="20% - Accent6 8 2 2 2" xfId="15963"/>
    <cellStyle name="20% - Accent6 8 2 3" xfId="999"/>
    <cellStyle name="20% - Accent6 8 2 3 2" xfId="15964"/>
    <cellStyle name="20% - Accent6 8 2 4" xfId="1000"/>
    <cellStyle name="20% - Accent6 8 2 4 2" xfId="15965"/>
    <cellStyle name="20% - Accent6 8 2 5" xfId="1001"/>
    <cellStyle name="20% - Accent6 8 2 5 2" xfId="15966"/>
    <cellStyle name="20% - Accent6 8 2 6" xfId="15962"/>
    <cellStyle name="20% - Accent6 8 3" xfId="1002"/>
    <cellStyle name="20% - Accent6 8 3 2" xfId="1003"/>
    <cellStyle name="20% - Accent6 8 3 2 2" xfId="15968"/>
    <cellStyle name="20% - Accent6 8 3 3" xfId="1004"/>
    <cellStyle name="20% - Accent6 8 3 3 2" xfId="15969"/>
    <cellStyle name="20% - Accent6 8 3 4" xfId="1005"/>
    <cellStyle name="20% - Accent6 8 3 4 2" xfId="15970"/>
    <cellStyle name="20% - Accent6 8 3 5" xfId="1006"/>
    <cellStyle name="20% - Accent6 8 3 5 2" xfId="15971"/>
    <cellStyle name="20% - Accent6 8 3 6" xfId="15967"/>
    <cellStyle name="20% - Accent6 8 4" xfId="1007"/>
    <cellStyle name="20% - Accent6 8 4 2" xfId="15972"/>
    <cellStyle name="20% - Accent6 8 5" xfId="1008"/>
    <cellStyle name="20% - Accent6 8 5 2" xfId="15973"/>
    <cellStyle name="20% - Accent6 8 6" xfId="1009"/>
    <cellStyle name="20% - Accent6 8 6 2" xfId="15974"/>
    <cellStyle name="20% - Accent6 8 7" xfId="1010"/>
    <cellStyle name="20% - Accent6 8 7 2" xfId="15975"/>
    <cellStyle name="20% - Accent6 8 8" xfId="1011"/>
    <cellStyle name="20% - Accent6 8 8 2" xfId="15976"/>
    <cellStyle name="20% - Accent6 8 9" xfId="15961"/>
    <cellStyle name="20% - Accent6 9" xfId="1012"/>
    <cellStyle name="20% - Accent6 9 2" xfId="1013"/>
    <cellStyle name="20% - Accent6 9 2 2" xfId="1014"/>
    <cellStyle name="20% - Accent6 9 2 2 2" xfId="15979"/>
    <cellStyle name="20% - Accent6 9 2 3" xfId="1015"/>
    <cellStyle name="20% - Accent6 9 2 3 2" xfId="15980"/>
    <cellStyle name="20% - Accent6 9 2 4" xfId="1016"/>
    <cellStyle name="20% - Accent6 9 2 4 2" xfId="15981"/>
    <cellStyle name="20% - Accent6 9 2 5" xfId="1017"/>
    <cellStyle name="20% - Accent6 9 2 5 2" xfId="15982"/>
    <cellStyle name="20% - Accent6 9 2 6" xfId="15978"/>
    <cellStyle name="20% - Accent6 9 3" xfId="1018"/>
    <cellStyle name="20% - Accent6 9 3 2" xfId="1019"/>
    <cellStyle name="20% - Accent6 9 3 2 2" xfId="15984"/>
    <cellStyle name="20% - Accent6 9 3 3" xfId="1020"/>
    <cellStyle name="20% - Accent6 9 3 3 2" xfId="15985"/>
    <cellStyle name="20% - Accent6 9 3 4" xfId="1021"/>
    <cellStyle name="20% - Accent6 9 3 4 2" xfId="15986"/>
    <cellStyle name="20% - Accent6 9 3 5" xfId="1022"/>
    <cellStyle name="20% - Accent6 9 3 5 2" xfId="15987"/>
    <cellStyle name="20% - Accent6 9 3 6" xfId="15983"/>
    <cellStyle name="20% - Accent6 9 4" xfId="1023"/>
    <cellStyle name="20% - Accent6 9 4 2" xfId="15988"/>
    <cellStyle name="20% - Accent6 9 5" xfId="1024"/>
    <cellStyle name="20% - Accent6 9 5 2" xfId="15989"/>
    <cellStyle name="20% - Accent6 9 6" xfId="1025"/>
    <cellStyle name="20% - Accent6 9 6 2" xfId="15990"/>
    <cellStyle name="20% - Accent6 9 7" xfId="1026"/>
    <cellStyle name="20% - Accent6 9 7 2" xfId="15991"/>
    <cellStyle name="20% - Accent6 9 8" xfId="1027"/>
    <cellStyle name="20% - Accent6 9 8 2" xfId="15992"/>
    <cellStyle name="20% - Accent6 9 9" xfId="15977"/>
    <cellStyle name="40% - Accent1 10" xfId="14834"/>
    <cellStyle name="40% - Accent1 11" xfId="14967"/>
    <cellStyle name="40% - Accent1 12" xfId="18319"/>
    <cellStyle name="40% - Accent1 12 2" xfId="18360"/>
    <cellStyle name="40% - Accent1 12 2 2" xfId="18442"/>
    <cellStyle name="40% - Accent1 12 2 2 2" xfId="26376"/>
    <cellStyle name="40% - Accent1 12 2 3" xfId="20731"/>
    <cellStyle name="40% - Accent1 12 2 4" xfId="26294"/>
    <cellStyle name="40% - Accent1 12 3" xfId="18401"/>
    <cellStyle name="40% - Accent1 12 3 2" xfId="26335"/>
    <cellStyle name="40% - Accent1 12 4" xfId="20421"/>
    <cellStyle name="40% - Accent1 12 4 2" xfId="28355"/>
    <cellStyle name="40% - Accent1 12 5" xfId="20690"/>
    <cellStyle name="40% - Accent1 12 6" xfId="26253"/>
    <cellStyle name="40% - Accent1 13" xfId="18331"/>
    <cellStyle name="40% - Accent1 13 2" xfId="18413"/>
    <cellStyle name="40% - Accent1 13 2 2" xfId="26347"/>
    <cellStyle name="40% - Accent1 13 3" xfId="20702"/>
    <cellStyle name="40% - Accent1 13 4" xfId="26265"/>
    <cellStyle name="40% - Accent1 14" xfId="18372"/>
    <cellStyle name="40% - Accent1 14 2" xfId="26306"/>
    <cellStyle name="40% - Accent1 15" xfId="18457"/>
    <cellStyle name="40% - Accent1 15 2" xfId="26391"/>
    <cellStyle name="40% - Accent1 16" xfId="20661"/>
    <cellStyle name="40% - Accent1 17" xfId="20748"/>
    <cellStyle name="40% - Accent1 18" xfId="205"/>
    <cellStyle name="40% - Accent1 19" xfId="43477"/>
    <cellStyle name="40% - Accent1 2" xfId="16"/>
    <cellStyle name="40% - Accent1 2 10" xfId="14966"/>
    <cellStyle name="40% - Accent1 2 11" xfId="15993"/>
    <cellStyle name="40% - Accent1 2 12" xfId="1028"/>
    <cellStyle name="40% - Accent1 2 13" xfId="43239"/>
    <cellStyle name="40% - Accent1 2 2" xfId="1029"/>
    <cellStyle name="40% - Accent1 2 2 2" xfId="1030"/>
    <cellStyle name="40% - Accent1 2 2 2 2" xfId="15995"/>
    <cellStyle name="40% - Accent1 2 2 3" xfId="1031"/>
    <cellStyle name="40% - Accent1 2 2 3 2" xfId="15996"/>
    <cellStyle name="40% - Accent1 2 2 4" xfId="1032"/>
    <cellStyle name="40% - Accent1 2 2 4 2" xfId="15997"/>
    <cellStyle name="40% - Accent1 2 2 5" xfId="1033"/>
    <cellStyle name="40% - Accent1 2 2 5 2" xfId="15998"/>
    <cellStyle name="40% - Accent1 2 2 6" xfId="15994"/>
    <cellStyle name="40% - Accent1 2 3" xfId="1034"/>
    <cellStyle name="40% - Accent1 2 3 2" xfId="1035"/>
    <cellStyle name="40% - Accent1 2 3 2 2" xfId="16000"/>
    <cellStyle name="40% - Accent1 2 3 3" xfId="1036"/>
    <cellStyle name="40% - Accent1 2 3 3 2" xfId="16001"/>
    <cellStyle name="40% - Accent1 2 3 4" xfId="1037"/>
    <cellStyle name="40% - Accent1 2 3 4 2" xfId="16002"/>
    <cellStyle name="40% - Accent1 2 3 5" xfId="1038"/>
    <cellStyle name="40% - Accent1 2 3 5 2" xfId="16003"/>
    <cellStyle name="40% - Accent1 2 3 6" xfId="15999"/>
    <cellStyle name="40% - Accent1 2 4" xfId="1039"/>
    <cellStyle name="40% - Accent1 2 4 2" xfId="16004"/>
    <cellStyle name="40% - Accent1 2 5" xfId="1040"/>
    <cellStyle name="40% - Accent1 2 5 2" xfId="16005"/>
    <cellStyle name="40% - Accent1 2 6" xfId="1041"/>
    <cellStyle name="40% - Accent1 2 6 2" xfId="16006"/>
    <cellStyle name="40% - Accent1 2 7" xfId="1042"/>
    <cellStyle name="40% - Accent1 2 7 2" xfId="16007"/>
    <cellStyle name="40% - Accent1 2 8" xfId="1043"/>
    <cellStyle name="40% - Accent1 2 8 2" xfId="16008"/>
    <cellStyle name="40% - Accent1 2 9" xfId="14835"/>
    <cellStyle name="40% - Accent1 3" xfId="1044"/>
    <cellStyle name="40% - Accent1 3 2" xfId="1045"/>
    <cellStyle name="40% - Accent1 3 2 2" xfId="1046"/>
    <cellStyle name="40% - Accent1 3 2 2 2" xfId="16011"/>
    <cellStyle name="40% - Accent1 3 2 3" xfId="1047"/>
    <cellStyle name="40% - Accent1 3 2 3 2" xfId="16012"/>
    <cellStyle name="40% - Accent1 3 2 4" xfId="1048"/>
    <cellStyle name="40% - Accent1 3 2 4 2" xfId="16013"/>
    <cellStyle name="40% - Accent1 3 2 5" xfId="1049"/>
    <cellStyle name="40% - Accent1 3 2 5 2" xfId="16014"/>
    <cellStyle name="40% - Accent1 3 2 6" xfId="16010"/>
    <cellStyle name="40% - Accent1 3 3" xfId="1050"/>
    <cellStyle name="40% - Accent1 3 3 2" xfId="1051"/>
    <cellStyle name="40% - Accent1 3 3 2 2" xfId="16016"/>
    <cellStyle name="40% - Accent1 3 3 3" xfId="1052"/>
    <cellStyle name="40% - Accent1 3 3 3 2" xfId="16017"/>
    <cellStyle name="40% - Accent1 3 3 4" xfId="1053"/>
    <cellStyle name="40% - Accent1 3 3 4 2" xfId="16018"/>
    <cellStyle name="40% - Accent1 3 3 5" xfId="1054"/>
    <cellStyle name="40% - Accent1 3 3 5 2" xfId="16019"/>
    <cellStyle name="40% - Accent1 3 3 6" xfId="16015"/>
    <cellStyle name="40% - Accent1 3 4" xfId="1055"/>
    <cellStyle name="40% - Accent1 3 4 2" xfId="16020"/>
    <cellStyle name="40% - Accent1 3 5" xfId="1056"/>
    <cellStyle name="40% - Accent1 3 5 2" xfId="16021"/>
    <cellStyle name="40% - Accent1 3 6" xfId="1057"/>
    <cellStyle name="40% - Accent1 3 6 2" xfId="16022"/>
    <cellStyle name="40% - Accent1 3 7" xfId="1058"/>
    <cellStyle name="40% - Accent1 3 7 2" xfId="16023"/>
    <cellStyle name="40% - Accent1 3 8" xfId="1059"/>
    <cellStyle name="40% - Accent1 3 8 2" xfId="16024"/>
    <cellStyle name="40% - Accent1 3 9" xfId="16009"/>
    <cellStyle name="40% - Accent1 4" xfId="1060"/>
    <cellStyle name="40% - Accent1 4 2" xfId="1061"/>
    <cellStyle name="40% - Accent1 4 2 2" xfId="1062"/>
    <cellStyle name="40% - Accent1 4 2 2 2" xfId="16027"/>
    <cellStyle name="40% - Accent1 4 2 3" xfId="1063"/>
    <cellStyle name="40% - Accent1 4 2 3 2" xfId="16028"/>
    <cellStyle name="40% - Accent1 4 2 4" xfId="1064"/>
    <cellStyle name="40% - Accent1 4 2 4 2" xfId="16029"/>
    <cellStyle name="40% - Accent1 4 2 5" xfId="1065"/>
    <cellStyle name="40% - Accent1 4 2 5 2" xfId="16030"/>
    <cellStyle name="40% - Accent1 4 2 6" xfId="16026"/>
    <cellStyle name="40% - Accent1 4 3" xfId="1066"/>
    <cellStyle name="40% - Accent1 4 3 2" xfId="1067"/>
    <cellStyle name="40% - Accent1 4 3 2 2" xfId="16032"/>
    <cellStyle name="40% - Accent1 4 3 3" xfId="1068"/>
    <cellStyle name="40% - Accent1 4 3 3 2" xfId="16033"/>
    <cellStyle name="40% - Accent1 4 3 4" xfId="1069"/>
    <cellStyle name="40% - Accent1 4 3 4 2" xfId="16034"/>
    <cellStyle name="40% - Accent1 4 3 5" xfId="1070"/>
    <cellStyle name="40% - Accent1 4 3 5 2" xfId="16035"/>
    <cellStyle name="40% - Accent1 4 3 6" xfId="16031"/>
    <cellStyle name="40% - Accent1 4 4" xfId="1071"/>
    <cellStyle name="40% - Accent1 4 4 2" xfId="16036"/>
    <cellStyle name="40% - Accent1 4 5" xfId="1072"/>
    <cellStyle name="40% - Accent1 4 5 2" xfId="16037"/>
    <cellStyle name="40% - Accent1 4 6" xfId="1073"/>
    <cellStyle name="40% - Accent1 4 6 2" xfId="16038"/>
    <cellStyle name="40% - Accent1 4 7" xfId="1074"/>
    <cellStyle name="40% - Accent1 4 7 2" xfId="16039"/>
    <cellStyle name="40% - Accent1 4 8" xfId="1075"/>
    <cellStyle name="40% - Accent1 4 8 2" xfId="16040"/>
    <cellStyle name="40% - Accent1 4 9" xfId="16025"/>
    <cellStyle name="40% - Accent1 5" xfId="1076"/>
    <cellStyle name="40% - Accent1 5 2" xfId="1077"/>
    <cellStyle name="40% - Accent1 5 2 2" xfId="1078"/>
    <cellStyle name="40% - Accent1 5 2 2 2" xfId="16043"/>
    <cellStyle name="40% - Accent1 5 2 3" xfId="1079"/>
    <cellStyle name="40% - Accent1 5 2 3 2" xfId="16044"/>
    <cellStyle name="40% - Accent1 5 2 4" xfId="1080"/>
    <cellStyle name="40% - Accent1 5 2 4 2" xfId="16045"/>
    <cellStyle name="40% - Accent1 5 2 5" xfId="1081"/>
    <cellStyle name="40% - Accent1 5 2 5 2" xfId="16046"/>
    <cellStyle name="40% - Accent1 5 2 6" xfId="16042"/>
    <cellStyle name="40% - Accent1 5 3" xfId="1082"/>
    <cellStyle name="40% - Accent1 5 3 2" xfId="1083"/>
    <cellStyle name="40% - Accent1 5 3 2 2" xfId="16048"/>
    <cellStyle name="40% - Accent1 5 3 3" xfId="1084"/>
    <cellStyle name="40% - Accent1 5 3 3 2" xfId="16049"/>
    <cellStyle name="40% - Accent1 5 3 4" xfId="1085"/>
    <cellStyle name="40% - Accent1 5 3 4 2" xfId="16050"/>
    <cellStyle name="40% - Accent1 5 3 5" xfId="1086"/>
    <cellStyle name="40% - Accent1 5 3 5 2" xfId="16051"/>
    <cellStyle name="40% - Accent1 5 3 6" xfId="16047"/>
    <cellStyle name="40% - Accent1 5 4" xfId="1087"/>
    <cellStyle name="40% - Accent1 5 4 2" xfId="16052"/>
    <cellStyle name="40% - Accent1 5 5" xfId="1088"/>
    <cellStyle name="40% - Accent1 5 5 2" xfId="16053"/>
    <cellStyle name="40% - Accent1 5 6" xfId="1089"/>
    <cellStyle name="40% - Accent1 5 6 2" xfId="16054"/>
    <cellStyle name="40% - Accent1 5 7" xfId="1090"/>
    <cellStyle name="40% - Accent1 5 7 2" xfId="16055"/>
    <cellStyle name="40% - Accent1 5 8" xfId="1091"/>
    <cellStyle name="40% - Accent1 5 8 2" xfId="16056"/>
    <cellStyle name="40% - Accent1 5 9" xfId="16041"/>
    <cellStyle name="40% - Accent1 6" xfId="1092"/>
    <cellStyle name="40% - Accent1 6 2" xfId="1093"/>
    <cellStyle name="40% - Accent1 6 2 2" xfId="1094"/>
    <cellStyle name="40% - Accent1 6 2 2 2" xfId="16059"/>
    <cellStyle name="40% - Accent1 6 2 3" xfId="1095"/>
    <cellStyle name="40% - Accent1 6 2 3 2" xfId="16060"/>
    <cellStyle name="40% - Accent1 6 2 4" xfId="1096"/>
    <cellStyle name="40% - Accent1 6 2 4 2" xfId="16061"/>
    <cellStyle name="40% - Accent1 6 2 5" xfId="1097"/>
    <cellStyle name="40% - Accent1 6 2 5 2" xfId="16062"/>
    <cellStyle name="40% - Accent1 6 2 6" xfId="16058"/>
    <cellStyle name="40% - Accent1 6 3" xfId="1098"/>
    <cellStyle name="40% - Accent1 6 3 2" xfId="1099"/>
    <cellStyle name="40% - Accent1 6 3 2 2" xfId="16064"/>
    <cellStyle name="40% - Accent1 6 3 3" xfId="1100"/>
    <cellStyle name="40% - Accent1 6 3 3 2" xfId="16065"/>
    <cellStyle name="40% - Accent1 6 3 4" xfId="1101"/>
    <cellStyle name="40% - Accent1 6 3 4 2" xfId="16066"/>
    <cellStyle name="40% - Accent1 6 3 5" xfId="1102"/>
    <cellStyle name="40% - Accent1 6 3 5 2" xfId="16067"/>
    <cellStyle name="40% - Accent1 6 3 6" xfId="16063"/>
    <cellStyle name="40% - Accent1 6 4" xfId="1103"/>
    <cellStyle name="40% - Accent1 6 4 2" xfId="16068"/>
    <cellStyle name="40% - Accent1 6 5" xfId="1104"/>
    <cellStyle name="40% - Accent1 6 5 2" xfId="16069"/>
    <cellStyle name="40% - Accent1 6 6" xfId="1105"/>
    <cellStyle name="40% - Accent1 6 6 2" xfId="16070"/>
    <cellStyle name="40% - Accent1 6 7" xfId="1106"/>
    <cellStyle name="40% - Accent1 6 7 2" xfId="16071"/>
    <cellStyle name="40% - Accent1 6 8" xfId="1107"/>
    <cellStyle name="40% - Accent1 6 8 2" xfId="16072"/>
    <cellStyle name="40% - Accent1 6 9" xfId="16057"/>
    <cellStyle name="40% - Accent1 7" xfId="1108"/>
    <cellStyle name="40% - Accent1 7 2" xfId="1109"/>
    <cellStyle name="40% - Accent1 7 2 2" xfId="1110"/>
    <cellStyle name="40% - Accent1 7 2 2 2" xfId="16075"/>
    <cellStyle name="40% - Accent1 7 2 3" xfId="1111"/>
    <cellStyle name="40% - Accent1 7 2 3 2" xfId="16076"/>
    <cellStyle name="40% - Accent1 7 2 4" xfId="1112"/>
    <cellStyle name="40% - Accent1 7 2 4 2" xfId="16077"/>
    <cellStyle name="40% - Accent1 7 2 5" xfId="1113"/>
    <cellStyle name="40% - Accent1 7 2 5 2" xfId="16078"/>
    <cellStyle name="40% - Accent1 7 2 6" xfId="16074"/>
    <cellStyle name="40% - Accent1 7 3" xfId="1114"/>
    <cellStyle name="40% - Accent1 7 3 2" xfId="1115"/>
    <cellStyle name="40% - Accent1 7 3 2 2" xfId="16080"/>
    <cellStyle name="40% - Accent1 7 3 3" xfId="1116"/>
    <cellStyle name="40% - Accent1 7 3 3 2" xfId="16081"/>
    <cellStyle name="40% - Accent1 7 3 4" xfId="1117"/>
    <cellStyle name="40% - Accent1 7 3 4 2" xfId="16082"/>
    <cellStyle name="40% - Accent1 7 3 5" xfId="1118"/>
    <cellStyle name="40% - Accent1 7 3 5 2" xfId="16083"/>
    <cellStyle name="40% - Accent1 7 3 6" xfId="16079"/>
    <cellStyle name="40% - Accent1 7 4" xfId="1119"/>
    <cellStyle name="40% - Accent1 7 4 2" xfId="16084"/>
    <cellStyle name="40% - Accent1 7 5" xfId="1120"/>
    <cellStyle name="40% - Accent1 7 5 2" xfId="16085"/>
    <cellStyle name="40% - Accent1 7 6" xfId="1121"/>
    <cellStyle name="40% - Accent1 7 6 2" xfId="16086"/>
    <cellStyle name="40% - Accent1 7 7" xfId="1122"/>
    <cellStyle name="40% - Accent1 7 7 2" xfId="16087"/>
    <cellStyle name="40% - Accent1 7 8" xfId="1123"/>
    <cellStyle name="40% - Accent1 7 8 2" xfId="16088"/>
    <cellStyle name="40% - Accent1 7 9" xfId="16073"/>
    <cellStyle name="40% - Accent1 8" xfId="1124"/>
    <cellStyle name="40% - Accent1 8 2" xfId="1125"/>
    <cellStyle name="40% - Accent1 8 2 2" xfId="1126"/>
    <cellStyle name="40% - Accent1 8 2 2 2" xfId="16091"/>
    <cellStyle name="40% - Accent1 8 2 3" xfId="1127"/>
    <cellStyle name="40% - Accent1 8 2 3 2" xfId="16092"/>
    <cellStyle name="40% - Accent1 8 2 4" xfId="1128"/>
    <cellStyle name="40% - Accent1 8 2 4 2" xfId="16093"/>
    <cellStyle name="40% - Accent1 8 2 5" xfId="1129"/>
    <cellStyle name="40% - Accent1 8 2 5 2" xfId="16094"/>
    <cellStyle name="40% - Accent1 8 2 6" xfId="16090"/>
    <cellStyle name="40% - Accent1 8 3" xfId="1130"/>
    <cellStyle name="40% - Accent1 8 3 2" xfId="1131"/>
    <cellStyle name="40% - Accent1 8 3 2 2" xfId="16096"/>
    <cellStyle name="40% - Accent1 8 3 3" xfId="1132"/>
    <cellStyle name="40% - Accent1 8 3 3 2" xfId="16097"/>
    <cellStyle name="40% - Accent1 8 3 4" xfId="1133"/>
    <cellStyle name="40% - Accent1 8 3 4 2" xfId="16098"/>
    <cellStyle name="40% - Accent1 8 3 5" xfId="1134"/>
    <cellStyle name="40% - Accent1 8 3 5 2" xfId="16099"/>
    <cellStyle name="40% - Accent1 8 3 6" xfId="16095"/>
    <cellStyle name="40% - Accent1 8 4" xfId="1135"/>
    <cellStyle name="40% - Accent1 8 4 2" xfId="16100"/>
    <cellStyle name="40% - Accent1 8 5" xfId="1136"/>
    <cellStyle name="40% - Accent1 8 5 2" xfId="16101"/>
    <cellStyle name="40% - Accent1 8 6" xfId="1137"/>
    <cellStyle name="40% - Accent1 8 6 2" xfId="16102"/>
    <cellStyle name="40% - Accent1 8 7" xfId="1138"/>
    <cellStyle name="40% - Accent1 8 7 2" xfId="16103"/>
    <cellStyle name="40% - Accent1 8 8" xfId="1139"/>
    <cellStyle name="40% - Accent1 8 8 2" xfId="16104"/>
    <cellStyle name="40% - Accent1 8 9" xfId="16089"/>
    <cellStyle name="40% - Accent1 9" xfId="1140"/>
    <cellStyle name="40% - Accent1 9 2" xfId="1141"/>
    <cellStyle name="40% - Accent1 9 2 2" xfId="1142"/>
    <cellStyle name="40% - Accent1 9 2 2 2" xfId="16107"/>
    <cellStyle name="40% - Accent1 9 2 3" xfId="1143"/>
    <cellStyle name="40% - Accent1 9 2 3 2" xfId="16108"/>
    <cellStyle name="40% - Accent1 9 2 4" xfId="1144"/>
    <cellStyle name="40% - Accent1 9 2 4 2" xfId="16109"/>
    <cellStyle name="40% - Accent1 9 2 5" xfId="1145"/>
    <cellStyle name="40% - Accent1 9 2 5 2" xfId="16110"/>
    <cellStyle name="40% - Accent1 9 2 6" xfId="16106"/>
    <cellStyle name="40% - Accent1 9 3" xfId="1146"/>
    <cellStyle name="40% - Accent1 9 3 2" xfId="1147"/>
    <cellStyle name="40% - Accent1 9 3 2 2" xfId="16112"/>
    <cellStyle name="40% - Accent1 9 3 3" xfId="1148"/>
    <cellStyle name="40% - Accent1 9 3 3 2" xfId="16113"/>
    <cellStyle name="40% - Accent1 9 3 4" xfId="1149"/>
    <cellStyle name="40% - Accent1 9 3 4 2" xfId="16114"/>
    <cellStyle name="40% - Accent1 9 3 5" xfId="1150"/>
    <cellStyle name="40% - Accent1 9 3 5 2" xfId="16115"/>
    <cellStyle name="40% - Accent1 9 3 6" xfId="16111"/>
    <cellStyle name="40% - Accent1 9 4" xfId="1151"/>
    <cellStyle name="40% - Accent1 9 4 2" xfId="16116"/>
    <cellStyle name="40% - Accent1 9 5" xfId="1152"/>
    <cellStyle name="40% - Accent1 9 5 2" xfId="16117"/>
    <cellStyle name="40% - Accent1 9 6" xfId="1153"/>
    <cellStyle name="40% - Accent1 9 6 2" xfId="16118"/>
    <cellStyle name="40% - Accent1 9 7" xfId="1154"/>
    <cellStyle name="40% - Accent1 9 7 2" xfId="16119"/>
    <cellStyle name="40% - Accent1 9 8" xfId="1155"/>
    <cellStyle name="40% - Accent1 9 8 2" xfId="16120"/>
    <cellStyle name="40% - Accent1 9 9" xfId="16105"/>
    <cellStyle name="40% - Accent2 10" xfId="14836"/>
    <cellStyle name="40% - Accent2 11" xfId="14965"/>
    <cellStyle name="40% - Accent2 12" xfId="18321"/>
    <cellStyle name="40% - Accent2 12 2" xfId="18362"/>
    <cellStyle name="40% - Accent2 12 2 2" xfId="18444"/>
    <cellStyle name="40% - Accent2 12 2 2 2" xfId="26378"/>
    <cellStyle name="40% - Accent2 12 2 3" xfId="20733"/>
    <cellStyle name="40% - Accent2 12 2 4" xfId="26296"/>
    <cellStyle name="40% - Accent2 12 3" xfId="18403"/>
    <cellStyle name="40% - Accent2 12 3 2" xfId="26337"/>
    <cellStyle name="40% - Accent2 12 4" xfId="20423"/>
    <cellStyle name="40% - Accent2 12 4 2" xfId="28357"/>
    <cellStyle name="40% - Accent2 12 5" xfId="20692"/>
    <cellStyle name="40% - Accent2 12 6" xfId="26255"/>
    <cellStyle name="40% - Accent2 13" xfId="18333"/>
    <cellStyle name="40% - Accent2 13 2" xfId="18415"/>
    <cellStyle name="40% - Accent2 13 2 2" xfId="26349"/>
    <cellStyle name="40% - Accent2 13 3" xfId="20704"/>
    <cellStyle name="40% - Accent2 13 4" xfId="26267"/>
    <cellStyle name="40% - Accent2 14" xfId="18374"/>
    <cellStyle name="40% - Accent2 14 2" xfId="26308"/>
    <cellStyle name="40% - Accent2 15" xfId="18460"/>
    <cellStyle name="40% - Accent2 15 2" xfId="26394"/>
    <cellStyle name="40% - Accent2 16" xfId="20663"/>
    <cellStyle name="40% - Accent2 17" xfId="20751"/>
    <cellStyle name="40% - Accent2 18" xfId="209"/>
    <cellStyle name="40% - Accent2 2" xfId="17"/>
    <cellStyle name="40% - Accent2 2 10" xfId="14964"/>
    <cellStyle name="40% - Accent2 2 11" xfId="16121"/>
    <cellStyle name="40% - Accent2 2 12" xfId="1156"/>
    <cellStyle name="40% - Accent2 2 2" xfId="1157"/>
    <cellStyle name="40% - Accent2 2 2 2" xfId="1158"/>
    <cellStyle name="40% - Accent2 2 2 2 2" xfId="16123"/>
    <cellStyle name="40% - Accent2 2 2 3" xfId="1159"/>
    <cellStyle name="40% - Accent2 2 2 3 2" xfId="16124"/>
    <cellStyle name="40% - Accent2 2 2 4" xfId="1160"/>
    <cellStyle name="40% - Accent2 2 2 4 2" xfId="16125"/>
    <cellStyle name="40% - Accent2 2 2 5" xfId="1161"/>
    <cellStyle name="40% - Accent2 2 2 5 2" xfId="16126"/>
    <cellStyle name="40% - Accent2 2 2 6" xfId="16122"/>
    <cellStyle name="40% - Accent2 2 3" xfId="1162"/>
    <cellStyle name="40% - Accent2 2 3 2" xfId="1163"/>
    <cellStyle name="40% - Accent2 2 3 2 2" xfId="16128"/>
    <cellStyle name="40% - Accent2 2 3 3" xfId="1164"/>
    <cellStyle name="40% - Accent2 2 3 3 2" xfId="16129"/>
    <cellStyle name="40% - Accent2 2 3 4" xfId="1165"/>
    <cellStyle name="40% - Accent2 2 3 4 2" xfId="16130"/>
    <cellStyle name="40% - Accent2 2 3 5" xfId="1166"/>
    <cellStyle name="40% - Accent2 2 3 5 2" xfId="16131"/>
    <cellStyle name="40% - Accent2 2 3 6" xfId="16127"/>
    <cellStyle name="40% - Accent2 2 4" xfId="1167"/>
    <cellStyle name="40% - Accent2 2 4 2" xfId="16132"/>
    <cellStyle name="40% - Accent2 2 5" xfId="1168"/>
    <cellStyle name="40% - Accent2 2 5 2" xfId="16133"/>
    <cellStyle name="40% - Accent2 2 6" xfId="1169"/>
    <cellStyle name="40% - Accent2 2 6 2" xfId="16134"/>
    <cellStyle name="40% - Accent2 2 7" xfId="1170"/>
    <cellStyle name="40% - Accent2 2 7 2" xfId="16135"/>
    <cellStyle name="40% - Accent2 2 8" xfId="1171"/>
    <cellStyle name="40% - Accent2 2 8 2" xfId="16136"/>
    <cellStyle name="40% - Accent2 2 9" xfId="14837"/>
    <cellStyle name="40% - Accent2 3" xfId="1172"/>
    <cellStyle name="40% - Accent2 3 2" xfId="1173"/>
    <cellStyle name="40% - Accent2 3 2 2" xfId="1174"/>
    <cellStyle name="40% - Accent2 3 2 2 2" xfId="16139"/>
    <cellStyle name="40% - Accent2 3 2 3" xfId="1175"/>
    <cellStyle name="40% - Accent2 3 2 3 2" xfId="16140"/>
    <cellStyle name="40% - Accent2 3 2 4" xfId="1176"/>
    <cellStyle name="40% - Accent2 3 2 4 2" xfId="16141"/>
    <cellStyle name="40% - Accent2 3 2 5" xfId="1177"/>
    <cellStyle name="40% - Accent2 3 2 5 2" xfId="16142"/>
    <cellStyle name="40% - Accent2 3 2 6" xfId="16138"/>
    <cellStyle name="40% - Accent2 3 3" xfId="1178"/>
    <cellStyle name="40% - Accent2 3 3 2" xfId="1179"/>
    <cellStyle name="40% - Accent2 3 3 2 2" xfId="16144"/>
    <cellStyle name="40% - Accent2 3 3 3" xfId="1180"/>
    <cellStyle name="40% - Accent2 3 3 3 2" xfId="16145"/>
    <cellStyle name="40% - Accent2 3 3 4" xfId="1181"/>
    <cellStyle name="40% - Accent2 3 3 4 2" xfId="16146"/>
    <cellStyle name="40% - Accent2 3 3 5" xfId="1182"/>
    <cellStyle name="40% - Accent2 3 3 5 2" xfId="16147"/>
    <cellStyle name="40% - Accent2 3 3 6" xfId="16143"/>
    <cellStyle name="40% - Accent2 3 4" xfId="1183"/>
    <cellStyle name="40% - Accent2 3 4 2" xfId="16148"/>
    <cellStyle name="40% - Accent2 3 5" xfId="1184"/>
    <cellStyle name="40% - Accent2 3 5 2" xfId="16149"/>
    <cellStyle name="40% - Accent2 3 6" xfId="1185"/>
    <cellStyle name="40% - Accent2 3 6 2" xfId="16150"/>
    <cellStyle name="40% - Accent2 3 7" xfId="1186"/>
    <cellStyle name="40% - Accent2 3 7 2" xfId="16151"/>
    <cellStyle name="40% - Accent2 3 8" xfId="1187"/>
    <cellStyle name="40% - Accent2 3 8 2" xfId="16152"/>
    <cellStyle name="40% - Accent2 3 9" xfId="16137"/>
    <cellStyle name="40% - Accent2 4" xfId="1188"/>
    <cellStyle name="40% - Accent2 4 2" xfId="1189"/>
    <cellStyle name="40% - Accent2 4 2 2" xfId="1190"/>
    <cellStyle name="40% - Accent2 4 2 2 2" xfId="16155"/>
    <cellStyle name="40% - Accent2 4 2 3" xfId="1191"/>
    <cellStyle name="40% - Accent2 4 2 3 2" xfId="16156"/>
    <cellStyle name="40% - Accent2 4 2 4" xfId="1192"/>
    <cellStyle name="40% - Accent2 4 2 4 2" xfId="16157"/>
    <cellStyle name="40% - Accent2 4 2 5" xfId="1193"/>
    <cellStyle name="40% - Accent2 4 2 5 2" xfId="16158"/>
    <cellStyle name="40% - Accent2 4 2 6" xfId="16154"/>
    <cellStyle name="40% - Accent2 4 3" xfId="1194"/>
    <cellStyle name="40% - Accent2 4 3 2" xfId="1195"/>
    <cellStyle name="40% - Accent2 4 3 2 2" xfId="16160"/>
    <cellStyle name="40% - Accent2 4 3 3" xfId="1196"/>
    <cellStyle name="40% - Accent2 4 3 3 2" xfId="16161"/>
    <cellStyle name="40% - Accent2 4 3 4" xfId="1197"/>
    <cellStyle name="40% - Accent2 4 3 4 2" xfId="16162"/>
    <cellStyle name="40% - Accent2 4 3 5" xfId="1198"/>
    <cellStyle name="40% - Accent2 4 3 5 2" xfId="16163"/>
    <cellStyle name="40% - Accent2 4 3 6" xfId="16159"/>
    <cellStyle name="40% - Accent2 4 4" xfId="1199"/>
    <cellStyle name="40% - Accent2 4 4 2" xfId="16164"/>
    <cellStyle name="40% - Accent2 4 5" xfId="1200"/>
    <cellStyle name="40% - Accent2 4 5 2" xfId="16165"/>
    <cellStyle name="40% - Accent2 4 6" xfId="1201"/>
    <cellStyle name="40% - Accent2 4 6 2" xfId="16166"/>
    <cellStyle name="40% - Accent2 4 7" xfId="1202"/>
    <cellStyle name="40% - Accent2 4 7 2" xfId="16167"/>
    <cellStyle name="40% - Accent2 4 8" xfId="1203"/>
    <cellStyle name="40% - Accent2 4 8 2" xfId="16168"/>
    <cellStyle name="40% - Accent2 4 9" xfId="16153"/>
    <cellStyle name="40% - Accent2 5" xfId="1204"/>
    <cellStyle name="40% - Accent2 5 2" xfId="1205"/>
    <cellStyle name="40% - Accent2 5 2 2" xfId="1206"/>
    <cellStyle name="40% - Accent2 5 2 2 2" xfId="16171"/>
    <cellStyle name="40% - Accent2 5 2 3" xfId="1207"/>
    <cellStyle name="40% - Accent2 5 2 3 2" xfId="16172"/>
    <cellStyle name="40% - Accent2 5 2 4" xfId="1208"/>
    <cellStyle name="40% - Accent2 5 2 4 2" xfId="16173"/>
    <cellStyle name="40% - Accent2 5 2 5" xfId="1209"/>
    <cellStyle name="40% - Accent2 5 2 5 2" xfId="16174"/>
    <cellStyle name="40% - Accent2 5 2 6" xfId="16170"/>
    <cellStyle name="40% - Accent2 5 3" xfId="1210"/>
    <cellStyle name="40% - Accent2 5 3 2" xfId="1211"/>
    <cellStyle name="40% - Accent2 5 3 2 2" xfId="16176"/>
    <cellStyle name="40% - Accent2 5 3 3" xfId="1212"/>
    <cellStyle name="40% - Accent2 5 3 3 2" xfId="16177"/>
    <cellStyle name="40% - Accent2 5 3 4" xfId="1213"/>
    <cellStyle name="40% - Accent2 5 3 4 2" xfId="16178"/>
    <cellStyle name="40% - Accent2 5 3 5" xfId="1214"/>
    <cellStyle name="40% - Accent2 5 3 5 2" xfId="16179"/>
    <cellStyle name="40% - Accent2 5 3 6" xfId="16175"/>
    <cellStyle name="40% - Accent2 5 4" xfId="1215"/>
    <cellStyle name="40% - Accent2 5 4 2" xfId="16180"/>
    <cellStyle name="40% - Accent2 5 5" xfId="1216"/>
    <cellStyle name="40% - Accent2 5 5 2" xfId="16181"/>
    <cellStyle name="40% - Accent2 5 6" xfId="1217"/>
    <cellStyle name="40% - Accent2 5 6 2" xfId="16182"/>
    <cellStyle name="40% - Accent2 5 7" xfId="1218"/>
    <cellStyle name="40% - Accent2 5 7 2" xfId="16183"/>
    <cellStyle name="40% - Accent2 5 8" xfId="1219"/>
    <cellStyle name="40% - Accent2 5 8 2" xfId="16184"/>
    <cellStyle name="40% - Accent2 5 9" xfId="16169"/>
    <cellStyle name="40% - Accent2 6" xfId="1220"/>
    <cellStyle name="40% - Accent2 6 2" xfId="1221"/>
    <cellStyle name="40% - Accent2 6 2 2" xfId="1222"/>
    <cellStyle name="40% - Accent2 6 2 2 2" xfId="16187"/>
    <cellStyle name="40% - Accent2 6 2 3" xfId="1223"/>
    <cellStyle name="40% - Accent2 6 2 3 2" xfId="16188"/>
    <cellStyle name="40% - Accent2 6 2 4" xfId="1224"/>
    <cellStyle name="40% - Accent2 6 2 4 2" xfId="16189"/>
    <cellStyle name="40% - Accent2 6 2 5" xfId="1225"/>
    <cellStyle name="40% - Accent2 6 2 5 2" xfId="16190"/>
    <cellStyle name="40% - Accent2 6 2 6" xfId="16186"/>
    <cellStyle name="40% - Accent2 6 3" xfId="1226"/>
    <cellStyle name="40% - Accent2 6 3 2" xfId="1227"/>
    <cellStyle name="40% - Accent2 6 3 2 2" xfId="16192"/>
    <cellStyle name="40% - Accent2 6 3 3" xfId="1228"/>
    <cellStyle name="40% - Accent2 6 3 3 2" xfId="16193"/>
    <cellStyle name="40% - Accent2 6 3 4" xfId="1229"/>
    <cellStyle name="40% - Accent2 6 3 4 2" xfId="16194"/>
    <cellStyle name="40% - Accent2 6 3 5" xfId="1230"/>
    <cellStyle name="40% - Accent2 6 3 5 2" xfId="16195"/>
    <cellStyle name="40% - Accent2 6 3 6" xfId="16191"/>
    <cellStyle name="40% - Accent2 6 4" xfId="1231"/>
    <cellStyle name="40% - Accent2 6 4 2" xfId="16196"/>
    <cellStyle name="40% - Accent2 6 5" xfId="1232"/>
    <cellStyle name="40% - Accent2 6 5 2" xfId="16197"/>
    <cellStyle name="40% - Accent2 6 6" xfId="1233"/>
    <cellStyle name="40% - Accent2 6 6 2" xfId="16198"/>
    <cellStyle name="40% - Accent2 6 7" xfId="1234"/>
    <cellStyle name="40% - Accent2 6 7 2" xfId="16199"/>
    <cellStyle name="40% - Accent2 6 8" xfId="1235"/>
    <cellStyle name="40% - Accent2 6 8 2" xfId="16200"/>
    <cellStyle name="40% - Accent2 6 9" xfId="16185"/>
    <cellStyle name="40% - Accent2 7" xfId="1236"/>
    <cellStyle name="40% - Accent2 7 2" xfId="1237"/>
    <cellStyle name="40% - Accent2 7 2 2" xfId="1238"/>
    <cellStyle name="40% - Accent2 7 2 2 2" xfId="16203"/>
    <cellStyle name="40% - Accent2 7 2 3" xfId="1239"/>
    <cellStyle name="40% - Accent2 7 2 3 2" xfId="16204"/>
    <cellStyle name="40% - Accent2 7 2 4" xfId="1240"/>
    <cellStyle name="40% - Accent2 7 2 4 2" xfId="16205"/>
    <cellStyle name="40% - Accent2 7 2 5" xfId="1241"/>
    <cellStyle name="40% - Accent2 7 2 5 2" xfId="16206"/>
    <cellStyle name="40% - Accent2 7 2 6" xfId="16202"/>
    <cellStyle name="40% - Accent2 7 3" xfId="1242"/>
    <cellStyle name="40% - Accent2 7 3 2" xfId="1243"/>
    <cellStyle name="40% - Accent2 7 3 2 2" xfId="16208"/>
    <cellStyle name="40% - Accent2 7 3 3" xfId="1244"/>
    <cellStyle name="40% - Accent2 7 3 3 2" xfId="16209"/>
    <cellStyle name="40% - Accent2 7 3 4" xfId="1245"/>
    <cellStyle name="40% - Accent2 7 3 4 2" xfId="16210"/>
    <cellStyle name="40% - Accent2 7 3 5" xfId="1246"/>
    <cellStyle name="40% - Accent2 7 3 5 2" xfId="16211"/>
    <cellStyle name="40% - Accent2 7 3 6" xfId="16207"/>
    <cellStyle name="40% - Accent2 7 4" xfId="1247"/>
    <cellStyle name="40% - Accent2 7 4 2" xfId="16212"/>
    <cellStyle name="40% - Accent2 7 5" xfId="1248"/>
    <cellStyle name="40% - Accent2 7 5 2" xfId="16213"/>
    <cellStyle name="40% - Accent2 7 6" xfId="1249"/>
    <cellStyle name="40% - Accent2 7 6 2" xfId="16214"/>
    <cellStyle name="40% - Accent2 7 7" xfId="1250"/>
    <cellStyle name="40% - Accent2 7 7 2" xfId="16215"/>
    <cellStyle name="40% - Accent2 7 8" xfId="1251"/>
    <cellStyle name="40% - Accent2 7 8 2" xfId="16216"/>
    <cellStyle name="40% - Accent2 7 9" xfId="16201"/>
    <cellStyle name="40% - Accent2 8" xfId="1252"/>
    <cellStyle name="40% - Accent2 8 2" xfId="1253"/>
    <cellStyle name="40% - Accent2 8 2 2" xfId="1254"/>
    <cellStyle name="40% - Accent2 8 2 2 2" xfId="16219"/>
    <cellStyle name="40% - Accent2 8 2 3" xfId="1255"/>
    <cellStyle name="40% - Accent2 8 2 3 2" xfId="16220"/>
    <cellStyle name="40% - Accent2 8 2 4" xfId="1256"/>
    <cellStyle name="40% - Accent2 8 2 4 2" xfId="16221"/>
    <cellStyle name="40% - Accent2 8 2 5" xfId="1257"/>
    <cellStyle name="40% - Accent2 8 2 5 2" xfId="16222"/>
    <cellStyle name="40% - Accent2 8 2 6" xfId="16218"/>
    <cellStyle name="40% - Accent2 8 3" xfId="1258"/>
    <cellStyle name="40% - Accent2 8 3 2" xfId="1259"/>
    <cellStyle name="40% - Accent2 8 3 2 2" xfId="16224"/>
    <cellStyle name="40% - Accent2 8 3 3" xfId="1260"/>
    <cellStyle name="40% - Accent2 8 3 3 2" xfId="16225"/>
    <cellStyle name="40% - Accent2 8 3 4" xfId="1261"/>
    <cellStyle name="40% - Accent2 8 3 4 2" xfId="16226"/>
    <cellStyle name="40% - Accent2 8 3 5" xfId="1262"/>
    <cellStyle name="40% - Accent2 8 3 5 2" xfId="16227"/>
    <cellStyle name="40% - Accent2 8 3 6" xfId="16223"/>
    <cellStyle name="40% - Accent2 8 4" xfId="1263"/>
    <cellStyle name="40% - Accent2 8 4 2" xfId="16228"/>
    <cellStyle name="40% - Accent2 8 5" xfId="1264"/>
    <cellStyle name="40% - Accent2 8 5 2" xfId="16229"/>
    <cellStyle name="40% - Accent2 8 6" xfId="1265"/>
    <cellStyle name="40% - Accent2 8 6 2" xfId="16230"/>
    <cellStyle name="40% - Accent2 8 7" xfId="1266"/>
    <cellStyle name="40% - Accent2 8 7 2" xfId="16231"/>
    <cellStyle name="40% - Accent2 8 8" xfId="1267"/>
    <cellStyle name="40% - Accent2 8 8 2" xfId="16232"/>
    <cellStyle name="40% - Accent2 8 9" xfId="16217"/>
    <cellStyle name="40% - Accent2 9" xfId="1268"/>
    <cellStyle name="40% - Accent2 9 2" xfId="1269"/>
    <cellStyle name="40% - Accent2 9 2 2" xfId="1270"/>
    <cellStyle name="40% - Accent2 9 2 2 2" xfId="16235"/>
    <cellStyle name="40% - Accent2 9 2 3" xfId="1271"/>
    <cellStyle name="40% - Accent2 9 2 3 2" xfId="16236"/>
    <cellStyle name="40% - Accent2 9 2 4" xfId="1272"/>
    <cellStyle name="40% - Accent2 9 2 4 2" xfId="16237"/>
    <cellStyle name="40% - Accent2 9 2 5" xfId="1273"/>
    <cellStyle name="40% - Accent2 9 2 5 2" xfId="16238"/>
    <cellStyle name="40% - Accent2 9 2 6" xfId="16234"/>
    <cellStyle name="40% - Accent2 9 3" xfId="1274"/>
    <cellStyle name="40% - Accent2 9 3 2" xfId="1275"/>
    <cellStyle name="40% - Accent2 9 3 2 2" xfId="16240"/>
    <cellStyle name="40% - Accent2 9 3 3" xfId="1276"/>
    <cellStyle name="40% - Accent2 9 3 3 2" xfId="16241"/>
    <cellStyle name="40% - Accent2 9 3 4" xfId="1277"/>
    <cellStyle name="40% - Accent2 9 3 4 2" xfId="16242"/>
    <cellStyle name="40% - Accent2 9 3 5" xfId="1278"/>
    <cellStyle name="40% - Accent2 9 3 5 2" xfId="16243"/>
    <cellStyle name="40% - Accent2 9 3 6" xfId="16239"/>
    <cellStyle name="40% - Accent2 9 4" xfId="1279"/>
    <cellStyle name="40% - Accent2 9 4 2" xfId="16244"/>
    <cellStyle name="40% - Accent2 9 5" xfId="1280"/>
    <cellStyle name="40% - Accent2 9 5 2" xfId="16245"/>
    <cellStyle name="40% - Accent2 9 6" xfId="1281"/>
    <cellStyle name="40% - Accent2 9 6 2" xfId="16246"/>
    <cellStyle name="40% - Accent2 9 7" xfId="1282"/>
    <cellStyle name="40% - Accent2 9 7 2" xfId="16247"/>
    <cellStyle name="40% - Accent2 9 8" xfId="1283"/>
    <cellStyle name="40% - Accent2 9 8 2" xfId="16248"/>
    <cellStyle name="40% - Accent2 9 9" xfId="16233"/>
    <cellStyle name="40% - Accent3 10" xfId="14838"/>
    <cellStyle name="40% - Accent3 11" xfId="14963"/>
    <cellStyle name="40% - Accent3 12" xfId="18323"/>
    <cellStyle name="40% - Accent3 12 2" xfId="18364"/>
    <cellStyle name="40% - Accent3 12 2 2" xfId="18446"/>
    <cellStyle name="40% - Accent3 12 2 2 2" xfId="26380"/>
    <cellStyle name="40% - Accent3 12 2 3" xfId="20735"/>
    <cellStyle name="40% - Accent3 12 2 4" xfId="26298"/>
    <cellStyle name="40% - Accent3 12 3" xfId="18405"/>
    <cellStyle name="40% - Accent3 12 3 2" xfId="26339"/>
    <cellStyle name="40% - Accent3 12 4" xfId="20425"/>
    <cellStyle name="40% - Accent3 12 4 2" xfId="28359"/>
    <cellStyle name="40% - Accent3 12 5" xfId="20694"/>
    <cellStyle name="40% - Accent3 12 6" xfId="26257"/>
    <cellStyle name="40% - Accent3 13" xfId="18335"/>
    <cellStyle name="40% - Accent3 13 2" xfId="18417"/>
    <cellStyle name="40% - Accent3 13 2 2" xfId="26351"/>
    <cellStyle name="40% - Accent3 13 3" xfId="20706"/>
    <cellStyle name="40% - Accent3 13 4" xfId="26269"/>
    <cellStyle name="40% - Accent3 14" xfId="18376"/>
    <cellStyle name="40% - Accent3 14 2" xfId="26310"/>
    <cellStyle name="40% - Accent3 15" xfId="18463"/>
    <cellStyle name="40% - Accent3 15 2" xfId="26397"/>
    <cellStyle name="40% - Accent3 16" xfId="20665"/>
    <cellStyle name="40% - Accent3 17" xfId="20754"/>
    <cellStyle name="40% - Accent3 18" xfId="213"/>
    <cellStyle name="40% - Accent3 19" xfId="43478"/>
    <cellStyle name="40% - Accent3 2" xfId="18"/>
    <cellStyle name="40% - Accent3 2 10" xfId="14962"/>
    <cellStyle name="40% - Accent3 2 11" xfId="16249"/>
    <cellStyle name="40% - Accent3 2 12" xfId="1284"/>
    <cellStyle name="40% - Accent3 2 13" xfId="43240"/>
    <cellStyle name="40% - Accent3 2 2" xfId="1285"/>
    <cellStyle name="40% - Accent3 2 2 2" xfId="1286"/>
    <cellStyle name="40% - Accent3 2 2 2 2" xfId="16251"/>
    <cellStyle name="40% - Accent3 2 2 3" xfId="1287"/>
    <cellStyle name="40% - Accent3 2 2 3 2" xfId="16252"/>
    <cellStyle name="40% - Accent3 2 2 4" xfId="1288"/>
    <cellStyle name="40% - Accent3 2 2 4 2" xfId="16253"/>
    <cellStyle name="40% - Accent3 2 2 5" xfId="1289"/>
    <cellStyle name="40% - Accent3 2 2 5 2" xfId="16254"/>
    <cellStyle name="40% - Accent3 2 2 6" xfId="16250"/>
    <cellStyle name="40% - Accent3 2 3" xfId="1290"/>
    <cellStyle name="40% - Accent3 2 3 2" xfId="1291"/>
    <cellStyle name="40% - Accent3 2 3 2 2" xfId="16256"/>
    <cellStyle name="40% - Accent3 2 3 3" xfId="1292"/>
    <cellStyle name="40% - Accent3 2 3 3 2" xfId="16257"/>
    <cellStyle name="40% - Accent3 2 3 4" xfId="1293"/>
    <cellStyle name="40% - Accent3 2 3 4 2" xfId="16258"/>
    <cellStyle name="40% - Accent3 2 3 5" xfId="1294"/>
    <cellStyle name="40% - Accent3 2 3 5 2" xfId="16259"/>
    <cellStyle name="40% - Accent3 2 3 6" xfId="16255"/>
    <cellStyle name="40% - Accent3 2 4" xfId="1295"/>
    <cellStyle name="40% - Accent3 2 4 2" xfId="16260"/>
    <cellStyle name="40% - Accent3 2 5" xfId="1296"/>
    <cellStyle name="40% - Accent3 2 5 2" xfId="16261"/>
    <cellStyle name="40% - Accent3 2 6" xfId="1297"/>
    <cellStyle name="40% - Accent3 2 6 2" xfId="16262"/>
    <cellStyle name="40% - Accent3 2 7" xfId="1298"/>
    <cellStyle name="40% - Accent3 2 7 2" xfId="16263"/>
    <cellStyle name="40% - Accent3 2 8" xfId="1299"/>
    <cellStyle name="40% - Accent3 2 8 2" xfId="16264"/>
    <cellStyle name="40% - Accent3 2 9" xfId="14839"/>
    <cellStyle name="40% - Accent3 3" xfId="1300"/>
    <cellStyle name="40% - Accent3 3 2" xfId="1301"/>
    <cellStyle name="40% - Accent3 3 2 2" xfId="1302"/>
    <cellStyle name="40% - Accent3 3 2 2 2" xfId="16267"/>
    <cellStyle name="40% - Accent3 3 2 3" xfId="1303"/>
    <cellStyle name="40% - Accent3 3 2 3 2" xfId="16268"/>
    <cellStyle name="40% - Accent3 3 2 4" xfId="1304"/>
    <cellStyle name="40% - Accent3 3 2 4 2" xfId="16269"/>
    <cellStyle name="40% - Accent3 3 2 5" xfId="1305"/>
    <cellStyle name="40% - Accent3 3 2 5 2" xfId="16270"/>
    <cellStyle name="40% - Accent3 3 2 6" xfId="16266"/>
    <cellStyle name="40% - Accent3 3 3" xfId="1306"/>
    <cellStyle name="40% - Accent3 3 3 2" xfId="1307"/>
    <cellStyle name="40% - Accent3 3 3 2 2" xfId="16272"/>
    <cellStyle name="40% - Accent3 3 3 3" xfId="1308"/>
    <cellStyle name="40% - Accent3 3 3 3 2" xfId="16273"/>
    <cellStyle name="40% - Accent3 3 3 4" xfId="1309"/>
    <cellStyle name="40% - Accent3 3 3 4 2" xfId="16274"/>
    <cellStyle name="40% - Accent3 3 3 5" xfId="1310"/>
    <cellStyle name="40% - Accent3 3 3 5 2" xfId="16275"/>
    <cellStyle name="40% - Accent3 3 3 6" xfId="16271"/>
    <cellStyle name="40% - Accent3 3 4" xfId="1311"/>
    <cellStyle name="40% - Accent3 3 4 2" xfId="16276"/>
    <cellStyle name="40% - Accent3 3 5" xfId="1312"/>
    <cellStyle name="40% - Accent3 3 5 2" xfId="16277"/>
    <cellStyle name="40% - Accent3 3 6" xfId="1313"/>
    <cellStyle name="40% - Accent3 3 6 2" xfId="16278"/>
    <cellStyle name="40% - Accent3 3 7" xfId="1314"/>
    <cellStyle name="40% - Accent3 3 7 2" xfId="16279"/>
    <cellStyle name="40% - Accent3 3 8" xfId="1315"/>
    <cellStyle name="40% - Accent3 3 8 2" xfId="16280"/>
    <cellStyle name="40% - Accent3 3 9" xfId="16265"/>
    <cellStyle name="40% - Accent3 4" xfId="1316"/>
    <cellStyle name="40% - Accent3 4 2" xfId="1317"/>
    <cellStyle name="40% - Accent3 4 2 2" xfId="1318"/>
    <cellStyle name="40% - Accent3 4 2 2 2" xfId="16283"/>
    <cellStyle name="40% - Accent3 4 2 3" xfId="1319"/>
    <cellStyle name="40% - Accent3 4 2 3 2" xfId="16284"/>
    <cellStyle name="40% - Accent3 4 2 4" xfId="1320"/>
    <cellStyle name="40% - Accent3 4 2 4 2" xfId="16285"/>
    <cellStyle name="40% - Accent3 4 2 5" xfId="1321"/>
    <cellStyle name="40% - Accent3 4 2 5 2" xfId="16286"/>
    <cellStyle name="40% - Accent3 4 2 6" xfId="16282"/>
    <cellStyle name="40% - Accent3 4 3" xfId="1322"/>
    <cellStyle name="40% - Accent3 4 3 2" xfId="1323"/>
    <cellStyle name="40% - Accent3 4 3 2 2" xfId="16288"/>
    <cellStyle name="40% - Accent3 4 3 3" xfId="1324"/>
    <cellStyle name="40% - Accent3 4 3 3 2" xfId="16289"/>
    <cellStyle name="40% - Accent3 4 3 4" xfId="1325"/>
    <cellStyle name="40% - Accent3 4 3 4 2" xfId="16290"/>
    <cellStyle name="40% - Accent3 4 3 5" xfId="1326"/>
    <cellStyle name="40% - Accent3 4 3 5 2" xfId="16291"/>
    <cellStyle name="40% - Accent3 4 3 6" xfId="16287"/>
    <cellStyle name="40% - Accent3 4 4" xfId="1327"/>
    <cellStyle name="40% - Accent3 4 4 2" xfId="16292"/>
    <cellStyle name="40% - Accent3 4 5" xfId="1328"/>
    <cellStyle name="40% - Accent3 4 5 2" xfId="16293"/>
    <cellStyle name="40% - Accent3 4 6" xfId="1329"/>
    <cellStyle name="40% - Accent3 4 6 2" xfId="16294"/>
    <cellStyle name="40% - Accent3 4 7" xfId="1330"/>
    <cellStyle name="40% - Accent3 4 7 2" xfId="16295"/>
    <cellStyle name="40% - Accent3 4 8" xfId="1331"/>
    <cellStyle name="40% - Accent3 4 8 2" xfId="16296"/>
    <cellStyle name="40% - Accent3 4 9" xfId="16281"/>
    <cellStyle name="40% - Accent3 5" xfId="1332"/>
    <cellStyle name="40% - Accent3 5 2" xfId="1333"/>
    <cellStyle name="40% - Accent3 5 2 2" xfId="1334"/>
    <cellStyle name="40% - Accent3 5 2 2 2" xfId="16299"/>
    <cellStyle name="40% - Accent3 5 2 3" xfId="1335"/>
    <cellStyle name="40% - Accent3 5 2 3 2" xfId="16300"/>
    <cellStyle name="40% - Accent3 5 2 4" xfId="1336"/>
    <cellStyle name="40% - Accent3 5 2 4 2" xfId="16301"/>
    <cellStyle name="40% - Accent3 5 2 5" xfId="1337"/>
    <cellStyle name="40% - Accent3 5 2 5 2" xfId="16302"/>
    <cellStyle name="40% - Accent3 5 2 6" xfId="16298"/>
    <cellStyle name="40% - Accent3 5 3" xfId="1338"/>
    <cellStyle name="40% - Accent3 5 3 2" xfId="1339"/>
    <cellStyle name="40% - Accent3 5 3 2 2" xfId="16304"/>
    <cellStyle name="40% - Accent3 5 3 3" xfId="1340"/>
    <cellStyle name="40% - Accent3 5 3 3 2" xfId="16305"/>
    <cellStyle name="40% - Accent3 5 3 4" xfId="1341"/>
    <cellStyle name="40% - Accent3 5 3 4 2" xfId="16306"/>
    <cellStyle name="40% - Accent3 5 3 5" xfId="1342"/>
    <cellStyle name="40% - Accent3 5 3 5 2" xfId="16307"/>
    <cellStyle name="40% - Accent3 5 3 6" xfId="16303"/>
    <cellStyle name="40% - Accent3 5 4" xfId="1343"/>
    <cellStyle name="40% - Accent3 5 4 2" xfId="16308"/>
    <cellStyle name="40% - Accent3 5 5" xfId="1344"/>
    <cellStyle name="40% - Accent3 5 5 2" xfId="16309"/>
    <cellStyle name="40% - Accent3 5 6" xfId="1345"/>
    <cellStyle name="40% - Accent3 5 6 2" xfId="16310"/>
    <cellStyle name="40% - Accent3 5 7" xfId="1346"/>
    <cellStyle name="40% - Accent3 5 7 2" xfId="16311"/>
    <cellStyle name="40% - Accent3 5 8" xfId="1347"/>
    <cellStyle name="40% - Accent3 5 8 2" xfId="16312"/>
    <cellStyle name="40% - Accent3 5 9" xfId="16297"/>
    <cellStyle name="40% - Accent3 6" xfId="1348"/>
    <cellStyle name="40% - Accent3 6 2" xfId="1349"/>
    <cellStyle name="40% - Accent3 6 2 2" xfId="1350"/>
    <cellStyle name="40% - Accent3 6 2 2 2" xfId="16315"/>
    <cellStyle name="40% - Accent3 6 2 3" xfId="1351"/>
    <cellStyle name="40% - Accent3 6 2 3 2" xfId="16316"/>
    <cellStyle name="40% - Accent3 6 2 4" xfId="1352"/>
    <cellStyle name="40% - Accent3 6 2 4 2" xfId="16317"/>
    <cellStyle name="40% - Accent3 6 2 5" xfId="1353"/>
    <cellStyle name="40% - Accent3 6 2 5 2" xfId="16318"/>
    <cellStyle name="40% - Accent3 6 2 6" xfId="16314"/>
    <cellStyle name="40% - Accent3 6 3" xfId="1354"/>
    <cellStyle name="40% - Accent3 6 3 2" xfId="1355"/>
    <cellStyle name="40% - Accent3 6 3 2 2" xfId="16320"/>
    <cellStyle name="40% - Accent3 6 3 3" xfId="1356"/>
    <cellStyle name="40% - Accent3 6 3 3 2" xfId="16321"/>
    <cellStyle name="40% - Accent3 6 3 4" xfId="1357"/>
    <cellStyle name="40% - Accent3 6 3 4 2" xfId="16322"/>
    <cellStyle name="40% - Accent3 6 3 5" xfId="1358"/>
    <cellStyle name="40% - Accent3 6 3 5 2" xfId="16323"/>
    <cellStyle name="40% - Accent3 6 3 6" xfId="16319"/>
    <cellStyle name="40% - Accent3 6 4" xfId="1359"/>
    <cellStyle name="40% - Accent3 6 4 2" xfId="16324"/>
    <cellStyle name="40% - Accent3 6 5" xfId="1360"/>
    <cellStyle name="40% - Accent3 6 5 2" xfId="16325"/>
    <cellStyle name="40% - Accent3 6 6" xfId="1361"/>
    <cellStyle name="40% - Accent3 6 6 2" xfId="16326"/>
    <cellStyle name="40% - Accent3 6 7" xfId="1362"/>
    <cellStyle name="40% - Accent3 6 7 2" xfId="16327"/>
    <cellStyle name="40% - Accent3 6 8" xfId="1363"/>
    <cellStyle name="40% - Accent3 6 8 2" xfId="16328"/>
    <cellStyle name="40% - Accent3 6 9" xfId="16313"/>
    <cellStyle name="40% - Accent3 7" xfId="1364"/>
    <cellStyle name="40% - Accent3 7 2" xfId="1365"/>
    <cellStyle name="40% - Accent3 7 2 2" xfId="1366"/>
    <cellStyle name="40% - Accent3 7 2 2 2" xfId="16331"/>
    <cellStyle name="40% - Accent3 7 2 3" xfId="1367"/>
    <cellStyle name="40% - Accent3 7 2 3 2" xfId="16332"/>
    <cellStyle name="40% - Accent3 7 2 4" xfId="1368"/>
    <cellStyle name="40% - Accent3 7 2 4 2" xfId="16333"/>
    <cellStyle name="40% - Accent3 7 2 5" xfId="1369"/>
    <cellStyle name="40% - Accent3 7 2 5 2" xfId="16334"/>
    <cellStyle name="40% - Accent3 7 2 6" xfId="16330"/>
    <cellStyle name="40% - Accent3 7 3" xfId="1370"/>
    <cellStyle name="40% - Accent3 7 3 2" xfId="1371"/>
    <cellStyle name="40% - Accent3 7 3 2 2" xfId="16336"/>
    <cellStyle name="40% - Accent3 7 3 3" xfId="1372"/>
    <cellStyle name="40% - Accent3 7 3 3 2" xfId="16337"/>
    <cellStyle name="40% - Accent3 7 3 4" xfId="1373"/>
    <cellStyle name="40% - Accent3 7 3 4 2" xfId="16338"/>
    <cellStyle name="40% - Accent3 7 3 5" xfId="1374"/>
    <cellStyle name="40% - Accent3 7 3 5 2" xfId="16339"/>
    <cellStyle name="40% - Accent3 7 3 6" xfId="16335"/>
    <cellStyle name="40% - Accent3 7 4" xfId="1375"/>
    <cellStyle name="40% - Accent3 7 4 2" xfId="16340"/>
    <cellStyle name="40% - Accent3 7 5" xfId="1376"/>
    <cellStyle name="40% - Accent3 7 5 2" xfId="16341"/>
    <cellStyle name="40% - Accent3 7 6" xfId="1377"/>
    <cellStyle name="40% - Accent3 7 6 2" xfId="16342"/>
    <cellStyle name="40% - Accent3 7 7" xfId="1378"/>
    <cellStyle name="40% - Accent3 7 7 2" xfId="16343"/>
    <cellStyle name="40% - Accent3 7 8" xfId="1379"/>
    <cellStyle name="40% - Accent3 7 8 2" xfId="16344"/>
    <cellStyle name="40% - Accent3 7 9" xfId="16329"/>
    <cellStyle name="40% - Accent3 8" xfId="1380"/>
    <cellStyle name="40% - Accent3 8 2" xfId="1381"/>
    <cellStyle name="40% - Accent3 8 2 2" xfId="1382"/>
    <cellStyle name="40% - Accent3 8 2 2 2" xfId="16347"/>
    <cellStyle name="40% - Accent3 8 2 3" xfId="1383"/>
    <cellStyle name="40% - Accent3 8 2 3 2" xfId="16348"/>
    <cellStyle name="40% - Accent3 8 2 4" xfId="1384"/>
    <cellStyle name="40% - Accent3 8 2 4 2" xfId="16349"/>
    <cellStyle name="40% - Accent3 8 2 5" xfId="1385"/>
    <cellStyle name="40% - Accent3 8 2 5 2" xfId="16350"/>
    <cellStyle name="40% - Accent3 8 2 6" xfId="16346"/>
    <cellStyle name="40% - Accent3 8 3" xfId="1386"/>
    <cellStyle name="40% - Accent3 8 3 2" xfId="1387"/>
    <cellStyle name="40% - Accent3 8 3 2 2" xfId="16352"/>
    <cellStyle name="40% - Accent3 8 3 3" xfId="1388"/>
    <cellStyle name="40% - Accent3 8 3 3 2" xfId="16353"/>
    <cellStyle name="40% - Accent3 8 3 4" xfId="1389"/>
    <cellStyle name="40% - Accent3 8 3 4 2" xfId="16354"/>
    <cellStyle name="40% - Accent3 8 3 5" xfId="1390"/>
    <cellStyle name="40% - Accent3 8 3 5 2" xfId="16355"/>
    <cellStyle name="40% - Accent3 8 3 6" xfId="16351"/>
    <cellStyle name="40% - Accent3 8 4" xfId="1391"/>
    <cellStyle name="40% - Accent3 8 4 2" xfId="16356"/>
    <cellStyle name="40% - Accent3 8 5" xfId="1392"/>
    <cellStyle name="40% - Accent3 8 5 2" xfId="16357"/>
    <cellStyle name="40% - Accent3 8 6" xfId="1393"/>
    <cellStyle name="40% - Accent3 8 6 2" xfId="16358"/>
    <cellStyle name="40% - Accent3 8 7" xfId="1394"/>
    <cellStyle name="40% - Accent3 8 7 2" xfId="16359"/>
    <cellStyle name="40% - Accent3 8 8" xfId="1395"/>
    <cellStyle name="40% - Accent3 8 8 2" xfId="16360"/>
    <cellStyle name="40% - Accent3 8 9" xfId="16345"/>
    <cellStyle name="40% - Accent3 9" xfId="1396"/>
    <cellStyle name="40% - Accent3 9 2" xfId="1397"/>
    <cellStyle name="40% - Accent3 9 2 2" xfId="1398"/>
    <cellStyle name="40% - Accent3 9 2 2 2" xfId="16363"/>
    <cellStyle name="40% - Accent3 9 2 3" xfId="1399"/>
    <cellStyle name="40% - Accent3 9 2 3 2" xfId="16364"/>
    <cellStyle name="40% - Accent3 9 2 4" xfId="1400"/>
    <cellStyle name="40% - Accent3 9 2 4 2" xfId="16365"/>
    <cellStyle name="40% - Accent3 9 2 5" xfId="1401"/>
    <cellStyle name="40% - Accent3 9 2 5 2" xfId="16366"/>
    <cellStyle name="40% - Accent3 9 2 6" xfId="16362"/>
    <cellStyle name="40% - Accent3 9 3" xfId="1402"/>
    <cellStyle name="40% - Accent3 9 3 2" xfId="1403"/>
    <cellStyle name="40% - Accent3 9 3 2 2" xfId="16368"/>
    <cellStyle name="40% - Accent3 9 3 3" xfId="1404"/>
    <cellStyle name="40% - Accent3 9 3 3 2" xfId="16369"/>
    <cellStyle name="40% - Accent3 9 3 4" xfId="1405"/>
    <cellStyle name="40% - Accent3 9 3 4 2" xfId="16370"/>
    <cellStyle name="40% - Accent3 9 3 5" xfId="1406"/>
    <cellStyle name="40% - Accent3 9 3 5 2" xfId="16371"/>
    <cellStyle name="40% - Accent3 9 3 6" xfId="16367"/>
    <cellStyle name="40% - Accent3 9 4" xfId="1407"/>
    <cellStyle name="40% - Accent3 9 4 2" xfId="16372"/>
    <cellStyle name="40% - Accent3 9 5" xfId="1408"/>
    <cellStyle name="40% - Accent3 9 5 2" xfId="16373"/>
    <cellStyle name="40% - Accent3 9 6" xfId="1409"/>
    <cellStyle name="40% - Accent3 9 6 2" xfId="16374"/>
    <cellStyle name="40% - Accent3 9 7" xfId="1410"/>
    <cellStyle name="40% - Accent3 9 7 2" xfId="16375"/>
    <cellStyle name="40% - Accent3 9 8" xfId="1411"/>
    <cellStyle name="40% - Accent3 9 8 2" xfId="16376"/>
    <cellStyle name="40% - Accent3 9 9" xfId="16361"/>
    <cellStyle name="40% - Accent4 10" xfId="14840"/>
    <cellStyle name="40% - Accent4 11" xfId="14961"/>
    <cellStyle name="40% - Accent4 12" xfId="18325"/>
    <cellStyle name="40% - Accent4 12 2" xfId="18366"/>
    <cellStyle name="40% - Accent4 12 2 2" xfId="18448"/>
    <cellStyle name="40% - Accent4 12 2 2 2" xfId="26382"/>
    <cellStyle name="40% - Accent4 12 2 3" xfId="20737"/>
    <cellStyle name="40% - Accent4 12 2 4" xfId="26300"/>
    <cellStyle name="40% - Accent4 12 3" xfId="18407"/>
    <cellStyle name="40% - Accent4 12 3 2" xfId="26341"/>
    <cellStyle name="40% - Accent4 12 4" xfId="20427"/>
    <cellStyle name="40% - Accent4 12 4 2" xfId="28361"/>
    <cellStyle name="40% - Accent4 12 5" xfId="20696"/>
    <cellStyle name="40% - Accent4 12 6" xfId="26259"/>
    <cellStyle name="40% - Accent4 13" xfId="18337"/>
    <cellStyle name="40% - Accent4 13 2" xfId="18419"/>
    <cellStyle name="40% - Accent4 13 2 2" xfId="26353"/>
    <cellStyle name="40% - Accent4 13 3" xfId="20708"/>
    <cellStyle name="40% - Accent4 13 4" xfId="26271"/>
    <cellStyle name="40% - Accent4 14" xfId="18378"/>
    <cellStyle name="40% - Accent4 14 2" xfId="26312"/>
    <cellStyle name="40% - Accent4 15" xfId="18465"/>
    <cellStyle name="40% - Accent4 15 2" xfId="26399"/>
    <cellStyle name="40% - Accent4 16" xfId="20667"/>
    <cellStyle name="40% - Accent4 17" xfId="20758"/>
    <cellStyle name="40% - Accent4 18" xfId="217"/>
    <cellStyle name="40% - Accent4 19" xfId="43479"/>
    <cellStyle name="40% - Accent4 2" xfId="19"/>
    <cellStyle name="40% - Accent4 2 10" xfId="14960"/>
    <cellStyle name="40% - Accent4 2 11" xfId="16377"/>
    <cellStyle name="40% - Accent4 2 12" xfId="1412"/>
    <cellStyle name="40% - Accent4 2 13" xfId="43230"/>
    <cellStyle name="40% - Accent4 2 2" xfId="1413"/>
    <cellStyle name="40% - Accent4 2 2 2" xfId="1414"/>
    <cellStyle name="40% - Accent4 2 2 2 2" xfId="16379"/>
    <cellStyle name="40% - Accent4 2 2 3" xfId="1415"/>
    <cellStyle name="40% - Accent4 2 2 3 2" xfId="16380"/>
    <cellStyle name="40% - Accent4 2 2 4" xfId="1416"/>
    <cellStyle name="40% - Accent4 2 2 4 2" xfId="16381"/>
    <cellStyle name="40% - Accent4 2 2 5" xfId="1417"/>
    <cellStyle name="40% - Accent4 2 2 5 2" xfId="16382"/>
    <cellStyle name="40% - Accent4 2 2 6" xfId="16378"/>
    <cellStyle name="40% - Accent4 2 3" xfId="1418"/>
    <cellStyle name="40% - Accent4 2 3 2" xfId="1419"/>
    <cellStyle name="40% - Accent4 2 3 2 2" xfId="16384"/>
    <cellStyle name="40% - Accent4 2 3 3" xfId="1420"/>
    <cellStyle name="40% - Accent4 2 3 3 2" xfId="16385"/>
    <cellStyle name="40% - Accent4 2 3 4" xfId="1421"/>
    <cellStyle name="40% - Accent4 2 3 4 2" xfId="16386"/>
    <cellStyle name="40% - Accent4 2 3 5" xfId="1422"/>
    <cellStyle name="40% - Accent4 2 3 5 2" xfId="16387"/>
    <cellStyle name="40% - Accent4 2 3 6" xfId="16383"/>
    <cellStyle name="40% - Accent4 2 4" xfId="1423"/>
    <cellStyle name="40% - Accent4 2 4 2" xfId="16388"/>
    <cellStyle name="40% - Accent4 2 5" xfId="1424"/>
    <cellStyle name="40% - Accent4 2 5 2" xfId="16389"/>
    <cellStyle name="40% - Accent4 2 6" xfId="1425"/>
    <cellStyle name="40% - Accent4 2 6 2" xfId="16390"/>
    <cellStyle name="40% - Accent4 2 7" xfId="1426"/>
    <cellStyle name="40% - Accent4 2 7 2" xfId="16391"/>
    <cellStyle name="40% - Accent4 2 8" xfId="1427"/>
    <cellStyle name="40% - Accent4 2 8 2" xfId="16392"/>
    <cellStyle name="40% - Accent4 2 9" xfId="14841"/>
    <cellStyle name="40% - Accent4 3" xfId="1428"/>
    <cellStyle name="40% - Accent4 3 2" xfId="1429"/>
    <cellStyle name="40% - Accent4 3 2 2" xfId="1430"/>
    <cellStyle name="40% - Accent4 3 2 2 2" xfId="16395"/>
    <cellStyle name="40% - Accent4 3 2 3" xfId="1431"/>
    <cellStyle name="40% - Accent4 3 2 3 2" xfId="16396"/>
    <cellStyle name="40% - Accent4 3 2 4" xfId="1432"/>
    <cellStyle name="40% - Accent4 3 2 4 2" xfId="16397"/>
    <cellStyle name="40% - Accent4 3 2 5" xfId="1433"/>
    <cellStyle name="40% - Accent4 3 2 5 2" xfId="16398"/>
    <cellStyle name="40% - Accent4 3 2 6" xfId="16394"/>
    <cellStyle name="40% - Accent4 3 3" xfId="1434"/>
    <cellStyle name="40% - Accent4 3 3 2" xfId="1435"/>
    <cellStyle name="40% - Accent4 3 3 2 2" xfId="16400"/>
    <cellStyle name="40% - Accent4 3 3 3" xfId="1436"/>
    <cellStyle name="40% - Accent4 3 3 3 2" xfId="16401"/>
    <cellStyle name="40% - Accent4 3 3 4" xfId="1437"/>
    <cellStyle name="40% - Accent4 3 3 4 2" xfId="16402"/>
    <cellStyle name="40% - Accent4 3 3 5" xfId="1438"/>
    <cellStyle name="40% - Accent4 3 3 5 2" xfId="16403"/>
    <cellStyle name="40% - Accent4 3 3 6" xfId="16399"/>
    <cellStyle name="40% - Accent4 3 4" xfId="1439"/>
    <cellStyle name="40% - Accent4 3 4 2" xfId="16404"/>
    <cellStyle name="40% - Accent4 3 5" xfId="1440"/>
    <cellStyle name="40% - Accent4 3 5 2" xfId="16405"/>
    <cellStyle name="40% - Accent4 3 6" xfId="1441"/>
    <cellStyle name="40% - Accent4 3 6 2" xfId="16406"/>
    <cellStyle name="40% - Accent4 3 7" xfId="1442"/>
    <cellStyle name="40% - Accent4 3 7 2" xfId="16407"/>
    <cellStyle name="40% - Accent4 3 8" xfId="1443"/>
    <cellStyle name="40% - Accent4 3 8 2" xfId="16408"/>
    <cellStyle name="40% - Accent4 3 9" xfId="16393"/>
    <cellStyle name="40% - Accent4 4" xfId="1444"/>
    <cellStyle name="40% - Accent4 4 2" xfId="1445"/>
    <cellStyle name="40% - Accent4 4 2 2" xfId="1446"/>
    <cellStyle name="40% - Accent4 4 2 2 2" xfId="16411"/>
    <cellStyle name="40% - Accent4 4 2 3" xfId="1447"/>
    <cellStyle name="40% - Accent4 4 2 3 2" xfId="16412"/>
    <cellStyle name="40% - Accent4 4 2 4" xfId="1448"/>
    <cellStyle name="40% - Accent4 4 2 4 2" xfId="16413"/>
    <cellStyle name="40% - Accent4 4 2 5" xfId="1449"/>
    <cellStyle name="40% - Accent4 4 2 5 2" xfId="16414"/>
    <cellStyle name="40% - Accent4 4 2 6" xfId="16410"/>
    <cellStyle name="40% - Accent4 4 3" xfId="1450"/>
    <cellStyle name="40% - Accent4 4 3 2" xfId="1451"/>
    <cellStyle name="40% - Accent4 4 3 2 2" xfId="16416"/>
    <cellStyle name="40% - Accent4 4 3 3" xfId="1452"/>
    <cellStyle name="40% - Accent4 4 3 3 2" xfId="16417"/>
    <cellStyle name="40% - Accent4 4 3 4" xfId="1453"/>
    <cellStyle name="40% - Accent4 4 3 4 2" xfId="16418"/>
    <cellStyle name="40% - Accent4 4 3 5" xfId="1454"/>
    <cellStyle name="40% - Accent4 4 3 5 2" xfId="16419"/>
    <cellStyle name="40% - Accent4 4 3 6" xfId="16415"/>
    <cellStyle name="40% - Accent4 4 4" xfId="1455"/>
    <cellStyle name="40% - Accent4 4 4 2" xfId="16420"/>
    <cellStyle name="40% - Accent4 4 5" xfId="1456"/>
    <cellStyle name="40% - Accent4 4 5 2" xfId="16421"/>
    <cellStyle name="40% - Accent4 4 6" xfId="1457"/>
    <cellStyle name="40% - Accent4 4 6 2" xfId="16422"/>
    <cellStyle name="40% - Accent4 4 7" xfId="1458"/>
    <cellStyle name="40% - Accent4 4 7 2" xfId="16423"/>
    <cellStyle name="40% - Accent4 4 8" xfId="1459"/>
    <cellStyle name="40% - Accent4 4 8 2" xfId="16424"/>
    <cellStyle name="40% - Accent4 4 9" xfId="16409"/>
    <cellStyle name="40% - Accent4 5" xfId="1460"/>
    <cellStyle name="40% - Accent4 5 2" xfId="1461"/>
    <cellStyle name="40% - Accent4 5 2 2" xfId="1462"/>
    <cellStyle name="40% - Accent4 5 2 2 2" xfId="16427"/>
    <cellStyle name="40% - Accent4 5 2 3" xfId="1463"/>
    <cellStyle name="40% - Accent4 5 2 3 2" xfId="16428"/>
    <cellStyle name="40% - Accent4 5 2 4" xfId="1464"/>
    <cellStyle name="40% - Accent4 5 2 4 2" xfId="16429"/>
    <cellStyle name="40% - Accent4 5 2 5" xfId="1465"/>
    <cellStyle name="40% - Accent4 5 2 5 2" xfId="16430"/>
    <cellStyle name="40% - Accent4 5 2 6" xfId="16426"/>
    <cellStyle name="40% - Accent4 5 3" xfId="1466"/>
    <cellStyle name="40% - Accent4 5 3 2" xfId="1467"/>
    <cellStyle name="40% - Accent4 5 3 2 2" xfId="16432"/>
    <cellStyle name="40% - Accent4 5 3 3" xfId="1468"/>
    <cellStyle name="40% - Accent4 5 3 3 2" xfId="16433"/>
    <cellStyle name="40% - Accent4 5 3 4" xfId="1469"/>
    <cellStyle name="40% - Accent4 5 3 4 2" xfId="16434"/>
    <cellStyle name="40% - Accent4 5 3 5" xfId="1470"/>
    <cellStyle name="40% - Accent4 5 3 5 2" xfId="16435"/>
    <cellStyle name="40% - Accent4 5 3 6" xfId="16431"/>
    <cellStyle name="40% - Accent4 5 4" xfId="1471"/>
    <cellStyle name="40% - Accent4 5 4 2" xfId="16436"/>
    <cellStyle name="40% - Accent4 5 5" xfId="1472"/>
    <cellStyle name="40% - Accent4 5 5 2" xfId="16437"/>
    <cellStyle name="40% - Accent4 5 6" xfId="1473"/>
    <cellStyle name="40% - Accent4 5 6 2" xfId="16438"/>
    <cellStyle name="40% - Accent4 5 7" xfId="1474"/>
    <cellStyle name="40% - Accent4 5 7 2" xfId="16439"/>
    <cellStyle name="40% - Accent4 5 8" xfId="1475"/>
    <cellStyle name="40% - Accent4 5 8 2" xfId="16440"/>
    <cellStyle name="40% - Accent4 5 9" xfId="16425"/>
    <cellStyle name="40% - Accent4 6" xfId="1476"/>
    <cellStyle name="40% - Accent4 6 2" xfId="1477"/>
    <cellStyle name="40% - Accent4 6 2 2" xfId="1478"/>
    <cellStyle name="40% - Accent4 6 2 2 2" xfId="16443"/>
    <cellStyle name="40% - Accent4 6 2 3" xfId="1479"/>
    <cellStyle name="40% - Accent4 6 2 3 2" xfId="16444"/>
    <cellStyle name="40% - Accent4 6 2 4" xfId="1480"/>
    <cellStyle name="40% - Accent4 6 2 4 2" xfId="16445"/>
    <cellStyle name="40% - Accent4 6 2 5" xfId="1481"/>
    <cellStyle name="40% - Accent4 6 2 5 2" xfId="16446"/>
    <cellStyle name="40% - Accent4 6 2 6" xfId="16442"/>
    <cellStyle name="40% - Accent4 6 3" xfId="1482"/>
    <cellStyle name="40% - Accent4 6 3 2" xfId="1483"/>
    <cellStyle name="40% - Accent4 6 3 2 2" xfId="16448"/>
    <cellStyle name="40% - Accent4 6 3 3" xfId="1484"/>
    <cellStyle name="40% - Accent4 6 3 3 2" xfId="16449"/>
    <cellStyle name="40% - Accent4 6 3 4" xfId="1485"/>
    <cellStyle name="40% - Accent4 6 3 4 2" xfId="16450"/>
    <cellStyle name="40% - Accent4 6 3 5" xfId="1486"/>
    <cellStyle name="40% - Accent4 6 3 5 2" xfId="16451"/>
    <cellStyle name="40% - Accent4 6 3 6" xfId="16447"/>
    <cellStyle name="40% - Accent4 6 4" xfId="1487"/>
    <cellStyle name="40% - Accent4 6 4 2" xfId="16452"/>
    <cellStyle name="40% - Accent4 6 5" xfId="1488"/>
    <cellStyle name="40% - Accent4 6 5 2" xfId="16453"/>
    <cellStyle name="40% - Accent4 6 6" xfId="1489"/>
    <cellStyle name="40% - Accent4 6 6 2" xfId="16454"/>
    <cellStyle name="40% - Accent4 6 7" xfId="1490"/>
    <cellStyle name="40% - Accent4 6 7 2" xfId="16455"/>
    <cellStyle name="40% - Accent4 6 8" xfId="1491"/>
    <cellStyle name="40% - Accent4 6 8 2" xfId="16456"/>
    <cellStyle name="40% - Accent4 6 9" xfId="16441"/>
    <cellStyle name="40% - Accent4 7" xfId="1492"/>
    <cellStyle name="40% - Accent4 7 2" xfId="1493"/>
    <cellStyle name="40% - Accent4 7 2 2" xfId="1494"/>
    <cellStyle name="40% - Accent4 7 2 2 2" xfId="16459"/>
    <cellStyle name="40% - Accent4 7 2 3" xfId="1495"/>
    <cellStyle name="40% - Accent4 7 2 3 2" xfId="16460"/>
    <cellStyle name="40% - Accent4 7 2 4" xfId="1496"/>
    <cellStyle name="40% - Accent4 7 2 4 2" xfId="16461"/>
    <cellStyle name="40% - Accent4 7 2 5" xfId="1497"/>
    <cellStyle name="40% - Accent4 7 2 5 2" xfId="16462"/>
    <cellStyle name="40% - Accent4 7 2 6" xfId="16458"/>
    <cellStyle name="40% - Accent4 7 3" xfId="1498"/>
    <cellStyle name="40% - Accent4 7 3 2" xfId="1499"/>
    <cellStyle name="40% - Accent4 7 3 2 2" xfId="16464"/>
    <cellStyle name="40% - Accent4 7 3 3" xfId="1500"/>
    <cellStyle name="40% - Accent4 7 3 3 2" xfId="16465"/>
    <cellStyle name="40% - Accent4 7 3 4" xfId="1501"/>
    <cellStyle name="40% - Accent4 7 3 4 2" xfId="16466"/>
    <cellStyle name="40% - Accent4 7 3 5" xfId="1502"/>
    <cellStyle name="40% - Accent4 7 3 5 2" xfId="16467"/>
    <cellStyle name="40% - Accent4 7 3 6" xfId="16463"/>
    <cellStyle name="40% - Accent4 7 4" xfId="1503"/>
    <cellStyle name="40% - Accent4 7 4 2" xfId="16468"/>
    <cellStyle name="40% - Accent4 7 5" xfId="1504"/>
    <cellStyle name="40% - Accent4 7 5 2" xfId="16469"/>
    <cellStyle name="40% - Accent4 7 6" xfId="1505"/>
    <cellStyle name="40% - Accent4 7 6 2" xfId="16470"/>
    <cellStyle name="40% - Accent4 7 7" xfId="1506"/>
    <cellStyle name="40% - Accent4 7 7 2" xfId="16471"/>
    <cellStyle name="40% - Accent4 7 8" xfId="1507"/>
    <cellStyle name="40% - Accent4 7 8 2" xfId="16472"/>
    <cellStyle name="40% - Accent4 7 9" xfId="16457"/>
    <cellStyle name="40% - Accent4 8" xfId="1508"/>
    <cellStyle name="40% - Accent4 8 2" xfId="1509"/>
    <cellStyle name="40% - Accent4 8 2 2" xfId="1510"/>
    <cellStyle name="40% - Accent4 8 2 2 2" xfId="16475"/>
    <cellStyle name="40% - Accent4 8 2 3" xfId="1511"/>
    <cellStyle name="40% - Accent4 8 2 3 2" xfId="16476"/>
    <cellStyle name="40% - Accent4 8 2 4" xfId="1512"/>
    <cellStyle name="40% - Accent4 8 2 4 2" xfId="16477"/>
    <cellStyle name="40% - Accent4 8 2 5" xfId="1513"/>
    <cellStyle name="40% - Accent4 8 2 5 2" xfId="16478"/>
    <cellStyle name="40% - Accent4 8 2 6" xfId="16474"/>
    <cellStyle name="40% - Accent4 8 3" xfId="1514"/>
    <cellStyle name="40% - Accent4 8 3 2" xfId="1515"/>
    <cellStyle name="40% - Accent4 8 3 2 2" xfId="16480"/>
    <cellStyle name="40% - Accent4 8 3 3" xfId="1516"/>
    <cellStyle name="40% - Accent4 8 3 3 2" xfId="16481"/>
    <cellStyle name="40% - Accent4 8 3 4" xfId="1517"/>
    <cellStyle name="40% - Accent4 8 3 4 2" xfId="16482"/>
    <cellStyle name="40% - Accent4 8 3 5" xfId="1518"/>
    <cellStyle name="40% - Accent4 8 3 5 2" xfId="16483"/>
    <cellStyle name="40% - Accent4 8 3 6" xfId="16479"/>
    <cellStyle name="40% - Accent4 8 4" xfId="1519"/>
    <cellStyle name="40% - Accent4 8 4 2" xfId="16484"/>
    <cellStyle name="40% - Accent4 8 5" xfId="1520"/>
    <cellStyle name="40% - Accent4 8 5 2" xfId="16485"/>
    <cellStyle name="40% - Accent4 8 6" xfId="1521"/>
    <cellStyle name="40% - Accent4 8 6 2" xfId="16486"/>
    <cellStyle name="40% - Accent4 8 7" xfId="1522"/>
    <cellStyle name="40% - Accent4 8 7 2" xfId="16487"/>
    <cellStyle name="40% - Accent4 8 8" xfId="1523"/>
    <cellStyle name="40% - Accent4 8 8 2" xfId="16488"/>
    <cellStyle name="40% - Accent4 8 9" xfId="16473"/>
    <cellStyle name="40% - Accent4 9" xfId="1524"/>
    <cellStyle name="40% - Accent4 9 2" xfId="1525"/>
    <cellStyle name="40% - Accent4 9 2 2" xfId="1526"/>
    <cellStyle name="40% - Accent4 9 2 2 2" xfId="16491"/>
    <cellStyle name="40% - Accent4 9 2 3" xfId="1527"/>
    <cellStyle name="40% - Accent4 9 2 3 2" xfId="16492"/>
    <cellStyle name="40% - Accent4 9 2 4" xfId="1528"/>
    <cellStyle name="40% - Accent4 9 2 4 2" xfId="16493"/>
    <cellStyle name="40% - Accent4 9 2 5" xfId="1529"/>
    <cellStyle name="40% - Accent4 9 2 5 2" xfId="16494"/>
    <cellStyle name="40% - Accent4 9 2 6" xfId="16490"/>
    <cellStyle name="40% - Accent4 9 3" xfId="1530"/>
    <cellStyle name="40% - Accent4 9 3 2" xfId="1531"/>
    <cellStyle name="40% - Accent4 9 3 2 2" xfId="16496"/>
    <cellStyle name="40% - Accent4 9 3 3" xfId="1532"/>
    <cellStyle name="40% - Accent4 9 3 3 2" xfId="16497"/>
    <cellStyle name="40% - Accent4 9 3 4" xfId="1533"/>
    <cellStyle name="40% - Accent4 9 3 4 2" xfId="16498"/>
    <cellStyle name="40% - Accent4 9 3 5" xfId="1534"/>
    <cellStyle name="40% - Accent4 9 3 5 2" xfId="16499"/>
    <cellStyle name="40% - Accent4 9 3 6" xfId="16495"/>
    <cellStyle name="40% - Accent4 9 4" xfId="1535"/>
    <cellStyle name="40% - Accent4 9 4 2" xfId="16500"/>
    <cellStyle name="40% - Accent4 9 5" xfId="1536"/>
    <cellStyle name="40% - Accent4 9 5 2" xfId="16501"/>
    <cellStyle name="40% - Accent4 9 6" xfId="1537"/>
    <cellStyle name="40% - Accent4 9 6 2" xfId="16502"/>
    <cellStyle name="40% - Accent4 9 7" xfId="1538"/>
    <cellStyle name="40% - Accent4 9 7 2" xfId="16503"/>
    <cellStyle name="40% - Accent4 9 8" xfId="1539"/>
    <cellStyle name="40% - Accent4 9 8 2" xfId="16504"/>
    <cellStyle name="40% - Accent4 9 9" xfId="16489"/>
    <cellStyle name="40% - Accent5 10" xfId="14842"/>
    <cellStyle name="40% - Accent5 11" xfId="14959"/>
    <cellStyle name="40% - Accent5 12" xfId="18327"/>
    <cellStyle name="40% - Accent5 12 2" xfId="18368"/>
    <cellStyle name="40% - Accent5 12 2 2" xfId="18450"/>
    <cellStyle name="40% - Accent5 12 2 2 2" xfId="26384"/>
    <cellStyle name="40% - Accent5 12 2 3" xfId="20739"/>
    <cellStyle name="40% - Accent5 12 2 4" xfId="26302"/>
    <cellStyle name="40% - Accent5 12 3" xfId="18409"/>
    <cellStyle name="40% - Accent5 12 3 2" xfId="26343"/>
    <cellStyle name="40% - Accent5 12 4" xfId="20429"/>
    <cellStyle name="40% - Accent5 12 4 2" xfId="28363"/>
    <cellStyle name="40% - Accent5 12 5" xfId="20698"/>
    <cellStyle name="40% - Accent5 12 6" xfId="26261"/>
    <cellStyle name="40% - Accent5 13" xfId="18339"/>
    <cellStyle name="40% - Accent5 13 2" xfId="18421"/>
    <cellStyle name="40% - Accent5 13 2 2" xfId="26355"/>
    <cellStyle name="40% - Accent5 13 3" xfId="20710"/>
    <cellStyle name="40% - Accent5 13 4" xfId="26273"/>
    <cellStyle name="40% - Accent5 14" xfId="18380"/>
    <cellStyle name="40% - Accent5 14 2" xfId="26314"/>
    <cellStyle name="40% - Accent5 15" xfId="18467"/>
    <cellStyle name="40% - Accent5 15 2" xfId="26401"/>
    <cellStyle name="40% - Accent5 16" xfId="20669"/>
    <cellStyle name="40% - Accent5 17" xfId="20760"/>
    <cellStyle name="40% - Accent5 18" xfId="221"/>
    <cellStyle name="40% - Accent5 19" xfId="43480"/>
    <cellStyle name="40% - Accent5 2" xfId="20"/>
    <cellStyle name="40% - Accent5 2 10" xfId="14958"/>
    <cellStyle name="40% - Accent5 2 11" xfId="16505"/>
    <cellStyle name="40% - Accent5 2 12" xfId="1540"/>
    <cellStyle name="40% - Accent5 2 13" xfId="43241"/>
    <cellStyle name="40% - Accent5 2 2" xfId="1541"/>
    <cellStyle name="40% - Accent5 2 2 2" xfId="1542"/>
    <cellStyle name="40% - Accent5 2 2 2 2" xfId="16507"/>
    <cellStyle name="40% - Accent5 2 2 3" xfId="1543"/>
    <cellStyle name="40% - Accent5 2 2 3 2" xfId="16508"/>
    <cellStyle name="40% - Accent5 2 2 4" xfId="1544"/>
    <cellStyle name="40% - Accent5 2 2 4 2" xfId="16509"/>
    <cellStyle name="40% - Accent5 2 2 5" xfId="1545"/>
    <cellStyle name="40% - Accent5 2 2 5 2" xfId="16510"/>
    <cellStyle name="40% - Accent5 2 2 6" xfId="16506"/>
    <cellStyle name="40% - Accent5 2 3" xfId="1546"/>
    <cellStyle name="40% - Accent5 2 3 2" xfId="1547"/>
    <cellStyle name="40% - Accent5 2 3 2 2" xfId="16512"/>
    <cellStyle name="40% - Accent5 2 3 3" xfId="1548"/>
    <cellStyle name="40% - Accent5 2 3 3 2" xfId="16513"/>
    <cellStyle name="40% - Accent5 2 3 4" xfId="1549"/>
    <cellStyle name="40% - Accent5 2 3 4 2" xfId="16514"/>
    <cellStyle name="40% - Accent5 2 3 5" xfId="1550"/>
    <cellStyle name="40% - Accent5 2 3 5 2" xfId="16515"/>
    <cellStyle name="40% - Accent5 2 3 6" xfId="16511"/>
    <cellStyle name="40% - Accent5 2 4" xfId="1551"/>
    <cellStyle name="40% - Accent5 2 4 2" xfId="16516"/>
    <cellStyle name="40% - Accent5 2 5" xfId="1552"/>
    <cellStyle name="40% - Accent5 2 5 2" xfId="16517"/>
    <cellStyle name="40% - Accent5 2 6" xfId="1553"/>
    <cellStyle name="40% - Accent5 2 6 2" xfId="16518"/>
    <cellStyle name="40% - Accent5 2 7" xfId="1554"/>
    <cellStyle name="40% - Accent5 2 7 2" xfId="16519"/>
    <cellStyle name="40% - Accent5 2 8" xfId="1555"/>
    <cellStyle name="40% - Accent5 2 8 2" xfId="16520"/>
    <cellStyle name="40% - Accent5 2 9" xfId="14843"/>
    <cellStyle name="40% - Accent5 3" xfId="1556"/>
    <cellStyle name="40% - Accent5 3 2" xfId="1557"/>
    <cellStyle name="40% - Accent5 3 2 2" xfId="1558"/>
    <cellStyle name="40% - Accent5 3 2 2 2" xfId="16523"/>
    <cellStyle name="40% - Accent5 3 2 3" xfId="1559"/>
    <cellStyle name="40% - Accent5 3 2 3 2" xfId="16524"/>
    <cellStyle name="40% - Accent5 3 2 4" xfId="1560"/>
    <cellStyle name="40% - Accent5 3 2 4 2" xfId="16525"/>
    <cellStyle name="40% - Accent5 3 2 5" xfId="1561"/>
    <cellStyle name="40% - Accent5 3 2 5 2" xfId="16526"/>
    <cellStyle name="40% - Accent5 3 2 6" xfId="16522"/>
    <cellStyle name="40% - Accent5 3 3" xfId="1562"/>
    <cellStyle name="40% - Accent5 3 3 2" xfId="1563"/>
    <cellStyle name="40% - Accent5 3 3 2 2" xfId="16528"/>
    <cellStyle name="40% - Accent5 3 3 3" xfId="1564"/>
    <cellStyle name="40% - Accent5 3 3 3 2" xfId="16529"/>
    <cellStyle name="40% - Accent5 3 3 4" xfId="1565"/>
    <cellStyle name="40% - Accent5 3 3 4 2" xfId="16530"/>
    <cellStyle name="40% - Accent5 3 3 5" xfId="1566"/>
    <cellStyle name="40% - Accent5 3 3 5 2" xfId="16531"/>
    <cellStyle name="40% - Accent5 3 3 6" xfId="16527"/>
    <cellStyle name="40% - Accent5 3 4" xfId="1567"/>
    <cellStyle name="40% - Accent5 3 4 2" xfId="16532"/>
    <cellStyle name="40% - Accent5 3 5" xfId="1568"/>
    <cellStyle name="40% - Accent5 3 5 2" xfId="16533"/>
    <cellStyle name="40% - Accent5 3 6" xfId="1569"/>
    <cellStyle name="40% - Accent5 3 6 2" xfId="16534"/>
    <cellStyle name="40% - Accent5 3 7" xfId="1570"/>
    <cellStyle name="40% - Accent5 3 7 2" xfId="16535"/>
    <cellStyle name="40% - Accent5 3 8" xfId="1571"/>
    <cellStyle name="40% - Accent5 3 8 2" xfId="16536"/>
    <cellStyle name="40% - Accent5 3 9" xfId="16521"/>
    <cellStyle name="40% - Accent5 4" xfId="1572"/>
    <cellStyle name="40% - Accent5 4 2" xfId="1573"/>
    <cellStyle name="40% - Accent5 4 2 2" xfId="1574"/>
    <cellStyle name="40% - Accent5 4 2 2 2" xfId="16539"/>
    <cellStyle name="40% - Accent5 4 2 3" xfId="1575"/>
    <cellStyle name="40% - Accent5 4 2 3 2" xfId="16540"/>
    <cellStyle name="40% - Accent5 4 2 4" xfId="1576"/>
    <cellStyle name="40% - Accent5 4 2 4 2" xfId="16541"/>
    <cellStyle name="40% - Accent5 4 2 5" xfId="1577"/>
    <cellStyle name="40% - Accent5 4 2 5 2" xfId="16542"/>
    <cellStyle name="40% - Accent5 4 2 6" xfId="16538"/>
    <cellStyle name="40% - Accent5 4 3" xfId="1578"/>
    <cellStyle name="40% - Accent5 4 3 2" xfId="1579"/>
    <cellStyle name="40% - Accent5 4 3 2 2" xfId="16544"/>
    <cellStyle name="40% - Accent5 4 3 3" xfId="1580"/>
    <cellStyle name="40% - Accent5 4 3 3 2" xfId="16545"/>
    <cellStyle name="40% - Accent5 4 3 4" xfId="1581"/>
    <cellStyle name="40% - Accent5 4 3 4 2" xfId="16546"/>
    <cellStyle name="40% - Accent5 4 3 5" xfId="1582"/>
    <cellStyle name="40% - Accent5 4 3 5 2" xfId="16547"/>
    <cellStyle name="40% - Accent5 4 3 6" xfId="16543"/>
    <cellStyle name="40% - Accent5 4 4" xfId="1583"/>
    <cellStyle name="40% - Accent5 4 4 2" xfId="16548"/>
    <cellStyle name="40% - Accent5 4 5" xfId="1584"/>
    <cellStyle name="40% - Accent5 4 5 2" xfId="16549"/>
    <cellStyle name="40% - Accent5 4 6" xfId="1585"/>
    <cellStyle name="40% - Accent5 4 6 2" xfId="16550"/>
    <cellStyle name="40% - Accent5 4 7" xfId="1586"/>
    <cellStyle name="40% - Accent5 4 7 2" xfId="16551"/>
    <cellStyle name="40% - Accent5 4 8" xfId="1587"/>
    <cellStyle name="40% - Accent5 4 8 2" xfId="16552"/>
    <cellStyle name="40% - Accent5 4 9" xfId="16537"/>
    <cellStyle name="40% - Accent5 5" xfId="1588"/>
    <cellStyle name="40% - Accent5 5 2" xfId="1589"/>
    <cellStyle name="40% - Accent5 5 2 2" xfId="1590"/>
    <cellStyle name="40% - Accent5 5 2 2 2" xfId="16555"/>
    <cellStyle name="40% - Accent5 5 2 3" xfId="1591"/>
    <cellStyle name="40% - Accent5 5 2 3 2" xfId="16556"/>
    <cellStyle name="40% - Accent5 5 2 4" xfId="1592"/>
    <cellStyle name="40% - Accent5 5 2 4 2" xfId="16557"/>
    <cellStyle name="40% - Accent5 5 2 5" xfId="1593"/>
    <cellStyle name="40% - Accent5 5 2 5 2" xfId="16558"/>
    <cellStyle name="40% - Accent5 5 2 6" xfId="16554"/>
    <cellStyle name="40% - Accent5 5 3" xfId="1594"/>
    <cellStyle name="40% - Accent5 5 3 2" xfId="1595"/>
    <cellStyle name="40% - Accent5 5 3 2 2" xfId="16560"/>
    <cellStyle name="40% - Accent5 5 3 3" xfId="1596"/>
    <cellStyle name="40% - Accent5 5 3 3 2" xfId="16561"/>
    <cellStyle name="40% - Accent5 5 3 4" xfId="1597"/>
    <cellStyle name="40% - Accent5 5 3 4 2" xfId="16562"/>
    <cellStyle name="40% - Accent5 5 3 5" xfId="1598"/>
    <cellStyle name="40% - Accent5 5 3 5 2" xfId="16563"/>
    <cellStyle name="40% - Accent5 5 3 6" xfId="16559"/>
    <cellStyle name="40% - Accent5 5 4" xfId="1599"/>
    <cellStyle name="40% - Accent5 5 4 2" xfId="16564"/>
    <cellStyle name="40% - Accent5 5 5" xfId="1600"/>
    <cellStyle name="40% - Accent5 5 5 2" xfId="16565"/>
    <cellStyle name="40% - Accent5 5 6" xfId="1601"/>
    <cellStyle name="40% - Accent5 5 6 2" xfId="16566"/>
    <cellStyle name="40% - Accent5 5 7" xfId="1602"/>
    <cellStyle name="40% - Accent5 5 7 2" xfId="16567"/>
    <cellStyle name="40% - Accent5 5 8" xfId="1603"/>
    <cellStyle name="40% - Accent5 5 8 2" xfId="16568"/>
    <cellStyle name="40% - Accent5 5 9" xfId="16553"/>
    <cellStyle name="40% - Accent5 6" xfId="1604"/>
    <cellStyle name="40% - Accent5 6 2" xfId="1605"/>
    <cellStyle name="40% - Accent5 6 2 2" xfId="1606"/>
    <cellStyle name="40% - Accent5 6 2 2 2" xfId="16571"/>
    <cellStyle name="40% - Accent5 6 2 3" xfId="1607"/>
    <cellStyle name="40% - Accent5 6 2 3 2" xfId="16572"/>
    <cellStyle name="40% - Accent5 6 2 4" xfId="1608"/>
    <cellStyle name="40% - Accent5 6 2 4 2" xfId="16573"/>
    <cellStyle name="40% - Accent5 6 2 5" xfId="1609"/>
    <cellStyle name="40% - Accent5 6 2 5 2" xfId="16574"/>
    <cellStyle name="40% - Accent5 6 2 6" xfId="16570"/>
    <cellStyle name="40% - Accent5 6 3" xfId="1610"/>
    <cellStyle name="40% - Accent5 6 3 2" xfId="1611"/>
    <cellStyle name="40% - Accent5 6 3 2 2" xfId="16576"/>
    <cellStyle name="40% - Accent5 6 3 3" xfId="1612"/>
    <cellStyle name="40% - Accent5 6 3 3 2" xfId="16577"/>
    <cellStyle name="40% - Accent5 6 3 4" xfId="1613"/>
    <cellStyle name="40% - Accent5 6 3 4 2" xfId="16578"/>
    <cellStyle name="40% - Accent5 6 3 5" xfId="1614"/>
    <cellStyle name="40% - Accent5 6 3 5 2" xfId="16579"/>
    <cellStyle name="40% - Accent5 6 3 6" xfId="16575"/>
    <cellStyle name="40% - Accent5 6 4" xfId="1615"/>
    <cellStyle name="40% - Accent5 6 4 2" xfId="16580"/>
    <cellStyle name="40% - Accent5 6 5" xfId="1616"/>
    <cellStyle name="40% - Accent5 6 5 2" xfId="16581"/>
    <cellStyle name="40% - Accent5 6 6" xfId="1617"/>
    <cellStyle name="40% - Accent5 6 6 2" xfId="16582"/>
    <cellStyle name="40% - Accent5 6 7" xfId="1618"/>
    <cellStyle name="40% - Accent5 6 7 2" xfId="16583"/>
    <cellStyle name="40% - Accent5 6 8" xfId="1619"/>
    <cellStyle name="40% - Accent5 6 8 2" xfId="16584"/>
    <cellStyle name="40% - Accent5 6 9" xfId="16569"/>
    <cellStyle name="40% - Accent5 7" xfId="1620"/>
    <cellStyle name="40% - Accent5 7 2" xfId="1621"/>
    <cellStyle name="40% - Accent5 7 2 2" xfId="1622"/>
    <cellStyle name="40% - Accent5 7 2 2 2" xfId="16587"/>
    <cellStyle name="40% - Accent5 7 2 3" xfId="1623"/>
    <cellStyle name="40% - Accent5 7 2 3 2" xfId="16588"/>
    <cellStyle name="40% - Accent5 7 2 4" xfId="1624"/>
    <cellStyle name="40% - Accent5 7 2 4 2" xfId="16589"/>
    <cellStyle name="40% - Accent5 7 2 5" xfId="1625"/>
    <cellStyle name="40% - Accent5 7 2 5 2" xfId="16590"/>
    <cellStyle name="40% - Accent5 7 2 6" xfId="16586"/>
    <cellStyle name="40% - Accent5 7 3" xfId="1626"/>
    <cellStyle name="40% - Accent5 7 3 2" xfId="1627"/>
    <cellStyle name="40% - Accent5 7 3 2 2" xfId="16592"/>
    <cellStyle name="40% - Accent5 7 3 3" xfId="1628"/>
    <cellStyle name="40% - Accent5 7 3 3 2" xfId="16593"/>
    <cellStyle name="40% - Accent5 7 3 4" xfId="1629"/>
    <cellStyle name="40% - Accent5 7 3 4 2" xfId="16594"/>
    <cellStyle name="40% - Accent5 7 3 5" xfId="1630"/>
    <cellStyle name="40% - Accent5 7 3 5 2" xfId="16595"/>
    <cellStyle name="40% - Accent5 7 3 6" xfId="16591"/>
    <cellStyle name="40% - Accent5 7 4" xfId="1631"/>
    <cellStyle name="40% - Accent5 7 4 2" xfId="16596"/>
    <cellStyle name="40% - Accent5 7 5" xfId="1632"/>
    <cellStyle name="40% - Accent5 7 5 2" xfId="16597"/>
    <cellStyle name="40% - Accent5 7 6" xfId="1633"/>
    <cellStyle name="40% - Accent5 7 6 2" xfId="16598"/>
    <cellStyle name="40% - Accent5 7 7" xfId="1634"/>
    <cellStyle name="40% - Accent5 7 7 2" xfId="16599"/>
    <cellStyle name="40% - Accent5 7 8" xfId="1635"/>
    <cellStyle name="40% - Accent5 7 8 2" xfId="16600"/>
    <cellStyle name="40% - Accent5 7 9" xfId="16585"/>
    <cellStyle name="40% - Accent5 8" xfId="1636"/>
    <cellStyle name="40% - Accent5 8 2" xfId="1637"/>
    <cellStyle name="40% - Accent5 8 2 2" xfId="1638"/>
    <cellStyle name="40% - Accent5 8 2 2 2" xfId="16603"/>
    <cellStyle name="40% - Accent5 8 2 3" xfId="1639"/>
    <cellStyle name="40% - Accent5 8 2 3 2" xfId="16604"/>
    <cellStyle name="40% - Accent5 8 2 4" xfId="1640"/>
    <cellStyle name="40% - Accent5 8 2 4 2" xfId="16605"/>
    <cellStyle name="40% - Accent5 8 2 5" xfId="1641"/>
    <cellStyle name="40% - Accent5 8 2 5 2" xfId="16606"/>
    <cellStyle name="40% - Accent5 8 2 6" xfId="16602"/>
    <cellStyle name="40% - Accent5 8 3" xfId="1642"/>
    <cellStyle name="40% - Accent5 8 3 2" xfId="1643"/>
    <cellStyle name="40% - Accent5 8 3 2 2" xfId="16608"/>
    <cellStyle name="40% - Accent5 8 3 3" xfId="1644"/>
    <cellStyle name="40% - Accent5 8 3 3 2" xfId="16609"/>
    <cellStyle name="40% - Accent5 8 3 4" xfId="1645"/>
    <cellStyle name="40% - Accent5 8 3 4 2" xfId="16610"/>
    <cellStyle name="40% - Accent5 8 3 5" xfId="1646"/>
    <cellStyle name="40% - Accent5 8 3 5 2" xfId="16611"/>
    <cellStyle name="40% - Accent5 8 3 6" xfId="16607"/>
    <cellStyle name="40% - Accent5 8 4" xfId="1647"/>
    <cellStyle name="40% - Accent5 8 4 2" xfId="16612"/>
    <cellStyle name="40% - Accent5 8 5" xfId="1648"/>
    <cellStyle name="40% - Accent5 8 5 2" xfId="16613"/>
    <cellStyle name="40% - Accent5 8 6" xfId="1649"/>
    <cellStyle name="40% - Accent5 8 6 2" xfId="16614"/>
    <cellStyle name="40% - Accent5 8 7" xfId="1650"/>
    <cellStyle name="40% - Accent5 8 7 2" xfId="16615"/>
    <cellStyle name="40% - Accent5 8 8" xfId="1651"/>
    <cellStyle name="40% - Accent5 8 8 2" xfId="16616"/>
    <cellStyle name="40% - Accent5 8 9" xfId="16601"/>
    <cellStyle name="40% - Accent5 9" xfId="1652"/>
    <cellStyle name="40% - Accent5 9 2" xfId="1653"/>
    <cellStyle name="40% - Accent5 9 2 2" xfId="1654"/>
    <cellStyle name="40% - Accent5 9 2 2 2" xfId="16619"/>
    <cellStyle name="40% - Accent5 9 2 3" xfId="1655"/>
    <cellStyle name="40% - Accent5 9 2 3 2" xfId="16620"/>
    <cellStyle name="40% - Accent5 9 2 4" xfId="1656"/>
    <cellStyle name="40% - Accent5 9 2 4 2" xfId="16621"/>
    <cellStyle name="40% - Accent5 9 2 5" xfId="1657"/>
    <cellStyle name="40% - Accent5 9 2 5 2" xfId="16622"/>
    <cellStyle name="40% - Accent5 9 2 6" xfId="16618"/>
    <cellStyle name="40% - Accent5 9 3" xfId="1658"/>
    <cellStyle name="40% - Accent5 9 3 2" xfId="1659"/>
    <cellStyle name="40% - Accent5 9 3 2 2" xfId="16624"/>
    <cellStyle name="40% - Accent5 9 3 3" xfId="1660"/>
    <cellStyle name="40% - Accent5 9 3 3 2" xfId="16625"/>
    <cellStyle name="40% - Accent5 9 3 4" xfId="1661"/>
    <cellStyle name="40% - Accent5 9 3 4 2" xfId="16626"/>
    <cellStyle name="40% - Accent5 9 3 5" xfId="1662"/>
    <cellStyle name="40% - Accent5 9 3 5 2" xfId="16627"/>
    <cellStyle name="40% - Accent5 9 3 6" xfId="16623"/>
    <cellStyle name="40% - Accent5 9 4" xfId="1663"/>
    <cellStyle name="40% - Accent5 9 4 2" xfId="16628"/>
    <cellStyle name="40% - Accent5 9 5" xfId="1664"/>
    <cellStyle name="40% - Accent5 9 5 2" xfId="16629"/>
    <cellStyle name="40% - Accent5 9 6" xfId="1665"/>
    <cellStyle name="40% - Accent5 9 6 2" xfId="16630"/>
    <cellStyle name="40% - Accent5 9 7" xfId="1666"/>
    <cellStyle name="40% - Accent5 9 7 2" xfId="16631"/>
    <cellStyle name="40% - Accent5 9 8" xfId="1667"/>
    <cellStyle name="40% - Accent5 9 8 2" xfId="16632"/>
    <cellStyle name="40% - Accent5 9 9" xfId="16617"/>
    <cellStyle name="40% - Accent6 10" xfId="14844"/>
    <cellStyle name="40% - Accent6 11" xfId="14957"/>
    <cellStyle name="40% - Accent6 12" xfId="18329"/>
    <cellStyle name="40% - Accent6 12 2" xfId="18370"/>
    <cellStyle name="40% - Accent6 12 2 2" xfId="18452"/>
    <cellStyle name="40% - Accent6 12 2 2 2" xfId="26386"/>
    <cellStyle name="40% - Accent6 12 2 3" xfId="20741"/>
    <cellStyle name="40% - Accent6 12 2 4" xfId="26304"/>
    <cellStyle name="40% - Accent6 12 3" xfId="18411"/>
    <cellStyle name="40% - Accent6 12 3 2" xfId="26345"/>
    <cellStyle name="40% - Accent6 12 4" xfId="20431"/>
    <cellStyle name="40% - Accent6 12 4 2" xfId="28365"/>
    <cellStyle name="40% - Accent6 12 5" xfId="20700"/>
    <cellStyle name="40% - Accent6 12 6" xfId="26263"/>
    <cellStyle name="40% - Accent6 13" xfId="18341"/>
    <cellStyle name="40% - Accent6 13 2" xfId="18423"/>
    <cellStyle name="40% - Accent6 13 2 2" xfId="26357"/>
    <cellStyle name="40% - Accent6 13 3" xfId="20712"/>
    <cellStyle name="40% - Accent6 13 4" xfId="26275"/>
    <cellStyle name="40% - Accent6 14" xfId="18382"/>
    <cellStyle name="40% - Accent6 14 2" xfId="26316"/>
    <cellStyle name="40% - Accent6 15" xfId="18469"/>
    <cellStyle name="40% - Accent6 15 2" xfId="26403"/>
    <cellStyle name="40% - Accent6 16" xfId="20671"/>
    <cellStyle name="40% - Accent6 17" xfId="20762"/>
    <cellStyle name="40% - Accent6 18" xfId="225"/>
    <cellStyle name="40% - Accent6 19" xfId="43481"/>
    <cellStyle name="40% - Accent6 2" xfId="21"/>
    <cellStyle name="40% - Accent6 2 10" xfId="14956"/>
    <cellStyle name="40% - Accent6 2 11" xfId="16633"/>
    <cellStyle name="40% - Accent6 2 12" xfId="1668"/>
    <cellStyle name="40% - Accent6 2 13" xfId="43242"/>
    <cellStyle name="40% - Accent6 2 2" xfId="1669"/>
    <cellStyle name="40% - Accent6 2 2 2" xfId="1670"/>
    <cellStyle name="40% - Accent6 2 2 2 2" xfId="16635"/>
    <cellStyle name="40% - Accent6 2 2 3" xfId="1671"/>
    <cellStyle name="40% - Accent6 2 2 3 2" xfId="16636"/>
    <cellStyle name="40% - Accent6 2 2 4" xfId="1672"/>
    <cellStyle name="40% - Accent6 2 2 4 2" xfId="16637"/>
    <cellStyle name="40% - Accent6 2 2 5" xfId="1673"/>
    <cellStyle name="40% - Accent6 2 2 5 2" xfId="16638"/>
    <cellStyle name="40% - Accent6 2 2 6" xfId="16634"/>
    <cellStyle name="40% - Accent6 2 3" xfId="1674"/>
    <cellStyle name="40% - Accent6 2 3 2" xfId="1675"/>
    <cellStyle name="40% - Accent6 2 3 2 2" xfId="16640"/>
    <cellStyle name="40% - Accent6 2 3 3" xfId="1676"/>
    <cellStyle name="40% - Accent6 2 3 3 2" xfId="16641"/>
    <cellStyle name="40% - Accent6 2 3 4" xfId="1677"/>
    <cellStyle name="40% - Accent6 2 3 4 2" xfId="16642"/>
    <cellStyle name="40% - Accent6 2 3 5" xfId="1678"/>
    <cellStyle name="40% - Accent6 2 3 5 2" xfId="16643"/>
    <cellStyle name="40% - Accent6 2 3 6" xfId="16639"/>
    <cellStyle name="40% - Accent6 2 4" xfId="1679"/>
    <cellStyle name="40% - Accent6 2 4 2" xfId="16644"/>
    <cellStyle name="40% - Accent6 2 5" xfId="1680"/>
    <cellStyle name="40% - Accent6 2 5 2" xfId="16645"/>
    <cellStyle name="40% - Accent6 2 6" xfId="1681"/>
    <cellStyle name="40% - Accent6 2 6 2" xfId="16646"/>
    <cellStyle name="40% - Accent6 2 7" xfId="1682"/>
    <cellStyle name="40% - Accent6 2 7 2" xfId="16647"/>
    <cellStyle name="40% - Accent6 2 8" xfId="1683"/>
    <cellStyle name="40% - Accent6 2 8 2" xfId="16648"/>
    <cellStyle name="40% - Accent6 2 9" xfId="14845"/>
    <cellStyle name="40% - Accent6 3" xfId="1684"/>
    <cellStyle name="40% - Accent6 3 2" xfId="1685"/>
    <cellStyle name="40% - Accent6 3 2 2" xfId="1686"/>
    <cellStyle name="40% - Accent6 3 2 2 2" xfId="16651"/>
    <cellStyle name="40% - Accent6 3 2 3" xfId="1687"/>
    <cellStyle name="40% - Accent6 3 2 3 2" xfId="16652"/>
    <cellStyle name="40% - Accent6 3 2 4" xfId="1688"/>
    <cellStyle name="40% - Accent6 3 2 4 2" xfId="16653"/>
    <cellStyle name="40% - Accent6 3 2 5" xfId="1689"/>
    <cellStyle name="40% - Accent6 3 2 5 2" xfId="16654"/>
    <cellStyle name="40% - Accent6 3 2 6" xfId="16650"/>
    <cellStyle name="40% - Accent6 3 3" xfId="1690"/>
    <cellStyle name="40% - Accent6 3 3 2" xfId="1691"/>
    <cellStyle name="40% - Accent6 3 3 2 2" xfId="16656"/>
    <cellStyle name="40% - Accent6 3 3 3" xfId="1692"/>
    <cellStyle name="40% - Accent6 3 3 3 2" xfId="16657"/>
    <cellStyle name="40% - Accent6 3 3 4" xfId="1693"/>
    <cellStyle name="40% - Accent6 3 3 4 2" xfId="16658"/>
    <cellStyle name="40% - Accent6 3 3 5" xfId="1694"/>
    <cellStyle name="40% - Accent6 3 3 5 2" xfId="16659"/>
    <cellStyle name="40% - Accent6 3 3 6" xfId="16655"/>
    <cellStyle name="40% - Accent6 3 4" xfId="1695"/>
    <cellStyle name="40% - Accent6 3 4 2" xfId="16660"/>
    <cellStyle name="40% - Accent6 3 5" xfId="1696"/>
    <cellStyle name="40% - Accent6 3 5 2" xfId="16661"/>
    <cellStyle name="40% - Accent6 3 6" xfId="1697"/>
    <cellStyle name="40% - Accent6 3 6 2" xfId="16662"/>
    <cellStyle name="40% - Accent6 3 7" xfId="1698"/>
    <cellStyle name="40% - Accent6 3 7 2" xfId="16663"/>
    <cellStyle name="40% - Accent6 3 8" xfId="1699"/>
    <cellStyle name="40% - Accent6 3 8 2" xfId="16664"/>
    <cellStyle name="40% - Accent6 3 9" xfId="16649"/>
    <cellStyle name="40% - Accent6 4" xfId="1700"/>
    <cellStyle name="40% - Accent6 4 2" xfId="1701"/>
    <cellStyle name="40% - Accent6 4 2 2" xfId="1702"/>
    <cellStyle name="40% - Accent6 4 2 2 2" xfId="16667"/>
    <cellStyle name="40% - Accent6 4 2 3" xfId="1703"/>
    <cellStyle name="40% - Accent6 4 2 3 2" xfId="16668"/>
    <cellStyle name="40% - Accent6 4 2 4" xfId="1704"/>
    <cellStyle name="40% - Accent6 4 2 4 2" xfId="16669"/>
    <cellStyle name="40% - Accent6 4 2 5" xfId="1705"/>
    <cellStyle name="40% - Accent6 4 2 5 2" xfId="16670"/>
    <cellStyle name="40% - Accent6 4 2 6" xfId="16666"/>
    <cellStyle name="40% - Accent6 4 3" xfId="1706"/>
    <cellStyle name="40% - Accent6 4 3 2" xfId="1707"/>
    <cellStyle name="40% - Accent6 4 3 2 2" xfId="16672"/>
    <cellStyle name="40% - Accent6 4 3 3" xfId="1708"/>
    <cellStyle name="40% - Accent6 4 3 3 2" xfId="16673"/>
    <cellStyle name="40% - Accent6 4 3 4" xfId="1709"/>
    <cellStyle name="40% - Accent6 4 3 4 2" xfId="16674"/>
    <cellStyle name="40% - Accent6 4 3 5" xfId="1710"/>
    <cellStyle name="40% - Accent6 4 3 5 2" xfId="16675"/>
    <cellStyle name="40% - Accent6 4 3 6" xfId="16671"/>
    <cellStyle name="40% - Accent6 4 4" xfId="1711"/>
    <cellStyle name="40% - Accent6 4 4 2" xfId="16676"/>
    <cellStyle name="40% - Accent6 4 5" xfId="1712"/>
    <cellStyle name="40% - Accent6 4 5 2" xfId="16677"/>
    <cellStyle name="40% - Accent6 4 6" xfId="1713"/>
    <cellStyle name="40% - Accent6 4 6 2" xfId="16678"/>
    <cellStyle name="40% - Accent6 4 7" xfId="1714"/>
    <cellStyle name="40% - Accent6 4 7 2" xfId="16679"/>
    <cellStyle name="40% - Accent6 4 8" xfId="1715"/>
    <cellStyle name="40% - Accent6 4 8 2" xfId="16680"/>
    <cellStyle name="40% - Accent6 4 9" xfId="16665"/>
    <cellStyle name="40% - Accent6 5" xfId="1716"/>
    <cellStyle name="40% - Accent6 5 2" xfId="1717"/>
    <cellStyle name="40% - Accent6 5 2 2" xfId="1718"/>
    <cellStyle name="40% - Accent6 5 2 2 2" xfId="16683"/>
    <cellStyle name="40% - Accent6 5 2 3" xfId="1719"/>
    <cellStyle name="40% - Accent6 5 2 3 2" xfId="16684"/>
    <cellStyle name="40% - Accent6 5 2 4" xfId="1720"/>
    <cellStyle name="40% - Accent6 5 2 4 2" xfId="16685"/>
    <cellStyle name="40% - Accent6 5 2 5" xfId="1721"/>
    <cellStyle name="40% - Accent6 5 2 5 2" xfId="16686"/>
    <cellStyle name="40% - Accent6 5 2 6" xfId="16682"/>
    <cellStyle name="40% - Accent6 5 3" xfId="1722"/>
    <cellStyle name="40% - Accent6 5 3 2" xfId="1723"/>
    <cellStyle name="40% - Accent6 5 3 2 2" xfId="16688"/>
    <cellStyle name="40% - Accent6 5 3 3" xfId="1724"/>
    <cellStyle name="40% - Accent6 5 3 3 2" xfId="16689"/>
    <cellStyle name="40% - Accent6 5 3 4" xfId="1725"/>
    <cellStyle name="40% - Accent6 5 3 4 2" xfId="16690"/>
    <cellStyle name="40% - Accent6 5 3 5" xfId="1726"/>
    <cellStyle name="40% - Accent6 5 3 5 2" xfId="16691"/>
    <cellStyle name="40% - Accent6 5 3 6" xfId="16687"/>
    <cellStyle name="40% - Accent6 5 4" xfId="1727"/>
    <cellStyle name="40% - Accent6 5 4 2" xfId="16692"/>
    <cellStyle name="40% - Accent6 5 5" xfId="1728"/>
    <cellStyle name="40% - Accent6 5 5 2" xfId="16693"/>
    <cellStyle name="40% - Accent6 5 6" xfId="1729"/>
    <cellStyle name="40% - Accent6 5 6 2" xfId="16694"/>
    <cellStyle name="40% - Accent6 5 7" xfId="1730"/>
    <cellStyle name="40% - Accent6 5 7 2" xfId="16695"/>
    <cellStyle name="40% - Accent6 5 8" xfId="1731"/>
    <cellStyle name="40% - Accent6 5 8 2" xfId="16696"/>
    <cellStyle name="40% - Accent6 5 9" xfId="16681"/>
    <cellStyle name="40% - Accent6 6" xfId="1732"/>
    <cellStyle name="40% - Accent6 6 2" xfId="1733"/>
    <cellStyle name="40% - Accent6 6 2 2" xfId="1734"/>
    <cellStyle name="40% - Accent6 6 2 2 2" xfId="16699"/>
    <cellStyle name="40% - Accent6 6 2 3" xfId="1735"/>
    <cellStyle name="40% - Accent6 6 2 3 2" xfId="16700"/>
    <cellStyle name="40% - Accent6 6 2 4" xfId="1736"/>
    <cellStyle name="40% - Accent6 6 2 4 2" xfId="16701"/>
    <cellStyle name="40% - Accent6 6 2 5" xfId="1737"/>
    <cellStyle name="40% - Accent6 6 2 5 2" xfId="16702"/>
    <cellStyle name="40% - Accent6 6 2 6" xfId="16698"/>
    <cellStyle name="40% - Accent6 6 3" xfId="1738"/>
    <cellStyle name="40% - Accent6 6 3 2" xfId="1739"/>
    <cellStyle name="40% - Accent6 6 3 2 2" xfId="16704"/>
    <cellStyle name="40% - Accent6 6 3 3" xfId="1740"/>
    <cellStyle name="40% - Accent6 6 3 3 2" xfId="16705"/>
    <cellStyle name="40% - Accent6 6 3 4" xfId="1741"/>
    <cellStyle name="40% - Accent6 6 3 4 2" xfId="16706"/>
    <cellStyle name="40% - Accent6 6 3 5" xfId="1742"/>
    <cellStyle name="40% - Accent6 6 3 5 2" xfId="16707"/>
    <cellStyle name="40% - Accent6 6 3 6" xfId="16703"/>
    <cellStyle name="40% - Accent6 6 4" xfId="1743"/>
    <cellStyle name="40% - Accent6 6 4 2" xfId="16708"/>
    <cellStyle name="40% - Accent6 6 5" xfId="1744"/>
    <cellStyle name="40% - Accent6 6 5 2" xfId="16709"/>
    <cellStyle name="40% - Accent6 6 6" xfId="1745"/>
    <cellStyle name="40% - Accent6 6 6 2" xfId="16710"/>
    <cellStyle name="40% - Accent6 6 7" xfId="1746"/>
    <cellStyle name="40% - Accent6 6 7 2" xfId="16711"/>
    <cellStyle name="40% - Accent6 6 8" xfId="1747"/>
    <cellStyle name="40% - Accent6 6 8 2" xfId="16712"/>
    <cellStyle name="40% - Accent6 6 9" xfId="16697"/>
    <cellStyle name="40% - Accent6 7" xfId="1748"/>
    <cellStyle name="40% - Accent6 7 2" xfId="1749"/>
    <cellStyle name="40% - Accent6 7 2 2" xfId="1750"/>
    <cellStyle name="40% - Accent6 7 2 2 2" xfId="16715"/>
    <cellStyle name="40% - Accent6 7 2 3" xfId="1751"/>
    <cellStyle name="40% - Accent6 7 2 3 2" xfId="16716"/>
    <cellStyle name="40% - Accent6 7 2 4" xfId="1752"/>
    <cellStyle name="40% - Accent6 7 2 4 2" xfId="16717"/>
    <cellStyle name="40% - Accent6 7 2 5" xfId="1753"/>
    <cellStyle name="40% - Accent6 7 2 5 2" xfId="16718"/>
    <cellStyle name="40% - Accent6 7 2 6" xfId="16714"/>
    <cellStyle name="40% - Accent6 7 3" xfId="1754"/>
    <cellStyle name="40% - Accent6 7 3 2" xfId="1755"/>
    <cellStyle name="40% - Accent6 7 3 2 2" xfId="16720"/>
    <cellStyle name="40% - Accent6 7 3 3" xfId="1756"/>
    <cellStyle name="40% - Accent6 7 3 3 2" xfId="16721"/>
    <cellStyle name="40% - Accent6 7 3 4" xfId="1757"/>
    <cellStyle name="40% - Accent6 7 3 4 2" xfId="16722"/>
    <cellStyle name="40% - Accent6 7 3 5" xfId="1758"/>
    <cellStyle name="40% - Accent6 7 3 5 2" xfId="16723"/>
    <cellStyle name="40% - Accent6 7 3 6" xfId="16719"/>
    <cellStyle name="40% - Accent6 7 4" xfId="1759"/>
    <cellStyle name="40% - Accent6 7 4 2" xfId="16724"/>
    <cellStyle name="40% - Accent6 7 5" xfId="1760"/>
    <cellStyle name="40% - Accent6 7 5 2" xfId="16725"/>
    <cellStyle name="40% - Accent6 7 6" xfId="1761"/>
    <cellStyle name="40% - Accent6 7 6 2" xfId="16726"/>
    <cellStyle name="40% - Accent6 7 7" xfId="1762"/>
    <cellStyle name="40% - Accent6 7 7 2" xfId="16727"/>
    <cellStyle name="40% - Accent6 7 8" xfId="1763"/>
    <cellStyle name="40% - Accent6 7 8 2" xfId="16728"/>
    <cellStyle name="40% - Accent6 7 9" xfId="16713"/>
    <cellStyle name="40% - Accent6 8" xfId="1764"/>
    <cellStyle name="40% - Accent6 8 2" xfId="1765"/>
    <cellStyle name="40% - Accent6 8 2 2" xfId="1766"/>
    <cellStyle name="40% - Accent6 8 2 2 2" xfId="16731"/>
    <cellStyle name="40% - Accent6 8 2 3" xfId="1767"/>
    <cellStyle name="40% - Accent6 8 2 3 2" xfId="16732"/>
    <cellStyle name="40% - Accent6 8 2 4" xfId="1768"/>
    <cellStyle name="40% - Accent6 8 2 4 2" xfId="16733"/>
    <cellStyle name="40% - Accent6 8 2 5" xfId="1769"/>
    <cellStyle name="40% - Accent6 8 2 5 2" xfId="16734"/>
    <cellStyle name="40% - Accent6 8 2 6" xfId="16730"/>
    <cellStyle name="40% - Accent6 8 3" xfId="1770"/>
    <cellStyle name="40% - Accent6 8 3 2" xfId="1771"/>
    <cellStyle name="40% - Accent6 8 3 2 2" xfId="16736"/>
    <cellStyle name="40% - Accent6 8 3 3" xfId="1772"/>
    <cellStyle name="40% - Accent6 8 3 3 2" xfId="16737"/>
    <cellStyle name="40% - Accent6 8 3 4" xfId="1773"/>
    <cellStyle name="40% - Accent6 8 3 4 2" xfId="16738"/>
    <cellStyle name="40% - Accent6 8 3 5" xfId="1774"/>
    <cellStyle name="40% - Accent6 8 3 5 2" xfId="16739"/>
    <cellStyle name="40% - Accent6 8 3 6" xfId="16735"/>
    <cellStyle name="40% - Accent6 8 4" xfId="1775"/>
    <cellStyle name="40% - Accent6 8 4 2" xfId="16740"/>
    <cellStyle name="40% - Accent6 8 5" xfId="1776"/>
    <cellStyle name="40% - Accent6 8 5 2" xfId="16741"/>
    <cellStyle name="40% - Accent6 8 6" xfId="1777"/>
    <cellStyle name="40% - Accent6 8 6 2" xfId="16742"/>
    <cellStyle name="40% - Accent6 8 7" xfId="1778"/>
    <cellStyle name="40% - Accent6 8 7 2" xfId="16743"/>
    <cellStyle name="40% - Accent6 8 8" xfId="1779"/>
    <cellStyle name="40% - Accent6 8 8 2" xfId="16744"/>
    <cellStyle name="40% - Accent6 8 9" xfId="16729"/>
    <cellStyle name="40% - Accent6 9" xfId="1780"/>
    <cellStyle name="40% - Accent6 9 2" xfId="1781"/>
    <cellStyle name="40% - Accent6 9 2 2" xfId="1782"/>
    <cellStyle name="40% - Accent6 9 2 2 2" xfId="16747"/>
    <cellStyle name="40% - Accent6 9 2 3" xfId="1783"/>
    <cellStyle name="40% - Accent6 9 2 3 2" xfId="16748"/>
    <cellStyle name="40% - Accent6 9 2 4" xfId="1784"/>
    <cellStyle name="40% - Accent6 9 2 4 2" xfId="16749"/>
    <cellStyle name="40% - Accent6 9 2 5" xfId="1785"/>
    <cellStyle name="40% - Accent6 9 2 5 2" xfId="16750"/>
    <cellStyle name="40% - Accent6 9 2 6" xfId="16746"/>
    <cellStyle name="40% - Accent6 9 3" xfId="1786"/>
    <cellStyle name="40% - Accent6 9 3 2" xfId="1787"/>
    <cellStyle name="40% - Accent6 9 3 2 2" xfId="16752"/>
    <cellStyle name="40% - Accent6 9 3 3" xfId="1788"/>
    <cellStyle name="40% - Accent6 9 3 3 2" xfId="16753"/>
    <cellStyle name="40% - Accent6 9 3 4" xfId="1789"/>
    <cellStyle name="40% - Accent6 9 3 4 2" xfId="16754"/>
    <cellStyle name="40% - Accent6 9 3 5" xfId="1790"/>
    <cellStyle name="40% - Accent6 9 3 5 2" xfId="16755"/>
    <cellStyle name="40% - Accent6 9 3 6" xfId="16751"/>
    <cellStyle name="40% - Accent6 9 4" xfId="1791"/>
    <cellStyle name="40% - Accent6 9 4 2" xfId="16756"/>
    <cellStyle name="40% - Accent6 9 5" xfId="1792"/>
    <cellStyle name="40% - Accent6 9 5 2" xfId="16757"/>
    <cellStyle name="40% - Accent6 9 6" xfId="1793"/>
    <cellStyle name="40% - Accent6 9 6 2" xfId="16758"/>
    <cellStyle name="40% - Accent6 9 7" xfId="1794"/>
    <cellStyle name="40% - Accent6 9 7 2" xfId="16759"/>
    <cellStyle name="40% - Accent6 9 8" xfId="1795"/>
    <cellStyle name="40% - Accent6 9 8 2" xfId="16760"/>
    <cellStyle name="40% - Accent6 9 9" xfId="16745"/>
    <cellStyle name="60% - Accent1 10" xfId="14846"/>
    <cellStyle name="60% - Accent1 11" xfId="14955"/>
    <cellStyle name="60% - Accent1 12" xfId="206"/>
    <cellStyle name="60% - Accent1 13" xfId="43482"/>
    <cellStyle name="60% - Accent1 2" xfId="22"/>
    <cellStyle name="60% - Accent1 2 10" xfId="1796"/>
    <cellStyle name="60% - Accent1 2 11" xfId="43236"/>
    <cellStyle name="60% - Accent1 2 2" xfId="1797"/>
    <cellStyle name="60% - Accent1 2 2 2" xfId="16762"/>
    <cellStyle name="60% - Accent1 2 3" xfId="1798"/>
    <cellStyle name="60% - Accent1 2 3 2" xfId="16763"/>
    <cellStyle name="60% - Accent1 2 4" xfId="1799"/>
    <cellStyle name="60% - Accent1 2 4 2" xfId="16764"/>
    <cellStyle name="60% - Accent1 2 5" xfId="1800"/>
    <cellStyle name="60% - Accent1 2 5 2" xfId="16765"/>
    <cellStyle name="60% - Accent1 2 6" xfId="1801"/>
    <cellStyle name="60% - Accent1 2 6 2" xfId="16766"/>
    <cellStyle name="60% - Accent1 2 7" xfId="14847"/>
    <cellStyle name="60% - Accent1 2 8" xfId="14954"/>
    <cellStyle name="60% - Accent1 2 9" xfId="16761"/>
    <cellStyle name="60% - Accent1 3" xfId="1802"/>
    <cellStyle name="60% - Accent1 3 2" xfId="1803"/>
    <cellStyle name="60% - Accent1 3 2 2" xfId="16768"/>
    <cellStyle name="60% - Accent1 3 3" xfId="1804"/>
    <cellStyle name="60% - Accent1 3 3 2" xfId="16769"/>
    <cellStyle name="60% - Accent1 3 4" xfId="1805"/>
    <cellStyle name="60% - Accent1 3 4 2" xfId="16770"/>
    <cellStyle name="60% - Accent1 3 5" xfId="1806"/>
    <cellStyle name="60% - Accent1 3 5 2" xfId="16771"/>
    <cellStyle name="60% - Accent1 3 6" xfId="1807"/>
    <cellStyle name="60% - Accent1 3 6 2" xfId="16772"/>
    <cellStyle name="60% - Accent1 3 7" xfId="16767"/>
    <cellStyle name="60% - Accent1 4" xfId="1808"/>
    <cellStyle name="60% - Accent1 4 2" xfId="1809"/>
    <cellStyle name="60% - Accent1 4 2 2" xfId="16774"/>
    <cellStyle name="60% - Accent1 4 3" xfId="1810"/>
    <cellStyle name="60% - Accent1 4 3 2" xfId="16775"/>
    <cellStyle name="60% - Accent1 4 4" xfId="1811"/>
    <cellStyle name="60% - Accent1 4 4 2" xfId="16776"/>
    <cellStyle name="60% - Accent1 4 5" xfId="1812"/>
    <cellStyle name="60% - Accent1 4 5 2" xfId="16777"/>
    <cellStyle name="60% - Accent1 4 6" xfId="1813"/>
    <cellStyle name="60% - Accent1 4 6 2" xfId="16778"/>
    <cellStyle name="60% - Accent1 4 7" xfId="16773"/>
    <cellStyle name="60% - Accent1 5" xfId="1814"/>
    <cellStyle name="60% - Accent1 5 2" xfId="1815"/>
    <cellStyle name="60% - Accent1 5 2 2" xfId="16780"/>
    <cellStyle name="60% - Accent1 5 3" xfId="1816"/>
    <cellStyle name="60% - Accent1 5 3 2" xfId="16781"/>
    <cellStyle name="60% - Accent1 5 4" xfId="1817"/>
    <cellStyle name="60% - Accent1 5 4 2" xfId="16782"/>
    <cellStyle name="60% - Accent1 5 5" xfId="1818"/>
    <cellStyle name="60% - Accent1 5 5 2" xfId="16783"/>
    <cellStyle name="60% - Accent1 5 6" xfId="1819"/>
    <cellStyle name="60% - Accent1 5 6 2" xfId="16784"/>
    <cellStyle name="60% - Accent1 5 7" xfId="16779"/>
    <cellStyle name="60% - Accent1 6" xfId="1820"/>
    <cellStyle name="60% - Accent1 6 2" xfId="1821"/>
    <cellStyle name="60% - Accent1 6 2 2" xfId="16786"/>
    <cellStyle name="60% - Accent1 6 3" xfId="1822"/>
    <cellStyle name="60% - Accent1 6 3 2" xfId="16787"/>
    <cellStyle name="60% - Accent1 6 4" xfId="1823"/>
    <cellStyle name="60% - Accent1 6 4 2" xfId="16788"/>
    <cellStyle name="60% - Accent1 6 5" xfId="1824"/>
    <cellStyle name="60% - Accent1 6 5 2" xfId="16789"/>
    <cellStyle name="60% - Accent1 6 6" xfId="1825"/>
    <cellStyle name="60% - Accent1 6 6 2" xfId="16790"/>
    <cellStyle name="60% - Accent1 6 7" xfId="16785"/>
    <cellStyle name="60% - Accent1 7" xfId="1826"/>
    <cellStyle name="60% - Accent1 7 2" xfId="1827"/>
    <cellStyle name="60% - Accent1 7 2 2" xfId="16792"/>
    <cellStyle name="60% - Accent1 7 3" xfId="1828"/>
    <cellStyle name="60% - Accent1 7 3 2" xfId="16793"/>
    <cellStyle name="60% - Accent1 7 4" xfId="1829"/>
    <cellStyle name="60% - Accent1 7 4 2" xfId="16794"/>
    <cellStyle name="60% - Accent1 7 5" xfId="1830"/>
    <cellStyle name="60% - Accent1 7 5 2" xfId="16795"/>
    <cellStyle name="60% - Accent1 7 6" xfId="1831"/>
    <cellStyle name="60% - Accent1 7 6 2" xfId="16796"/>
    <cellStyle name="60% - Accent1 7 7" xfId="16791"/>
    <cellStyle name="60% - Accent1 8" xfId="1832"/>
    <cellStyle name="60% - Accent1 8 2" xfId="1833"/>
    <cellStyle name="60% - Accent1 8 2 2" xfId="16798"/>
    <cellStyle name="60% - Accent1 8 3" xfId="1834"/>
    <cellStyle name="60% - Accent1 8 3 2" xfId="16799"/>
    <cellStyle name="60% - Accent1 8 4" xfId="1835"/>
    <cellStyle name="60% - Accent1 8 4 2" xfId="16800"/>
    <cellStyle name="60% - Accent1 8 5" xfId="1836"/>
    <cellStyle name="60% - Accent1 8 5 2" xfId="16801"/>
    <cellStyle name="60% - Accent1 8 6" xfId="1837"/>
    <cellStyle name="60% - Accent1 8 6 2" xfId="16802"/>
    <cellStyle name="60% - Accent1 8 7" xfId="16797"/>
    <cellStyle name="60% - Accent1 9" xfId="1838"/>
    <cellStyle name="60% - Accent1 9 2" xfId="1839"/>
    <cellStyle name="60% - Accent1 9 2 2" xfId="16804"/>
    <cellStyle name="60% - Accent1 9 3" xfId="1840"/>
    <cellStyle name="60% - Accent1 9 3 2" xfId="16805"/>
    <cellStyle name="60% - Accent1 9 4" xfId="1841"/>
    <cellStyle name="60% - Accent1 9 4 2" xfId="16806"/>
    <cellStyle name="60% - Accent1 9 5" xfId="1842"/>
    <cellStyle name="60% - Accent1 9 5 2" xfId="16807"/>
    <cellStyle name="60% - Accent1 9 6" xfId="1843"/>
    <cellStyle name="60% - Accent1 9 6 2" xfId="16808"/>
    <cellStyle name="60% - Accent1 9 7" xfId="16803"/>
    <cellStyle name="60% - Accent2 10" xfId="14848"/>
    <cellStyle name="60% - Accent2 11" xfId="14953"/>
    <cellStyle name="60% - Accent2 12" xfId="210"/>
    <cellStyle name="60% - Accent2 2" xfId="23"/>
    <cellStyle name="60% - Accent2 2 10" xfId="1844"/>
    <cellStyle name="60% - Accent2 2 11" xfId="43237"/>
    <cellStyle name="60% - Accent2 2 2" xfId="1845"/>
    <cellStyle name="60% - Accent2 2 2 2" xfId="16810"/>
    <cellStyle name="60% - Accent2 2 3" xfId="1846"/>
    <cellStyle name="60% - Accent2 2 3 2" xfId="16811"/>
    <cellStyle name="60% - Accent2 2 4" xfId="1847"/>
    <cellStyle name="60% - Accent2 2 4 2" xfId="16812"/>
    <cellStyle name="60% - Accent2 2 5" xfId="1848"/>
    <cellStyle name="60% - Accent2 2 5 2" xfId="16813"/>
    <cellStyle name="60% - Accent2 2 6" xfId="1849"/>
    <cellStyle name="60% - Accent2 2 6 2" xfId="16814"/>
    <cellStyle name="60% - Accent2 2 7" xfId="14849"/>
    <cellStyle name="60% - Accent2 2 8" xfId="14952"/>
    <cellStyle name="60% - Accent2 2 9" xfId="16809"/>
    <cellStyle name="60% - Accent2 3" xfId="1850"/>
    <cellStyle name="60% - Accent2 3 2" xfId="1851"/>
    <cellStyle name="60% - Accent2 3 2 2" xfId="16816"/>
    <cellStyle name="60% - Accent2 3 3" xfId="1852"/>
    <cellStyle name="60% - Accent2 3 3 2" xfId="16817"/>
    <cellStyle name="60% - Accent2 3 4" xfId="1853"/>
    <cellStyle name="60% - Accent2 3 4 2" xfId="16818"/>
    <cellStyle name="60% - Accent2 3 5" xfId="1854"/>
    <cellStyle name="60% - Accent2 3 5 2" xfId="16819"/>
    <cellStyle name="60% - Accent2 3 6" xfId="1855"/>
    <cellStyle name="60% - Accent2 3 6 2" xfId="16820"/>
    <cellStyle name="60% - Accent2 3 7" xfId="16815"/>
    <cellStyle name="60% - Accent2 4" xfId="1856"/>
    <cellStyle name="60% - Accent2 4 2" xfId="1857"/>
    <cellStyle name="60% - Accent2 4 2 2" xfId="16822"/>
    <cellStyle name="60% - Accent2 4 3" xfId="1858"/>
    <cellStyle name="60% - Accent2 4 3 2" xfId="16823"/>
    <cellStyle name="60% - Accent2 4 4" xfId="1859"/>
    <cellStyle name="60% - Accent2 4 4 2" xfId="16824"/>
    <cellStyle name="60% - Accent2 4 5" xfId="1860"/>
    <cellStyle name="60% - Accent2 4 5 2" xfId="16825"/>
    <cellStyle name="60% - Accent2 4 6" xfId="1861"/>
    <cellStyle name="60% - Accent2 4 6 2" xfId="16826"/>
    <cellStyle name="60% - Accent2 4 7" xfId="16821"/>
    <cellStyle name="60% - Accent2 5" xfId="1862"/>
    <cellStyle name="60% - Accent2 5 2" xfId="1863"/>
    <cellStyle name="60% - Accent2 5 2 2" xfId="16828"/>
    <cellStyle name="60% - Accent2 5 3" xfId="1864"/>
    <cellStyle name="60% - Accent2 5 3 2" xfId="16829"/>
    <cellStyle name="60% - Accent2 5 4" xfId="1865"/>
    <cellStyle name="60% - Accent2 5 4 2" xfId="16830"/>
    <cellStyle name="60% - Accent2 5 5" xfId="1866"/>
    <cellStyle name="60% - Accent2 5 5 2" xfId="16831"/>
    <cellStyle name="60% - Accent2 5 6" xfId="1867"/>
    <cellStyle name="60% - Accent2 5 6 2" xfId="16832"/>
    <cellStyle name="60% - Accent2 5 7" xfId="16827"/>
    <cellStyle name="60% - Accent2 6" xfId="1868"/>
    <cellStyle name="60% - Accent2 6 2" xfId="1869"/>
    <cellStyle name="60% - Accent2 6 2 2" xfId="16834"/>
    <cellStyle name="60% - Accent2 6 3" xfId="1870"/>
    <cellStyle name="60% - Accent2 6 3 2" xfId="16835"/>
    <cellStyle name="60% - Accent2 6 4" xfId="1871"/>
    <cellStyle name="60% - Accent2 6 4 2" xfId="16836"/>
    <cellStyle name="60% - Accent2 6 5" xfId="1872"/>
    <cellStyle name="60% - Accent2 6 5 2" xfId="16837"/>
    <cellStyle name="60% - Accent2 6 6" xfId="1873"/>
    <cellStyle name="60% - Accent2 6 6 2" xfId="16838"/>
    <cellStyle name="60% - Accent2 6 7" xfId="16833"/>
    <cellStyle name="60% - Accent2 7" xfId="1874"/>
    <cellStyle name="60% - Accent2 7 2" xfId="1875"/>
    <cellStyle name="60% - Accent2 7 2 2" xfId="16840"/>
    <cellStyle name="60% - Accent2 7 3" xfId="1876"/>
    <cellStyle name="60% - Accent2 7 3 2" xfId="16841"/>
    <cellStyle name="60% - Accent2 7 4" xfId="1877"/>
    <cellStyle name="60% - Accent2 7 4 2" xfId="16842"/>
    <cellStyle name="60% - Accent2 7 5" xfId="1878"/>
    <cellStyle name="60% - Accent2 7 5 2" xfId="16843"/>
    <cellStyle name="60% - Accent2 7 6" xfId="1879"/>
    <cellStyle name="60% - Accent2 7 6 2" xfId="16844"/>
    <cellStyle name="60% - Accent2 7 7" xfId="16839"/>
    <cellStyle name="60% - Accent2 8" xfId="1880"/>
    <cellStyle name="60% - Accent2 8 2" xfId="1881"/>
    <cellStyle name="60% - Accent2 8 2 2" xfId="16846"/>
    <cellStyle name="60% - Accent2 8 3" xfId="1882"/>
    <cellStyle name="60% - Accent2 8 3 2" xfId="16847"/>
    <cellStyle name="60% - Accent2 8 4" xfId="1883"/>
    <cellStyle name="60% - Accent2 8 4 2" xfId="16848"/>
    <cellStyle name="60% - Accent2 8 5" xfId="1884"/>
    <cellStyle name="60% - Accent2 8 5 2" xfId="16849"/>
    <cellStyle name="60% - Accent2 8 6" xfId="1885"/>
    <cellStyle name="60% - Accent2 8 6 2" xfId="16850"/>
    <cellStyle name="60% - Accent2 8 7" xfId="16845"/>
    <cellStyle name="60% - Accent2 9" xfId="1886"/>
    <cellStyle name="60% - Accent2 9 2" xfId="1887"/>
    <cellStyle name="60% - Accent2 9 2 2" xfId="16852"/>
    <cellStyle name="60% - Accent2 9 3" xfId="1888"/>
    <cellStyle name="60% - Accent2 9 3 2" xfId="16853"/>
    <cellStyle name="60% - Accent2 9 4" xfId="1889"/>
    <cellStyle name="60% - Accent2 9 4 2" xfId="16854"/>
    <cellStyle name="60% - Accent2 9 5" xfId="1890"/>
    <cellStyle name="60% - Accent2 9 5 2" xfId="16855"/>
    <cellStyle name="60% - Accent2 9 6" xfId="1891"/>
    <cellStyle name="60% - Accent2 9 6 2" xfId="16856"/>
    <cellStyle name="60% - Accent2 9 7" xfId="16851"/>
    <cellStyle name="60% - Accent3 10" xfId="14850"/>
    <cellStyle name="60% - Accent3 11" xfId="14951"/>
    <cellStyle name="60% - Accent3 12" xfId="214"/>
    <cellStyle name="60% - Accent3 13" xfId="43483"/>
    <cellStyle name="60% - Accent3 2" xfId="24"/>
    <cellStyle name="60% - Accent3 2 10" xfId="1892"/>
    <cellStyle name="60% - Accent3 2 11" xfId="43228"/>
    <cellStyle name="60% - Accent3 2 2" xfId="1893"/>
    <cellStyle name="60% - Accent3 2 2 2" xfId="16858"/>
    <cellStyle name="60% - Accent3 2 3" xfId="1894"/>
    <cellStyle name="60% - Accent3 2 3 2" xfId="16859"/>
    <cellStyle name="60% - Accent3 2 4" xfId="1895"/>
    <cellStyle name="60% - Accent3 2 4 2" xfId="16860"/>
    <cellStyle name="60% - Accent3 2 5" xfId="1896"/>
    <cellStyle name="60% - Accent3 2 5 2" xfId="16861"/>
    <cellStyle name="60% - Accent3 2 6" xfId="1897"/>
    <cellStyle name="60% - Accent3 2 6 2" xfId="16862"/>
    <cellStyle name="60% - Accent3 2 7" xfId="14851"/>
    <cellStyle name="60% - Accent3 2 8" xfId="14950"/>
    <cellStyle name="60% - Accent3 2 9" xfId="16857"/>
    <cellStyle name="60% - Accent3 3" xfId="1898"/>
    <cellStyle name="60% - Accent3 3 2" xfId="1899"/>
    <cellStyle name="60% - Accent3 3 2 2" xfId="16864"/>
    <cellStyle name="60% - Accent3 3 3" xfId="1900"/>
    <cellStyle name="60% - Accent3 3 3 2" xfId="16865"/>
    <cellStyle name="60% - Accent3 3 4" xfId="1901"/>
    <cellStyle name="60% - Accent3 3 4 2" xfId="16866"/>
    <cellStyle name="60% - Accent3 3 5" xfId="1902"/>
    <cellStyle name="60% - Accent3 3 5 2" xfId="16867"/>
    <cellStyle name="60% - Accent3 3 6" xfId="1903"/>
    <cellStyle name="60% - Accent3 3 6 2" xfId="16868"/>
    <cellStyle name="60% - Accent3 3 7" xfId="16863"/>
    <cellStyle name="60% - Accent3 4" xfId="1904"/>
    <cellStyle name="60% - Accent3 4 2" xfId="1905"/>
    <cellStyle name="60% - Accent3 4 2 2" xfId="16870"/>
    <cellStyle name="60% - Accent3 4 3" xfId="1906"/>
    <cellStyle name="60% - Accent3 4 3 2" xfId="16871"/>
    <cellStyle name="60% - Accent3 4 4" xfId="1907"/>
    <cellStyle name="60% - Accent3 4 4 2" xfId="16872"/>
    <cellStyle name="60% - Accent3 4 5" xfId="1908"/>
    <cellStyle name="60% - Accent3 4 5 2" xfId="16873"/>
    <cellStyle name="60% - Accent3 4 6" xfId="1909"/>
    <cellStyle name="60% - Accent3 4 6 2" xfId="16874"/>
    <cellStyle name="60% - Accent3 4 7" xfId="16869"/>
    <cellStyle name="60% - Accent3 5" xfId="1910"/>
    <cellStyle name="60% - Accent3 5 2" xfId="1911"/>
    <cellStyle name="60% - Accent3 5 2 2" xfId="16876"/>
    <cellStyle name="60% - Accent3 5 3" xfId="1912"/>
    <cellStyle name="60% - Accent3 5 3 2" xfId="16877"/>
    <cellStyle name="60% - Accent3 5 4" xfId="1913"/>
    <cellStyle name="60% - Accent3 5 4 2" xfId="16878"/>
    <cellStyle name="60% - Accent3 5 5" xfId="1914"/>
    <cellStyle name="60% - Accent3 5 5 2" xfId="16879"/>
    <cellStyle name="60% - Accent3 5 6" xfId="1915"/>
    <cellStyle name="60% - Accent3 5 6 2" xfId="16880"/>
    <cellStyle name="60% - Accent3 5 7" xfId="16875"/>
    <cellStyle name="60% - Accent3 6" xfId="1916"/>
    <cellStyle name="60% - Accent3 6 2" xfId="1917"/>
    <cellStyle name="60% - Accent3 6 2 2" xfId="16882"/>
    <cellStyle name="60% - Accent3 6 3" xfId="1918"/>
    <cellStyle name="60% - Accent3 6 3 2" xfId="16883"/>
    <cellStyle name="60% - Accent3 6 4" xfId="1919"/>
    <cellStyle name="60% - Accent3 6 4 2" xfId="16884"/>
    <cellStyle name="60% - Accent3 6 5" xfId="1920"/>
    <cellStyle name="60% - Accent3 6 5 2" xfId="16885"/>
    <cellStyle name="60% - Accent3 6 6" xfId="1921"/>
    <cellStyle name="60% - Accent3 6 6 2" xfId="16886"/>
    <cellStyle name="60% - Accent3 6 7" xfId="16881"/>
    <cellStyle name="60% - Accent3 7" xfId="1922"/>
    <cellStyle name="60% - Accent3 7 2" xfId="1923"/>
    <cellStyle name="60% - Accent3 7 2 2" xfId="16888"/>
    <cellStyle name="60% - Accent3 7 3" xfId="1924"/>
    <cellStyle name="60% - Accent3 7 3 2" xfId="16889"/>
    <cellStyle name="60% - Accent3 7 4" xfId="1925"/>
    <cellStyle name="60% - Accent3 7 4 2" xfId="16890"/>
    <cellStyle name="60% - Accent3 7 5" xfId="1926"/>
    <cellStyle name="60% - Accent3 7 5 2" xfId="16891"/>
    <cellStyle name="60% - Accent3 7 6" xfId="1927"/>
    <cellStyle name="60% - Accent3 7 6 2" xfId="16892"/>
    <cellStyle name="60% - Accent3 7 7" xfId="16887"/>
    <cellStyle name="60% - Accent3 8" xfId="1928"/>
    <cellStyle name="60% - Accent3 8 2" xfId="1929"/>
    <cellStyle name="60% - Accent3 8 2 2" xfId="16894"/>
    <cellStyle name="60% - Accent3 8 3" xfId="1930"/>
    <cellStyle name="60% - Accent3 8 3 2" xfId="16895"/>
    <cellStyle name="60% - Accent3 8 4" xfId="1931"/>
    <cellStyle name="60% - Accent3 8 4 2" xfId="16896"/>
    <cellStyle name="60% - Accent3 8 5" xfId="1932"/>
    <cellStyle name="60% - Accent3 8 5 2" xfId="16897"/>
    <cellStyle name="60% - Accent3 8 6" xfId="1933"/>
    <cellStyle name="60% - Accent3 8 6 2" xfId="16898"/>
    <cellStyle name="60% - Accent3 8 7" xfId="16893"/>
    <cellStyle name="60% - Accent3 9" xfId="1934"/>
    <cellStyle name="60% - Accent3 9 2" xfId="1935"/>
    <cellStyle name="60% - Accent3 9 2 2" xfId="16900"/>
    <cellStyle name="60% - Accent3 9 3" xfId="1936"/>
    <cellStyle name="60% - Accent3 9 3 2" xfId="16901"/>
    <cellStyle name="60% - Accent3 9 4" xfId="1937"/>
    <cellStyle name="60% - Accent3 9 4 2" xfId="16902"/>
    <cellStyle name="60% - Accent3 9 5" xfId="1938"/>
    <cellStyle name="60% - Accent3 9 5 2" xfId="16903"/>
    <cellStyle name="60% - Accent3 9 6" xfId="1939"/>
    <cellStyle name="60% - Accent3 9 6 2" xfId="16904"/>
    <cellStyle name="60% - Accent3 9 7" xfId="16899"/>
    <cellStyle name="60% - Accent4 10" xfId="14852"/>
    <cellStyle name="60% - Accent4 11" xfId="14949"/>
    <cellStyle name="60% - Accent4 12" xfId="218"/>
    <cellStyle name="60% - Accent4 13" xfId="43484"/>
    <cellStyle name="60% - Accent4 2" xfId="25"/>
    <cellStyle name="60% - Accent4 2 10" xfId="1940"/>
    <cellStyle name="60% - Accent4 2 11" xfId="43233"/>
    <cellStyle name="60% - Accent4 2 2" xfId="1941"/>
    <cellStyle name="60% - Accent4 2 2 2" xfId="16906"/>
    <cellStyle name="60% - Accent4 2 3" xfId="1942"/>
    <cellStyle name="60% - Accent4 2 3 2" xfId="16907"/>
    <cellStyle name="60% - Accent4 2 4" xfId="1943"/>
    <cellStyle name="60% - Accent4 2 4 2" xfId="16908"/>
    <cellStyle name="60% - Accent4 2 5" xfId="1944"/>
    <cellStyle name="60% - Accent4 2 5 2" xfId="16909"/>
    <cellStyle name="60% - Accent4 2 6" xfId="1945"/>
    <cellStyle name="60% - Accent4 2 6 2" xfId="16910"/>
    <cellStyle name="60% - Accent4 2 7" xfId="14853"/>
    <cellStyle name="60% - Accent4 2 8" xfId="14948"/>
    <cellStyle name="60% - Accent4 2 9" xfId="16905"/>
    <cellStyle name="60% - Accent4 3" xfId="1946"/>
    <cellStyle name="60% - Accent4 3 2" xfId="1947"/>
    <cellStyle name="60% - Accent4 3 2 2" xfId="16912"/>
    <cellStyle name="60% - Accent4 3 3" xfId="1948"/>
    <cellStyle name="60% - Accent4 3 3 2" xfId="16913"/>
    <cellStyle name="60% - Accent4 3 4" xfId="1949"/>
    <cellStyle name="60% - Accent4 3 4 2" xfId="16914"/>
    <cellStyle name="60% - Accent4 3 5" xfId="1950"/>
    <cellStyle name="60% - Accent4 3 5 2" xfId="16915"/>
    <cellStyle name="60% - Accent4 3 6" xfId="1951"/>
    <cellStyle name="60% - Accent4 3 6 2" xfId="16916"/>
    <cellStyle name="60% - Accent4 3 7" xfId="16911"/>
    <cellStyle name="60% - Accent4 4" xfId="1952"/>
    <cellStyle name="60% - Accent4 4 2" xfId="1953"/>
    <cellStyle name="60% - Accent4 4 2 2" xfId="16918"/>
    <cellStyle name="60% - Accent4 4 3" xfId="1954"/>
    <cellStyle name="60% - Accent4 4 3 2" xfId="16919"/>
    <cellStyle name="60% - Accent4 4 4" xfId="1955"/>
    <cellStyle name="60% - Accent4 4 4 2" xfId="16920"/>
    <cellStyle name="60% - Accent4 4 5" xfId="1956"/>
    <cellStyle name="60% - Accent4 4 5 2" xfId="16921"/>
    <cellStyle name="60% - Accent4 4 6" xfId="1957"/>
    <cellStyle name="60% - Accent4 4 6 2" xfId="16922"/>
    <cellStyle name="60% - Accent4 4 7" xfId="16917"/>
    <cellStyle name="60% - Accent4 5" xfId="1958"/>
    <cellStyle name="60% - Accent4 5 2" xfId="1959"/>
    <cellStyle name="60% - Accent4 5 2 2" xfId="16924"/>
    <cellStyle name="60% - Accent4 5 3" xfId="1960"/>
    <cellStyle name="60% - Accent4 5 3 2" xfId="16925"/>
    <cellStyle name="60% - Accent4 5 4" xfId="1961"/>
    <cellStyle name="60% - Accent4 5 4 2" xfId="16926"/>
    <cellStyle name="60% - Accent4 5 5" xfId="1962"/>
    <cellStyle name="60% - Accent4 5 5 2" xfId="16927"/>
    <cellStyle name="60% - Accent4 5 6" xfId="1963"/>
    <cellStyle name="60% - Accent4 5 6 2" xfId="16928"/>
    <cellStyle name="60% - Accent4 5 7" xfId="16923"/>
    <cellStyle name="60% - Accent4 6" xfId="1964"/>
    <cellStyle name="60% - Accent4 6 2" xfId="1965"/>
    <cellStyle name="60% - Accent4 6 2 2" xfId="16930"/>
    <cellStyle name="60% - Accent4 6 3" xfId="1966"/>
    <cellStyle name="60% - Accent4 6 3 2" xfId="16931"/>
    <cellStyle name="60% - Accent4 6 4" xfId="1967"/>
    <cellStyle name="60% - Accent4 6 4 2" xfId="16932"/>
    <cellStyle name="60% - Accent4 6 5" xfId="1968"/>
    <cellStyle name="60% - Accent4 6 5 2" xfId="16933"/>
    <cellStyle name="60% - Accent4 6 6" xfId="1969"/>
    <cellStyle name="60% - Accent4 6 6 2" xfId="16934"/>
    <cellStyle name="60% - Accent4 6 7" xfId="16929"/>
    <cellStyle name="60% - Accent4 7" xfId="1970"/>
    <cellStyle name="60% - Accent4 7 2" xfId="1971"/>
    <cellStyle name="60% - Accent4 7 2 2" xfId="16936"/>
    <cellStyle name="60% - Accent4 7 3" xfId="1972"/>
    <cellStyle name="60% - Accent4 7 3 2" xfId="16937"/>
    <cellStyle name="60% - Accent4 7 4" xfId="1973"/>
    <cellStyle name="60% - Accent4 7 4 2" xfId="16938"/>
    <cellStyle name="60% - Accent4 7 5" xfId="1974"/>
    <cellStyle name="60% - Accent4 7 5 2" xfId="16939"/>
    <cellStyle name="60% - Accent4 7 6" xfId="1975"/>
    <cellStyle name="60% - Accent4 7 6 2" xfId="16940"/>
    <cellStyle name="60% - Accent4 7 7" xfId="16935"/>
    <cellStyle name="60% - Accent4 8" xfId="1976"/>
    <cellStyle name="60% - Accent4 8 2" xfId="1977"/>
    <cellStyle name="60% - Accent4 8 2 2" xfId="16942"/>
    <cellStyle name="60% - Accent4 8 3" xfId="1978"/>
    <cellStyle name="60% - Accent4 8 3 2" xfId="16943"/>
    <cellStyle name="60% - Accent4 8 4" xfId="1979"/>
    <cellStyle name="60% - Accent4 8 4 2" xfId="16944"/>
    <cellStyle name="60% - Accent4 8 5" xfId="1980"/>
    <cellStyle name="60% - Accent4 8 5 2" xfId="16945"/>
    <cellStyle name="60% - Accent4 8 6" xfId="1981"/>
    <cellStyle name="60% - Accent4 8 6 2" xfId="16946"/>
    <cellStyle name="60% - Accent4 8 7" xfId="16941"/>
    <cellStyle name="60% - Accent4 9" xfId="1982"/>
    <cellStyle name="60% - Accent4 9 2" xfId="1983"/>
    <cellStyle name="60% - Accent4 9 2 2" xfId="16948"/>
    <cellStyle name="60% - Accent4 9 3" xfId="1984"/>
    <cellStyle name="60% - Accent4 9 3 2" xfId="16949"/>
    <cellStyle name="60% - Accent4 9 4" xfId="1985"/>
    <cellStyle name="60% - Accent4 9 4 2" xfId="16950"/>
    <cellStyle name="60% - Accent4 9 5" xfId="1986"/>
    <cellStyle name="60% - Accent4 9 5 2" xfId="16951"/>
    <cellStyle name="60% - Accent4 9 6" xfId="1987"/>
    <cellStyle name="60% - Accent4 9 6 2" xfId="16952"/>
    <cellStyle name="60% - Accent4 9 7" xfId="16947"/>
    <cellStyle name="60% - Accent5 10" xfId="14856"/>
    <cellStyle name="60% - Accent5 11" xfId="14947"/>
    <cellStyle name="60% - Accent5 12" xfId="222"/>
    <cellStyle name="60% - Accent5 2" xfId="26"/>
    <cellStyle name="60% - Accent5 2 10" xfId="1988"/>
    <cellStyle name="60% - Accent5 2 11" xfId="43243"/>
    <cellStyle name="60% - Accent5 2 2" xfId="1989"/>
    <cellStyle name="60% - Accent5 2 2 2" xfId="16954"/>
    <cellStyle name="60% - Accent5 2 3" xfId="1990"/>
    <cellStyle name="60% - Accent5 2 3 2" xfId="16955"/>
    <cellStyle name="60% - Accent5 2 4" xfId="1991"/>
    <cellStyle name="60% - Accent5 2 4 2" xfId="16956"/>
    <cellStyle name="60% - Accent5 2 5" xfId="1992"/>
    <cellStyle name="60% - Accent5 2 5 2" xfId="16957"/>
    <cellStyle name="60% - Accent5 2 6" xfId="1993"/>
    <cellStyle name="60% - Accent5 2 6 2" xfId="16958"/>
    <cellStyle name="60% - Accent5 2 7" xfId="14857"/>
    <cellStyle name="60% - Accent5 2 8" xfId="14946"/>
    <cellStyle name="60% - Accent5 2 9" xfId="16953"/>
    <cellStyle name="60% - Accent5 3" xfId="1994"/>
    <cellStyle name="60% - Accent5 3 2" xfId="1995"/>
    <cellStyle name="60% - Accent5 3 2 2" xfId="16960"/>
    <cellStyle name="60% - Accent5 3 3" xfId="1996"/>
    <cellStyle name="60% - Accent5 3 3 2" xfId="16961"/>
    <cellStyle name="60% - Accent5 3 4" xfId="1997"/>
    <cellStyle name="60% - Accent5 3 4 2" xfId="16962"/>
    <cellStyle name="60% - Accent5 3 5" xfId="1998"/>
    <cellStyle name="60% - Accent5 3 5 2" xfId="16963"/>
    <cellStyle name="60% - Accent5 3 6" xfId="1999"/>
    <cellStyle name="60% - Accent5 3 6 2" xfId="16964"/>
    <cellStyle name="60% - Accent5 3 7" xfId="16959"/>
    <cellStyle name="60% - Accent5 4" xfId="2000"/>
    <cellStyle name="60% - Accent5 4 2" xfId="2001"/>
    <cellStyle name="60% - Accent5 4 2 2" xfId="16966"/>
    <cellStyle name="60% - Accent5 4 3" xfId="2002"/>
    <cellStyle name="60% - Accent5 4 3 2" xfId="16967"/>
    <cellStyle name="60% - Accent5 4 4" xfId="2003"/>
    <cellStyle name="60% - Accent5 4 4 2" xfId="16968"/>
    <cellStyle name="60% - Accent5 4 5" xfId="2004"/>
    <cellStyle name="60% - Accent5 4 5 2" xfId="16969"/>
    <cellStyle name="60% - Accent5 4 6" xfId="2005"/>
    <cellStyle name="60% - Accent5 4 6 2" xfId="16970"/>
    <cellStyle name="60% - Accent5 4 7" xfId="16965"/>
    <cellStyle name="60% - Accent5 5" xfId="2006"/>
    <cellStyle name="60% - Accent5 5 2" xfId="2007"/>
    <cellStyle name="60% - Accent5 5 2 2" xfId="16972"/>
    <cellStyle name="60% - Accent5 5 3" xfId="2008"/>
    <cellStyle name="60% - Accent5 5 3 2" xfId="16973"/>
    <cellStyle name="60% - Accent5 5 4" xfId="2009"/>
    <cellStyle name="60% - Accent5 5 4 2" xfId="16974"/>
    <cellStyle name="60% - Accent5 5 5" xfId="2010"/>
    <cellStyle name="60% - Accent5 5 5 2" xfId="16975"/>
    <cellStyle name="60% - Accent5 5 6" xfId="2011"/>
    <cellStyle name="60% - Accent5 5 6 2" xfId="16976"/>
    <cellStyle name="60% - Accent5 5 7" xfId="16971"/>
    <cellStyle name="60% - Accent5 6" xfId="2012"/>
    <cellStyle name="60% - Accent5 6 2" xfId="2013"/>
    <cellStyle name="60% - Accent5 6 2 2" xfId="16978"/>
    <cellStyle name="60% - Accent5 6 3" xfId="2014"/>
    <cellStyle name="60% - Accent5 6 3 2" xfId="16979"/>
    <cellStyle name="60% - Accent5 6 4" xfId="2015"/>
    <cellStyle name="60% - Accent5 6 4 2" xfId="16980"/>
    <cellStyle name="60% - Accent5 6 5" xfId="2016"/>
    <cellStyle name="60% - Accent5 6 5 2" xfId="16981"/>
    <cellStyle name="60% - Accent5 6 6" xfId="2017"/>
    <cellStyle name="60% - Accent5 6 6 2" xfId="16982"/>
    <cellStyle name="60% - Accent5 6 7" xfId="16977"/>
    <cellStyle name="60% - Accent5 7" xfId="2018"/>
    <cellStyle name="60% - Accent5 7 2" xfId="2019"/>
    <cellStyle name="60% - Accent5 7 2 2" xfId="16984"/>
    <cellStyle name="60% - Accent5 7 3" xfId="2020"/>
    <cellStyle name="60% - Accent5 7 3 2" xfId="16985"/>
    <cellStyle name="60% - Accent5 7 4" xfId="2021"/>
    <cellStyle name="60% - Accent5 7 4 2" xfId="16986"/>
    <cellStyle name="60% - Accent5 7 5" xfId="2022"/>
    <cellStyle name="60% - Accent5 7 5 2" xfId="16987"/>
    <cellStyle name="60% - Accent5 7 6" xfId="2023"/>
    <cellStyle name="60% - Accent5 7 6 2" xfId="16988"/>
    <cellStyle name="60% - Accent5 7 7" xfId="16983"/>
    <cellStyle name="60% - Accent5 8" xfId="2024"/>
    <cellStyle name="60% - Accent5 8 2" xfId="2025"/>
    <cellStyle name="60% - Accent5 8 2 2" xfId="16990"/>
    <cellStyle name="60% - Accent5 8 3" xfId="2026"/>
    <cellStyle name="60% - Accent5 8 3 2" xfId="16991"/>
    <cellStyle name="60% - Accent5 8 4" xfId="2027"/>
    <cellStyle name="60% - Accent5 8 4 2" xfId="16992"/>
    <cellStyle name="60% - Accent5 8 5" xfId="2028"/>
    <cellStyle name="60% - Accent5 8 5 2" xfId="16993"/>
    <cellStyle name="60% - Accent5 8 6" xfId="2029"/>
    <cellStyle name="60% - Accent5 8 6 2" xfId="16994"/>
    <cellStyle name="60% - Accent5 8 7" xfId="16989"/>
    <cellStyle name="60% - Accent5 9" xfId="2030"/>
    <cellStyle name="60% - Accent5 9 2" xfId="2031"/>
    <cellStyle name="60% - Accent5 9 2 2" xfId="16996"/>
    <cellStyle name="60% - Accent5 9 3" xfId="2032"/>
    <cellStyle name="60% - Accent5 9 3 2" xfId="16997"/>
    <cellStyle name="60% - Accent5 9 4" xfId="2033"/>
    <cellStyle name="60% - Accent5 9 4 2" xfId="16998"/>
    <cellStyle name="60% - Accent5 9 5" xfId="2034"/>
    <cellStyle name="60% - Accent5 9 5 2" xfId="16999"/>
    <cellStyle name="60% - Accent5 9 6" xfId="2035"/>
    <cellStyle name="60% - Accent5 9 6 2" xfId="17000"/>
    <cellStyle name="60% - Accent5 9 7" xfId="16995"/>
    <cellStyle name="60% - Accent6 10" xfId="14858"/>
    <cellStyle name="60% - Accent6 11" xfId="14943"/>
    <cellStyle name="60% - Accent6 12" xfId="226"/>
    <cellStyle name="60% - Accent6 13" xfId="43485"/>
    <cellStyle name="60% - Accent6 2" xfId="27"/>
    <cellStyle name="60% - Accent6 2 10" xfId="2036"/>
    <cellStyle name="60% - Accent6 2 11" xfId="43244"/>
    <cellStyle name="60% - Accent6 2 2" xfId="2037"/>
    <cellStyle name="60% - Accent6 2 2 2" xfId="17002"/>
    <cellStyle name="60% - Accent6 2 3" xfId="2038"/>
    <cellStyle name="60% - Accent6 2 3 2" xfId="17003"/>
    <cellStyle name="60% - Accent6 2 4" xfId="2039"/>
    <cellStyle name="60% - Accent6 2 4 2" xfId="17004"/>
    <cellStyle name="60% - Accent6 2 5" xfId="2040"/>
    <cellStyle name="60% - Accent6 2 5 2" xfId="17005"/>
    <cellStyle name="60% - Accent6 2 6" xfId="2041"/>
    <cellStyle name="60% - Accent6 2 6 2" xfId="17006"/>
    <cellStyle name="60% - Accent6 2 7" xfId="14859"/>
    <cellStyle name="60% - Accent6 2 8" xfId="14942"/>
    <cellStyle name="60% - Accent6 2 9" xfId="17001"/>
    <cellStyle name="60% - Accent6 3" xfId="2042"/>
    <cellStyle name="60% - Accent6 3 2" xfId="2043"/>
    <cellStyle name="60% - Accent6 3 2 2" xfId="17008"/>
    <cellStyle name="60% - Accent6 3 3" xfId="2044"/>
    <cellStyle name="60% - Accent6 3 3 2" xfId="17009"/>
    <cellStyle name="60% - Accent6 3 4" xfId="2045"/>
    <cellStyle name="60% - Accent6 3 4 2" xfId="17010"/>
    <cellStyle name="60% - Accent6 3 5" xfId="2046"/>
    <cellStyle name="60% - Accent6 3 5 2" xfId="17011"/>
    <cellStyle name="60% - Accent6 3 6" xfId="2047"/>
    <cellStyle name="60% - Accent6 3 6 2" xfId="17012"/>
    <cellStyle name="60% - Accent6 3 7" xfId="17007"/>
    <cellStyle name="60% - Accent6 4" xfId="2048"/>
    <cellStyle name="60% - Accent6 4 2" xfId="2049"/>
    <cellStyle name="60% - Accent6 4 2 2" xfId="17014"/>
    <cellStyle name="60% - Accent6 4 3" xfId="2050"/>
    <cellStyle name="60% - Accent6 4 3 2" xfId="17015"/>
    <cellStyle name="60% - Accent6 4 4" xfId="2051"/>
    <cellStyle name="60% - Accent6 4 4 2" xfId="17016"/>
    <cellStyle name="60% - Accent6 4 5" xfId="2052"/>
    <cellStyle name="60% - Accent6 4 5 2" xfId="17017"/>
    <cellStyle name="60% - Accent6 4 6" xfId="2053"/>
    <cellStyle name="60% - Accent6 4 6 2" xfId="17018"/>
    <cellStyle name="60% - Accent6 4 7" xfId="17013"/>
    <cellStyle name="60% - Accent6 5" xfId="2054"/>
    <cellStyle name="60% - Accent6 5 2" xfId="2055"/>
    <cellStyle name="60% - Accent6 5 2 2" xfId="17020"/>
    <cellStyle name="60% - Accent6 5 3" xfId="2056"/>
    <cellStyle name="60% - Accent6 5 3 2" xfId="17021"/>
    <cellStyle name="60% - Accent6 5 4" xfId="2057"/>
    <cellStyle name="60% - Accent6 5 4 2" xfId="17022"/>
    <cellStyle name="60% - Accent6 5 5" xfId="2058"/>
    <cellStyle name="60% - Accent6 5 5 2" xfId="17023"/>
    <cellStyle name="60% - Accent6 5 6" xfId="2059"/>
    <cellStyle name="60% - Accent6 5 6 2" xfId="17024"/>
    <cellStyle name="60% - Accent6 5 7" xfId="17019"/>
    <cellStyle name="60% - Accent6 6" xfId="2060"/>
    <cellStyle name="60% - Accent6 6 2" xfId="2061"/>
    <cellStyle name="60% - Accent6 6 2 2" xfId="17026"/>
    <cellStyle name="60% - Accent6 6 3" xfId="2062"/>
    <cellStyle name="60% - Accent6 6 3 2" xfId="17027"/>
    <cellStyle name="60% - Accent6 6 4" xfId="2063"/>
    <cellStyle name="60% - Accent6 6 4 2" xfId="17028"/>
    <cellStyle name="60% - Accent6 6 5" xfId="2064"/>
    <cellStyle name="60% - Accent6 6 5 2" xfId="17029"/>
    <cellStyle name="60% - Accent6 6 6" xfId="2065"/>
    <cellStyle name="60% - Accent6 6 6 2" xfId="17030"/>
    <cellStyle name="60% - Accent6 6 7" xfId="17025"/>
    <cellStyle name="60% - Accent6 7" xfId="2066"/>
    <cellStyle name="60% - Accent6 7 2" xfId="2067"/>
    <cellStyle name="60% - Accent6 7 2 2" xfId="17032"/>
    <cellStyle name="60% - Accent6 7 3" xfId="2068"/>
    <cellStyle name="60% - Accent6 7 3 2" xfId="17033"/>
    <cellStyle name="60% - Accent6 7 4" xfId="2069"/>
    <cellStyle name="60% - Accent6 7 4 2" xfId="17034"/>
    <cellStyle name="60% - Accent6 7 5" xfId="2070"/>
    <cellStyle name="60% - Accent6 7 5 2" xfId="17035"/>
    <cellStyle name="60% - Accent6 7 6" xfId="2071"/>
    <cellStyle name="60% - Accent6 7 6 2" xfId="17036"/>
    <cellStyle name="60% - Accent6 7 7" xfId="17031"/>
    <cellStyle name="60% - Accent6 8" xfId="2072"/>
    <cellStyle name="60% - Accent6 8 2" xfId="2073"/>
    <cellStyle name="60% - Accent6 8 2 2" xfId="17038"/>
    <cellStyle name="60% - Accent6 8 3" xfId="2074"/>
    <cellStyle name="60% - Accent6 8 3 2" xfId="17039"/>
    <cellStyle name="60% - Accent6 8 4" xfId="2075"/>
    <cellStyle name="60% - Accent6 8 4 2" xfId="17040"/>
    <cellStyle name="60% - Accent6 8 5" xfId="2076"/>
    <cellStyle name="60% - Accent6 8 5 2" xfId="17041"/>
    <cellStyle name="60% - Accent6 8 6" xfId="2077"/>
    <cellStyle name="60% - Accent6 8 6 2" xfId="17042"/>
    <cellStyle name="60% - Accent6 8 7" xfId="17037"/>
    <cellStyle name="60% - Accent6 9" xfId="2078"/>
    <cellStyle name="60% - Accent6 9 2" xfId="2079"/>
    <cellStyle name="60% - Accent6 9 2 2" xfId="17044"/>
    <cellStyle name="60% - Accent6 9 3" xfId="2080"/>
    <cellStyle name="60% - Accent6 9 3 2" xfId="17045"/>
    <cellStyle name="60% - Accent6 9 4" xfId="2081"/>
    <cellStyle name="60% - Accent6 9 4 2" xfId="17046"/>
    <cellStyle name="60% - Accent6 9 5" xfId="2082"/>
    <cellStyle name="60% - Accent6 9 5 2" xfId="17047"/>
    <cellStyle name="60% - Accent6 9 6" xfId="2083"/>
    <cellStyle name="60% - Accent6 9 6 2" xfId="17048"/>
    <cellStyle name="60% - Accent6 9 7" xfId="17043"/>
    <cellStyle name="75" xfId="43371"/>
    <cellStyle name="Accent1 10" xfId="14860"/>
    <cellStyle name="Accent1 11" xfId="14941"/>
    <cellStyle name="Accent1 12" xfId="203"/>
    <cellStyle name="Accent1 13" xfId="43486"/>
    <cellStyle name="Accent1 2" xfId="28"/>
    <cellStyle name="Accent1 2 10" xfId="2084"/>
    <cellStyle name="Accent1 2 11" xfId="43245"/>
    <cellStyle name="Accent1 2 2" xfId="2085"/>
    <cellStyle name="Accent1 2 2 2" xfId="17050"/>
    <cellStyle name="Accent1 2 3" xfId="2087"/>
    <cellStyle name="Accent1 2 3 2" xfId="17051"/>
    <cellStyle name="Accent1 2 4" xfId="2088"/>
    <cellStyle name="Accent1 2 4 2" xfId="17052"/>
    <cellStyle name="Accent1 2 5" xfId="2089"/>
    <cellStyle name="Accent1 2 5 2" xfId="17053"/>
    <cellStyle name="Accent1 2 6" xfId="2090"/>
    <cellStyle name="Accent1 2 6 2" xfId="17054"/>
    <cellStyle name="Accent1 2 7" xfId="14861"/>
    <cellStyle name="Accent1 2 8" xfId="14940"/>
    <cellStyle name="Accent1 2 9" xfId="17049"/>
    <cellStyle name="Accent1 3" xfId="2091"/>
    <cellStyle name="Accent1 3 2" xfId="2092"/>
    <cellStyle name="Accent1 3 2 2" xfId="17056"/>
    <cellStyle name="Accent1 3 3" xfId="2093"/>
    <cellStyle name="Accent1 3 3 2" xfId="17057"/>
    <cellStyle name="Accent1 3 4" xfId="2094"/>
    <cellStyle name="Accent1 3 4 2" xfId="17058"/>
    <cellStyle name="Accent1 3 5" xfId="2095"/>
    <cellStyle name="Accent1 3 5 2" xfId="17059"/>
    <cellStyle name="Accent1 3 6" xfId="2096"/>
    <cellStyle name="Accent1 3 6 2" xfId="17060"/>
    <cellStyle name="Accent1 3 7" xfId="17055"/>
    <cellStyle name="Accent1 4" xfId="2097"/>
    <cellStyle name="Accent1 4 2" xfId="2098"/>
    <cellStyle name="Accent1 4 2 2" xfId="17062"/>
    <cellStyle name="Accent1 4 3" xfId="2099"/>
    <cellStyle name="Accent1 4 3 2" xfId="17063"/>
    <cellStyle name="Accent1 4 4" xfId="2100"/>
    <cellStyle name="Accent1 4 4 2" xfId="17064"/>
    <cellStyle name="Accent1 4 5" xfId="2101"/>
    <cellStyle name="Accent1 4 5 2" xfId="17065"/>
    <cellStyle name="Accent1 4 6" xfId="2102"/>
    <cellStyle name="Accent1 4 6 2" xfId="17066"/>
    <cellStyle name="Accent1 4 7" xfId="17061"/>
    <cellStyle name="Accent1 5" xfId="2103"/>
    <cellStyle name="Accent1 5 2" xfId="2104"/>
    <cellStyle name="Accent1 5 2 2" xfId="17068"/>
    <cellStyle name="Accent1 5 3" xfId="2105"/>
    <cellStyle name="Accent1 5 3 2" xfId="17069"/>
    <cellStyle name="Accent1 5 4" xfId="2106"/>
    <cellStyle name="Accent1 5 4 2" xfId="17070"/>
    <cellStyle name="Accent1 5 5" xfId="2107"/>
    <cellStyle name="Accent1 5 5 2" xfId="17071"/>
    <cellStyle name="Accent1 5 6" xfId="2108"/>
    <cellStyle name="Accent1 5 6 2" xfId="17072"/>
    <cellStyle name="Accent1 5 7" xfId="17067"/>
    <cellStyle name="Accent1 6" xfId="2109"/>
    <cellStyle name="Accent1 6 2" xfId="2110"/>
    <cellStyle name="Accent1 6 2 2" xfId="17074"/>
    <cellStyle name="Accent1 6 3" xfId="2111"/>
    <cellStyle name="Accent1 6 3 2" xfId="17075"/>
    <cellStyle name="Accent1 6 4" xfId="2112"/>
    <cellStyle name="Accent1 6 4 2" xfId="17076"/>
    <cellStyle name="Accent1 6 5" xfId="2113"/>
    <cellStyle name="Accent1 6 5 2" xfId="17077"/>
    <cellStyle name="Accent1 6 6" xfId="2114"/>
    <cellStyle name="Accent1 6 6 2" xfId="17078"/>
    <cellStyle name="Accent1 6 7" xfId="17073"/>
    <cellStyle name="Accent1 7" xfId="2115"/>
    <cellStyle name="Accent1 7 2" xfId="2116"/>
    <cellStyle name="Accent1 7 2 2" xfId="17080"/>
    <cellStyle name="Accent1 7 3" xfId="2117"/>
    <cellStyle name="Accent1 7 3 2" xfId="17081"/>
    <cellStyle name="Accent1 7 4" xfId="2118"/>
    <cellStyle name="Accent1 7 4 2" xfId="17082"/>
    <cellStyle name="Accent1 7 5" xfId="2119"/>
    <cellStyle name="Accent1 7 5 2" xfId="17083"/>
    <cellStyle name="Accent1 7 6" xfId="2120"/>
    <cellStyle name="Accent1 7 6 2" xfId="17084"/>
    <cellStyle name="Accent1 7 7" xfId="17079"/>
    <cellStyle name="Accent1 8" xfId="2121"/>
    <cellStyle name="Accent1 8 2" xfId="2122"/>
    <cellStyle name="Accent1 8 2 2" xfId="17086"/>
    <cellStyle name="Accent1 8 3" xfId="2123"/>
    <cellStyle name="Accent1 8 3 2" xfId="17087"/>
    <cellStyle name="Accent1 8 4" xfId="2124"/>
    <cellStyle name="Accent1 8 4 2" xfId="17088"/>
    <cellStyle name="Accent1 8 5" xfId="2125"/>
    <cellStyle name="Accent1 8 5 2" xfId="17089"/>
    <cellStyle name="Accent1 8 6" xfId="2126"/>
    <cellStyle name="Accent1 8 6 2" xfId="17090"/>
    <cellStyle name="Accent1 8 7" xfId="17085"/>
    <cellStyle name="Accent1 9" xfId="2127"/>
    <cellStyle name="Accent1 9 2" xfId="2128"/>
    <cellStyle name="Accent1 9 2 2" xfId="17092"/>
    <cellStyle name="Accent1 9 3" xfId="2129"/>
    <cellStyle name="Accent1 9 3 2" xfId="17093"/>
    <cellStyle name="Accent1 9 4" xfId="2130"/>
    <cellStyle name="Accent1 9 4 2" xfId="17094"/>
    <cellStyle name="Accent1 9 5" xfId="2131"/>
    <cellStyle name="Accent1 9 5 2" xfId="17095"/>
    <cellStyle name="Accent1 9 6" xfId="2132"/>
    <cellStyle name="Accent1 9 6 2" xfId="17096"/>
    <cellStyle name="Accent1 9 7" xfId="17091"/>
    <cellStyle name="Accent2 10" xfId="14862"/>
    <cellStyle name="Accent2 11" xfId="14939"/>
    <cellStyle name="Accent2 12" xfId="207"/>
    <cellStyle name="Accent2 2" xfId="29"/>
    <cellStyle name="Accent2 2 10" xfId="2133"/>
    <cellStyle name="Accent2 2 11" xfId="43246"/>
    <cellStyle name="Accent2 2 2" xfId="2134"/>
    <cellStyle name="Accent2 2 2 2" xfId="17098"/>
    <cellStyle name="Accent2 2 3" xfId="2136"/>
    <cellStyle name="Accent2 2 3 2" xfId="17099"/>
    <cellStyle name="Accent2 2 4" xfId="2137"/>
    <cellStyle name="Accent2 2 4 2" xfId="17100"/>
    <cellStyle name="Accent2 2 5" xfId="2138"/>
    <cellStyle name="Accent2 2 5 2" xfId="17101"/>
    <cellStyle name="Accent2 2 6" xfId="2139"/>
    <cellStyle name="Accent2 2 6 2" xfId="17102"/>
    <cellStyle name="Accent2 2 7" xfId="14863"/>
    <cellStyle name="Accent2 2 8" xfId="14938"/>
    <cellStyle name="Accent2 2 9" xfId="17097"/>
    <cellStyle name="Accent2 3" xfId="2140"/>
    <cellStyle name="Accent2 3 2" xfId="2141"/>
    <cellStyle name="Accent2 3 2 2" xfId="17104"/>
    <cellStyle name="Accent2 3 3" xfId="2142"/>
    <cellStyle name="Accent2 3 3 2" xfId="17105"/>
    <cellStyle name="Accent2 3 4" xfId="2143"/>
    <cellStyle name="Accent2 3 4 2" xfId="17106"/>
    <cellStyle name="Accent2 3 5" xfId="2144"/>
    <cellStyle name="Accent2 3 5 2" xfId="17107"/>
    <cellStyle name="Accent2 3 6" xfId="2145"/>
    <cellStyle name="Accent2 3 6 2" xfId="17108"/>
    <cellStyle name="Accent2 3 7" xfId="17103"/>
    <cellStyle name="Accent2 4" xfId="2146"/>
    <cellStyle name="Accent2 4 2" xfId="2147"/>
    <cellStyle name="Accent2 4 2 2" xfId="17110"/>
    <cellStyle name="Accent2 4 3" xfId="2148"/>
    <cellStyle name="Accent2 4 3 2" xfId="17111"/>
    <cellStyle name="Accent2 4 4" xfId="2149"/>
    <cellStyle name="Accent2 4 4 2" xfId="17112"/>
    <cellStyle name="Accent2 4 5" xfId="2150"/>
    <cellStyle name="Accent2 4 5 2" xfId="17113"/>
    <cellStyle name="Accent2 4 6" xfId="2151"/>
    <cellStyle name="Accent2 4 6 2" xfId="17114"/>
    <cellStyle name="Accent2 4 7" xfId="17109"/>
    <cellStyle name="Accent2 5" xfId="2152"/>
    <cellStyle name="Accent2 5 2" xfId="2153"/>
    <cellStyle name="Accent2 5 2 2" xfId="17116"/>
    <cellStyle name="Accent2 5 3" xfId="2154"/>
    <cellStyle name="Accent2 5 3 2" xfId="17117"/>
    <cellStyle name="Accent2 5 4" xfId="2155"/>
    <cellStyle name="Accent2 5 4 2" xfId="17118"/>
    <cellStyle name="Accent2 5 5" xfId="2156"/>
    <cellStyle name="Accent2 5 5 2" xfId="17119"/>
    <cellStyle name="Accent2 5 6" xfId="2157"/>
    <cellStyle name="Accent2 5 6 2" xfId="17120"/>
    <cellStyle name="Accent2 5 7" xfId="17115"/>
    <cellStyle name="Accent2 6" xfId="2158"/>
    <cellStyle name="Accent2 6 2" xfId="2159"/>
    <cellStyle name="Accent2 6 2 2" xfId="17122"/>
    <cellStyle name="Accent2 6 3" xfId="2160"/>
    <cellStyle name="Accent2 6 3 2" xfId="17123"/>
    <cellStyle name="Accent2 6 4" xfId="2161"/>
    <cellStyle name="Accent2 6 4 2" xfId="17124"/>
    <cellStyle name="Accent2 6 5" xfId="2162"/>
    <cellStyle name="Accent2 6 5 2" xfId="17125"/>
    <cellStyle name="Accent2 6 6" xfId="2163"/>
    <cellStyle name="Accent2 6 6 2" xfId="17126"/>
    <cellStyle name="Accent2 6 7" xfId="17121"/>
    <cellStyle name="Accent2 7" xfId="2164"/>
    <cellStyle name="Accent2 7 2" xfId="2165"/>
    <cellStyle name="Accent2 7 2 2" xfId="17128"/>
    <cellStyle name="Accent2 7 3" xfId="2166"/>
    <cellStyle name="Accent2 7 3 2" xfId="17129"/>
    <cellStyle name="Accent2 7 4" xfId="2167"/>
    <cellStyle name="Accent2 7 4 2" xfId="17130"/>
    <cellStyle name="Accent2 7 5" xfId="2168"/>
    <cellStyle name="Accent2 7 5 2" xfId="17131"/>
    <cellStyle name="Accent2 7 6" xfId="2169"/>
    <cellStyle name="Accent2 7 6 2" xfId="17132"/>
    <cellStyle name="Accent2 7 7" xfId="17127"/>
    <cellStyle name="Accent2 8" xfId="2170"/>
    <cellStyle name="Accent2 8 2" xfId="2171"/>
    <cellStyle name="Accent2 8 2 2" xfId="17134"/>
    <cellStyle name="Accent2 8 3" xfId="2172"/>
    <cellStyle name="Accent2 8 3 2" xfId="17135"/>
    <cellStyle name="Accent2 8 4" xfId="2173"/>
    <cellStyle name="Accent2 8 4 2" xfId="17136"/>
    <cellStyle name="Accent2 8 5" xfId="2174"/>
    <cellStyle name="Accent2 8 5 2" xfId="17137"/>
    <cellStyle name="Accent2 8 6" xfId="2175"/>
    <cellStyle name="Accent2 8 6 2" xfId="17138"/>
    <cellStyle name="Accent2 8 7" xfId="17133"/>
    <cellStyle name="Accent2 9" xfId="2176"/>
    <cellStyle name="Accent2 9 2" xfId="2177"/>
    <cellStyle name="Accent2 9 2 2" xfId="17140"/>
    <cellStyle name="Accent2 9 3" xfId="2178"/>
    <cellStyle name="Accent2 9 3 2" xfId="17141"/>
    <cellStyle name="Accent2 9 4" xfId="2179"/>
    <cellStyle name="Accent2 9 4 2" xfId="17142"/>
    <cellStyle name="Accent2 9 5" xfId="2180"/>
    <cellStyle name="Accent2 9 5 2" xfId="17143"/>
    <cellStyle name="Accent2 9 6" xfId="2181"/>
    <cellStyle name="Accent2 9 6 2" xfId="17144"/>
    <cellStyle name="Accent2 9 7" xfId="17139"/>
    <cellStyle name="Accent3 10" xfId="14864"/>
    <cellStyle name="Accent3 11" xfId="14937"/>
    <cellStyle name="Accent3 12" xfId="211"/>
    <cellStyle name="Accent3 2" xfId="30"/>
    <cellStyle name="Accent3 2 10" xfId="2182"/>
    <cellStyle name="Accent3 2 11" xfId="43247"/>
    <cellStyle name="Accent3 2 2" xfId="2183"/>
    <cellStyle name="Accent3 2 2 2" xfId="17146"/>
    <cellStyle name="Accent3 2 3" xfId="2184"/>
    <cellStyle name="Accent3 2 3 2" xfId="17147"/>
    <cellStyle name="Accent3 2 4" xfId="2185"/>
    <cellStyle name="Accent3 2 4 2" xfId="17148"/>
    <cellStyle name="Accent3 2 5" xfId="2186"/>
    <cellStyle name="Accent3 2 5 2" xfId="17149"/>
    <cellStyle name="Accent3 2 6" xfId="2187"/>
    <cellStyle name="Accent3 2 6 2" xfId="17150"/>
    <cellStyle name="Accent3 2 7" xfId="14865"/>
    <cellStyle name="Accent3 2 8" xfId="14936"/>
    <cellStyle name="Accent3 2 9" xfId="17145"/>
    <cellStyle name="Accent3 3" xfId="2188"/>
    <cellStyle name="Accent3 3 2" xfId="2189"/>
    <cellStyle name="Accent3 3 2 2" xfId="17152"/>
    <cellStyle name="Accent3 3 3" xfId="2190"/>
    <cellStyle name="Accent3 3 3 2" xfId="17153"/>
    <cellStyle name="Accent3 3 4" xfId="2191"/>
    <cellStyle name="Accent3 3 4 2" xfId="17154"/>
    <cellStyle name="Accent3 3 5" xfId="2192"/>
    <cellStyle name="Accent3 3 5 2" xfId="17155"/>
    <cellStyle name="Accent3 3 6" xfId="2193"/>
    <cellStyle name="Accent3 3 6 2" xfId="17156"/>
    <cellStyle name="Accent3 3 7" xfId="17151"/>
    <cellStyle name="Accent3 4" xfId="2194"/>
    <cellStyle name="Accent3 4 2" xfId="2195"/>
    <cellStyle name="Accent3 4 2 2" xfId="17158"/>
    <cellStyle name="Accent3 4 3" xfId="2196"/>
    <cellStyle name="Accent3 4 3 2" xfId="17159"/>
    <cellStyle name="Accent3 4 4" xfId="2197"/>
    <cellStyle name="Accent3 4 4 2" xfId="17160"/>
    <cellStyle name="Accent3 4 5" xfId="2198"/>
    <cellStyle name="Accent3 4 5 2" xfId="17161"/>
    <cellStyle name="Accent3 4 6" xfId="2199"/>
    <cellStyle name="Accent3 4 6 2" xfId="17162"/>
    <cellStyle name="Accent3 4 7" xfId="17157"/>
    <cellStyle name="Accent3 5" xfId="2200"/>
    <cellStyle name="Accent3 5 2" xfId="2201"/>
    <cellStyle name="Accent3 5 2 2" xfId="17164"/>
    <cellStyle name="Accent3 5 3" xfId="2202"/>
    <cellStyle name="Accent3 5 3 2" xfId="17165"/>
    <cellStyle name="Accent3 5 4" xfId="2203"/>
    <cellStyle name="Accent3 5 4 2" xfId="17166"/>
    <cellStyle name="Accent3 5 5" xfId="2204"/>
    <cellStyle name="Accent3 5 5 2" xfId="17167"/>
    <cellStyle name="Accent3 5 6" xfId="2205"/>
    <cellStyle name="Accent3 5 6 2" xfId="17168"/>
    <cellStyle name="Accent3 5 7" xfId="17163"/>
    <cellStyle name="Accent3 6" xfId="2206"/>
    <cellStyle name="Accent3 6 2" xfId="2207"/>
    <cellStyle name="Accent3 6 2 2" xfId="17170"/>
    <cellStyle name="Accent3 6 3" xfId="2208"/>
    <cellStyle name="Accent3 6 3 2" xfId="17171"/>
    <cellStyle name="Accent3 6 4" xfId="2209"/>
    <cellStyle name="Accent3 6 4 2" xfId="17172"/>
    <cellStyle name="Accent3 6 5" xfId="2210"/>
    <cellStyle name="Accent3 6 5 2" xfId="17173"/>
    <cellStyle name="Accent3 6 6" xfId="2211"/>
    <cellStyle name="Accent3 6 6 2" xfId="17174"/>
    <cellStyle name="Accent3 6 7" xfId="17169"/>
    <cellStyle name="Accent3 7" xfId="2212"/>
    <cellStyle name="Accent3 7 2" xfId="2213"/>
    <cellStyle name="Accent3 7 2 2" xfId="17176"/>
    <cellStyle name="Accent3 7 3" xfId="2214"/>
    <cellStyle name="Accent3 7 3 2" xfId="17177"/>
    <cellStyle name="Accent3 7 4" xfId="2215"/>
    <cellStyle name="Accent3 7 4 2" xfId="17178"/>
    <cellStyle name="Accent3 7 5" xfId="2216"/>
    <cellStyle name="Accent3 7 5 2" xfId="17179"/>
    <cellStyle name="Accent3 7 6" xfId="2217"/>
    <cellStyle name="Accent3 7 6 2" xfId="17180"/>
    <cellStyle name="Accent3 7 7" xfId="17175"/>
    <cellStyle name="Accent3 8" xfId="2218"/>
    <cellStyle name="Accent3 8 2" xfId="2219"/>
    <cellStyle name="Accent3 8 2 2" xfId="17182"/>
    <cellStyle name="Accent3 8 3" xfId="2220"/>
    <cellStyle name="Accent3 8 3 2" xfId="17183"/>
    <cellStyle name="Accent3 8 4" xfId="2221"/>
    <cellStyle name="Accent3 8 4 2" xfId="17184"/>
    <cellStyle name="Accent3 8 5" xfId="2222"/>
    <cellStyle name="Accent3 8 5 2" xfId="17185"/>
    <cellStyle name="Accent3 8 6" xfId="2223"/>
    <cellStyle name="Accent3 8 6 2" xfId="17186"/>
    <cellStyle name="Accent3 8 7" xfId="17181"/>
    <cellStyle name="Accent3 9" xfId="2224"/>
    <cellStyle name="Accent3 9 2" xfId="2225"/>
    <cellStyle name="Accent3 9 2 2" xfId="17188"/>
    <cellStyle name="Accent3 9 3" xfId="2226"/>
    <cellStyle name="Accent3 9 3 2" xfId="17189"/>
    <cellStyle name="Accent3 9 4" xfId="2227"/>
    <cellStyle name="Accent3 9 4 2" xfId="17190"/>
    <cellStyle name="Accent3 9 5" xfId="2228"/>
    <cellStyle name="Accent3 9 5 2" xfId="17191"/>
    <cellStyle name="Accent3 9 6" xfId="2229"/>
    <cellStyle name="Accent3 9 6 2" xfId="17192"/>
    <cellStyle name="Accent3 9 7" xfId="17187"/>
    <cellStyle name="Accent4 10" xfId="14866"/>
    <cellStyle name="Accent4 11" xfId="14935"/>
    <cellStyle name="Accent4 12" xfId="215"/>
    <cellStyle name="Accent4 13" xfId="43487"/>
    <cellStyle name="Accent4 2" xfId="31"/>
    <cellStyle name="Accent4 2 10" xfId="2230"/>
    <cellStyle name="Accent4 2 11" xfId="43232"/>
    <cellStyle name="Accent4 2 2" xfId="2231"/>
    <cellStyle name="Accent4 2 2 2" xfId="17194"/>
    <cellStyle name="Accent4 2 3" xfId="2232"/>
    <cellStyle name="Accent4 2 3 2" xfId="17195"/>
    <cellStyle name="Accent4 2 4" xfId="2233"/>
    <cellStyle name="Accent4 2 4 2" xfId="17196"/>
    <cellStyle name="Accent4 2 5" xfId="2234"/>
    <cellStyle name="Accent4 2 5 2" xfId="17197"/>
    <cellStyle name="Accent4 2 6" xfId="2235"/>
    <cellStyle name="Accent4 2 6 2" xfId="17198"/>
    <cellStyle name="Accent4 2 7" xfId="14867"/>
    <cellStyle name="Accent4 2 8" xfId="14934"/>
    <cellStyle name="Accent4 2 9" xfId="17193"/>
    <cellStyle name="Accent4 3" xfId="2236"/>
    <cellStyle name="Accent4 3 2" xfId="2237"/>
    <cellStyle name="Accent4 3 2 2" xfId="17200"/>
    <cellStyle name="Accent4 3 3" xfId="2238"/>
    <cellStyle name="Accent4 3 3 2" xfId="17201"/>
    <cellStyle name="Accent4 3 4" xfId="2239"/>
    <cellStyle name="Accent4 3 4 2" xfId="17202"/>
    <cellStyle name="Accent4 3 5" xfId="2240"/>
    <cellStyle name="Accent4 3 5 2" xfId="17203"/>
    <cellStyle name="Accent4 3 6" xfId="2241"/>
    <cellStyle name="Accent4 3 6 2" xfId="17204"/>
    <cellStyle name="Accent4 3 7" xfId="17199"/>
    <cellStyle name="Accent4 4" xfId="2242"/>
    <cellStyle name="Accent4 4 2" xfId="2243"/>
    <cellStyle name="Accent4 4 2 2" xfId="17206"/>
    <cellStyle name="Accent4 4 3" xfId="2244"/>
    <cellStyle name="Accent4 4 3 2" xfId="17207"/>
    <cellStyle name="Accent4 4 4" xfId="2245"/>
    <cellStyle name="Accent4 4 4 2" xfId="17208"/>
    <cellStyle name="Accent4 4 5" xfId="2246"/>
    <cellStyle name="Accent4 4 5 2" xfId="17209"/>
    <cellStyle name="Accent4 4 6" xfId="2247"/>
    <cellStyle name="Accent4 4 6 2" xfId="17210"/>
    <cellStyle name="Accent4 4 7" xfId="17205"/>
    <cellStyle name="Accent4 5" xfId="2248"/>
    <cellStyle name="Accent4 5 2" xfId="2249"/>
    <cellStyle name="Accent4 5 2 2" xfId="17212"/>
    <cellStyle name="Accent4 5 3" xfId="2250"/>
    <cellStyle name="Accent4 5 3 2" xfId="17213"/>
    <cellStyle name="Accent4 5 4" xfId="2251"/>
    <cellStyle name="Accent4 5 4 2" xfId="17214"/>
    <cellStyle name="Accent4 5 5" xfId="2252"/>
    <cellStyle name="Accent4 5 5 2" xfId="17215"/>
    <cellStyle name="Accent4 5 6" xfId="2253"/>
    <cellStyle name="Accent4 5 6 2" xfId="17216"/>
    <cellStyle name="Accent4 5 7" xfId="17211"/>
    <cellStyle name="Accent4 6" xfId="2254"/>
    <cellStyle name="Accent4 6 2" xfId="2255"/>
    <cellStyle name="Accent4 6 2 2" xfId="17218"/>
    <cellStyle name="Accent4 6 3" xfId="2256"/>
    <cellStyle name="Accent4 6 3 2" xfId="17219"/>
    <cellStyle name="Accent4 6 4" xfId="2257"/>
    <cellStyle name="Accent4 6 4 2" xfId="17220"/>
    <cellStyle name="Accent4 6 5" xfId="2258"/>
    <cellStyle name="Accent4 6 5 2" xfId="17221"/>
    <cellStyle name="Accent4 6 6" xfId="2259"/>
    <cellStyle name="Accent4 6 6 2" xfId="17222"/>
    <cellStyle name="Accent4 6 7" xfId="17217"/>
    <cellStyle name="Accent4 7" xfId="2260"/>
    <cellStyle name="Accent4 7 2" xfId="2261"/>
    <cellStyle name="Accent4 7 2 2" xfId="17224"/>
    <cellStyle name="Accent4 7 3" xfId="2262"/>
    <cellStyle name="Accent4 7 3 2" xfId="17225"/>
    <cellStyle name="Accent4 7 4" xfId="2263"/>
    <cellStyle name="Accent4 7 4 2" xfId="17226"/>
    <cellStyle name="Accent4 7 5" xfId="2264"/>
    <cellStyle name="Accent4 7 5 2" xfId="17227"/>
    <cellStyle name="Accent4 7 6" xfId="2265"/>
    <cellStyle name="Accent4 7 6 2" xfId="17228"/>
    <cellStyle name="Accent4 7 7" xfId="17223"/>
    <cellStyle name="Accent4 8" xfId="2266"/>
    <cellStyle name="Accent4 8 2" xfId="2267"/>
    <cellStyle name="Accent4 8 2 2" xfId="17230"/>
    <cellStyle name="Accent4 8 3" xfId="2268"/>
    <cellStyle name="Accent4 8 3 2" xfId="17231"/>
    <cellStyle name="Accent4 8 4" xfId="2269"/>
    <cellStyle name="Accent4 8 4 2" xfId="17232"/>
    <cellStyle name="Accent4 8 5" xfId="2270"/>
    <cellStyle name="Accent4 8 5 2" xfId="17233"/>
    <cellStyle name="Accent4 8 6" xfId="2271"/>
    <cellStyle name="Accent4 8 6 2" xfId="17234"/>
    <cellStyle name="Accent4 8 7" xfId="17229"/>
    <cellStyle name="Accent4 9" xfId="2272"/>
    <cellStyle name="Accent4 9 2" xfId="2273"/>
    <cellStyle name="Accent4 9 2 2" xfId="17236"/>
    <cellStyle name="Accent4 9 3" xfId="2274"/>
    <cellStyle name="Accent4 9 3 2" xfId="17237"/>
    <cellStyle name="Accent4 9 4" xfId="2275"/>
    <cellStyle name="Accent4 9 4 2" xfId="17238"/>
    <cellStyle name="Accent4 9 5" xfId="2276"/>
    <cellStyle name="Accent4 9 5 2" xfId="17239"/>
    <cellStyle name="Accent4 9 6" xfId="2277"/>
    <cellStyle name="Accent4 9 6 2" xfId="17240"/>
    <cellStyle name="Accent4 9 7" xfId="17235"/>
    <cellStyle name="Accent5 10" xfId="14868"/>
    <cellStyle name="Accent5 11" xfId="14933"/>
    <cellStyle name="Accent5 12" xfId="219"/>
    <cellStyle name="Accent5 2" xfId="32"/>
    <cellStyle name="Accent5 2 10" xfId="2278"/>
    <cellStyle name="Accent5 2 2" xfId="2279"/>
    <cellStyle name="Accent5 2 2 2" xfId="17242"/>
    <cellStyle name="Accent5 2 3" xfId="2280"/>
    <cellStyle name="Accent5 2 3 2" xfId="17243"/>
    <cellStyle name="Accent5 2 4" xfId="2281"/>
    <cellStyle name="Accent5 2 4 2" xfId="17244"/>
    <cellStyle name="Accent5 2 5" xfId="2282"/>
    <cellStyle name="Accent5 2 5 2" xfId="17245"/>
    <cellStyle name="Accent5 2 6" xfId="2283"/>
    <cellStyle name="Accent5 2 6 2" xfId="17246"/>
    <cellStyle name="Accent5 2 7" xfId="14869"/>
    <cellStyle name="Accent5 2 8" xfId="14932"/>
    <cellStyle name="Accent5 2 9" xfId="17241"/>
    <cellStyle name="Accent5 3" xfId="2284"/>
    <cellStyle name="Accent5 3 2" xfId="2285"/>
    <cellStyle name="Accent5 3 2 2" xfId="17248"/>
    <cellStyle name="Accent5 3 3" xfId="2286"/>
    <cellStyle name="Accent5 3 3 2" xfId="17249"/>
    <cellStyle name="Accent5 3 4" xfId="2287"/>
    <cellStyle name="Accent5 3 4 2" xfId="17250"/>
    <cellStyle name="Accent5 3 5" xfId="2288"/>
    <cellStyle name="Accent5 3 5 2" xfId="17251"/>
    <cellStyle name="Accent5 3 6" xfId="2289"/>
    <cellStyle name="Accent5 3 6 2" xfId="17252"/>
    <cellStyle name="Accent5 3 7" xfId="17247"/>
    <cellStyle name="Accent5 4" xfId="2290"/>
    <cellStyle name="Accent5 4 2" xfId="2291"/>
    <cellStyle name="Accent5 4 2 2" xfId="17254"/>
    <cellStyle name="Accent5 4 3" xfId="2292"/>
    <cellStyle name="Accent5 4 3 2" xfId="17255"/>
    <cellStyle name="Accent5 4 4" xfId="2293"/>
    <cellStyle name="Accent5 4 4 2" xfId="17256"/>
    <cellStyle name="Accent5 4 5" xfId="2294"/>
    <cellStyle name="Accent5 4 5 2" xfId="17257"/>
    <cellStyle name="Accent5 4 6" xfId="2295"/>
    <cellStyle name="Accent5 4 6 2" xfId="17258"/>
    <cellStyle name="Accent5 4 7" xfId="17253"/>
    <cellStyle name="Accent5 5" xfId="2296"/>
    <cellStyle name="Accent5 5 2" xfId="2297"/>
    <cellStyle name="Accent5 5 2 2" xfId="17260"/>
    <cellStyle name="Accent5 5 3" xfId="2298"/>
    <cellStyle name="Accent5 5 3 2" xfId="17261"/>
    <cellStyle name="Accent5 5 4" xfId="2299"/>
    <cellStyle name="Accent5 5 4 2" xfId="17262"/>
    <cellStyle name="Accent5 5 5" xfId="2300"/>
    <cellStyle name="Accent5 5 5 2" xfId="17263"/>
    <cellStyle name="Accent5 5 6" xfId="2301"/>
    <cellStyle name="Accent5 5 6 2" xfId="17264"/>
    <cellStyle name="Accent5 5 7" xfId="17259"/>
    <cellStyle name="Accent5 6" xfId="2302"/>
    <cellStyle name="Accent5 6 2" xfId="2303"/>
    <cellStyle name="Accent5 6 2 2" xfId="17266"/>
    <cellStyle name="Accent5 6 3" xfId="2304"/>
    <cellStyle name="Accent5 6 3 2" xfId="17267"/>
    <cellStyle name="Accent5 6 4" xfId="2305"/>
    <cellStyle name="Accent5 6 4 2" xfId="17268"/>
    <cellStyle name="Accent5 6 5" xfId="2306"/>
    <cellStyle name="Accent5 6 5 2" xfId="17269"/>
    <cellStyle name="Accent5 6 6" xfId="2307"/>
    <cellStyle name="Accent5 6 6 2" xfId="17270"/>
    <cellStyle name="Accent5 6 7" xfId="17265"/>
    <cellStyle name="Accent5 7" xfId="2308"/>
    <cellStyle name="Accent5 7 2" xfId="2309"/>
    <cellStyle name="Accent5 7 2 2" xfId="17272"/>
    <cellStyle name="Accent5 7 3" xfId="2310"/>
    <cellStyle name="Accent5 7 3 2" xfId="17273"/>
    <cellStyle name="Accent5 7 4" xfId="2311"/>
    <cellStyle name="Accent5 7 4 2" xfId="17274"/>
    <cellStyle name="Accent5 7 5" xfId="2312"/>
    <cellStyle name="Accent5 7 5 2" xfId="17275"/>
    <cellStyle name="Accent5 7 6" xfId="2313"/>
    <cellStyle name="Accent5 7 6 2" xfId="17276"/>
    <cellStyle name="Accent5 7 7" xfId="17271"/>
    <cellStyle name="Accent5 8" xfId="2314"/>
    <cellStyle name="Accent5 8 2" xfId="2315"/>
    <cellStyle name="Accent5 8 2 2" xfId="17278"/>
    <cellStyle name="Accent5 8 3" xfId="2316"/>
    <cellStyle name="Accent5 8 3 2" xfId="17279"/>
    <cellStyle name="Accent5 8 4" xfId="2317"/>
    <cellStyle name="Accent5 8 4 2" xfId="17280"/>
    <cellStyle name="Accent5 8 5" xfId="2318"/>
    <cellStyle name="Accent5 8 5 2" xfId="17281"/>
    <cellStyle name="Accent5 8 6" xfId="2319"/>
    <cellStyle name="Accent5 8 6 2" xfId="17282"/>
    <cellStyle name="Accent5 8 7" xfId="17277"/>
    <cellStyle name="Accent5 9" xfId="2320"/>
    <cellStyle name="Accent5 9 2" xfId="2321"/>
    <cellStyle name="Accent5 9 2 2" xfId="17284"/>
    <cellStyle name="Accent5 9 3" xfId="2322"/>
    <cellStyle name="Accent5 9 3 2" xfId="17285"/>
    <cellStyle name="Accent5 9 4" xfId="2323"/>
    <cellStyle name="Accent5 9 4 2" xfId="17286"/>
    <cellStyle name="Accent5 9 5" xfId="2324"/>
    <cellStyle name="Accent5 9 5 2" xfId="17287"/>
    <cellStyle name="Accent5 9 6" xfId="2325"/>
    <cellStyle name="Accent5 9 6 2" xfId="17288"/>
    <cellStyle name="Accent5 9 7" xfId="17283"/>
    <cellStyle name="Accent6 10" xfId="14870"/>
    <cellStyle name="Accent6 11" xfId="14931"/>
    <cellStyle name="Accent6 12" xfId="223"/>
    <cellStyle name="Accent6 2" xfId="33"/>
    <cellStyle name="Accent6 2 10" xfId="2326"/>
    <cellStyle name="Accent6 2 11" xfId="43248"/>
    <cellStyle name="Accent6 2 2" xfId="2327"/>
    <cellStyle name="Accent6 2 2 2" xfId="17290"/>
    <cellStyle name="Accent6 2 3" xfId="2328"/>
    <cellStyle name="Accent6 2 3 2" xfId="17291"/>
    <cellStyle name="Accent6 2 4" xfId="2329"/>
    <cellStyle name="Accent6 2 4 2" xfId="17292"/>
    <cellStyle name="Accent6 2 5" xfId="2330"/>
    <cellStyle name="Accent6 2 5 2" xfId="17293"/>
    <cellStyle name="Accent6 2 6" xfId="2331"/>
    <cellStyle name="Accent6 2 6 2" xfId="17294"/>
    <cellStyle name="Accent6 2 7" xfId="14871"/>
    <cellStyle name="Accent6 2 8" xfId="14930"/>
    <cellStyle name="Accent6 2 9" xfId="17289"/>
    <cellStyle name="Accent6 3" xfId="2332"/>
    <cellStyle name="Accent6 3 2" xfId="2333"/>
    <cellStyle name="Accent6 3 2 2" xfId="17296"/>
    <cellStyle name="Accent6 3 3" xfId="2334"/>
    <cellStyle name="Accent6 3 3 2" xfId="17297"/>
    <cellStyle name="Accent6 3 4" xfId="2335"/>
    <cellStyle name="Accent6 3 4 2" xfId="17298"/>
    <cellStyle name="Accent6 3 5" xfId="2336"/>
    <cellStyle name="Accent6 3 5 2" xfId="17299"/>
    <cellStyle name="Accent6 3 6" xfId="2337"/>
    <cellStyle name="Accent6 3 6 2" xfId="17300"/>
    <cellStyle name="Accent6 3 7" xfId="17295"/>
    <cellStyle name="Accent6 4" xfId="2338"/>
    <cellStyle name="Accent6 4 2" xfId="2339"/>
    <cellStyle name="Accent6 4 2 2" xfId="17302"/>
    <cellStyle name="Accent6 4 3" xfId="2340"/>
    <cellStyle name="Accent6 4 3 2" xfId="17303"/>
    <cellStyle name="Accent6 4 4" xfId="2341"/>
    <cellStyle name="Accent6 4 4 2" xfId="17304"/>
    <cellStyle name="Accent6 4 5" xfId="2342"/>
    <cellStyle name="Accent6 4 5 2" xfId="17305"/>
    <cellStyle name="Accent6 4 6" xfId="2343"/>
    <cellStyle name="Accent6 4 6 2" xfId="17306"/>
    <cellStyle name="Accent6 4 7" xfId="17301"/>
    <cellStyle name="Accent6 5" xfId="2344"/>
    <cellStyle name="Accent6 5 2" xfId="2345"/>
    <cellStyle name="Accent6 5 2 2" xfId="17308"/>
    <cellStyle name="Accent6 5 3" xfId="2346"/>
    <cellStyle name="Accent6 5 3 2" xfId="17309"/>
    <cellStyle name="Accent6 5 4" xfId="2347"/>
    <cellStyle name="Accent6 5 4 2" xfId="17310"/>
    <cellStyle name="Accent6 5 5" xfId="2348"/>
    <cellStyle name="Accent6 5 5 2" xfId="17311"/>
    <cellStyle name="Accent6 5 6" xfId="2349"/>
    <cellStyle name="Accent6 5 6 2" xfId="17312"/>
    <cellStyle name="Accent6 5 7" xfId="17307"/>
    <cellStyle name="Accent6 6" xfId="2350"/>
    <cellStyle name="Accent6 6 2" xfId="2351"/>
    <cellStyle name="Accent6 6 2 2" xfId="17314"/>
    <cellStyle name="Accent6 6 3" xfId="2352"/>
    <cellStyle name="Accent6 6 3 2" xfId="17315"/>
    <cellStyle name="Accent6 6 4" xfId="2353"/>
    <cellStyle name="Accent6 6 4 2" xfId="17316"/>
    <cellStyle name="Accent6 6 5" xfId="2354"/>
    <cellStyle name="Accent6 6 5 2" xfId="17317"/>
    <cellStyle name="Accent6 6 6" xfId="2355"/>
    <cellStyle name="Accent6 6 6 2" xfId="17318"/>
    <cellStyle name="Accent6 6 7" xfId="17313"/>
    <cellStyle name="Accent6 7" xfId="2356"/>
    <cellStyle name="Accent6 7 2" xfId="2357"/>
    <cellStyle name="Accent6 7 2 2" xfId="17320"/>
    <cellStyle name="Accent6 7 3" xfId="2358"/>
    <cellStyle name="Accent6 7 3 2" xfId="17321"/>
    <cellStyle name="Accent6 7 4" xfId="2359"/>
    <cellStyle name="Accent6 7 4 2" xfId="17322"/>
    <cellStyle name="Accent6 7 5" xfId="2360"/>
    <cellStyle name="Accent6 7 5 2" xfId="17323"/>
    <cellStyle name="Accent6 7 6" xfId="2361"/>
    <cellStyle name="Accent6 7 6 2" xfId="17324"/>
    <cellStyle name="Accent6 7 7" xfId="17319"/>
    <cellStyle name="Accent6 8" xfId="2362"/>
    <cellStyle name="Accent6 8 2" xfId="2363"/>
    <cellStyle name="Accent6 8 2 2" xfId="17326"/>
    <cellStyle name="Accent6 8 3" xfId="2364"/>
    <cellStyle name="Accent6 8 3 2" xfId="17327"/>
    <cellStyle name="Accent6 8 4" xfId="2365"/>
    <cellStyle name="Accent6 8 4 2" xfId="17328"/>
    <cellStyle name="Accent6 8 5" xfId="2366"/>
    <cellStyle name="Accent6 8 5 2" xfId="17329"/>
    <cellStyle name="Accent6 8 6" xfId="2367"/>
    <cellStyle name="Accent6 8 6 2" xfId="17330"/>
    <cellStyle name="Accent6 8 7" xfId="17325"/>
    <cellStyle name="Accent6 9" xfId="2368"/>
    <cellStyle name="Accent6 9 2" xfId="2369"/>
    <cellStyle name="Accent6 9 2 2" xfId="17332"/>
    <cellStyle name="Accent6 9 3" xfId="2370"/>
    <cellStyle name="Accent6 9 3 2" xfId="17333"/>
    <cellStyle name="Accent6 9 4" xfId="2371"/>
    <cellStyle name="Accent6 9 4 2" xfId="17334"/>
    <cellStyle name="Accent6 9 5" xfId="2372"/>
    <cellStyle name="Accent6 9 5 2" xfId="17335"/>
    <cellStyle name="Accent6 9 6" xfId="2373"/>
    <cellStyle name="Accent6 9 6 2" xfId="17336"/>
    <cellStyle name="Accent6 9 7" xfId="17331"/>
    <cellStyle name="ÅëÈ­ [0]_±âÅ¸" xfId="43372"/>
    <cellStyle name="ÅëÈ­_±âÅ¸" xfId="43373"/>
    <cellStyle name="Arial1 - Style1" xfId="43374"/>
    <cellStyle name="Arial1 - Style2" xfId="43375"/>
    <cellStyle name="Arial10" xfId="43376"/>
    <cellStyle name="ÄÞ¸¶ [0]_±âÅ¸" xfId="43377"/>
    <cellStyle name="ÄÞ¸¶_±âÅ¸" xfId="43378"/>
    <cellStyle name="b1x" xfId="43379"/>
    <cellStyle name="Bad 10" xfId="14872"/>
    <cellStyle name="Bad 11" xfId="14929"/>
    <cellStyle name="Bad 12" xfId="200"/>
    <cellStyle name="Bad 2" xfId="34"/>
    <cellStyle name="Bad 2 10" xfId="2374"/>
    <cellStyle name="Bad 2 11" xfId="43249"/>
    <cellStyle name="Bad 2 2" xfId="2375"/>
    <cellStyle name="Bad 2 2 2" xfId="17338"/>
    <cellStyle name="Bad 2 3" xfId="2376"/>
    <cellStyle name="Bad 2 3 2" xfId="17339"/>
    <cellStyle name="Bad 2 4" xfId="2377"/>
    <cellStyle name="Bad 2 4 2" xfId="17340"/>
    <cellStyle name="Bad 2 5" xfId="2378"/>
    <cellStyle name="Bad 2 5 2" xfId="17341"/>
    <cellStyle name="Bad 2 6" xfId="2379"/>
    <cellStyle name="Bad 2 6 2" xfId="17342"/>
    <cellStyle name="Bad 2 7" xfId="14873"/>
    <cellStyle name="Bad 2 8" xfId="14928"/>
    <cellStyle name="Bad 2 9" xfId="17337"/>
    <cellStyle name="Bad 3" xfId="2380"/>
    <cellStyle name="Bad 3 2" xfId="2381"/>
    <cellStyle name="Bad 3 2 2" xfId="17344"/>
    <cellStyle name="Bad 3 3" xfId="2382"/>
    <cellStyle name="Bad 3 3 2" xfId="17345"/>
    <cellStyle name="Bad 3 4" xfId="2383"/>
    <cellStyle name="Bad 3 4 2" xfId="17346"/>
    <cellStyle name="Bad 3 5" xfId="2384"/>
    <cellStyle name="Bad 3 5 2" xfId="17347"/>
    <cellStyle name="Bad 3 6" xfId="2385"/>
    <cellStyle name="Bad 3 6 2" xfId="17348"/>
    <cellStyle name="Bad 3 7" xfId="17343"/>
    <cellStyle name="Bad 4" xfId="2386"/>
    <cellStyle name="Bad 4 2" xfId="2387"/>
    <cellStyle name="Bad 4 2 2" xfId="17350"/>
    <cellStyle name="Bad 4 3" xfId="2388"/>
    <cellStyle name="Bad 4 3 2" xfId="17351"/>
    <cellStyle name="Bad 4 4" xfId="2389"/>
    <cellStyle name="Bad 4 4 2" xfId="17352"/>
    <cellStyle name="Bad 4 5" xfId="2390"/>
    <cellStyle name="Bad 4 5 2" xfId="17353"/>
    <cellStyle name="Bad 4 6" xfId="2391"/>
    <cellStyle name="Bad 4 6 2" xfId="17354"/>
    <cellStyle name="Bad 4 7" xfId="17349"/>
    <cellStyle name="Bad 5" xfId="2392"/>
    <cellStyle name="Bad 5 2" xfId="2393"/>
    <cellStyle name="Bad 5 2 2" xfId="17356"/>
    <cellStyle name="Bad 5 3" xfId="2394"/>
    <cellStyle name="Bad 5 3 2" xfId="17357"/>
    <cellStyle name="Bad 5 4" xfId="2395"/>
    <cellStyle name="Bad 5 4 2" xfId="17358"/>
    <cellStyle name="Bad 5 5" xfId="2396"/>
    <cellStyle name="Bad 5 5 2" xfId="17359"/>
    <cellStyle name="Bad 5 6" xfId="2397"/>
    <cellStyle name="Bad 5 6 2" xfId="17360"/>
    <cellStyle name="Bad 5 7" xfId="17355"/>
    <cellStyle name="Bad 6" xfId="2398"/>
    <cellStyle name="Bad 6 2" xfId="2399"/>
    <cellStyle name="Bad 6 2 2" xfId="17362"/>
    <cellStyle name="Bad 6 3" xfId="2400"/>
    <cellStyle name="Bad 6 3 2" xfId="17363"/>
    <cellStyle name="Bad 6 4" xfId="2401"/>
    <cellStyle name="Bad 6 4 2" xfId="17364"/>
    <cellStyle name="Bad 6 5" xfId="2402"/>
    <cellStyle name="Bad 6 5 2" xfId="17365"/>
    <cellStyle name="Bad 6 6" xfId="2403"/>
    <cellStyle name="Bad 6 6 2" xfId="17366"/>
    <cellStyle name="Bad 6 7" xfId="17361"/>
    <cellStyle name="Bad 7" xfId="2404"/>
    <cellStyle name="Bad 7 2" xfId="2405"/>
    <cellStyle name="Bad 7 2 2" xfId="17368"/>
    <cellStyle name="Bad 7 3" xfId="2406"/>
    <cellStyle name="Bad 7 3 2" xfId="17369"/>
    <cellStyle name="Bad 7 4" xfId="2407"/>
    <cellStyle name="Bad 7 4 2" xfId="17370"/>
    <cellStyle name="Bad 7 5" xfId="2408"/>
    <cellStyle name="Bad 7 5 2" xfId="17371"/>
    <cellStyle name="Bad 7 6" xfId="2409"/>
    <cellStyle name="Bad 7 6 2" xfId="17372"/>
    <cellStyle name="Bad 7 7" xfId="17367"/>
    <cellStyle name="Bad 8" xfId="2410"/>
    <cellStyle name="Bad 8 2" xfId="2411"/>
    <cellStyle name="Bad 8 2 2" xfId="17374"/>
    <cellStyle name="Bad 8 3" xfId="2412"/>
    <cellStyle name="Bad 8 3 2" xfId="17375"/>
    <cellStyle name="Bad 8 4" xfId="2413"/>
    <cellStyle name="Bad 8 4 2" xfId="17376"/>
    <cellStyle name="Bad 8 5" xfId="2414"/>
    <cellStyle name="Bad 8 5 2" xfId="17377"/>
    <cellStyle name="Bad 8 6" xfId="2415"/>
    <cellStyle name="Bad 8 6 2" xfId="17378"/>
    <cellStyle name="Bad 8 7" xfId="17373"/>
    <cellStyle name="Bad 9" xfId="2416"/>
    <cellStyle name="Bad 9 2" xfId="2417"/>
    <cellStyle name="Bad 9 2 2" xfId="17380"/>
    <cellStyle name="Bad 9 3" xfId="2418"/>
    <cellStyle name="Bad 9 3 2" xfId="17381"/>
    <cellStyle name="Bad 9 4" xfId="2419"/>
    <cellStyle name="Bad 9 4 2" xfId="17382"/>
    <cellStyle name="Bad 9 5" xfId="2420"/>
    <cellStyle name="Bad 9 5 2" xfId="17383"/>
    <cellStyle name="Bad 9 6" xfId="2421"/>
    <cellStyle name="Bad 9 6 2" xfId="17384"/>
    <cellStyle name="Bad 9 7" xfId="17379"/>
    <cellStyle name="Body" xfId="43300"/>
    <cellStyle name="Ç¥ÁØ_¿¬°£´©°è¿¹»ó" xfId="43380"/>
    <cellStyle name="Calc Currency (0)" xfId="35"/>
    <cellStyle name="Calc Currency (0) 2" xfId="43301"/>
    <cellStyle name="Calc Currency (2)" xfId="36"/>
    <cellStyle name="Calc Percent (0)" xfId="37"/>
    <cellStyle name="Calc Percent (1)" xfId="38"/>
    <cellStyle name="Calc Percent (2)" xfId="39"/>
    <cellStyle name="Calc Units (0)" xfId="40"/>
    <cellStyle name="Calc Units (1)" xfId="41"/>
    <cellStyle name="Calc Units (2)" xfId="42"/>
    <cellStyle name="Calculation" xfId="191" builtinId="22" customBuiltin="1"/>
    <cellStyle name="Calculation 10" xfId="14874"/>
    <cellStyle name="Calculation 11" xfId="14927"/>
    <cellStyle name="Calculation 12" xfId="43488"/>
    <cellStyle name="Calculation 2" xfId="43"/>
    <cellStyle name="Calculation 2 10" xfId="2424"/>
    <cellStyle name="Calculation 2 10 10" xfId="22480"/>
    <cellStyle name="Calculation 2 10 11" xfId="22882"/>
    <cellStyle name="Calculation 2 10 12" xfId="25913"/>
    <cellStyle name="Calculation 2 10 2" xfId="14983"/>
    <cellStyle name="Calculation 2 10 2 10" xfId="23896"/>
    <cellStyle name="Calculation 2 10 2 11" xfId="22413"/>
    <cellStyle name="Calculation 2 10 2 2" xfId="18830"/>
    <cellStyle name="Calculation 2 10 2 2 2" xfId="26764"/>
    <cellStyle name="Calculation 2 10 2 2 3" xfId="29336"/>
    <cellStyle name="Calculation 2 10 2 2 4" xfId="31778"/>
    <cellStyle name="Calculation 2 10 2 2 5" xfId="34182"/>
    <cellStyle name="Calculation 2 10 2 2 6" xfId="36434"/>
    <cellStyle name="Calculation 2 10 2 2 7" xfId="23402"/>
    <cellStyle name="Calculation 2 10 2 2 8" xfId="39016"/>
    <cellStyle name="Calculation 2 10 2 2 9" xfId="41375"/>
    <cellStyle name="Calculation 2 10 2 3" xfId="19004"/>
    <cellStyle name="Calculation 2 10 2 3 2" xfId="26938"/>
    <cellStyle name="Calculation 2 10 2 3 3" xfId="29510"/>
    <cellStyle name="Calculation 2 10 2 3 4" xfId="31952"/>
    <cellStyle name="Calculation 2 10 2 3 5" xfId="34356"/>
    <cellStyle name="Calculation 2 10 2 3 6" xfId="36601"/>
    <cellStyle name="Calculation 2 10 2 3 7" xfId="21552"/>
    <cellStyle name="Calculation 2 10 2 3 8" xfId="39190"/>
    <cellStyle name="Calculation 2 10 2 3 9" xfId="41549"/>
    <cellStyle name="Calculation 2 10 2 4" xfId="19658"/>
    <cellStyle name="Calculation 2 10 2 4 2" xfId="27592"/>
    <cellStyle name="Calculation 2 10 2 4 3" xfId="30164"/>
    <cellStyle name="Calculation 2 10 2 4 4" xfId="32606"/>
    <cellStyle name="Calculation 2 10 2 4 5" xfId="35010"/>
    <cellStyle name="Calculation 2 10 2 4 6" xfId="37255"/>
    <cellStyle name="Calculation 2 10 2 4 7" xfId="24549"/>
    <cellStyle name="Calculation 2 10 2 4 8" xfId="39844"/>
    <cellStyle name="Calculation 2 10 2 4 9" xfId="42203"/>
    <cellStyle name="Calculation 2 10 2 5" xfId="24694"/>
    <cellStyle name="Calculation 2 10 2 6" xfId="25521"/>
    <cellStyle name="Calculation 2 10 2 7" xfId="25126"/>
    <cellStyle name="Calculation 2 10 2 8" xfId="24458"/>
    <cellStyle name="Calculation 2 10 2 9" xfId="38236"/>
    <cellStyle name="Calculation 2 10 3" xfId="19655"/>
    <cellStyle name="Calculation 2 10 3 2" xfId="27589"/>
    <cellStyle name="Calculation 2 10 3 3" xfId="30161"/>
    <cellStyle name="Calculation 2 10 3 4" xfId="32603"/>
    <cellStyle name="Calculation 2 10 3 5" xfId="35007"/>
    <cellStyle name="Calculation 2 10 3 6" xfId="37252"/>
    <cellStyle name="Calculation 2 10 3 7" xfId="20791"/>
    <cellStyle name="Calculation 2 10 3 8" xfId="39841"/>
    <cellStyle name="Calculation 2 10 3 9" xfId="42200"/>
    <cellStyle name="Calculation 2 10 4" xfId="19434"/>
    <cellStyle name="Calculation 2 10 4 2" xfId="27368"/>
    <cellStyle name="Calculation 2 10 4 3" xfId="29940"/>
    <cellStyle name="Calculation 2 10 4 4" xfId="32382"/>
    <cellStyle name="Calculation 2 10 4 5" xfId="34786"/>
    <cellStyle name="Calculation 2 10 4 6" xfId="37031"/>
    <cellStyle name="Calculation 2 10 4 7" xfId="24662"/>
    <cellStyle name="Calculation 2 10 4 8" xfId="39620"/>
    <cellStyle name="Calculation 2 10 4 9" xfId="41979"/>
    <cellStyle name="Calculation 2 10 5" xfId="19007"/>
    <cellStyle name="Calculation 2 10 5 2" xfId="26941"/>
    <cellStyle name="Calculation 2 10 5 3" xfId="29513"/>
    <cellStyle name="Calculation 2 10 5 4" xfId="31955"/>
    <cellStyle name="Calculation 2 10 5 5" xfId="34359"/>
    <cellStyle name="Calculation 2 10 5 6" xfId="36604"/>
    <cellStyle name="Calculation 2 10 5 7" xfId="23443"/>
    <cellStyle name="Calculation 2 10 5 8" xfId="39193"/>
    <cellStyle name="Calculation 2 10 5 9" xfId="41552"/>
    <cellStyle name="Calculation 2 10 6" xfId="21686"/>
    <cellStyle name="Calculation 2 10 7" xfId="23793"/>
    <cellStyle name="Calculation 2 10 8" xfId="22137"/>
    <cellStyle name="Calculation 2 10 9" xfId="23283"/>
    <cellStyle name="Calculation 2 11" xfId="2425"/>
    <cellStyle name="Calculation 2 11 10" xfId="22481"/>
    <cellStyle name="Calculation 2 11 11" xfId="22881"/>
    <cellStyle name="Calculation 2 11 12" xfId="22699"/>
    <cellStyle name="Calculation 2 11 2" xfId="14984"/>
    <cellStyle name="Calculation 2 11 2 10" xfId="25900"/>
    <cellStyle name="Calculation 2 11 2 11" xfId="25551"/>
    <cellStyle name="Calculation 2 11 2 2" xfId="20246"/>
    <cellStyle name="Calculation 2 11 2 2 2" xfId="28180"/>
    <cellStyle name="Calculation 2 11 2 2 3" xfId="30751"/>
    <cellStyle name="Calculation 2 11 2 2 4" xfId="33193"/>
    <cellStyle name="Calculation 2 11 2 2 5" xfId="35597"/>
    <cellStyle name="Calculation 2 11 2 2 6" xfId="37805"/>
    <cellStyle name="Calculation 2 11 2 2 7" xfId="25744"/>
    <cellStyle name="Calculation 2 11 2 2 8" xfId="40431"/>
    <cellStyle name="Calculation 2 11 2 2 9" xfId="42790"/>
    <cellStyle name="Calculation 2 11 2 3" xfId="20129"/>
    <cellStyle name="Calculation 2 11 2 3 2" xfId="28063"/>
    <cellStyle name="Calculation 2 11 2 3 3" xfId="30634"/>
    <cellStyle name="Calculation 2 11 2 3 4" xfId="33076"/>
    <cellStyle name="Calculation 2 11 2 3 5" xfId="35480"/>
    <cellStyle name="Calculation 2 11 2 3 6" xfId="37688"/>
    <cellStyle name="Calculation 2 11 2 3 7" xfId="21584"/>
    <cellStyle name="Calculation 2 11 2 3 8" xfId="40314"/>
    <cellStyle name="Calculation 2 11 2 3 9" xfId="42673"/>
    <cellStyle name="Calculation 2 11 2 4" xfId="20467"/>
    <cellStyle name="Calculation 2 11 2 4 2" xfId="28401"/>
    <cellStyle name="Calculation 2 11 2 4 3" xfId="30958"/>
    <cellStyle name="Calculation 2 11 2 4 4" xfId="33400"/>
    <cellStyle name="Calculation 2 11 2 4 5" xfId="35803"/>
    <cellStyle name="Calculation 2 11 2 4 6" xfId="38001"/>
    <cellStyle name="Calculation 2 11 2 4 7" xfId="20855"/>
    <cellStyle name="Calculation 2 11 2 4 8" xfId="40634"/>
    <cellStyle name="Calculation 2 11 2 4 9" xfId="42992"/>
    <cellStyle name="Calculation 2 11 2 5" xfId="24695"/>
    <cellStyle name="Calculation 2 11 2 6" xfId="21367"/>
    <cellStyle name="Calculation 2 11 2 7" xfId="20965"/>
    <cellStyle name="Calculation 2 11 2 8" xfId="25308"/>
    <cellStyle name="Calculation 2 11 2 9" xfId="38247"/>
    <cellStyle name="Calculation 2 11 3" xfId="19654"/>
    <cellStyle name="Calculation 2 11 3 2" xfId="27588"/>
    <cellStyle name="Calculation 2 11 3 3" xfId="30160"/>
    <cellStyle name="Calculation 2 11 3 4" xfId="32602"/>
    <cellStyle name="Calculation 2 11 3 5" xfId="35006"/>
    <cellStyle name="Calculation 2 11 3 6" xfId="37251"/>
    <cellStyle name="Calculation 2 11 3 7" xfId="22061"/>
    <cellStyle name="Calculation 2 11 3 8" xfId="39840"/>
    <cellStyle name="Calculation 2 11 3 9" xfId="42199"/>
    <cellStyle name="Calculation 2 11 4" xfId="19433"/>
    <cellStyle name="Calculation 2 11 4 2" xfId="27367"/>
    <cellStyle name="Calculation 2 11 4 3" xfId="29939"/>
    <cellStyle name="Calculation 2 11 4 4" xfId="32381"/>
    <cellStyle name="Calculation 2 11 4 5" xfId="34785"/>
    <cellStyle name="Calculation 2 11 4 6" xfId="37030"/>
    <cellStyle name="Calculation 2 11 4 7" xfId="24673"/>
    <cellStyle name="Calculation 2 11 4 8" xfId="39619"/>
    <cellStyle name="Calculation 2 11 4 9" xfId="41978"/>
    <cellStyle name="Calculation 2 11 5" xfId="19008"/>
    <cellStyle name="Calculation 2 11 5 2" xfId="26942"/>
    <cellStyle name="Calculation 2 11 5 3" xfId="29514"/>
    <cellStyle name="Calculation 2 11 5 4" xfId="31956"/>
    <cellStyle name="Calculation 2 11 5 5" xfId="34360"/>
    <cellStyle name="Calculation 2 11 5 6" xfId="36605"/>
    <cellStyle name="Calculation 2 11 5 7" xfId="20779"/>
    <cellStyle name="Calculation 2 11 5 8" xfId="39194"/>
    <cellStyle name="Calculation 2 11 5 9" xfId="41553"/>
    <cellStyle name="Calculation 2 11 6" xfId="21687"/>
    <cellStyle name="Calculation 2 11 7" xfId="23792"/>
    <cellStyle name="Calculation 2 11 8" xfId="22138"/>
    <cellStyle name="Calculation 2 11 9" xfId="23282"/>
    <cellStyle name="Calculation 2 12" xfId="2426"/>
    <cellStyle name="Calculation 2 12 10" xfId="22482"/>
    <cellStyle name="Calculation 2 12 11" xfId="28596"/>
    <cellStyle name="Calculation 2 12 12" xfId="25914"/>
    <cellStyle name="Calculation 2 12 2" xfId="14985"/>
    <cellStyle name="Calculation 2 12 2 10" xfId="28973"/>
    <cellStyle name="Calculation 2 12 2 11" xfId="22884"/>
    <cellStyle name="Calculation 2 12 2 2" xfId="18829"/>
    <cellStyle name="Calculation 2 12 2 2 2" xfId="26763"/>
    <cellStyle name="Calculation 2 12 2 2 3" xfId="29335"/>
    <cellStyle name="Calculation 2 12 2 2 4" xfId="31777"/>
    <cellStyle name="Calculation 2 12 2 2 5" xfId="34181"/>
    <cellStyle name="Calculation 2 12 2 2 6" xfId="36433"/>
    <cellStyle name="Calculation 2 12 2 2 7" xfId="36023"/>
    <cellStyle name="Calculation 2 12 2 2 8" xfId="39015"/>
    <cellStyle name="Calculation 2 12 2 2 9" xfId="41374"/>
    <cellStyle name="Calculation 2 12 2 3" xfId="19003"/>
    <cellStyle name="Calculation 2 12 2 3 2" xfId="26937"/>
    <cellStyle name="Calculation 2 12 2 3 3" xfId="29509"/>
    <cellStyle name="Calculation 2 12 2 3 4" xfId="31951"/>
    <cellStyle name="Calculation 2 12 2 3 5" xfId="34355"/>
    <cellStyle name="Calculation 2 12 2 3 6" xfId="36600"/>
    <cellStyle name="Calculation 2 12 2 3 7" xfId="22007"/>
    <cellStyle name="Calculation 2 12 2 3 8" xfId="39189"/>
    <cellStyle name="Calculation 2 12 2 3 9" xfId="41548"/>
    <cellStyle name="Calculation 2 12 2 4" xfId="20131"/>
    <cellStyle name="Calculation 2 12 2 4 2" xfId="28065"/>
    <cellStyle name="Calculation 2 12 2 4 3" xfId="30636"/>
    <cellStyle name="Calculation 2 12 2 4 4" xfId="33078"/>
    <cellStyle name="Calculation 2 12 2 4 5" xfId="35482"/>
    <cellStyle name="Calculation 2 12 2 4 6" xfId="37690"/>
    <cellStyle name="Calculation 2 12 2 4 7" xfId="21497"/>
    <cellStyle name="Calculation 2 12 2 4 8" xfId="40316"/>
    <cellStyle name="Calculation 2 12 2 4 9" xfId="42675"/>
    <cellStyle name="Calculation 2 12 2 5" xfId="24696"/>
    <cellStyle name="Calculation 2 12 2 6" xfId="25520"/>
    <cellStyle name="Calculation 2 12 2 7" xfId="24072"/>
    <cellStyle name="Calculation 2 12 2 8" xfId="21658"/>
    <cellStyle name="Calculation 2 12 2 9" xfId="38281"/>
    <cellStyle name="Calculation 2 12 3" xfId="19653"/>
    <cellStyle name="Calculation 2 12 3 2" xfId="27587"/>
    <cellStyle name="Calculation 2 12 3 3" xfId="30159"/>
    <cellStyle name="Calculation 2 12 3 4" xfId="32601"/>
    <cellStyle name="Calculation 2 12 3 5" xfId="35005"/>
    <cellStyle name="Calculation 2 12 3 6" xfId="37250"/>
    <cellStyle name="Calculation 2 12 3 7" xfId="22062"/>
    <cellStyle name="Calculation 2 12 3 8" xfId="39839"/>
    <cellStyle name="Calculation 2 12 3 9" xfId="42198"/>
    <cellStyle name="Calculation 2 12 4" xfId="19432"/>
    <cellStyle name="Calculation 2 12 4 2" xfId="27366"/>
    <cellStyle name="Calculation 2 12 4 3" xfId="29938"/>
    <cellStyle name="Calculation 2 12 4 4" xfId="32380"/>
    <cellStyle name="Calculation 2 12 4 5" xfId="34784"/>
    <cellStyle name="Calculation 2 12 4 6" xfId="37029"/>
    <cellStyle name="Calculation 2 12 4 7" xfId="25070"/>
    <cellStyle name="Calculation 2 12 4 8" xfId="39618"/>
    <cellStyle name="Calculation 2 12 4 9" xfId="41977"/>
    <cellStyle name="Calculation 2 12 5" xfId="19009"/>
    <cellStyle name="Calculation 2 12 5 2" xfId="26943"/>
    <cellStyle name="Calculation 2 12 5 3" xfId="29515"/>
    <cellStyle name="Calculation 2 12 5 4" xfId="31957"/>
    <cellStyle name="Calculation 2 12 5 5" xfId="34361"/>
    <cellStyle name="Calculation 2 12 5 6" xfId="36606"/>
    <cellStyle name="Calculation 2 12 5 7" xfId="21046"/>
    <cellStyle name="Calculation 2 12 5 8" xfId="39195"/>
    <cellStyle name="Calculation 2 12 5 9" xfId="41554"/>
    <cellStyle name="Calculation 2 12 6" xfId="21688"/>
    <cellStyle name="Calculation 2 12 7" xfId="23791"/>
    <cellStyle name="Calculation 2 12 8" xfId="22139"/>
    <cellStyle name="Calculation 2 12 9" xfId="23281"/>
    <cellStyle name="Calculation 2 13" xfId="14875"/>
    <cellStyle name="Calculation 2 13 10" xfId="38395"/>
    <cellStyle name="Calculation 2 13 11" xfId="20947"/>
    <cellStyle name="Calculation 2 13 12" xfId="38365"/>
    <cellStyle name="Calculation 2 13 2" xfId="15221"/>
    <cellStyle name="Calculation 2 13 2 10" xfId="23027"/>
    <cellStyle name="Calculation 2 13 2 11" xfId="20952"/>
    <cellStyle name="Calculation 2 13 2 2" xfId="18716"/>
    <cellStyle name="Calculation 2 13 2 2 2" xfId="26650"/>
    <cellStyle name="Calculation 2 13 2 2 3" xfId="29222"/>
    <cellStyle name="Calculation 2 13 2 2 4" xfId="31664"/>
    <cellStyle name="Calculation 2 13 2 2 5" xfId="34068"/>
    <cellStyle name="Calculation 2 13 2 2 6" xfId="36320"/>
    <cellStyle name="Calculation 2 13 2 2 7" xfId="24061"/>
    <cellStyle name="Calculation 2 13 2 2 8" xfId="38902"/>
    <cellStyle name="Calculation 2 13 2 2 9" xfId="41261"/>
    <cellStyle name="Calculation 2 13 2 3" xfId="20343"/>
    <cellStyle name="Calculation 2 13 2 3 2" xfId="28277"/>
    <cellStyle name="Calculation 2 13 2 3 3" xfId="30848"/>
    <cellStyle name="Calculation 2 13 2 3 4" xfId="33290"/>
    <cellStyle name="Calculation 2 13 2 3 5" xfId="35694"/>
    <cellStyle name="Calculation 2 13 2 3 6" xfId="37896"/>
    <cellStyle name="Calculation 2 13 2 3 7" xfId="24586"/>
    <cellStyle name="Calculation 2 13 2 3 8" xfId="40528"/>
    <cellStyle name="Calculation 2 13 2 3 9" xfId="42887"/>
    <cellStyle name="Calculation 2 13 2 4" xfId="19810"/>
    <cellStyle name="Calculation 2 13 2 4 2" xfId="27744"/>
    <cellStyle name="Calculation 2 13 2 4 3" xfId="30316"/>
    <cellStyle name="Calculation 2 13 2 4 4" xfId="32758"/>
    <cellStyle name="Calculation 2 13 2 4 5" xfId="35162"/>
    <cellStyle name="Calculation 2 13 2 4 6" xfId="37397"/>
    <cellStyle name="Calculation 2 13 2 4 7" xfId="21062"/>
    <cellStyle name="Calculation 2 13 2 4 8" xfId="39996"/>
    <cellStyle name="Calculation 2 13 2 4 9" xfId="42355"/>
    <cellStyle name="Calculation 2 13 2 5" xfId="24932"/>
    <cellStyle name="Calculation 2 13 2 6" xfId="21248"/>
    <cellStyle name="Calculation 2 13 2 7" xfId="21018"/>
    <cellStyle name="Calculation 2 13 2 8" xfId="24404"/>
    <cellStyle name="Calculation 2 13 2 9" xfId="23858"/>
    <cellStyle name="Calculation 2 13 3" xfId="20253"/>
    <cellStyle name="Calculation 2 13 3 2" xfId="28187"/>
    <cellStyle name="Calculation 2 13 3 3" xfId="30758"/>
    <cellStyle name="Calculation 2 13 3 4" xfId="33200"/>
    <cellStyle name="Calculation 2 13 3 5" xfId="35604"/>
    <cellStyle name="Calculation 2 13 3 6" xfId="37812"/>
    <cellStyle name="Calculation 2 13 3 7" xfId="22121"/>
    <cellStyle name="Calculation 2 13 3 8" xfId="40438"/>
    <cellStyle name="Calculation 2 13 3 9" xfId="42797"/>
    <cellStyle name="Calculation 2 13 4" xfId="18714"/>
    <cellStyle name="Calculation 2 13 4 2" xfId="26648"/>
    <cellStyle name="Calculation 2 13 4 3" xfId="29220"/>
    <cellStyle name="Calculation 2 13 4 4" xfId="31662"/>
    <cellStyle name="Calculation 2 13 4 5" xfId="34066"/>
    <cellStyle name="Calculation 2 13 4 6" xfId="36318"/>
    <cellStyle name="Calculation 2 13 4 7" xfId="20898"/>
    <cellStyle name="Calculation 2 13 4 8" xfId="38900"/>
    <cellStyle name="Calculation 2 13 4 9" xfId="41259"/>
    <cellStyle name="Calculation 2 13 5" xfId="20086"/>
    <cellStyle name="Calculation 2 13 5 2" xfId="28020"/>
    <cellStyle name="Calculation 2 13 5 3" xfId="30591"/>
    <cellStyle name="Calculation 2 13 5 4" xfId="33033"/>
    <cellStyle name="Calculation 2 13 5 5" xfId="35437"/>
    <cellStyle name="Calculation 2 13 5 6" xfId="37645"/>
    <cellStyle name="Calculation 2 13 5 7" xfId="20932"/>
    <cellStyle name="Calculation 2 13 5 8" xfId="40271"/>
    <cellStyle name="Calculation 2 13 5 9" xfId="42630"/>
    <cellStyle name="Calculation 2 13 6" xfId="24661"/>
    <cellStyle name="Calculation 2 13 7" xfId="21383"/>
    <cellStyle name="Calculation 2 13 8" xfId="25113"/>
    <cellStyle name="Calculation 2 13 9" xfId="21161"/>
    <cellStyle name="Calculation 2 14" xfId="14926"/>
    <cellStyle name="Calculation 2 14 10" xfId="22988"/>
    <cellStyle name="Calculation 2 14 11" xfId="21094"/>
    <cellStyle name="Calculation 2 14 12" xfId="38208"/>
    <cellStyle name="Calculation 2 14 2" xfId="15222"/>
    <cellStyle name="Calculation 2 14 2 10" xfId="23028"/>
    <cellStyle name="Calculation 2 14 2 11" xfId="25279"/>
    <cellStyle name="Calculation 2 14 2 2" xfId="20133"/>
    <cellStyle name="Calculation 2 14 2 2 2" xfId="28067"/>
    <cellStyle name="Calculation 2 14 2 2 3" xfId="30638"/>
    <cellStyle name="Calculation 2 14 2 2 4" xfId="33080"/>
    <cellStyle name="Calculation 2 14 2 2 5" xfId="35484"/>
    <cellStyle name="Calculation 2 14 2 2 6" xfId="37692"/>
    <cellStyle name="Calculation 2 14 2 2 7" xfId="23805"/>
    <cellStyle name="Calculation 2 14 2 2 8" xfId="40318"/>
    <cellStyle name="Calculation 2 14 2 2 9" xfId="42677"/>
    <cellStyle name="Calculation 2 14 2 3" xfId="19819"/>
    <cellStyle name="Calculation 2 14 2 3 2" xfId="27753"/>
    <cellStyle name="Calculation 2 14 2 3 3" xfId="30325"/>
    <cellStyle name="Calculation 2 14 2 3 4" xfId="32767"/>
    <cellStyle name="Calculation 2 14 2 3 5" xfId="35171"/>
    <cellStyle name="Calculation 2 14 2 3 6" xfId="37406"/>
    <cellStyle name="Calculation 2 14 2 3 7" xfId="24273"/>
    <cellStyle name="Calculation 2 14 2 3 8" xfId="40005"/>
    <cellStyle name="Calculation 2 14 2 3 9" xfId="42364"/>
    <cellStyle name="Calculation 2 14 2 4" xfId="20046"/>
    <cellStyle name="Calculation 2 14 2 4 2" xfId="27980"/>
    <cellStyle name="Calculation 2 14 2 4 3" xfId="30551"/>
    <cellStyle name="Calculation 2 14 2 4 4" xfId="32993"/>
    <cellStyle name="Calculation 2 14 2 4 5" xfId="35397"/>
    <cellStyle name="Calculation 2 14 2 4 6" xfId="37610"/>
    <cellStyle name="Calculation 2 14 2 4 7" xfId="26177"/>
    <cellStyle name="Calculation 2 14 2 4 8" xfId="40231"/>
    <cellStyle name="Calculation 2 14 2 4 9" xfId="42590"/>
    <cellStyle name="Calculation 2 14 2 5" xfId="24933"/>
    <cellStyle name="Calculation 2 14 2 6" xfId="25401"/>
    <cellStyle name="Calculation 2 14 2 7" xfId="25181"/>
    <cellStyle name="Calculation 2 14 2 8" xfId="24405"/>
    <cellStyle name="Calculation 2 14 2 9" xfId="23013"/>
    <cellStyle name="Calculation 2 14 3" xfId="20250"/>
    <cellStyle name="Calculation 2 14 3 2" xfId="28184"/>
    <cellStyle name="Calculation 2 14 3 3" xfId="30755"/>
    <cellStyle name="Calculation 2 14 3 4" xfId="33197"/>
    <cellStyle name="Calculation 2 14 3 5" xfId="35601"/>
    <cellStyle name="Calculation 2 14 3 6" xfId="37809"/>
    <cellStyle name="Calculation 2 14 3 7" xfId="21502"/>
    <cellStyle name="Calculation 2 14 3 8" xfId="40435"/>
    <cellStyle name="Calculation 2 14 3 9" xfId="42794"/>
    <cellStyle name="Calculation 2 14 4" xfId="19870"/>
    <cellStyle name="Calculation 2 14 4 2" xfId="27804"/>
    <cellStyle name="Calculation 2 14 4 3" xfId="30376"/>
    <cellStyle name="Calculation 2 14 4 4" xfId="32818"/>
    <cellStyle name="Calculation 2 14 4 5" xfId="35222"/>
    <cellStyle name="Calculation 2 14 4 6" xfId="37457"/>
    <cellStyle name="Calculation 2 14 4 7" xfId="22080"/>
    <cellStyle name="Calculation 2 14 4 8" xfId="40056"/>
    <cellStyle name="Calculation 2 14 4 9" xfId="42415"/>
    <cellStyle name="Calculation 2 14 5" xfId="19657"/>
    <cellStyle name="Calculation 2 14 5 2" xfId="27591"/>
    <cellStyle name="Calculation 2 14 5 3" xfId="30163"/>
    <cellStyle name="Calculation 2 14 5 4" xfId="32605"/>
    <cellStyle name="Calculation 2 14 5 5" xfId="35009"/>
    <cellStyle name="Calculation 2 14 5 6" xfId="37254"/>
    <cellStyle name="Calculation 2 14 5 7" xfId="21478"/>
    <cellStyle name="Calculation 2 14 5 8" xfId="39843"/>
    <cellStyle name="Calculation 2 14 5 9" xfId="42202"/>
    <cellStyle name="Calculation 2 14 6" xfId="24674"/>
    <cellStyle name="Calculation 2 14 7" xfId="21379"/>
    <cellStyle name="Calculation 2 14 8" xfId="25117"/>
    <cellStyle name="Calculation 2 14 9" xfId="25313"/>
    <cellStyle name="Calculation 2 15" xfId="17385"/>
    <cellStyle name="Calculation 2 15 10" xfId="24640"/>
    <cellStyle name="Calculation 2 15 11" xfId="24472"/>
    <cellStyle name="Calculation 2 15 2" xfId="18604"/>
    <cellStyle name="Calculation 2 15 2 2" xfId="26538"/>
    <cellStyle name="Calculation 2 15 2 3" xfId="29110"/>
    <cellStyle name="Calculation 2 15 2 4" xfId="31552"/>
    <cellStyle name="Calculation 2 15 2 5" xfId="33956"/>
    <cellStyle name="Calculation 2 15 2 6" xfId="36214"/>
    <cellStyle name="Calculation 2 15 2 7" xfId="25584"/>
    <cellStyle name="Calculation 2 15 2 8" xfId="38790"/>
    <cellStyle name="Calculation 2 15 2 9" xfId="41149"/>
    <cellStyle name="Calculation 2 15 3" xfId="18672"/>
    <cellStyle name="Calculation 2 15 3 2" xfId="26606"/>
    <cellStyle name="Calculation 2 15 3 3" xfId="29178"/>
    <cellStyle name="Calculation 2 15 3 4" xfId="31620"/>
    <cellStyle name="Calculation 2 15 3 5" xfId="34024"/>
    <cellStyle name="Calculation 2 15 3 6" xfId="36276"/>
    <cellStyle name="Calculation 2 15 3 7" xfId="24679"/>
    <cellStyle name="Calculation 2 15 3 8" xfId="38858"/>
    <cellStyle name="Calculation 2 15 3 9" xfId="41217"/>
    <cellStyle name="Calculation 2 15 4" xfId="19894"/>
    <cellStyle name="Calculation 2 15 4 2" xfId="27828"/>
    <cellStyle name="Calculation 2 15 4 3" xfId="30400"/>
    <cellStyle name="Calculation 2 15 4 4" xfId="32842"/>
    <cellStyle name="Calculation 2 15 4 5" xfId="35246"/>
    <cellStyle name="Calculation 2 15 4 6" xfId="37479"/>
    <cellStyle name="Calculation 2 15 4 7" xfId="24677"/>
    <cellStyle name="Calculation 2 15 4 8" xfId="40080"/>
    <cellStyle name="Calculation 2 15 4 9" xfId="42439"/>
    <cellStyle name="Calculation 2 15 5" xfId="25845"/>
    <cellStyle name="Calculation 2 15 6" xfId="24987"/>
    <cellStyle name="Calculation 2 15 7" xfId="24590"/>
    <cellStyle name="Calculation 2 15 8" xfId="21411"/>
    <cellStyle name="Calculation 2 15 9" xfId="31313"/>
    <cellStyle name="Calculation 2 16" xfId="2422"/>
    <cellStyle name="Calculation 2 17" xfId="43250"/>
    <cellStyle name="Calculation 2 2" xfId="2423"/>
    <cellStyle name="Calculation 2 2 10" xfId="2427"/>
    <cellStyle name="Calculation 2 2 10 10" xfId="22483"/>
    <cellStyle name="Calculation 2 2 10 11" xfId="22880"/>
    <cellStyle name="Calculation 2 2 10 12" xfId="22700"/>
    <cellStyle name="Calculation 2 2 10 2" xfId="14986"/>
    <cellStyle name="Calculation 2 2 10 2 10" xfId="23062"/>
    <cellStyle name="Calculation 2 2 10 2 11" xfId="24023"/>
    <cellStyle name="Calculation 2 2 10 2 2" xfId="20245"/>
    <cellStyle name="Calculation 2 2 10 2 2 2" xfId="28179"/>
    <cellStyle name="Calculation 2 2 10 2 2 3" xfId="30750"/>
    <cellStyle name="Calculation 2 2 10 2 2 4" xfId="33192"/>
    <cellStyle name="Calculation 2 2 10 2 2 5" xfId="35596"/>
    <cellStyle name="Calculation 2 2 10 2 2 6" xfId="37804"/>
    <cellStyle name="Calculation 2 2 10 2 2 7" xfId="23816"/>
    <cellStyle name="Calculation 2 2 10 2 2 8" xfId="40430"/>
    <cellStyle name="Calculation 2 2 10 2 2 9" xfId="42789"/>
    <cellStyle name="Calculation 2 2 10 2 3" xfId="19868"/>
    <cellStyle name="Calculation 2 2 10 2 3 2" xfId="27802"/>
    <cellStyle name="Calculation 2 2 10 2 3 3" xfId="30374"/>
    <cellStyle name="Calculation 2 2 10 2 3 4" xfId="32816"/>
    <cellStyle name="Calculation 2 2 10 2 3 5" xfId="35220"/>
    <cellStyle name="Calculation 2 2 10 2 3 6" xfId="37455"/>
    <cellStyle name="Calculation 2 2 10 2 3 7" xfId="21485"/>
    <cellStyle name="Calculation 2 2 10 2 3 8" xfId="40054"/>
    <cellStyle name="Calculation 2 2 10 2 3 9" xfId="42413"/>
    <cellStyle name="Calculation 2 2 10 2 4" xfId="18715"/>
    <cellStyle name="Calculation 2 2 10 2 4 2" xfId="26649"/>
    <cellStyle name="Calculation 2 2 10 2 4 3" xfId="29221"/>
    <cellStyle name="Calculation 2 2 10 2 4 4" xfId="31663"/>
    <cellStyle name="Calculation 2 2 10 2 4 5" xfId="34067"/>
    <cellStyle name="Calculation 2 2 10 2 4 6" xfId="36319"/>
    <cellStyle name="Calculation 2 2 10 2 4 7" xfId="23386"/>
    <cellStyle name="Calculation 2 2 10 2 4 8" xfId="38901"/>
    <cellStyle name="Calculation 2 2 10 2 4 9" xfId="41260"/>
    <cellStyle name="Calculation 2 2 10 2 5" xfId="24697"/>
    <cellStyle name="Calculation 2 2 10 2 6" xfId="21366"/>
    <cellStyle name="Calculation 2 2 10 2 7" xfId="25129"/>
    <cellStyle name="Calculation 2 2 10 2 8" xfId="24459"/>
    <cellStyle name="Calculation 2 2 10 2 9" xfId="38190"/>
    <cellStyle name="Calculation 2 2 10 3" xfId="19652"/>
    <cellStyle name="Calculation 2 2 10 3 2" xfId="27586"/>
    <cellStyle name="Calculation 2 2 10 3 3" xfId="30158"/>
    <cellStyle name="Calculation 2 2 10 3 4" xfId="32600"/>
    <cellStyle name="Calculation 2 2 10 3 5" xfId="35004"/>
    <cellStyle name="Calculation 2 2 10 3 6" xfId="37249"/>
    <cellStyle name="Calculation 2 2 10 3 7" xfId="36038"/>
    <cellStyle name="Calculation 2 2 10 3 8" xfId="39838"/>
    <cellStyle name="Calculation 2 2 10 3 9" xfId="42197"/>
    <cellStyle name="Calculation 2 2 10 4" xfId="20458"/>
    <cellStyle name="Calculation 2 2 10 4 2" xfId="28392"/>
    <cellStyle name="Calculation 2 2 10 4 3" xfId="30949"/>
    <cellStyle name="Calculation 2 2 10 4 4" xfId="33391"/>
    <cellStyle name="Calculation 2 2 10 4 5" xfId="35794"/>
    <cellStyle name="Calculation 2 2 10 4 6" xfId="37992"/>
    <cellStyle name="Calculation 2 2 10 4 7" xfId="23834"/>
    <cellStyle name="Calculation 2 2 10 4 8" xfId="40625"/>
    <cellStyle name="Calculation 2 2 10 4 9" xfId="42983"/>
    <cellStyle name="Calculation 2 2 10 5" xfId="19010"/>
    <cellStyle name="Calculation 2 2 10 5 2" xfId="26944"/>
    <cellStyle name="Calculation 2 2 10 5 3" xfId="29516"/>
    <cellStyle name="Calculation 2 2 10 5 4" xfId="31958"/>
    <cellStyle name="Calculation 2 2 10 5 5" xfId="34362"/>
    <cellStyle name="Calculation 2 2 10 5 6" xfId="36607"/>
    <cellStyle name="Calculation 2 2 10 5 7" xfId="21191"/>
    <cellStyle name="Calculation 2 2 10 5 8" xfId="39196"/>
    <cellStyle name="Calculation 2 2 10 5 9" xfId="41555"/>
    <cellStyle name="Calculation 2 2 10 6" xfId="21689"/>
    <cellStyle name="Calculation 2 2 10 7" xfId="23790"/>
    <cellStyle name="Calculation 2 2 10 8" xfId="22140"/>
    <cellStyle name="Calculation 2 2 10 9" xfId="23280"/>
    <cellStyle name="Calculation 2 2 11" xfId="14982"/>
    <cellStyle name="Calculation 2 2 11 10" xfId="21682"/>
    <cellStyle name="Calculation 2 2 11 11" xfId="22883"/>
    <cellStyle name="Calculation 2 2 11 2" xfId="20247"/>
    <cellStyle name="Calculation 2 2 11 2 2" xfId="28181"/>
    <cellStyle name="Calculation 2 2 11 2 3" xfId="30752"/>
    <cellStyle name="Calculation 2 2 11 2 4" xfId="33194"/>
    <cellStyle name="Calculation 2 2 11 2 5" xfId="35598"/>
    <cellStyle name="Calculation 2 2 11 2 6" xfId="37806"/>
    <cellStyle name="Calculation 2 2 11 2 7" xfId="21583"/>
    <cellStyle name="Calculation 2 2 11 2 8" xfId="40432"/>
    <cellStyle name="Calculation 2 2 11 2 9" xfId="42791"/>
    <cellStyle name="Calculation 2 2 11 3" xfId="19869"/>
    <cellStyle name="Calculation 2 2 11 3 2" xfId="27803"/>
    <cellStyle name="Calculation 2 2 11 3 3" xfId="30375"/>
    <cellStyle name="Calculation 2 2 11 3 4" xfId="32817"/>
    <cellStyle name="Calculation 2 2 11 3 5" xfId="35221"/>
    <cellStyle name="Calculation 2 2 11 3 6" xfId="37456"/>
    <cellStyle name="Calculation 2 2 11 3 7" xfId="22081"/>
    <cellStyle name="Calculation 2 2 11 3 8" xfId="40055"/>
    <cellStyle name="Calculation 2 2 11 3 9" xfId="42414"/>
    <cellStyle name="Calculation 2 2 11 4" xfId="19005"/>
    <cellStyle name="Calculation 2 2 11 4 2" xfId="26939"/>
    <cellStyle name="Calculation 2 2 11 4 3" xfId="29511"/>
    <cellStyle name="Calculation 2 2 11 4 4" xfId="31953"/>
    <cellStyle name="Calculation 2 2 11 4 5" xfId="34357"/>
    <cellStyle name="Calculation 2 2 11 4 6" xfId="36602"/>
    <cellStyle name="Calculation 2 2 11 4 7" xfId="21449"/>
    <cellStyle name="Calculation 2 2 11 4 8" xfId="39191"/>
    <cellStyle name="Calculation 2 2 11 4 9" xfId="41550"/>
    <cellStyle name="Calculation 2 2 11 5" xfId="24693"/>
    <cellStyle name="Calculation 2 2 11 6" xfId="21368"/>
    <cellStyle name="Calculation 2 2 11 7" xfId="24071"/>
    <cellStyle name="Calculation 2 2 11 8" xfId="25816"/>
    <cellStyle name="Calculation 2 2 11 9" xfId="22990"/>
    <cellStyle name="Calculation 2 2 12" xfId="17386"/>
    <cellStyle name="Calculation 2 2 12 10" xfId="38271"/>
    <cellStyle name="Calculation 2 2 12 11" xfId="20871"/>
    <cellStyle name="Calculation 2 2 12 2" xfId="20019"/>
    <cellStyle name="Calculation 2 2 12 2 2" xfId="27953"/>
    <cellStyle name="Calculation 2 2 12 2 3" xfId="30524"/>
    <cellStyle name="Calculation 2 2 12 2 4" xfId="32966"/>
    <cellStyle name="Calculation 2 2 12 2 5" xfId="35370"/>
    <cellStyle name="Calculation 2 2 12 2 6" xfId="37583"/>
    <cellStyle name="Calculation 2 2 12 2 7" xfId="21217"/>
    <cellStyle name="Calculation 2 2 12 2 8" xfId="40204"/>
    <cellStyle name="Calculation 2 2 12 2 9" xfId="42563"/>
    <cellStyle name="Calculation 2 2 12 3" xfId="20315"/>
    <cellStyle name="Calculation 2 2 12 3 2" xfId="28249"/>
    <cellStyle name="Calculation 2 2 12 3 3" xfId="30820"/>
    <cellStyle name="Calculation 2 2 12 3 4" xfId="33262"/>
    <cellStyle name="Calculation 2 2 12 3 5" xfId="35666"/>
    <cellStyle name="Calculation 2 2 12 3 6" xfId="37868"/>
    <cellStyle name="Calculation 2 2 12 3 7" xfId="24318"/>
    <cellStyle name="Calculation 2 2 12 3 8" xfId="40500"/>
    <cellStyle name="Calculation 2 2 12 3 9" xfId="42859"/>
    <cellStyle name="Calculation 2 2 12 4" xfId="18637"/>
    <cellStyle name="Calculation 2 2 12 4 2" xfId="26571"/>
    <cellStyle name="Calculation 2 2 12 4 3" xfId="29143"/>
    <cellStyle name="Calculation 2 2 12 4 4" xfId="31585"/>
    <cellStyle name="Calculation 2 2 12 4 5" xfId="33989"/>
    <cellStyle name="Calculation 2 2 12 4 6" xfId="36247"/>
    <cellStyle name="Calculation 2 2 12 4 7" xfId="24508"/>
    <cellStyle name="Calculation 2 2 12 4 8" xfId="38823"/>
    <cellStyle name="Calculation 2 2 12 4 9" xfId="41182"/>
    <cellStyle name="Calculation 2 2 12 5" xfId="25846"/>
    <cellStyle name="Calculation 2 2 12 6" xfId="20832"/>
    <cellStyle name="Calculation 2 2 12 7" xfId="21229"/>
    <cellStyle name="Calculation 2 2 12 8" xfId="24195"/>
    <cellStyle name="Calculation 2 2 12 9" xfId="21931"/>
    <cellStyle name="Calculation 2 2 13" xfId="19656"/>
    <cellStyle name="Calculation 2 2 13 2" xfId="27590"/>
    <cellStyle name="Calculation 2 2 13 3" xfId="30162"/>
    <cellStyle name="Calculation 2 2 13 4" xfId="32604"/>
    <cellStyle name="Calculation 2 2 13 5" xfId="35008"/>
    <cellStyle name="Calculation 2 2 13 6" xfId="37253"/>
    <cellStyle name="Calculation 2 2 13 7" xfId="24551"/>
    <cellStyle name="Calculation 2 2 13 8" xfId="39842"/>
    <cellStyle name="Calculation 2 2 13 9" xfId="42201"/>
    <cellStyle name="Calculation 2 2 14" xfId="19435"/>
    <cellStyle name="Calculation 2 2 14 2" xfId="27369"/>
    <cellStyle name="Calculation 2 2 14 3" xfId="29941"/>
    <cellStyle name="Calculation 2 2 14 4" xfId="32383"/>
    <cellStyle name="Calculation 2 2 14 5" xfId="34787"/>
    <cellStyle name="Calculation 2 2 14 6" xfId="37032"/>
    <cellStyle name="Calculation 2 2 14 7" xfId="25209"/>
    <cellStyle name="Calculation 2 2 14 8" xfId="39621"/>
    <cellStyle name="Calculation 2 2 14 9" xfId="41980"/>
    <cellStyle name="Calculation 2 2 15" xfId="19006"/>
    <cellStyle name="Calculation 2 2 15 2" xfId="26940"/>
    <cellStyle name="Calculation 2 2 15 3" xfId="29512"/>
    <cellStyle name="Calculation 2 2 15 4" xfId="31954"/>
    <cellStyle name="Calculation 2 2 15 5" xfId="34358"/>
    <cellStyle name="Calculation 2 2 15 6" xfId="36603"/>
    <cellStyle name="Calculation 2 2 15 7" xfId="21103"/>
    <cellStyle name="Calculation 2 2 15 8" xfId="39192"/>
    <cellStyle name="Calculation 2 2 15 9" xfId="41551"/>
    <cellStyle name="Calculation 2 2 16" xfId="21685"/>
    <cellStyle name="Calculation 2 2 17" xfId="23794"/>
    <cellStyle name="Calculation 2 2 18" xfId="22136"/>
    <cellStyle name="Calculation 2 2 19" xfId="23284"/>
    <cellStyle name="Calculation 2 2 2" xfId="2428"/>
    <cellStyle name="Calculation 2 2 2 10" xfId="22484"/>
    <cellStyle name="Calculation 2 2 2 11" xfId="28597"/>
    <cellStyle name="Calculation 2 2 2 12" xfId="25915"/>
    <cellStyle name="Calculation 2 2 2 2" xfId="14987"/>
    <cellStyle name="Calculation 2 2 2 2 10" xfId="38183"/>
    <cellStyle name="Calculation 2 2 2 2 11" xfId="36002"/>
    <cellStyle name="Calculation 2 2 2 2 2" xfId="18828"/>
    <cellStyle name="Calculation 2 2 2 2 2 2" xfId="26762"/>
    <cellStyle name="Calculation 2 2 2 2 2 3" xfId="29334"/>
    <cellStyle name="Calculation 2 2 2 2 2 4" xfId="31776"/>
    <cellStyle name="Calculation 2 2 2 2 2 5" xfId="34180"/>
    <cellStyle name="Calculation 2 2 2 2 2 6" xfId="36432"/>
    <cellStyle name="Calculation 2 2 2 2 2 7" xfId="24514"/>
    <cellStyle name="Calculation 2 2 2 2 2 8" xfId="39014"/>
    <cellStyle name="Calculation 2 2 2 2 2 9" xfId="41373"/>
    <cellStyle name="Calculation 2 2 2 2 3" xfId="19002"/>
    <cellStyle name="Calculation 2 2 2 2 3 2" xfId="26936"/>
    <cellStyle name="Calculation 2 2 2 2 3 3" xfId="29508"/>
    <cellStyle name="Calculation 2 2 2 2 3 4" xfId="31950"/>
    <cellStyle name="Calculation 2 2 2 2 3 5" xfId="34354"/>
    <cellStyle name="Calculation 2 2 2 2 3 6" xfId="36599"/>
    <cellStyle name="Calculation 2 2 2 2 3 7" xfId="23442"/>
    <cellStyle name="Calculation 2 2 2 2 3 8" xfId="39188"/>
    <cellStyle name="Calculation 2 2 2 2 3 9" xfId="41547"/>
    <cellStyle name="Calculation 2 2 2 2 4" xfId="20465"/>
    <cellStyle name="Calculation 2 2 2 2 4 2" xfId="28399"/>
    <cellStyle name="Calculation 2 2 2 2 4 3" xfId="30956"/>
    <cellStyle name="Calculation 2 2 2 2 4 4" xfId="33398"/>
    <cellStyle name="Calculation 2 2 2 2 4 5" xfId="35801"/>
    <cellStyle name="Calculation 2 2 2 2 4 6" xfId="37999"/>
    <cellStyle name="Calculation 2 2 2 2 4 7" xfId="23835"/>
    <cellStyle name="Calculation 2 2 2 2 4 8" xfId="40632"/>
    <cellStyle name="Calculation 2 2 2 2 4 9" xfId="42990"/>
    <cellStyle name="Calculation 2 2 2 2 5" xfId="24698"/>
    <cellStyle name="Calculation 2 2 2 2 6" xfId="21365"/>
    <cellStyle name="Calculation 2 2 2 2 7" xfId="24073"/>
    <cellStyle name="Calculation 2 2 2 2 8" xfId="25815"/>
    <cellStyle name="Calculation 2 2 2 2 9" xfId="38344"/>
    <cellStyle name="Calculation 2 2 2 3" xfId="19651"/>
    <cellStyle name="Calculation 2 2 2 3 2" xfId="27585"/>
    <cellStyle name="Calculation 2 2 2 3 3" xfId="30157"/>
    <cellStyle name="Calculation 2 2 2 3 4" xfId="32599"/>
    <cellStyle name="Calculation 2 2 2 3 5" xfId="35003"/>
    <cellStyle name="Calculation 2 2 2 3 6" xfId="37248"/>
    <cellStyle name="Calculation 2 2 2 3 7" xfId="23967"/>
    <cellStyle name="Calculation 2 2 2 3 8" xfId="39837"/>
    <cellStyle name="Calculation 2 2 2 3 9" xfId="42196"/>
    <cellStyle name="Calculation 2 2 2 4" xfId="19431"/>
    <cellStyle name="Calculation 2 2 2 4 2" xfId="27365"/>
    <cellStyle name="Calculation 2 2 2 4 3" xfId="29937"/>
    <cellStyle name="Calculation 2 2 2 4 4" xfId="32379"/>
    <cellStyle name="Calculation 2 2 2 4 5" xfId="34783"/>
    <cellStyle name="Calculation 2 2 2 4 6" xfId="37028"/>
    <cellStyle name="Calculation 2 2 2 4 7" xfId="24253"/>
    <cellStyle name="Calculation 2 2 2 4 8" xfId="39617"/>
    <cellStyle name="Calculation 2 2 2 4 9" xfId="41976"/>
    <cellStyle name="Calculation 2 2 2 5" xfId="19011"/>
    <cellStyle name="Calculation 2 2 2 5 2" xfId="26945"/>
    <cellStyle name="Calculation 2 2 2 5 3" xfId="29517"/>
    <cellStyle name="Calculation 2 2 2 5 4" xfId="31959"/>
    <cellStyle name="Calculation 2 2 2 5 5" xfId="34363"/>
    <cellStyle name="Calculation 2 2 2 5 6" xfId="36608"/>
    <cellStyle name="Calculation 2 2 2 5 7" xfId="23444"/>
    <cellStyle name="Calculation 2 2 2 5 8" xfId="39197"/>
    <cellStyle name="Calculation 2 2 2 5 9" xfId="41556"/>
    <cellStyle name="Calculation 2 2 2 6" xfId="21690"/>
    <cellStyle name="Calculation 2 2 2 7" xfId="23789"/>
    <cellStyle name="Calculation 2 2 2 8" xfId="22141"/>
    <cellStyle name="Calculation 2 2 2 9" xfId="23279"/>
    <cellStyle name="Calculation 2 2 20" xfId="22479"/>
    <cellStyle name="Calculation 2 2 21" xfId="28594"/>
    <cellStyle name="Calculation 2 2 22" xfId="22698"/>
    <cellStyle name="Calculation 2 2 3" xfId="2429"/>
    <cellStyle name="Calculation 2 2 3 10" xfId="22485"/>
    <cellStyle name="Calculation 2 2 3 11" xfId="22879"/>
    <cellStyle name="Calculation 2 2 3 12" xfId="25912"/>
    <cellStyle name="Calculation 2 2 3 2" xfId="14988"/>
    <cellStyle name="Calculation 2 2 3 2 10" xfId="20886"/>
    <cellStyle name="Calculation 2 2 3 2 11" xfId="38207"/>
    <cellStyle name="Calculation 2 2 3 2 2" xfId="20244"/>
    <cellStyle name="Calculation 2 2 3 2 2 2" xfId="28178"/>
    <cellStyle name="Calculation 2 2 3 2 2 3" xfId="30749"/>
    <cellStyle name="Calculation 2 2 3 2 2 4" xfId="33191"/>
    <cellStyle name="Calculation 2 2 3 2 2 5" xfId="35595"/>
    <cellStyle name="Calculation 2 2 3 2 2 6" xfId="37803"/>
    <cellStyle name="Calculation 2 2 3 2 2 7" xfId="23815"/>
    <cellStyle name="Calculation 2 2 3 2 2 8" xfId="40429"/>
    <cellStyle name="Calculation 2 2 3 2 2 9" xfId="42788"/>
    <cellStyle name="Calculation 2 2 3 2 3" xfId="18712"/>
    <cellStyle name="Calculation 2 2 3 2 3 2" xfId="26646"/>
    <cellStyle name="Calculation 2 2 3 2 3 3" xfId="29218"/>
    <cellStyle name="Calculation 2 2 3 2 3 4" xfId="31660"/>
    <cellStyle name="Calculation 2 2 3 2 3 5" xfId="34064"/>
    <cellStyle name="Calculation 2 2 3 2 3 6" xfId="36316"/>
    <cellStyle name="Calculation 2 2 3 2 3 7" xfId="20899"/>
    <cellStyle name="Calculation 2 2 3 2 3 8" xfId="38898"/>
    <cellStyle name="Calculation 2 2 3 2 3 9" xfId="41257"/>
    <cellStyle name="Calculation 2 2 3 2 4" xfId="20320"/>
    <cellStyle name="Calculation 2 2 3 2 4 2" xfId="28254"/>
    <cellStyle name="Calculation 2 2 3 2 4 3" xfId="30825"/>
    <cellStyle name="Calculation 2 2 3 2 4 4" xfId="33267"/>
    <cellStyle name="Calculation 2 2 3 2 4 5" xfId="35671"/>
    <cellStyle name="Calculation 2 2 3 2 4 6" xfId="37873"/>
    <cellStyle name="Calculation 2 2 3 2 4 7" xfId="23823"/>
    <cellStyle name="Calculation 2 2 3 2 4 8" xfId="40505"/>
    <cellStyle name="Calculation 2 2 3 2 4 9" xfId="42864"/>
    <cellStyle name="Calculation 2 2 3 2 5" xfId="24699"/>
    <cellStyle name="Calculation 2 2 3 2 6" xfId="25514"/>
    <cellStyle name="Calculation 2 2 3 2 7" xfId="20966"/>
    <cellStyle name="Calculation 2 2 3 2 8" xfId="21156"/>
    <cellStyle name="Calculation 2 2 3 2 9" xfId="38353"/>
    <cellStyle name="Calculation 2 2 3 3" xfId="19650"/>
    <cellStyle name="Calculation 2 2 3 3 2" xfId="27584"/>
    <cellStyle name="Calculation 2 2 3 3 3" xfId="30156"/>
    <cellStyle name="Calculation 2 2 3 3 4" xfId="32598"/>
    <cellStyle name="Calculation 2 2 3 3 5" xfId="35002"/>
    <cellStyle name="Calculation 2 2 3 3 6" xfId="37247"/>
    <cellStyle name="Calculation 2 2 3 3 7" xfId="21057"/>
    <cellStyle name="Calculation 2 2 3 3 8" xfId="39836"/>
    <cellStyle name="Calculation 2 2 3 3 9" xfId="42195"/>
    <cellStyle name="Calculation 2 2 3 4" xfId="19430"/>
    <cellStyle name="Calculation 2 2 3 4 2" xfId="27364"/>
    <cellStyle name="Calculation 2 2 3 4 3" xfId="29936"/>
    <cellStyle name="Calculation 2 2 3 4 4" xfId="32378"/>
    <cellStyle name="Calculation 2 2 3 4 5" xfId="34782"/>
    <cellStyle name="Calculation 2 2 3 4 6" xfId="37027"/>
    <cellStyle name="Calculation 2 2 3 4 7" xfId="21201"/>
    <cellStyle name="Calculation 2 2 3 4 8" xfId="39616"/>
    <cellStyle name="Calculation 2 2 3 4 9" xfId="41975"/>
    <cellStyle name="Calculation 2 2 3 5" xfId="19012"/>
    <cellStyle name="Calculation 2 2 3 5 2" xfId="26946"/>
    <cellStyle name="Calculation 2 2 3 5 3" xfId="29518"/>
    <cellStyle name="Calculation 2 2 3 5 4" xfId="31960"/>
    <cellStyle name="Calculation 2 2 3 5 5" xfId="34364"/>
    <cellStyle name="Calculation 2 2 3 5 6" xfId="36609"/>
    <cellStyle name="Calculation 2 2 3 5 7" xfId="21450"/>
    <cellStyle name="Calculation 2 2 3 5 8" xfId="39198"/>
    <cellStyle name="Calculation 2 2 3 5 9" xfId="41557"/>
    <cellStyle name="Calculation 2 2 3 6" xfId="21691"/>
    <cellStyle name="Calculation 2 2 3 7" xfId="23788"/>
    <cellStyle name="Calculation 2 2 3 8" xfId="22142"/>
    <cellStyle name="Calculation 2 2 3 9" xfId="23278"/>
    <cellStyle name="Calculation 2 2 4" xfId="2430"/>
    <cellStyle name="Calculation 2 2 4 10" xfId="22486"/>
    <cellStyle name="Calculation 2 2 4 11" xfId="28598"/>
    <cellStyle name="Calculation 2 2 4 12" xfId="22701"/>
    <cellStyle name="Calculation 2 2 4 2" xfId="14989"/>
    <cellStyle name="Calculation 2 2 4 2 10" xfId="38436"/>
    <cellStyle name="Calculation 2 2 4 2 11" xfId="36137"/>
    <cellStyle name="Calculation 2 2 4 2 2" xfId="18827"/>
    <cellStyle name="Calculation 2 2 4 2 2 2" xfId="26761"/>
    <cellStyle name="Calculation 2 2 4 2 2 3" xfId="29333"/>
    <cellStyle name="Calculation 2 2 4 2 2 4" xfId="31775"/>
    <cellStyle name="Calculation 2 2 4 2 2 5" xfId="34179"/>
    <cellStyle name="Calculation 2 2 4 2 2 6" xfId="36431"/>
    <cellStyle name="Calculation 2 2 4 2 2 7" xfId="25598"/>
    <cellStyle name="Calculation 2 2 4 2 2 8" xfId="39013"/>
    <cellStyle name="Calculation 2 2 4 2 2 9" xfId="41372"/>
    <cellStyle name="Calculation 2 2 4 2 3" xfId="19001"/>
    <cellStyle name="Calculation 2 2 4 2 3 2" xfId="26935"/>
    <cellStyle name="Calculation 2 2 4 2 3 3" xfId="29507"/>
    <cellStyle name="Calculation 2 2 4 2 3 4" xfId="31949"/>
    <cellStyle name="Calculation 2 2 4 2 3 5" xfId="34353"/>
    <cellStyle name="Calculation 2 2 4 2 3 6" xfId="36598"/>
    <cellStyle name="Calculation 2 2 4 2 3 7" xfId="25351"/>
    <cellStyle name="Calculation 2 2 4 2 3 8" xfId="39187"/>
    <cellStyle name="Calculation 2 2 4 2 3 9" xfId="41546"/>
    <cellStyle name="Calculation 2 2 4 2 4" xfId="18895"/>
    <cellStyle name="Calculation 2 2 4 2 4 2" xfId="26829"/>
    <cellStyle name="Calculation 2 2 4 2 4 3" xfId="29401"/>
    <cellStyle name="Calculation 2 2 4 2 4 4" xfId="31843"/>
    <cellStyle name="Calculation 2 2 4 2 4 5" xfId="34247"/>
    <cellStyle name="Calculation 2 2 4 2 4 6" xfId="36492"/>
    <cellStyle name="Calculation 2 2 4 2 4 7" xfId="23418"/>
    <cellStyle name="Calculation 2 2 4 2 4 8" xfId="39081"/>
    <cellStyle name="Calculation 2 2 4 2 4 9" xfId="41440"/>
    <cellStyle name="Calculation 2 2 4 2 5" xfId="24700"/>
    <cellStyle name="Calculation 2 2 4 2 6" xfId="25518"/>
    <cellStyle name="Calculation 2 2 4 2 7" xfId="24074"/>
    <cellStyle name="Calculation 2 2 4 2 8" xfId="21657"/>
    <cellStyle name="Calculation 2 2 4 2 9" xfId="24334"/>
    <cellStyle name="Calculation 2 2 4 3" xfId="19649"/>
    <cellStyle name="Calculation 2 2 4 3 2" xfId="27583"/>
    <cellStyle name="Calculation 2 2 4 3 3" xfId="30155"/>
    <cellStyle name="Calculation 2 2 4 3 4" xfId="32597"/>
    <cellStyle name="Calculation 2 2 4 3 5" xfId="35001"/>
    <cellStyle name="Calculation 2 2 4 3 6" xfId="37246"/>
    <cellStyle name="Calculation 2 2 4 3 7" xfId="23971"/>
    <cellStyle name="Calculation 2 2 4 3 8" xfId="39835"/>
    <cellStyle name="Calculation 2 2 4 3 9" xfId="42194"/>
    <cellStyle name="Calculation 2 2 4 4" xfId="19429"/>
    <cellStyle name="Calculation 2 2 4 4 2" xfId="27363"/>
    <cellStyle name="Calculation 2 2 4 4 3" xfId="29935"/>
    <cellStyle name="Calculation 2 2 4 4 4" xfId="32377"/>
    <cellStyle name="Calculation 2 2 4 4 5" xfId="34781"/>
    <cellStyle name="Calculation 2 2 4 4 6" xfId="37026"/>
    <cellStyle name="Calculation 2 2 4 4 7" xfId="23523"/>
    <cellStyle name="Calculation 2 2 4 4 8" xfId="39615"/>
    <cellStyle name="Calculation 2 2 4 4 9" xfId="41974"/>
    <cellStyle name="Calculation 2 2 4 5" xfId="19013"/>
    <cellStyle name="Calculation 2 2 4 5 2" xfId="26947"/>
    <cellStyle name="Calculation 2 2 4 5 3" xfId="29519"/>
    <cellStyle name="Calculation 2 2 4 5 4" xfId="31961"/>
    <cellStyle name="Calculation 2 2 4 5 5" xfId="34365"/>
    <cellStyle name="Calculation 2 2 4 5 6" xfId="36610"/>
    <cellStyle name="Calculation 2 2 4 5 7" xfId="20907"/>
    <cellStyle name="Calculation 2 2 4 5 8" xfId="39199"/>
    <cellStyle name="Calculation 2 2 4 5 9" xfId="41558"/>
    <cellStyle name="Calculation 2 2 4 6" xfId="21692"/>
    <cellStyle name="Calculation 2 2 4 7" xfId="23787"/>
    <cellStyle name="Calculation 2 2 4 8" xfId="22143"/>
    <cellStyle name="Calculation 2 2 4 9" xfId="23277"/>
    <cellStyle name="Calculation 2 2 5" xfId="2431"/>
    <cellStyle name="Calculation 2 2 5 10" xfId="22487"/>
    <cellStyle name="Calculation 2 2 5 11" xfId="24206"/>
    <cellStyle name="Calculation 2 2 5 12" xfId="38603"/>
    <cellStyle name="Calculation 2 2 5 2" xfId="14990"/>
    <cellStyle name="Calculation 2 2 5 2 10" xfId="23061"/>
    <cellStyle name="Calculation 2 2 5 2 11" xfId="25314"/>
    <cellStyle name="Calculation 2 2 5 2 2" xfId="18826"/>
    <cellStyle name="Calculation 2 2 5 2 2 2" xfId="26760"/>
    <cellStyle name="Calculation 2 2 5 2 2 3" xfId="29332"/>
    <cellStyle name="Calculation 2 2 5 2 2 4" xfId="31774"/>
    <cellStyle name="Calculation 2 2 5 2 2 5" xfId="34178"/>
    <cellStyle name="Calculation 2 2 5 2 2 6" xfId="36430"/>
    <cellStyle name="Calculation 2 2 5 2 2 7" xfId="20901"/>
    <cellStyle name="Calculation 2 2 5 2 2 8" xfId="39012"/>
    <cellStyle name="Calculation 2 2 5 2 2 9" xfId="41371"/>
    <cellStyle name="Calculation 2 2 5 2 3" xfId="19000"/>
    <cellStyle name="Calculation 2 2 5 2 3 2" xfId="26934"/>
    <cellStyle name="Calculation 2 2 5 2 3 3" xfId="29506"/>
    <cellStyle name="Calculation 2 2 5 2 3 4" xfId="31948"/>
    <cellStyle name="Calculation 2 2 5 2 3 5" xfId="34352"/>
    <cellStyle name="Calculation 2 2 5 2 3 6" xfId="36597"/>
    <cellStyle name="Calculation 2 2 5 2 3 7" xfId="24238"/>
    <cellStyle name="Calculation 2 2 5 2 3 8" xfId="39186"/>
    <cellStyle name="Calculation 2 2 5 2 3 9" xfId="41545"/>
    <cellStyle name="Calculation 2 2 5 2 4" xfId="20022"/>
    <cellStyle name="Calculation 2 2 5 2 4 2" xfId="27956"/>
    <cellStyle name="Calculation 2 2 5 2 4 3" xfId="30527"/>
    <cellStyle name="Calculation 2 2 5 2 4 4" xfId="32969"/>
    <cellStyle name="Calculation 2 2 5 2 4 5" xfId="35373"/>
    <cellStyle name="Calculation 2 2 5 2 4 6" xfId="37586"/>
    <cellStyle name="Calculation 2 2 5 2 4 7" xfId="21577"/>
    <cellStyle name="Calculation 2 2 5 2 4 8" xfId="40207"/>
    <cellStyle name="Calculation 2 2 5 2 4 9" xfId="42566"/>
    <cellStyle name="Calculation 2 2 5 2 5" xfId="24701"/>
    <cellStyle name="Calculation 2 2 5 2 6" xfId="21364"/>
    <cellStyle name="Calculation 2 2 5 2 7" xfId="25130"/>
    <cellStyle name="Calculation 2 2 5 2 8" xfId="21157"/>
    <cellStyle name="Calculation 2 2 5 2 9" xfId="38333"/>
    <cellStyle name="Calculation 2 2 5 3" xfId="19648"/>
    <cellStyle name="Calculation 2 2 5 3 2" xfId="27582"/>
    <cellStyle name="Calculation 2 2 5 3 3" xfId="30154"/>
    <cellStyle name="Calculation 2 2 5 3 4" xfId="32596"/>
    <cellStyle name="Calculation 2 2 5 3 5" xfId="35000"/>
    <cellStyle name="Calculation 2 2 5 3 6" xfId="37245"/>
    <cellStyle name="Calculation 2 2 5 3 7" xfId="24645"/>
    <cellStyle name="Calculation 2 2 5 3 8" xfId="39834"/>
    <cellStyle name="Calculation 2 2 5 3 9" xfId="42193"/>
    <cellStyle name="Calculation 2 2 5 4" xfId="19428"/>
    <cellStyle name="Calculation 2 2 5 4 2" xfId="27362"/>
    <cellStyle name="Calculation 2 2 5 4 3" xfId="29934"/>
    <cellStyle name="Calculation 2 2 5 4 4" xfId="32376"/>
    <cellStyle name="Calculation 2 2 5 4 5" xfId="34780"/>
    <cellStyle name="Calculation 2 2 5 4 6" xfId="37025"/>
    <cellStyle name="Calculation 2 2 5 4 7" xfId="24364"/>
    <cellStyle name="Calculation 2 2 5 4 8" xfId="39614"/>
    <cellStyle name="Calculation 2 2 5 4 9" xfId="41973"/>
    <cellStyle name="Calculation 2 2 5 5" xfId="20436"/>
    <cellStyle name="Calculation 2 2 5 5 2" xfId="28370"/>
    <cellStyle name="Calculation 2 2 5 5 3" xfId="30927"/>
    <cellStyle name="Calculation 2 2 5 5 4" xfId="33369"/>
    <cellStyle name="Calculation 2 2 5 5 5" xfId="35772"/>
    <cellStyle name="Calculation 2 2 5 5 6" xfId="37970"/>
    <cellStyle name="Calculation 2 2 5 5 7" xfId="21391"/>
    <cellStyle name="Calculation 2 2 5 5 8" xfId="40603"/>
    <cellStyle name="Calculation 2 2 5 5 9" xfId="42961"/>
    <cellStyle name="Calculation 2 2 5 6" xfId="21693"/>
    <cellStyle name="Calculation 2 2 5 7" xfId="26176"/>
    <cellStyle name="Calculation 2 2 5 8" xfId="28844"/>
    <cellStyle name="Calculation 2 2 5 9" xfId="31312"/>
    <cellStyle name="Calculation 2 2 6" xfId="2432"/>
    <cellStyle name="Calculation 2 2 6 10" xfId="20881"/>
    <cellStyle name="Calculation 2 2 6 11" xfId="22878"/>
    <cellStyle name="Calculation 2 2 6 12" xfId="22702"/>
    <cellStyle name="Calculation 2 2 6 2" xfId="14991"/>
    <cellStyle name="Calculation 2 2 6 2 10" xfId="25247"/>
    <cellStyle name="Calculation 2 2 6 2 11" xfId="36455"/>
    <cellStyle name="Calculation 2 2 6 2 2" xfId="20238"/>
    <cellStyle name="Calculation 2 2 6 2 2 2" xfId="28172"/>
    <cellStyle name="Calculation 2 2 6 2 2 3" xfId="30743"/>
    <cellStyle name="Calculation 2 2 6 2 2 4" xfId="33185"/>
    <cellStyle name="Calculation 2 2 6 2 2 5" xfId="35589"/>
    <cellStyle name="Calculation 2 2 6 2 2 6" xfId="37797"/>
    <cellStyle name="Calculation 2 2 6 2 2 7" xfId="22119"/>
    <cellStyle name="Calculation 2 2 6 2 2 8" xfId="40423"/>
    <cellStyle name="Calculation 2 2 6 2 2 9" xfId="42782"/>
    <cellStyle name="Calculation 2 2 6 2 3" xfId="19865"/>
    <cellStyle name="Calculation 2 2 6 2 3 2" xfId="27799"/>
    <cellStyle name="Calculation 2 2 6 2 3 3" xfId="30371"/>
    <cellStyle name="Calculation 2 2 6 2 3 4" xfId="32813"/>
    <cellStyle name="Calculation 2 2 6 2 3 5" xfId="35217"/>
    <cellStyle name="Calculation 2 2 6 2 3 6" xfId="37452"/>
    <cellStyle name="Calculation 2 2 6 2 3 7" xfId="25220"/>
    <cellStyle name="Calculation 2 2 6 2 3 8" xfId="40051"/>
    <cellStyle name="Calculation 2 2 6 2 3 9" xfId="42410"/>
    <cellStyle name="Calculation 2 2 6 2 4" xfId="20088"/>
    <cellStyle name="Calculation 2 2 6 2 4 2" xfId="28022"/>
    <cellStyle name="Calculation 2 2 6 2 4 3" xfId="30593"/>
    <cellStyle name="Calculation 2 2 6 2 4 4" xfId="33035"/>
    <cellStyle name="Calculation 2 2 6 2 4 5" xfId="35439"/>
    <cellStyle name="Calculation 2 2 6 2 4 6" xfId="37647"/>
    <cellStyle name="Calculation 2 2 6 2 4 7" xfId="22104"/>
    <cellStyle name="Calculation 2 2 6 2 4 8" xfId="40273"/>
    <cellStyle name="Calculation 2 2 6 2 4 9" xfId="42632"/>
    <cellStyle name="Calculation 2 2 6 2 5" xfId="24702"/>
    <cellStyle name="Calculation 2 2 6 2 6" xfId="25517"/>
    <cellStyle name="Calculation 2 2 6 2 7" xfId="24075"/>
    <cellStyle name="Calculation 2 2 6 2 8" xfId="21656"/>
    <cellStyle name="Calculation 2 2 6 2 9" xfId="38414"/>
    <cellStyle name="Calculation 2 2 6 3" xfId="19647"/>
    <cellStyle name="Calculation 2 2 6 3 2" xfId="27581"/>
    <cellStyle name="Calculation 2 2 6 3 3" xfId="30153"/>
    <cellStyle name="Calculation 2 2 6 3 4" xfId="32595"/>
    <cellStyle name="Calculation 2 2 6 3 5" xfId="34999"/>
    <cellStyle name="Calculation 2 2 6 3 6" xfId="37244"/>
    <cellStyle name="Calculation 2 2 6 3 7" xfId="25360"/>
    <cellStyle name="Calculation 2 2 6 3 8" xfId="39833"/>
    <cellStyle name="Calculation 2 2 6 3 9" xfId="42192"/>
    <cellStyle name="Calculation 2 2 6 4" xfId="19427"/>
    <cellStyle name="Calculation 2 2 6 4 2" xfId="27361"/>
    <cellStyle name="Calculation 2 2 6 4 3" xfId="29933"/>
    <cellStyle name="Calculation 2 2 6 4 4" xfId="32375"/>
    <cellStyle name="Calculation 2 2 6 4 5" xfId="34779"/>
    <cellStyle name="Calculation 2 2 6 4 6" xfId="37024"/>
    <cellStyle name="Calculation 2 2 6 4 7" xfId="25620"/>
    <cellStyle name="Calculation 2 2 6 4 8" xfId="39613"/>
    <cellStyle name="Calculation 2 2 6 4 9" xfId="41972"/>
    <cellStyle name="Calculation 2 2 6 5" xfId="19014"/>
    <cellStyle name="Calculation 2 2 6 5 2" xfId="26948"/>
    <cellStyle name="Calculation 2 2 6 5 3" xfId="29520"/>
    <cellStyle name="Calculation 2 2 6 5 4" xfId="31962"/>
    <cellStyle name="Calculation 2 2 6 5 5" xfId="34366"/>
    <cellStyle name="Calculation 2 2 6 5 6" xfId="36611"/>
    <cellStyle name="Calculation 2 2 6 5 7" xfId="21554"/>
    <cellStyle name="Calculation 2 2 6 5 8" xfId="39200"/>
    <cellStyle name="Calculation 2 2 6 5 9" xfId="41559"/>
    <cellStyle name="Calculation 2 2 6 6" xfId="21694"/>
    <cellStyle name="Calculation 2 2 6 7" xfId="23786"/>
    <cellStyle name="Calculation 2 2 6 8" xfId="22144"/>
    <cellStyle name="Calculation 2 2 6 9" xfId="23276"/>
    <cellStyle name="Calculation 2 2 7" xfId="2433"/>
    <cellStyle name="Calculation 2 2 7 10" xfId="22488"/>
    <cellStyle name="Calculation 2 2 7 11" xfId="28599"/>
    <cellStyle name="Calculation 2 2 7 12" xfId="25917"/>
    <cellStyle name="Calculation 2 2 7 2" xfId="14992"/>
    <cellStyle name="Calculation 2 2 7 2 10" xfId="22477"/>
    <cellStyle name="Calculation 2 2 7 2 11" xfId="38104"/>
    <cellStyle name="Calculation 2 2 7 2 2" xfId="20243"/>
    <cellStyle name="Calculation 2 2 7 2 2 2" xfId="28177"/>
    <cellStyle name="Calculation 2 2 7 2 2 3" xfId="30748"/>
    <cellStyle name="Calculation 2 2 7 2 2 4" xfId="33190"/>
    <cellStyle name="Calculation 2 2 7 2 2 5" xfId="35594"/>
    <cellStyle name="Calculation 2 2 7 2 2 6" xfId="37802"/>
    <cellStyle name="Calculation 2 2 7 2 2 7" xfId="20844"/>
    <cellStyle name="Calculation 2 2 7 2 2 8" xfId="40428"/>
    <cellStyle name="Calculation 2 2 7 2 2 9" xfId="42787"/>
    <cellStyle name="Calculation 2 2 7 2 3" xfId="20128"/>
    <cellStyle name="Calculation 2 2 7 2 3 2" xfId="28062"/>
    <cellStyle name="Calculation 2 2 7 2 3 3" xfId="30633"/>
    <cellStyle name="Calculation 2 2 7 2 3 4" xfId="33075"/>
    <cellStyle name="Calculation 2 2 7 2 3 5" xfId="35479"/>
    <cellStyle name="Calculation 2 2 7 2 3 6" xfId="37687"/>
    <cellStyle name="Calculation 2 2 7 2 3 7" xfId="23804"/>
    <cellStyle name="Calculation 2 2 7 2 3 8" xfId="40313"/>
    <cellStyle name="Calculation 2 2 7 2 3 9" xfId="42672"/>
    <cellStyle name="Calculation 2 2 7 2 4" xfId="19659"/>
    <cellStyle name="Calculation 2 2 7 2 4 2" xfId="27593"/>
    <cellStyle name="Calculation 2 2 7 2 4 3" xfId="30165"/>
    <cellStyle name="Calculation 2 2 7 2 4 4" xfId="32607"/>
    <cellStyle name="Calculation 2 2 7 2 4 5" xfId="35011"/>
    <cellStyle name="Calculation 2 2 7 2 4 6" xfId="37256"/>
    <cellStyle name="Calculation 2 2 7 2 4 7" xfId="23543"/>
    <cellStyle name="Calculation 2 2 7 2 4 8" xfId="39845"/>
    <cellStyle name="Calculation 2 2 7 2 4 9" xfId="42204"/>
    <cellStyle name="Calculation 2 2 7 2 5" xfId="24703"/>
    <cellStyle name="Calculation 2 2 7 2 6" xfId="21363"/>
    <cellStyle name="Calculation 2 2 7 2 7" xfId="24076"/>
    <cellStyle name="Calculation 2 2 7 2 8" xfId="25808"/>
    <cellStyle name="Calculation 2 2 7 2 9" xfId="38374"/>
    <cellStyle name="Calculation 2 2 7 3" xfId="19646"/>
    <cellStyle name="Calculation 2 2 7 3 2" xfId="27580"/>
    <cellStyle name="Calculation 2 2 7 3 3" xfId="30152"/>
    <cellStyle name="Calculation 2 2 7 3 4" xfId="32594"/>
    <cellStyle name="Calculation 2 2 7 3 5" xfId="34998"/>
    <cellStyle name="Calculation 2 2 7 3 6" xfId="37243"/>
    <cellStyle name="Calculation 2 2 7 3 7" xfId="23542"/>
    <cellStyle name="Calculation 2 2 7 3 8" xfId="39832"/>
    <cellStyle name="Calculation 2 2 7 3 9" xfId="42191"/>
    <cellStyle name="Calculation 2 2 7 4" xfId="19426"/>
    <cellStyle name="Calculation 2 2 7 4 2" xfId="27360"/>
    <cellStyle name="Calculation 2 2 7 4 3" xfId="29932"/>
    <cellStyle name="Calculation 2 2 7 4 4" xfId="32374"/>
    <cellStyle name="Calculation 2 2 7 4 5" xfId="34778"/>
    <cellStyle name="Calculation 2 2 7 4 6" xfId="37023"/>
    <cellStyle name="Calculation 2 2 7 4 7" xfId="22039"/>
    <cellStyle name="Calculation 2 2 7 4 8" xfId="39612"/>
    <cellStyle name="Calculation 2 2 7 4 9" xfId="41971"/>
    <cellStyle name="Calculation 2 2 7 5" xfId="19015"/>
    <cellStyle name="Calculation 2 2 7 5 2" xfId="26949"/>
    <cellStyle name="Calculation 2 2 7 5 3" xfId="29521"/>
    <cellStyle name="Calculation 2 2 7 5 4" xfId="31963"/>
    <cellStyle name="Calculation 2 2 7 5 5" xfId="34367"/>
    <cellStyle name="Calculation 2 2 7 5 6" xfId="36612"/>
    <cellStyle name="Calculation 2 2 7 5 7" xfId="23445"/>
    <cellStyle name="Calculation 2 2 7 5 8" xfId="39201"/>
    <cellStyle name="Calculation 2 2 7 5 9" xfId="41560"/>
    <cellStyle name="Calculation 2 2 7 6" xfId="21695"/>
    <cellStyle name="Calculation 2 2 7 7" xfId="23785"/>
    <cellStyle name="Calculation 2 2 7 8" xfId="22145"/>
    <cellStyle name="Calculation 2 2 7 9" xfId="23275"/>
    <cellStyle name="Calculation 2 2 8" xfId="2434"/>
    <cellStyle name="Calculation 2 2 8 10" xfId="22489"/>
    <cellStyle name="Calculation 2 2 8 11" xfId="22877"/>
    <cellStyle name="Calculation 2 2 8 12" xfId="22703"/>
    <cellStyle name="Calculation 2 2 8 2" xfId="14993"/>
    <cellStyle name="Calculation 2 2 8 2 10" xfId="25031"/>
    <cellStyle name="Calculation 2 2 8 2 11" xfId="22885"/>
    <cellStyle name="Calculation 2 2 8 2 2" xfId="18825"/>
    <cellStyle name="Calculation 2 2 8 2 2 2" xfId="26759"/>
    <cellStyle name="Calculation 2 2 8 2 2 3" xfId="29331"/>
    <cellStyle name="Calculation 2 2 8 2 2 4" xfId="31773"/>
    <cellStyle name="Calculation 2 2 8 2 2 5" xfId="34177"/>
    <cellStyle name="Calculation 2 2 8 2 2 6" xfId="36429"/>
    <cellStyle name="Calculation 2 2 8 2 2 7" xfId="23401"/>
    <cellStyle name="Calculation 2 2 8 2 2 8" xfId="39011"/>
    <cellStyle name="Calculation 2 2 8 2 2 9" xfId="41370"/>
    <cellStyle name="Calculation 2 2 8 2 3" xfId="18999"/>
    <cellStyle name="Calculation 2 2 8 2 3 2" xfId="26933"/>
    <cellStyle name="Calculation 2 2 8 2 3 3" xfId="29505"/>
    <cellStyle name="Calculation 2 2 8 2 3 4" xfId="31947"/>
    <cellStyle name="Calculation 2 2 8 2 3 5" xfId="34351"/>
    <cellStyle name="Calculation 2 2 8 2 3 6" xfId="36596"/>
    <cellStyle name="Calculation 2 2 8 2 3 7" xfId="23937"/>
    <cellStyle name="Calculation 2 2 8 2 3 8" xfId="39185"/>
    <cellStyle name="Calculation 2 2 8 2 3 9" xfId="41544"/>
    <cellStyle name="Calculation 2 2 8 2 4" xfId="20317"/>
    <cellStyle name="Calculation 2 2 8 2 4 2" xfId="28251"/>
    <cellStyle name="Calculation 2 2 8 2 4 3" xfId="30822"/>
    <cellStyle name="Calculation 2 2 8 2 4 4" xfId="33264"/>
    <cellStyle name="Calculation 2 2 8 2 4 5" xfId="35668"/>
    <cellStyle name="Calculation 2 2 8 2 4 6" xfId="37870"/>
    <cellStyle name="Calculation 2 2 8 2 4 7" xfId="24387"/>
    <cellStyle name="Calculation 2 2 8 2 4 8" xfId="40502"/>
    <cellStyle name="Calculation 2 2 8 2 4 9" xfId="42861"/>
    <cellStyle name="Calculation 2 2 8 2 5" xfId="24704"/>
    <cellStyle name="Calculation 2 2 8 2 6" xfId="25516"/>
    <cellStyle name="Calculation 2 2 8 2 7" xfId="24077"/>
    <cellStyle name="Calculation 2 2 8 2 8" xfId="25813"/>
    <cellStyle name="Calculation 2 2 8 2 9" xfId="25555"/>
    <cellStyle name="Calculation 2 2 8 3" xfId="19645"/>
    <cellStyle name="Calculation 2 2 8 3 2" xfId="27579"/>
    <cellStyle name="Calculation 2 2 8 3 3" xfId="30151"/>
    <cellStyle name="Calculation 2 2 8 3 4" xfId="32593"/>
    <cellStyle name="Calculation 2 2 8 3 5" xfId="34997"/>
    <cellStyle name="Calculation 2 2 8 3 6" xfId="37242"/>
    <cellStyle name="Calculation 2 2 8 3 7" xfId="24370"/>
    <cellStyle name="Calculation 2 2 8 3 8" xfId="39831"/>
    <cellStyle name="Calculation 2 2 8 3 9" xfId="42190"/>
    <cellStyle name="Calculation 2 2 8 4" xfId="20386"/>
    <cellStyle name="Calculation 2 2 8 4 2" xfId="28320"/>
    <cellStyle name="Calculation 2 2 8 4 3" xfId="30889"/>
    <cellStyle name="Calculation 2 2 8 4 4" xfId="33331"/>
    <cellStyle name="Calculation 2 2 8 4 5" xfId="35735"/>
    <cellStyle name="Calculation 2 2 8 4 6" xfId="37937"/>
    <cellStyle name="Calculation 2 2 8 4 7" xfId="22408"/>
    <cellStyle name="Calculation 2 2 8 4 8" xfId="40569"/>
    <cellStyle name="Calculation 2 2 8 4 9" xfId="42928"/>
    <cellStyle name="Calculation 2 2 8 5" xfId="19016"/>
    <cellStyle name="Calculation 2 2 8 5 2" xfId="26950"/>
    <cellStyle name="Calculation 2 2 8 5 3" xfId="29522"/>
    <cellStyle name="Calculation 2 2 8 5 4" xfId="31964"/>
    <cellStyle name="Calculation 2 2 8 5 5" xfId="34368"/>
    <cellStyle name="Calculation 2 2 8 5 6" xfId="36613"/>
    <cellStyle name="Calculation 2 2 8 5 7" xfId="24521"/>
    <cellStyle name="Calculation 2 2 8 5 8" xfId="39202"/>
    <cellStyle name="Calculation 2 2 8 5 9" xfId="41561"/>
    <cellStyle name="Calculation 2 2 8 6" xfId="21696"/>
    <cellStyle name="Calculation 2 2 8 7" xfId="23784"/>
    <cellStyle name="Calculation 2 2 8 8" xfId="22146"/>
    <cellStyle name="Calculation 2 2 8 9" xfId="23274"/>
    <cellStyle name="Calculation 2 2 9" xfId="2435"/>
    <cellStyle name="Calculation 2 2 9 10" xfId="22490"/>
    <cellStyle name="Calculation 2 2 9 11" xfId="28600"/>
    <cellStyle name="Calculation 2 2 9 12" xfId="25918"/>
    <cellStyle name="Calculation 2 2 9 2" xfId="14994"/>
    <cellStyle name="Calculation 2 2 9 2 10" xfId="31377"/>
    <cellStyle name="Calculation 2 2 9 2 11" xfId="38273"/>
    <cellStyle name="Calculation 2 2 9 2 2" xfId="20242"/>
    <cellStyle name="Calculation 2 2 9 2 2 2" xfId="28176"/>
    <cellStyle name="Calculation 2 2 9 2 2 3" xfId="30747"/>
    <cellStyle name="Calculation 2 2 9 2 2 4" xfId="33189"/>
    <cellStyle name="Calculation 2 2 9 2 2 5" xfId="35593"/>
    <cellStyle name="Calculation 2 2 9 2 2 6" xfId="37801"/>
    <cellStyle name="Calculation 2 2 9 2 2 7" xfId="21582"/>
    <cellStyle name="Calculation 2 2 9 2 2 8" xfId="40427"/>
    <cellStyle name="Calculation 2 2 9 2 2 9" xfId="42786"/>
    <cellStyle name="Calculation 2 2 9 2 3" xfId="20130"/>
    <cellStyle name="Calculation 2 2 9 2 3 2" xfId="28064"/>
    <cellStyle name="Calculation 2 2 9 2 3 3" xfId="30635"/>
    <cellStyle name="Calculation 2 2 9 2 3 4" xfId="33077"/>
    <cellStyle name="Calculation 2 2 9 2 3 5" xfId="35481"/>
    <cellStyle name="Calculation 2 2 9 2 3 6" xfId="37689"/>
    <cellStyle name="Calculation 2 2 9 2 3 7" xfId="25372"/>
    <cellStyle name="Calculation 2 2 9 2 3 8" xfId="40315"/>
    <cellStyle name="Calculation 2 2 9 2 3 9" xfId="42674"/>
    <cellStyle name="Calculation 2 2 9 2 4" xfId="18605"/>
    <cellStyle name="Calculation 2 2 9 2 4 2" xfId="26539"/>
    <cellStyle name="Calculation 2 2 9 2 4 3" xfId="29111"/>
    <cellStyle name="Calculation 2 2 9 2 4 4" xfId="31553"/>
    <cellStyle name="Calculation 2 2 9 2 4 5" xfId="33957"/>
    <cellStyle name="Calculation 2 2 9 2 4 6" xfId="36215"/>
    <cellStyle name="Calculation 2 2 9 2 4 7" xfId="24506"/>
    <cellStyle name="Calculation 2 2 9 2 4 8" xfId="38791"/>
    <cellStyle name="Calculation 2 2 9 2 4 9" xfId="41150"/>
    <cellStyle name="Calculation 2 2 9 2 5" xfId="24705"/>
    <cellStyle name="Calculation 2 2 9 2 6" xfId="21362"/>
    <cellStyle name="Calculation 2 2 9 2 7" xfId="20972"/>
    <cellStyle name="Calculation 2 2 9 2 8" xfId="21151"/>
    <cellStyle name="Calculation 2 2 9 2 9" xfId="38237"/>
    <cellStyle name="Calculation 2 2 9 3" xfId="19644"/>
    <cellStyle name="Calculation 2 2 9 3 2" xfId="27578"/>
    <cellStyle name="Calculation 2 2 9 3 3" xfId="30150"/>
    <cellStyle name="Calculation 2 2 9 3 4" xfId="32592"/>
    <cellStyle name="Calculation 2 2 9 3 5" xfId="34996"/>
    <cellStyle name="Calculation 2 2 9 3 6" xfId="37241"/>
    <cellStyle name="Calculation 2 2 9 3 7" xfId="24935"/>
    <cellStyle name="Calculation 2 2 9 3 8" xfId="39830"/>
    <cellStyle name="Calculation 2 2 9 3 9" xfId="42189"/>
    <cellStyle name="Calculation 2 2 9 4" xfId="20457"/>
    <cellStyle name="Calculation 2 2 9 4 2" xfId="28391"/>
    <cellStyle name="Calculation 2 2 9 4 3" xfId="30948"/>
    <cellStyle name="Calculation 2 2 9 4 4" xfId="33390"/>
    <cellStyle name="Calculation 2 2 9 4 5" xfId="35793"/>
    <cellStyle name="Calculation 2 2 9 4 6" xfId="37991"/>
    <cellStyle name="Calculation 2 2 9 4 7" xfId="25089"/>
    <cellStyle name="Calculation 2 2 9 4 8" xfId="40624"/>
    <cellStyle name="Calculation 2 2 9 4 9" xfId="42982"/>
    <cellStyle name="Calculation 2 2 9 5" xfId="19017"/>
    <cellStyle name="Calculation 2 2 9 5 2" xfId="26951"/>
    <cellStyle name="Calculation 2 2 9 5 3" xfId="29523"/>
    <cellStyle name="Calculation 2 2 9 5 4" xfId="31965"/>
    <cellStyle name="Calculation 2 2 9 5 5" xfId="34369"/>
    <cellStyle name="Calculation 2 2 9 5 6" xfId="36614"/>
    <cellStyle name="Calculation 2 2 9 5 7" xfId="23446"/>
    <cellStyle name="Calculation 2 2 9 5 8" xfId="39203"/>
    <cellStyle name="Calculation 2 2 9 5 9" xfId="41562"/>
    <cellStyle name="Calculation 2 2 9 6" xfId="21697"/>
    <cellStyle name="Calculation 2 2 9 7" xfId="23783"/>
    <cellStyle name="Calculation 2 2 9 8" xfId="22147"/>
    <cellStyle name="Calculation 2 2 9 9" xfId="23273"/>
    <cellStyle name="Calculation 2 3" xfId="2436"/>
    <cellStyle name="Calculation 2 3 10" xfId="2437"/>
    <cellStyle name="Calculation 2 3 10 10" xfId="22492"/>
    <cellStyle name="Calculation 2 3 10 11" xfId="36456"/>
    <cellStyle name="Calculation 2 3 10 12" xfId="25919"/>
    <cellStyle name="Calculation 2 3 10 2" xfId="14996"/>
    <cellStyle name="Calculation 2 3 10 2 10" xfId="33737"/>
    <cellStyle name="Calculation 2 3 10 2 11" xfId="22886"/>
    <cellStyle name="Calculation 2 3 10 2 2" xfId="20241"/>
    <cellStyle name="Calculation 2 3 10 2 2 2" xfId="28175"/>
    <cellStyle name="Calculation 2 3 10 2 2 3" xfId="30746"/>
    <cellStyle name="Calculation 2 3 10 2 2 4" xfId="33188"/>
    <cellStyle name="Calculation 2 3 10 2 2 5" xfId="35592"/>
    <cellStyle name="Calculation 2 3 10 2 2 6" xfId="37800"/>
    <cellStyle name="Calculation 2 3 10 2 2 7" xfId="25656"/>
    <cellStyle name="Calculation 2 3 10 2 2 8" xfId="40426"/>
    <cellStyle name="Calculation 2 3 10 2 2 9" xfId="42785"/>
    <cellStyle name="Calculation 2 3 10 2 3" xfId="19867"/>
    <cellStyle name="Calculation 2 3 10 2 3 2" xfId="27801"/>
    <cellStyle name="Calculation 2 3 10 2 3 3" xfId="30373"/>
    <cellStyle name="Calculation 2 3 10 2 3 4" xfId="32815"/>
    <cellStyle name="Calculation 2 3 10 2 3 5" xfId="35219"/>
    <cellStyle name="Calculation 2 3 10 2 3 6" xfId="37454"/>
    <cellStyle name="Calculation 2 3 10 2 3 7" xfId="20805"/>
    <cellStyle name="Calculation 2 3 10 2 3 8" xfId="40053"/>
    <cellStyle name="Calculation 2 3 10 2 3 9" xfId="42412"/>
    <cellStyle name="Calculation 2 3 10 2 4" xfId="20405"/>
    <cellStyle name="Calculation 2 3 10 2 4 2" xfId="28339"/>
    <cellStyle name="Calculation 2 3 10 2 4 3" xfId="30908"/>
    <cellStyle name="Calculation 2 3 10 2 4 4" xfId="33350"/>
    <cellStyle name="Calculation 2 3 10 2 4 5" xfId="35754"/>
    <cellStyle name="Calculation 2 3 10 2 4 6" xfId="37956"/>
    <cellStyle name="Calculation 2 3 10 2 4 7" xfId="28912"/>
    <cellStyle name="Calculation 2 3 10 2 4 8" xfId="40588"/>
    <cellStyle name="Calculation 2 3 10 2 4 9" xfId="42947"/>
    <cellStyle name="Calculation 2 3 10 2 5" xfId="24707"/>
    <cellStyle name="Calculation 2 3 10 2 6" xfId="21361"/>
    <cellStyle name="Calculation 2 3 10 2 7" xfId="24078"/>
    <cellStyle name="Calculation 2 3 10 2 8" xfId="21655"/>
    <cellStyle name="Calculation 2 3 10 2 9" xfId="38280"/>
    <cellStyle name="Calculation 2 3 10 3" xfId="19642"/>
    <cellStyle name="Calculation 2 3 10 3 2" xfId="27576"/>
    <cellStyle name="Calculation 2 3 10 3 3" xfId="30148"/>
    <cellStyle name="Calculation 2 3 10 3 4" xfId="32590"/>
    <cellStyle name="Calculation 2 3 10 3 5" xfId="34994"/>
    <cellStyle name="Calculation 2 3 10 3 6" xfId="37239"/>
    <cellStyle name="Calculation 2 3 10 3 7" xfId="25076"/>
    <cellStyle name="Calculation 2 3 10 3 8" xfId="39828"/>
    <cellStyle name="Calculation 2 3 10 3 9" xfId="42187"/>
    <cellStyle name="Calculation 2 3 10 4" xfId="19424"/>
    <cellStyle name="Calculation 2 3 10 4 2" xfId="27358"/>
    <cellStyle name="Calculation 2 3 10 4 3" xfId="29930"/>
    <cellStyle name="Calculation 2 3 10 4 4" xfId="32372"/>
    <cellStyle name="Calculation 2 3 10 4 5" xfId="34776"/>
    <cellStyle name="Calculation 2 3 10 4 6" xfId="37021"/>
    <cellStyle name="Calculation 2 3 10 4 7" xfId="23522"/>
    <cellStyle name="Calculation 2 3 10 4 8" xfId="39610"/>
    <cellStyle name="Calculation 2 3 10 4 9" xfId="41969"/>
    <cellStyle name="Calculation 2 3 10 5" xfId="19019"/>
    <cellStyle name="Calculation 2 3 10 5 2" xfId="26953"/>
    <cellStyle name="Calculation 2 3 10 5 3" xfId="29525"/>
    <cellStyle name="Calculation 2 3 10 5 4" xfId="31967"/>
    <cellStyle name="Calculation 2 3 10 5 5" xfId="34371"/>
    <cellStyle name="Calculation 2 3 10 5 6" xfId="36616"/>
    <cellStyle name="Calculation 2 3 10 5 7" xfId="21663"/>
    <cellStyle name="Calculation 2 3 10 5 8" xfId="39205"/>
    <cellStyle name="Calculation 2 3 10 5 9" xfId="41564"/>
    <cellStyle name="Calculation 2 3 10 6" xfId="21699"/>
    <cellStyle name="Calculation 2 3 10 7" xfId="23781"/>
    <cellStyle name="Calculation 2 3 10 8" xfId="22149"/>
    <cellStyle name="Calculation 2 3 10 9" xfId="23271"/>
    <cellStyle name="Calculation 2 3 11" xfId="14995"/>
    <cellStyle name="Calculation 2 3 11 10" xfId="21370"/>
    <cellStyle name="Calculation 2 3 11 11" xfId="38306"/>
    <cellStyle name="Calculation 2 3 11 2" xfId="18824"/>
    <cellStyle name="Calculation 2 3 11 2 2" xfId="26758"/>
    <cellStyle name="Calculation 2 3 11 2 3" xfId="29330"/>
    <cellStyle name="Calculation 2 3 11 2 4" xfId="31772"/>
    <cellStyle name="Calculation 2 3 11 2 5" xfId="34176"/>
    <cellStyle name="Calculation 2 3 11 2 6" xfId="36428"/>
    <cellStyle name="Calculation 2 3 11 2 7" xfId="24686"/>
    <cellStyle name="Calculation 2 3 11 2 8" xfId="39010"/>
    <cellStyle name="Calculation 2 3 11 2 9" xfId="41369"/>
    <cellStyle name="Calculation 2 3 11 3" xfId="18998"/>
    <cellStyle name="Calculation 2 3 11 3 2" xfId="26932"/>
    <cellStyle name="Calculation 2 3 11 3 3" xfId="29504"/>
    <cellStyle name="Calculation 2 3 11 3 4" xfId="31946"/>
    <cellStyle name="Calculation 2 3 11 3 5" xfId="34350"/>
    <cellStyle name="Calculation 2 3 11 3 6" xfId="36595"/>
    <cellStyle name="Calculation 2 3 11 3 7" xfId="23441"/>
    <cellStyle name="Calculation 2 3 11 3 8" xfId="39184"/>
    <cellStyle name="Calculation 2 3 11 3 9" xfId="41543"/>
    <cellStyle name="Calculation 2 3 11 4" xfId="19787"/>
    <cellStyle name="Calculation 2 3 11 4 2" xfId="27721"/>
    <cellStyle name="Calculation 2 3 11 4 3" xfId="30293"/>
    <cellStyle name="Calculation 2 3 11 4 4" xfId="32735"/>
    <cellStyle name="Calculation 2 3 11 4 5" xfId="35139"/>
    <cellStyle name="Calculation 2 3 11 4 6" xfId="37374"/>
    <cellStyle name="Calculation 2 3 11 4 7" xfId="20799"/>
    <cellStyle name="Calculation 2 3 11 4 8" xfId="39973"/>
    <cellStyle name="Calculation 2 3 11 4 9" xfId="42332"/>
    <cellStyle name="Calculation 2 3 11 5" xfId="24706"/>
    <cellStyle name="Calculation 2 3 11 6" xfId="25515"/>
    <cellStyle name="Calculation 2 3 11 7" xfId="25131"/>
    <cellStyle name="Calculation 2 3 11 8" xfId="21155"/>
    <cellStyle name="Calculation 2 3 11 9" xfId="38246"/>
    <cellStyle name="Calculation 2 3 12" xfId="17387"/>
    <cellStyle name="Calculation 2 3 12 10" xfId="23859"/>
    <cellStyle name="Calculation 2 3 12 11" xfId="38321"/>
    <cellStyle name="Calculation 2 3 12 2" xfId="18603"/>
    <cellStyle name="Calculation 2 3 12 2 2" xfId="26537"/>
    <cellStyle name="Calculation 2 3 12 2 3" xfId="29109"/>
    <cellStyle name="Calculation 2 3 12 2 4" xfId="31551"/>
    <cellStyle name="Calculation 2 3 12 2 5" xfId="33955"/>
    <cellStyle name="Calculation 2 3 12 2 6" xfId="36213"/>
    <cellStyle name="Calculation 2 3 12 2 7" xfId="36105"/>
    <cellStyle name="Calculation 2 3 12 2 8" xfId="38789"/>
    <cellStyle name="Calculation 2 3 12 2 9" xfId="41148"/>
    <cellStyle name="Calculation 2 3 12 3" xfId="19785"/>
    <cellStyle name="Calculation 2 3 12 3 2" xfId="27719"/>
    <cellStyle name="Calculation 2 3 12 3 3" xfId="30291"/>
    <cellStyle name="Calculation 2 3 12 3 4" xfId="32733"/>
    <cellStyle name="Calculation 2 3 12 3 5" xfId="35137"/>
    <cellStyle name="Calculation 2 3 12 3 6" xfId="37372"/>
    <cellStyle name="Calculation 2 3 12 3 7" xfId="21483"/>
    <cellStyle name="Calculation 2 3 12 3 8" xfId="39971"/>
    <cellStyle name="Calculation 2 3 12 3 9" xfId="42330"/>
    <cellStyle name="Calculation 2 3 12 4" xfId="19814"/>
    <cellStyle name="Calculation 2 3 12 4 2" xfId="27748"/>
    <cellStyle name="Calculation 2 3 12 4 3" xfId="30320"/>
    <cellStyle name="Calculation 2 3 12 4 4" xfId="32762"/>
    <cellStyle name="Calculation 2 3 12 4 5" xfId="35166"/>
    <cellStyle name="Calculation 2 3 12 4 6" xfId="37401"/>
    <cellStyle name="Calculation 2 3 12 4 7" xfId="22075"/>
    <cellStyle name="Calculation 2 3 12 4 8" xfId="40000"/>
    <cellStyle name="Calculation 2 3 12 4 9" xfId="42359"/>
    <cellStyle name="Calculation 2 3 12 5" xfId="25847"/>
    <cellStyle name="Calculation 2 3 12 6" xfId="24986"/>
    <cellStyle name="Calculation 2 3 12 7" xfId="24591"/>
    <cellStyle name="Calculation 2 3 12 8" xfId="25558"/>
    <cellStyle name="Calculation 2 3 12 9" xfId="21412"/>
    <cellStyle name="Calculation 2 3 13" xfId="19643"/>
    <cellStyle name="Calculation 2 3 13 2" xfId="27577"/>
    <cellStyle name="Calculation 2 3 13 3" xfId="30149"/>
    <cellStyle name="Calculation 2 3 13 4" xfId="32591"/>
    <cellStyle name="Calculation 2 3 13 5" xfId="34995"/>
    <cellStyle name="Calculation 2 3 13 6" xfId="37240"/>
    <cellStyle name="Calculation 2 3 13 7" xfId="22060"/>
    <cellStyle name="Calculation 2 3 13 8" xfId="39829"/>
    <cellStyle name="Calculation 2 3 13 9" xfId="42188"/>
    <cellStyle name="Calculation 2 3 14" xfId="19425"/>
    <cellStyle name="Calculation 2 3 14 2" xfId="27359"/>
    <cellStyle name="Calculation 2 3 14 3" xfId="29931"/>
    <cellStyle name="Calculation 2 3 14 4" xfId="32373"/>
    <cellStyle name="Calculation 2 3 14 5" xfId="34777"/>
    <cellStyle name="Calculation 2 3 14 6" xfId="37022"/>
    <cellStyle name="Calculation 2 3 14 7" xfId="21200"/>
    <cellStyle name="Calculation 2 3 14 8" xfId="39611"/>
    <cellStyle name="Calculation 2 3 14 9" xfId="41970"/>
    <cellStyle name="Calculation 2 3 15" xfId="19018"/>
    <cellStyle name="Calculation 2 3 15 2" xfId="26952"/>
    <cellStyle name="Calculation 2 3 15 3" xfId="29524"/>
    <cellStyle name="Calculation 2 3 15 4" xfId="31966"/>
    <cellStyle name="Calculation 2 3 15 5" xfId="34370"/>
    <cellStyle name="Calculation 2 3 15 6" xfId="36615"/>
    <cellStyle name="Calculation 2 3 15 7" xfId="21553"/>
    <cellStyle name="Calculation 2 3 15 8" xfId="39204"/>
    <cellStyle name="Calculation 2 3 15 9" xfId="41563"/>
    <cellStyle name="Calculation 2 3 16" xfId="21698"/>
    <cellStyle name="Calculation 2 3 17" xfId="23782"/>
    <cellStyle name="Calculation 2 3 18" xfId="22148"/>
    <cellStyle name="Calculation 2 3 19" xfId="23272"/>
    <cellStyle name="Calculation 2 3 2" xfId="2438"/>
    <cellStyle name="Calculation 2 3 2 10" xfId="22493"/>
    <cellStyle name="Calculation 2 3 2 11" xfId="36138"/>
    <cellStyle name="Calculation 2 3 2 12" xfId="22705"/>
    <cellStyle name="Calculation 2 3 2 2" xfId="14997"/>
    <cellStyle name="Calculation 2 3 2 2 10" xfId="24487"/>
    <cellStyle name="Calculation 2 3 2 2 11" xfId="24641"/>
    <cellStyle name="Calculation 2 3 2 2 2" xfId="18823"/>
    <cellStyle name="Calculation 2 3 2 2 2 2" xfId="26757"/>
    <cellStyle name="Calculation 2 3 2 2 2 3" xfId="29329"/>
    <cellStyle name="Calculation 2 3 2 2 2 4" xfId="31771"/>
    <cellStyle name="Calculation 2 3 2 2 2 5" xfId="34175"/>
    <cellStyle name="Calculation 2 3 2 2 2 6" xfId="36427"/>
    <cellStyle name="Calculation 2 3 2 2 2 7" xfId="25193"/>
    <cellStyle name="Calculation 2 3 2 2 2 8" xfId="39009"/>
    <cellStyle name="Calculation 2 3 2 2 2 9" xfId="41368"/>
    <cellStyle name="Calculation 2 3 2 2 3" xfId="18997"/>
    <cellStyle name="Calculation 2 3 2 2 3 2" xfId="26931"/>
    <cellStyle name="Calculation 2 3 2 2 3 3" xfId="29503"/>
    <cellStyle name="Calculation 2 3 2 2 3 4" xfId="31945"/>
    <cellStyle name="Calculation 2 3 2 2 3 5" xfId="34349"/>
    <cellStyle name="Calculation 2 3 2 2 3 6" xfId="36594"/>
    <cellStyle name="Calculation 2 3 2 2 3 7" xfId="25902"/>
    <cellStyle name="Calculation 2 3 2 2 3 8" xfId="39183"/>
    <cellStyle name="Calculation 2 3 2 2 3 9" xfId="41542"/>
    <cellStyle name="Calculation 2 3 2 2 4" xfId="19786"/>
    <cellStyle name="Calculation 2 3 2 2 4 2" xfId="27720"/>
    <cellStyle name="Calculation 2 3 2 2 4 3" xfId="30292"/>
    <cellStyle name="Calculation 2 3 2 2 4 4" xfId="32734"/>
    <cellStyle name="Calculation 2 3 2 2 4 5" xfId="35138"/>
    <cellStyle name="Calculation 2 3 2 2 4 6" xfId="37373"/>
    <cellStyle name="Calculation 2 3 2 2 4 7" xfId="23976"/>
    <cellStyle name="Calculation 2 3 2 2 4 8" xfId="39972"/>
    <cellStyle name="Calculation 2 3 2 2 4 9" xfId="42331"/>
    <cellStyle name="Calculation 2 3 2 2 5" xfId="24708"/>
    <cellStyle name="Calculation 2 3 2 2 6" xfId="21360"/>
    <cellStyle name="Calculation 2 3 2 2 7" xfId="20967"/>
    <cellStyle name="Calculation 2 3 2 2 8" xfId="24457"/>
    <cellStyle name="Calculation 2 3 2 2 9" xfId="38332"/>
    <cellStyle name="Calculation 2 3 2 3" xfId="19641"/>
    <cellStyle name="Calculation 2 3 2 3 2" xfId="27575"/>
    <cellStyle name="Calculation 2 3 2 3 3" xfId="30147"/>
    <cellStyle name="Calculation 2 3 2 3 4" xfId="32589"/>
    <cellStyle name="Calculation 2 3 2 3 5" xfId="34993"/>
    <cellStyle name="Calculation 2 3 2 3 6" xfId="37238"/>
    <cellStyle name="Calculation 2 3 2 3 7" xfId="24264"/>
    <cellStyle name="Calculation 2 3 2 3 8" xfId="39827"/>
    <cellStyle name="Calculation 2 3 2 3 9" xfId="42186"/>
    <cellStyle name="Calculation 2 3 2 4" xfId="19423"/>
    <cellStyle name="Calculation 2 3 2 4 2" xfId="27357"/>
    <cellStyle name="Calculation 2 3 2 4 3" xfId="29929"/>
    <cellStyle name="Calculation 2 3 2 4 4" xfId="32371"/>
    <cellStyle name="Calculation 2 3 2 4 5" xfId="34775"/>
    <cellStyle name="Calculation 2 3 2 4 6" xfId="37020"/>
    <cellStyle name="Calculation 2 3 2 4 7" xfId="25625"/>
    <cellStyle name="Calculation 2 3 2 4 8" xfId="39609"/>
    <cellStyle name="Calculation 2 3 2 4 9" xfId="41968"/>
    <cellStyle name="Calculation 2 3 2 5" xfId="19020"/>
    <cellStyle name="Calculation 2 3 2 5 2" xfId="26954"/>
    <cellStyle name="Calculation 2 3 2 5 3" xfId="29526"/>
    <cellStyle name="Calculation 2 3 2 5 4" xfId="31968"/>
    <cellStyle name="Calculation 2 3 2 5 5" xfId="34372"/>
    <cellStyle name="Calculation 2 3 2 5 6" xfId="36617"/>
    <cellStyle name="Calculation 2 3 2 5 7" xfId="21369"/>
    <cellStyle name="Calculation 2 3 2 5 8" xfId="39206"/>
    <cellStyle name="Calculation 2 3 2 5 9" xfId="41565"/>
    <cellStyle name="Calculation 2 3 2 6" xfId="21700"/>
    <cellStyle name="Calculation 2 3 2 7" xfId="23780"/>
    <cellStyle name="Calculation 2 3 2 8" xfId="22150"/>
    <cellStyle name="Calculation 2 3 2 9" xfId="23270"/>
    <cellStyle name="Calculation 2 3 20" xfId="22491"/>
    <cellStyle name="Calculation 2 3 21" xfId="38103"/>
    <cellStyle name="Calculation 2 3 22" xfId="22704"/>
    <cellStyle name="Calculation 2 3 3" xfId="2439"/>
    <cellStyle name="Calculation 2 3 3 10" xfId="22494"/>
    <cellStyle name="Calculation 2 3 3 11" xfId="36001"/>
    <cellStyle name="Calculation 2 3 3 12" xfId="25920"/>
    <cellStyle name="Calculation 2 3 3 2" xfId="14998"/>
    <cellStyle name="Calculation 2 3 3 2 10" xfId="21087"/>
    <cellStyle name="Calculation 2 3 3 2 11" xfId="22887"/>
    <cellStyle name="Calculation 2 3 3 2 2" xfId="20240"/>
    <cellStyle name="Calculation 2 3 3 2 2 2" xfId="28174"/>
    <cellStyle name="Calculation 2 3 3 2 2 3" xfId="30745"/>
    <cellStyle name="Calculation 2 3 3 2 2 4" xfId="33187"/>
    <cellStyle name="Calculation 2 3 3 2 2 5" xfId="35591"/>
    <cellStyle name="Calculation 2 3 3 2 2 6" xfId="37799"/>
    <cellStyle name="Calculation 2 3 3 2 2 7" xfId="25269"/>
    <cellStyle name="Calculation 2 3 3 2 2 8" xfId="40425"/>
    <cellStyle name="Calculation 2 3 3 2 2 9" xfId="42784"/>
    <cellStyle name="Calculation 2 3 3 2 3" xfId="19866"/>
    <cellStyle name="Calculation 2 3 3 2 3 2" xfId="27800"/>
    <cellStyle name="Calculation 2 3 3 2 3 3" xfId="30372"/>
    <cellStyle name="Calculation 2 3 3 2 3 4" xfId="32814"/>
    <cellStyle name="Calculation 2 3 3 2 3 5" xfId="35218"/>
    <cellStyle name="Calculation 2 3 3 2 3 6" xfId="37453"/>
    <cellStyle name="Calculation 2 3 3 2 3 7" xfId="24560"/>
    <cellStyle name="Calculation 2 3 3 2 3 8" xfId="40052"/>
    <cellStyle name="Calculation 2 3 3 2 3 9" xfId="42411"/>
    <cellStyle name="Calculation 2 3 3 2 4" xfId="20023"/>
    <cellStyle name="Calculation 2 3 3 2 4 2" xfId="27957"/>
    <cellStyle name="Calculation 2 3 3 2 4 3" xfId="30528"/>
    <cellStyle name="Calculation 2 3 3 2 4 4" xfId="32970"/>
    <cellStyle name="Calculation 2 3 3 2 4 5" xfId="35374"/>
    <cellStyle name="Calculation 2 3 3 2 4 6" xfId="37587"/>
    <cellStyle name="Calculation 2 3 3 2 4 7" xfId="20833"/>
    <cellStyle name="Calculation 2 3 3 2 4 8" xfId="40208"/>
    <cellStyle name="Calculation 2 3 3 2 4 9" xfId="42567"/>
    <cellStyle name="Calculation 2 3 3 2 5" xfId="24709"/>
    <cellStyle name="Calculation 2 3 3 2 6" xfId="21359"/>
    <cellStyle name="Calculation 2 3 3 2 7" xfId="24079"/>
    <cellStyle name="Calculation 2 3 3 2 8" xfId="25812"/>
    <cellStyle name="Calculation 2 3 3 2 9" xfId="38405"/>
    <cellStyle name="Calculation 2 3 3 3" xfId="19640"/>
    <cellStyle name="Calculation 2 3 3 3 2" xfId="27574"/>
    <cellStyle name="Calculation 2 3 3 3 3" xfId="30146"/>
    <cellStyle name="Calculation 2 3 3 3 4" xfId="32588"/>
    <cellStyle name="Calculation 2 3 3 3 5" xfId="34992"/>
    <cellStyle name="Calculation 2 3 3 3 6" xfId="37237"/>
    <cellStyle name="Calculation 2 3 3 3 7" xfId="23541"/>
    <cellStyle name="Calculation 2 3 3 3 8" xfId="39826"/>
    <cellStyle name="Calculation 2 3 3 3 9" xfId="42185"/>
    <cellStyle name="Calculation 2 3 3 4" xfId="19422"/>
    <cellStyle name="Calculation 2 3 3 4 2" xfId="27356"/>
    <cellStyle name="Calculation 2 3 3 4 3" xfId="29928"/>
    <cellStyle name="Calculation 2 3 3 4 4" xfId="32370"/>
    <cellStyle name="Calculation 2 3 3 4 5" xfId="34774"/>
    <cellStyle name="Calculation 2 3 3 4 6" xfId="37019"/>
    <cellStyle name="Calculation 2 3 3 4 7" xfId="23959"/>
    <cellStyle name="Calculation 2 3 3 4 8" xfId="39608"/>
    <cellStyle name="Calculation 2 3 3 4 9" xfId="41967"/>
    <cellStyle name="Calculation 2 3 3 5" xfId="19021"/>
    <cellStyle name="Calculation 2 3 3 5 2" xfId="26955"/>
    <cellStyle name="Calculation 2 3 3 5 3" xfId="29527"/>
    <cellStyle name="Calculation 2 3 3 5 4" xfId="31969"/>
    <cellStyle name="Calculation 2 3 3 5 5" xfId="34373"/>
    <cellStyle name="Calculation 2 3 3 5 6" xfId="36618"/>
    <cellStyle name="Calculation 2 3 3 5 7" xfId="24467"/>
    <cellStyle name="Calculation 2 3 3 5 8" xfId="39207"/>
    <cellStyle name="Calculation 2 3 3 5 9" xfId="41566"/>
    <cellStyle name="Calculation 2 3 3 6" xfId="21701"/>
    <cellStyle name="Calculation 2 3 3 7" xfId="23779"/>
    <cellStyle name="Calculation 2 3 3 8" xfId="22151"/>
    <cellStyle name="Calculation 2 3 3 9" xfId="23269"/>
    <cellStyle name="Calculation 2 3 4" xfId="2440"/>
    <cellStyle name="Calculation 2 3 4 10" xfId="21173"/>
    <cellStyle name="Calculation 2 3 4 11" xfId="28595"/>
    <cellStyle name="Calculation 2 3 4 12" xfId="22706"/>
    <cellStyle name="Calculation 2 3 4 2" xfId="14999"/>
    <cellStyle name="Calculation 2 3 4 2 10" xfId="36014"/>
    <cellStyle name="Calculation 2 3 4 2 11" xfId="38186"/>
    <cellStyle name="Calculation 2 3 4 2 2" xfId="18822"/>
    <cellStyle name="Calculation 2 3 4 2 2 2" xfId="26756"/>
    <cellStyle name="Calculation 2 3 4 2 2 3" xfId="29328"/>
    <cellStyle name="Calculation 2 3 4 2 2 4" xfId="31770"/>
    <cellStyle name="Calculation 2 3 4 2 2 5" xfId="34174"/>
    <cellStyle name="Calculation 2 3 4 2 2 6" xfId="36426"/>
    <cellStyle name="Calculation 2 3 4 2 2 7" xfId="21100"/>
    <cellStyle name="Calculation 2 3 4 2 2 8" xfId="39008"/>
    <cellStyle name="Calculation 2 3 4 2 2 9" xfId="41367"/>
    <cellStyle name="Calculation 2 3 4 2 3" xfId="18996"/>
    <cellStyle name="Calculation 2 3 4 2 3 2" xfId="26930"/>
    <cellStyle name="Calculation 2 3 4 2 3 3" xfId="29502"/>
    <cellStyle name="Calculation 2 3 4 2 3 4" xfId="31944"/>
    <cellStyle name="Calculation 2 3 4 2 3 5" xfId="34348"/>
    <cellStyle name="Calculation 2 3 4 2 3 6" xfId="36593"/>
    <cellStyle name="Calculation 2 3 4 2 3 7" xfId="21048"/>
    <cellStyle name="Calculation 2 3 4 2 3 8" xfId="39182"/>
    <cellStyle name="Calculation 2 3 4 2 3 9" xfId="41541"/>
    <cellStyle name="Calculation 2 3 4 2 4" xfId="19788"/>
    <cellStyle name="Calculation 2 3 4 2 4 2" xfId="27722"/>
    <cellStyle name="Calculation 2 3 4 2 4 3" xfId="30294"/>
    <cellStyle name="Calculation 2 3 4 2 4 4" xfId="32736"/>
    <cellStyle name="Calculation 2 3 4 2 4 5" xfId="35140"/>
    <cellStyle name="Calculation 2 3 4 2 4 6" xfId="37375"/>
    <cellStyle name="Calculation 2 3 4 2 4 7" xfId="22072"/>
    <cellStyle name="Calculation 2 3 4 2 4 8" xfId="39974"/>
    <cellStyle name="Calculation 2 3 4 2 4 9" xfId="42333"/>
    <cellStyle name="Calculation 2 3 4 2 5" xfId="24710"/>
    <cellStyle name="Calculation 2 3 4 2 6" xfId="25497"/>
    <cellStyle name="Calculation 2 3 4 2 7" xfId="25132"/>
    <cellStyle name="Calculation 2 3 4 2 8" xfId="21154"/>
    <cellStyle name="Calculation 2 3 4 2 9" xfId="38165"/>
    <cellStyle name="Calculation 2 3 4 3" xfId="19639"/>
    <cellStyle name="Calculation 2 3 4 3 2" xfId="27573"/>
    <cellStyle name="Calculation 2 3 4 3 3" xfId="30145"/>
    <cellStyle name="Calculation 2 3 4 3 4" xfId="32587"/>
    <cellStyle name="Calculation 2 3 4 3 5" xfId="34991"/>
    <cellStyle name="Calculation 2 3 4 3 6" xfId="37236"/>
    <cellStyle name="Calculation 2 3 4 3 7" xfId="21477"/>
    <cellStyle name="Calculation 2 3 4 3 8" xfId="39825"/>
    <cellStyle name="Calculation 2 3 4 3 9" xfId="42184"/>
    <cellStyle name="Calculation 2 3 4 4" xfId="19421"/>
    <cellStyle name="Calculation 2 3 4 4 2" xfId="27355"/>
    <cellStyle name="Calculation 2 3 4 4 3" xfId="29927"/>
    <cellStyle name="Calculation 2 3 4 4 4" xfId="32369"/>
    <cellStyle name="Calculation 2 3 4 4 5" xfId="34773"/>
    <cellStyle name="Calculation 2 3 4 4 6" xfId="37018"/>
    <cellStyle name="Calculation 2 3 4 4 7" xfId="23521"/>
    <cellStyle name="Calculation 2 3 4 4 8" xfId="39607"/>
    <cellStyle name="Calculation 2 3 4 4 9" xfId="41966"/>
    <cellStyle name="Calculation 2 3 4 5" xfId="19022"/>
    <cellStyle name="Calculation 2 3 4 5 2" xfId="26956"/>
    <cellStyle name="Calculation 2 3 4 5 3" xfId="29528"/>
    <cellStyle name="Calculation 2 3 4 5 4" xfId="31970"/>
    <cellStyle name="Calculation 2 3 4 5 5" xfId="34374"/>
    <cellStyle name="Calculation 2 3 4 5 6" xfId="36619"/>
    <cellStyle name="Calculation 2 3 4 5 7" xfId="25105"/>
    <cellStyle name="Calculation 2 3 4 5 8" xfId="39208"/>
    <cellStyle name="Calculation 2 3 4 5 9" xfId="41567"/>
    <cellStyle name="Calculation 2 3 4 6" xfId="21702"/>
    <cellStyle name="Calculation 2 3 4 7" xfId="23778"/>
    <cellStyle name="Calculation 2 3 4 8" xfId="22152"/>
    <cellStyle name="Calculation 2 3 4 9" xfId="23268"/>
    <cellStyle name="Calculation 2 3 5" xfId="2441"/>
    <cellStyle name="Calculation 2 3 5 10" xfId="22495"/>
    <cellStyle name="Calculation 2 3 5 11" xfId="22876"/>
    <cellStyle name="Calculation 2 3 5 12" xfId="25921"/>
    <cellStyle name="Calculation 2 3 5 2" xfId="15000"/>
    <cellStyle name="Calculation 2 3 5 2 10" xfId="22476"/>
    <cellStyle name="Calculation 2 3 5 2 11" xfId="22888"/>
    <cellStyle name="Calculation 2 3 5 2 2" xfId="20239"/>
    <cellStyle name="Calculation 2 3 5 2 2 2" xfId="28173"/>
    <cellStyle name="Calculation 2 3 5 2 2 3" xfId="30744"/>
    <cellStyle name="Calculation 2 3 5 2 2 4" xfId="33186"/>
    <cellStyle name="Calculation 2 3 5 2 2 5" xfId="35590"/>
    <cellStyle name="Calculation 2 3 5 2 2 6" xfId="37798"/>
    <cellStyle name="Calculation 2 3 5 2 2 7" xfId="23814"/>
    <cellStyle name="Calculation 2 3 5 2 2 8" xfId="40424"/>
    <cellStyle name="Calculation 2 3 5 2 2 9" xfId="42783"/>
    <cellStyle name="Calculation 2 3 5 2 3" xfId="20123"/>
    <cellStyle name="Calculation 2 3 5 2 3 2" xfId="28057"/>
    <cellStyle name="Calculation 2 3 5 2 3 3" xfId="30628"/>
    <cellStyle name="Calculation 2 3 5 2 3 4" xfId="33070"/>
    <cellStyle name="Calculation 2 3 5 2 3 5" xfId="35474"/>
    <cellStyle name="Calculation 2 3 5 2 3 6" xfId="37682"/>
    <cellStyle name="Calculation 2 3 5 2 3 7" xfId="23990"/>
    <cellStyle name="Calculation 2 3 5 2 3 8" xfId="40308"/>
    <cellStyle name="Calculation 2 3 5 2 3 9" xfId="42667"/>
    <cellStyle name="Calculation 2 3 5 2 4" xfId="18896"/>
    <cellStyle name="Calculation 2 3 5 2 4 2" xfId="26830"/>
    <cellStyle name="Calculation 2 3 5 2 4 3" xfId="29402"/>
    <cellStyle name="Calculation 2 3 5 2 4 4" xfId="31844"/>
    <cellStyle name="Calculation 2 3 5 2 4 5" xfId="34248"/>
    <cellStyle name="Calculation 2 3 5 2 4 6" xfId="36493"/>
    <cellStyle name="Calculation 2 3 5 2 4 7" xfId="23933"/>
    <cellStyle name="Calculation 2 3 5 2 4 8" xfId="39082"/>
    <cellStyle name="Calculation 2 3 5 2 4 9" xfId="41441"/>
    <cellStyle name="Calculation 2 3 5 2 5" xfId="24711"/>
    <cellStyle name="Calculation 2 3 5 2 6" xfId="25512"/>
    <cellStyle name="Calculation 2 3 5 2 7" xfId="24080"/>
    <cellStyle name="Calculation 2 3 5 2 8" xfId="21654"/>
    <cellStyle name="Calculation 2 3 5 2 9" xfId="21398"/>
    <cellStyle name="Calculation 2 3 5 3" xfId="19638"/>
    <cellStyle name="Calculation 2 3 5 3 2" xfId="27572"/>
    <cellStyle name="Calculation 2 3 5 3 3" xfId="30144"/>
    <cellStyle name="Calculation 2 3 5 3 4" xfId="32586"/>
    <cellStyle name="Calculation 2 3 5 3 5" xfId="34990"/>
    <cellStyle name="Calculation 2 3 5 3 6" xfId="37235"/>
    <cellStyle name="Calculation 2 3 5 3 7" xfId="20923"/>
    <cellStyle name="Calculation 2 3 5 3 8" xfId="39824"/>
    <cellStyle name="Calculation 2 3 5 3 9" xfId="42183"/>
    <cellStyle name="Calculation 2 3 5 4" xfId="19420"/>
    <cellStyle name="Calculation 2 3 5 4 2" xfId="27354"/>
    <cellStyle name="Calculation 2 3 5 4 3" xfId="29926"/>
    <cellStyle name="Calculation 2 3 5 4 4" xfId="32368"/>
    <cellStyle name="Calculation 2 3 5 4 5" xfId="34772"/>
    <cellStyle name="Calculation 2 3 5 4 6" xfId="37017"/>
    <cellStyle name="Calculation 2 3 5 4 7" xfId="21203"/>
    <cellStyle name="Calculation 2 3 5 4 8" xfId="39606"/>
    <cellStyle name="Calculation 2 3 5 4 9" xfId="41965"/>
    <cellStyle name="Calculation 2 3 5 5" xfId="19023"/>
    <cellStyle name="Calculation 2 3 5 5 2" xfId="26957"/>
    <cellStyle name="Calculation 2 3 5 5 3" xfId="29529"/>
    <cellStyle name="Calculation 2 3 5 5 4" xfId="31971"/>
    <cellStyle name="Calculation 2 3 5 5 5" xfId="34375"/>
    <cellStyle name="Calculation 2 3 5 5 6" xfId="36620"/>
    <cellStyle name="Calculation 2 3 5 5 7" xfId="25903"/>
    <cellStyle name="Calculation 2 3 5 5 8" xfId="39209"/>
    <cellStyle name="Calculation 2 3 5 5 9" xfId="41568"/>
    <cellStyle name="Calculation 2 3 5 6" xfId="21703"/>
    <cellStyle name="Calculation 2 3 5 7" xfId="23777"/>
    <cellStyle name="Calculation 2 3 5 8" xfId="22153"/>
    <cellStyle name="Calculation 2 3 5 9" xfId="23267"/>
    <cellStyle name="Calculation 2 3 6" xfId="2442"/>
    <cellStyle name="Calculation 2 3 6 10" xfId="22496"/>
    <cellStyle name="Calculation 2 3 6 11" xfId="22875"/>
    <cellStyle name="Calculation 2 3 6 12" xfId="25916"/>
    <cellStyle name="Calculation 2 3 6 2" xfId="15001"/>
    <cellStyle name="Calculation 2 3 6 2 10" xfId="25106"/>
    <cellStyle name="Calculation 2 3 6 2 11" xfId="22414"/>
    <cellStyle name="Calculation 2 3 6 2 2" xfId="18821"/>
    <cellStyle name="Calculation 2 3 6 2 2 2" xfId="26755"/>
    <cellStyle name="Calculation 2 3 6 2 2 3" xfId="29327"/>
    <cellStyle name="Calculation 2 3 6 2 2 4" xfId="31769"/>
    <cellStyle name="Calculation 2 3 6 2 2 5" xfId="34173"/>
    <cellStyle name="Calculation 2 3 6 2 2 6" xfId="36425"/>
    <cellStyle name="Calculation 2 3 6 2 2 7" xfId="25707"/>
    <cellStyle name="Calculation 2 3 6 2 2 8" xfId="39007"/>
    <cellStyle name="Calculation 2 3 6 2 2 9" xfId="41366"/>
    <cellStyle name="Calculation 2 3 6 2 3" xfId="18995"/>
    <cellStyle name="Calculation 2 3 6 2 3 2" xfId="26929"/>
    <cellStyle name="Calculation 2 3 6 2 3 3" xfId="29501"/>
    <cellStyle name="Calculation 2 3 6 2 3 4" xfId="31943"/>
    <cellStyle name="Calculation 2 3 6 2 3 5" xfId="34347"/>
    <cellStyle name="Calculation 2 3 6 2 3 6" xfId="36592"/>
    <cellStyle name="Calculation 2 3 6 2 3 7" xfId="25260"/>
    <cellStyle name="Calculation 2 3 6 2 3 8" xfId="39181"/>
    <cellStyle name="Calculation 2 3 6 2 3 9" xfId="41540"/>
    <cellStyle name="Calculation 2 3 6 2 4" xfId="19660"/>
    <cellStyle name="Calculation 2 3 6 2 4 2" xfId="27594"/>
    <cellStyle name="Calculation 2 3 6 2 4 3" xfId="30166"/>
    <cellStyle name="Calculation 2 3 6 2 4 4" xfId="32608"/>
    <cellStyle name="Calculation 2 3 6 2 4 5" xfId="35012"/>
    <cellStyle name="Calculation 2 3 6 2 4 6" xfId="37257"/>
    <cellStyle name="Calculation 2 3 6 2 4 7" xfId="24371"/>
    <cellStyle name="Calculation 2 3 6 2 4 8" xfId="39846"/>
    <cellStyle name="Calculation 2 3 6 2 4 9" xfId="42205"/>
    <cellStyle name="Calculation 2 3 6 2 5" xfId="24712"/>
    <cellStyle name="Calculation 2 3 6 2 6" xfId="21358"/>
    <cellStyle name="Calculation 2 3 6 2 7" xfId="20968"/>
    <cellStyle name="Calculation 2 3 6 2 8" xfId="24456"/>
    <cellStyle name="Calculation 2 3 6 2 9" xfId="22991"/>
    <cellStyle name="Calculation 2 3 6 3" xfId="19637"/>
    <cellStyle name="Calculation 2 3 6 3 2" xfId="27571"/>
    <cellStyle name="Calculation 2 3 6 3 3" xfId="30143"/>
    <cellStyle name="Calculation 2 3 6 3 4" xfId="32585"/>
    <cellStyle name="Calculation 2 3 6 3 5" xfId="34989"/>
    <cellStyle name="Calculation 2 3 6 3 6" xfId="37234"/>
    <cellStyle name="Calculation 2 3 6 3 7" xfId="24945"/>
    <cellStyle name="Calculation 2 3 6 3 8" xfId="39823"/>
    <cellStyle name="Calculation 2 3 6 3 9" xfId="42182"/>
    <cellStyle name="Calculation 2 3 6 4" xfId="19419"/>
    <cellStyle name="Calculation 2 3 6 4 2" xfId="27353"/>
    <cellStyle name="Calculation 2 3 6 4 3" xfId="29925"/>
    <cellStyle name="Calculation 2 3 6 4 4" xfId="32367"/>
    <cellStyle name="Calculation 2 3 6 4 5" xfId="34771"/>
    <cellStyle name="Calculation 2 3 6 4 6" xfId="37016"/>
    <cellStyle name="Calculation 2 3 6 4 7" xfId="21466"/>
    <cellStyle name="Calculation 2 3 6 4 8" xfId="39605"/>
    <cellStyle name="Calculation 2 3 6 4 9" xfId="41964"/>
    <cellStyle name="Calculation 2 3 6 5" xfId="19024"/>
    <cellStyle name="Calculation 2 3 6 5 2" xfId="26958"/>
    <cellStyle name="Calculation 2 3 6 5 3" xfId="29530"/>
    <cellStyle name="Calculation 2 3 6 5 4" xfId="31972"/>
    <cellStyle name="Calculation 2 3 6 5 5" xfId="34376"/>
    <cellStyle name="Calculation 2 3 6 5 6" xfId="36621"/>
    <cellStyle name="Calculation 2 3 6 5 7" xfId="31374"/>
    <cellStyle name="Calculation 2 3 6 5 8" xfId="39210"/>
    <cellStyle name="Calculation 2 3 6 5 9" xfId="41569"/>
    <cellStyle name="Calculation 2 3 6 6" xfId="21704"/>
    <cellStyle name="Calculation 2 3 6 7" xfId="23776"/>
    <cellStyle name="Calculation 2 3 6 8" xfId="22154"/>
    <cellStyle name="Calculation 2 3 6 9" xfId="23266"/>
    <cellStyle name="Calculation 2 3 7" xfId="2443"/>
    <cellStyle name="Calculation 2 3 7 10" xfId="22497"/>
    <cellStyle name="Calculation 2 3 7 11" xfId="28602"/>
    <cellStyle name="Calculation 2 3 7 12" xfId="22707"/>
    <cellStyle name="Calculation 2 3 7 2" xfId="15002"/>
    <cellStyle name="Calculation 2 3 7 2 10" xfId="23877"/>
    <cellStyle name="Calculation 2 3 7 2 11" xfId="22889"/>
    <cellStyle name="Calculation 2 3 7 2 2" xfId="18820"/>
    <cellStyle name="Calculation 2 3 7 2 2 2" xfId="26754"/>
    <cellStyle name="Calculation 2 3 7 2 2 3" xfId="29326"/>
    <cellStyle name="Calculation 2 3 7 2 2 4" xfId="31768"/>
    <cellStyle name="Calculation 2 3 7 2 2 5" xfId="34172"/>
    <cellStyle name="Calculation 2 3 7 2 2 6" xfId="36424"/>
    <cellStyle name="Calculation 2 3 7 2 2 7" xfId="23400"/>
    <cellStyle name="Calculation 2 3 7 2 2 8" xfId="39006"/>
    <cellStyle name="Calculation 2 3 7 2 2 9" xfId="41365"/>
    <cellStyle name="Calculation 2 3 7 2 3" xfId="18994"/>
    <cellStyle name="Calculation 2 3 7 2 3 2" xfId="26928"/>
    <cellStyle name="Calculation 2 3 7 2 3 3" xfId="29500"/>
    <cellStyle name="Calculation 2 3 7 2 3 4" xfId="31942"/>
    <cellStyle name="Calculation 2 3 7 2 3 5" xfId="34346"/>
    <cellStyle name="Calculation 2 3 7 2 3 6" xfId="36591"/>
    <cellStyle name="Calculation 2 3 7 2 3 7" xfId="21666"/>
    <cellStyle name="Calculation 2 3 7 2 3 8" xfId="39180"/>
    <cellStyle name="Calculation 2 3 7 2 3 9" xfId="41539"/>
    <cellStyle name="Calculation 2 3 7 2 4" xfId="20318"/>
    <cellStyle name="Calculation 2 3 7 2 4 2" xfId="28252"/>
    <cellStyle name="Calculation 2 3 7 2 4 3" xfId="30823"/>
    <cellStyle name="Calculation 2 3 7 2 4 4" xfId="33265"/>
    <cellStyle name="Calculation 2 3 7 2 4 5" xfId="35669"/>
    <cellStyle name="Calculation 2 3 7 2 4 6" xfId="37871"/>
    <cellStyle name="Calculation 2 3 7 2 4 7" xfId="28914"/>
    <cellStyle name="Calculation 2 3 7 2 4 8" xfId="40503"/>
    <cellStyle name="Calculation 2 3 7 2 4 9" xfId="42862"/>
    <cellStyle name="Calculation 2 3 7 2 5" xfId="24713"/>
    <cellStyle name="Calculation 2 3 7 2 6" xfId="25511"/>
    <cellStyle name="Calculation 2 3 7 2 7" xfId="24081"/>
    <cellStyle name="Calculation 2 3 7 2 8" xfId="25811"/>
    <cellStyle name="Calculation 2 3 7 2 9" xfId="22992"/>
    <cellStyle name="Calculation 2 3 7 3" xfId="19636"/>
    <cellStyle name="Calculation 2 3 7 3 2" xfId="27570"/>
    <cellStyle name="Calculation 2 3 7 3 3" xfId="30142"/>
    <cellStyle name="Calculation 2 3 7 3 4" xfId="32584"/>
    <cellStyle name="Calculation 2 3 7 3 5" xfId="34988"/>
    <cellStyle name="Calculation 2 3 7 3 6" xfId="37233"/>
    <cellStyle name="Calculation 2 3 7 3 7" xfId="22059"/>
    <cellStyle name="Calculation 2 3 7 3 8" xfId="39822"/>
    <cellStyle name="Calculation 2 3 7 3 9" xfId="42181"/>
    <cellStyle name="Calculation 2 3 7 4" xfId="19418"/>
    <cellStyle name="Calculation 2 3 7 4 2" xfId="27352"/>
    <cellStyle name="Calculation 2 3 7 4 3" xfId="29924"/>
    <cellStyle name="Calculation 2 3 7 4 4" xfId="32366"/>
    <cellStyle name="Calculation 2 3 7 4 5" xfId="34770"/>
    <cellStyle name="Calculation 2 3 7 4 6" xfId="37015"/>
    <cellStyle name="Calculation 2 3 7 4 7" xfId="25718"/>
    <cellStyle name="Calculation 2 3 7 4 8" xfId="39604"/>
    <cellStyle name="Calculation 2 3 7 4 9" xfId="41963"/>
    <cellStyle name="Calculation 2 3 7 5" xfId="19025"/>
    <cellStyle name="Calculation 2 3 7 5 2" xfId="26959"/>
    <cellStyle name="Calculation 2 3 7 5 3" xfId="29531"/>
    <cellStyle name="Calculation 2 3 7 5 4" xfId="31973"/>
    <cellStyle name="Calculation 2 3 7 5 5" xfId="34377"/>
    <cellStyle name="Calculation 2 3 7 5 6" xfId="36622"/>
    <cellStyle name="Calculation 2 3 7 5 7" xfId="25204"/>
    <cellStyle name="Calculation 2 3 7 5 8" xfId="39211"/>
    <cellStyle name="Calculation 2 3 7 5 9" xfId="41570"/>
    <cellStyle name="Calculation 2 3 7 6" xfId="21705"/>
    <cellStyle name="Calculation 2 3 7 7" xfId="23775"/>
    <cellStyle name="Calculation 2 3 7 8" xfId="22155"/>
    <cellStyle name="Calculation 2 3 7 9" xfId="23265"/>
    <cellStyle name="Calculation 2 3 8" xfId="2444"/>
    <cellStyle name="Calculation 2 3 8 10" xfId="22498"/>
    <cellStyle name="Calculation 2 3 8 11" xfId="22874"/>
    <cellStyle name="Calculation 2 3 8 12" xfId="22708"/>
    <cellStyle name="Calculation 2 3 8 2" xfId="15003"/>
    <cellStyle name="Calculation 2 3 8 2 10" xfId="26232"/>
    <cellStyle name="Calculation 2 3 8 2 11" xfId="38198"/>
    <cellStyle name="Calculation 2 3 8 2 2" xfId="20232"/>
    <cellStyle name="Calculation 2 3 8 2 2 2" xfId="28166"/>
    <cellStyle name="Calculation 2 3 8 2 2 3" xfId="30737"/>
    <cellStyle name="Calculation 2 3 8 2 2 4" xfId="33179"/>
    <cellStyle name="Calculation 2 3 8 2 2 5" xfId="35583"/>
    <cellStyle name="Calculation 2 3 8 2 2 6" xfId="37791"/>
    <cellStyle name="Calculation 2 3 8 2 2 7" xfId="21115"/>
    <cellStyle name="Calculation 2 3 8 2 2 8" xfId="40417"/>
    <cellStyle name="Calculation 2 3 8 2 2 9" xfId="42776"/>
    <cellStyle name="Calculation 2 3 8 2 3" xfId="18711"/>
    <cellStyle name="Calculation 2 3 8 2 3 2" xfId="26645"/>
    <cellStyle name="Calculation 2 3 8 2 3 3" xfId="29217"/>
    <cellStyle name="Calculation 2 3 8 2 3 4" xfId="31659"/>
    <cellStyle name="Calculation 2 3 8 2 3 5" xfId="34063"/>
    <cellStyle name="Calculation 2 3 8 2 3 6" xfId="36315"/>
    <cellStyle name="Calculation 2 3 8 2 3 7" xfId="21186"/>
    <cellStyle name="Calculation 2 3 8 2 3 8" xfId="38897"/>
    <cellStyle name="Calculation 2 3 8 2 3 9" xfId="41256"/>
    <cellStyle name="Calculation 2 3 8 2 4" xfId="18606"/>
    <cellStyle name="Calculation 2 3 8 2 4 2" xfId="26540"/>
    <cellStyle name="Calculation 2 3 8 2 4 3" xfId="29112"/>
    <cellStyle name="Calculation 2 3 8 2 4 4" xfId="31554"/>
    <cellStyle name="Calculation 2 3 8 2 4 5" xfId="33958"/>
    <cellStyle name="Calculation 2 3 8 2 4 6" xfId="36216"/>
    <cellStyle name="Calculation 2 3 8 2 4 7" xfId="21969"/>
    <cellStyle name="Calculation 2 3 8 2 4 8" xfId="38792"/>
    <cellStyle name="Calculation 2 3 8 2 4 9" xfId="41151"/>
    <cellStyle name="Calculation 2 3 8 2 5" xfId="24714"/>
    <cellStyle name="Calculation 2 3 8 2 6" xfId="21357"/>
    <cellStyle name="Calculation 2 3 8 2 7" xfId="25133"/>
    <cellStyle name="Calculation 2 3 8 2 8" xfId="21153"/>
    <cellStyle name="Calculation 2 3 8 2 9" xfId="38232"/>
    <cellStyle name="Calculation 2 3 8 3" xfId="20404"/>
    <cellStyle name="Calculation 2 3 8 3 2" xfId="28338"/>
    <cellStyle name="Calculation 2 3 8 3 3" xfId="30907"/>
    <cellStyle name="Calculation 2 3 8 3 4" xfId="33349"/>
    <cellStyle name="Calculation 2 3 8 3 5" xfId="35753"/>
    <cellStyle name="Calculation 2 3 8 3 6" xfId="37955"/>
    <cellStyle name="Calculation 2 3 8 3 7" xfId="25092"/>
    <cellStyle name="Calculation 2 3 8 3 8" xfId="40587"/>
    <cellStyle name="Calculation 2 3 8 3 9" xfId="42946"/>
    <cellStyle name="Calculation 2 3 8 4" xfId="20385"/>
    <cellStyle name="Calculation 2 3 8 4 2" xfId="28319"/>
    <cellStyle name="Calculation 2 3 8 4 3" xfId="30888"/>
    <cellStyle name="Calculation 2 3 8 4 4" xfId="33330"/>
    <cellStyle name="Calculation 2 3 8 4 5" xfId="35734"/>
    <cellStyle name="Calculation 2 3 8 4 6" xfId="37936"/>
    <cellStyle name="Calculation 2 3 8 4 7" xfId="21377"/>
    <cellStyle name="Calculation 2 3 8 4 8" xfId="40568"/>
    <cellStyle name="Calculation 2 3 8 4 9" xfId="42927"/>
    <cellStyle name="Calculation 2 3 8 5" xfId="19026"/>
    <cellStyle name="Calculation 2 3 8 5 2" xfId="26960"/>
    <cellStyle name="Calculation 2 3 8 5 3" xfId="29532"/>
    <cellStyle name="Calculation 2 3 8 5 4" xfId="31974"/>
    <cellStyle name="Calculation 2 3 8 5 5" xfId="34378"/>
    <cellStyle name="Calculation 2 3 8 5 6" xfId="36623"/>
    <cellStyle name="Calculation 2 3 8 5 7" xfId="25833"/>
    <cellStyle name="Calculation 2 3 8 5 8" xfId="39212"/>
    <cellStyle name="Calculation 2 3 8 5 9" xfId="41571"/>
    <cellStyle name="Calculation 2 3 8 6" xfId="21706"/>
    <cellStyle name="Calculation 2 3 8 7" xfId="23774"/>
    <cellStyle name="Calculation 2 3 8 8" xfId="22156"/>
    <cellStyle name="Calculation 2 3 8 9" xfId="23264"/>
    <cellStyle name="Calculation 2 3 9" xfId="2445"/>
    <cellStyle name="Calculation 2 3 9 10" xfId="22499"/>
    <cellStyle name="Calculation 2 3 9 11" xfId="28603"/>
    <cellStyle name="Calculation 2 3 9 12" xfId="25923"/>
    <cellStyle name="Calculation 2 3 9 2" xfId="15004"/>
    <cellStyle name="Calculation 2 3 9 2 10" xfId="22475"/>
    <cellStyle name="Calculation 2 3 9 2 11" xfId="22890"/>
    <cellStyle name="Calculation 2 3 9 2 2" xfId="20237"/>
    <cellStyle name="Calculation 2 3 9 2 2 2" xfId="28171"/>
    <cellStyle name="Calculation 2 3 9 2 2 3" xfId="30742"/>
    <cellStyle name="Calculation 2 3 9 2 2 4" xfId="33184"/>
    <cellStyle name="Calculation 2 3 9 2 2 5" xfId="35588"/>
    <cellStyle name="Calculation 2 3 9 2 2 6" xfId="37796"/>
    <cellStyle name="Calculation 2 3 9 2 2 7" xfId="25234"/>
    <cellStyle name="Calculation 2 3 9 2 2 8" xfId="40422"/>
    <cellStyle name="Calculation 2 3 9 2 2 9" xfId="42781"/>
    <cellStyle name="Calculation 2 3 9 2 3" xfId="20127"/>
    <cellStyle name="Calculation 2 3 9 2 3 2" xfId="28061"/>
    <cellStyle name="Calculation 2 3 9 2 3 3" xfId="30632"/>
    <cellStyle name="Calculation 2 3 9 2 3 4" xfId="33074"/>
    <cellStyle name="Calculation 2 3 9 2 3 5" xfId="35478"/>
    <cellStyle name="Calculation 2 3 9 2 3 6" xfId="37686"/>
    <cellStyle name="Calculation 2 3 9 2 3 7" xfId="20933"/>
    <cellStyle name="Calculation 2 3 9 2 3 8" xfId="40312"/>
    <cellStyle name="Calculation 2 3 9 2 3 9" xfId="42671"/>
    <cellStyle name="Calculation 2 3 9 2 4" xfId="18673"/>
    <cellStyle name="Calculation 2 3 9 2 4 2" xfId="26607"/>
    <cellStyle name="Calculation 2 3 9 2 4 3" xfId="29179"/>
    <cellStyle name="Calculation 2 3 9 2 4 4" xfId="31621"/>
    <cellStyle name="Calculation 2 3 9 2 4 5" xfId="34025"/>
    <cellStyle name="Calculation 2 3 9 2 4 6" xfId="36277"/>
    <cellStyle name="Calculation 2 3 9 2 4 7" xfId="25592"/>
    <cellStyle name="Calculation 2 3 9 2 4 8" xfId="38859"/>
    <cellStyle name="Calculation 2 3 9 2 4 9" xfId="41218"/>
    <cellStyle name="Calculation 2 3 9 2 5" xfId="24715"/>
    <cellStyle name="Calculation 2 3 9 2 6" xfId="25510"/>
    <cellStyle name="Calculation 2 3 9 2 7" xfId="24082"/>
    <cellStyle name="Calculation 2 3 9 2 8" xfId="21653"/>
    <cellStyle name="Calculation 2 3 9 2 9" xfId="38251"/>
    <cellStyle name="Calculation 2 3 9 3" xfId="19635"/>
    <cellStyle name="Calculation 2 3 9 3 2" xfId="27569"/>
    <cellStyle name="Calculation 2 3 9 3 3" xfId="30141"/>
    <cellStyle name="Calculation 2 3 9 3 4" xfId="32583"/>
    <cellStyle name="Calculation 2 3 9 3 5" xfId="34987"/>
    <cellStyle name="Calculation 2 3 9 3 6" xfId="37232"/>
    <cellStyle name="Calculation 2 3 9 3 7" xfId="25635"/>
    <cellStyle name="Calculation 2 3 9 3 8" xfId="39821"/>
    <cellStyle name="Calculation 2 3 9 3 9" xfId="42180"/>
    <cellStyle name="Calculation 2 3 9 4" xfId="19417"/>
    <cellStyle name="Calculation 2 3 9 4 2" xfId="27351"/>
    <cellStyle name="Calculation 2 3 9 4 3" xfId="29923"/>
    <cellStyle name="Calculation 2 3 9 4 4" xfId="32365"/>
    <cellStyle name="Calculation 2 3 9 4 5" xfId="34769"/>
    <cellStyle name="Calculation 2 3 9 4 6" xfId="37014"/>
    <cellStyle name="Calculation 2 3 9 4 7" xfId="23520"/>
    <cellStyle name="Calculation 2 3 9 4 8" xfId="39603"/>
    <cellStyle name="Calculation 2 3 9 4 9" xfId="41962"/>
    <cellStyle name="Calculation 2 3 9 5" xfId="19027"/>
    <cellStyle name="Calculation 2 3 9 5 2" xfId="26961"/>
    <cellStyle name="Calculation 2 3 9 5 3" xfId="29533"/>
    <cellStyle name="Calculation 2 3 9 5 4" xfId="31975"/>
    <cellStyle name="Calculation 2 3 9 5 5" xfId="34379"/>
    <cellStyle name="Calculation 2 3 9 5 6" xfId="36624"/>
    <cellStyle name="Calculation 2 3 9 5 7" xfId="24477"/>
    <cellStyle name="Calculation 2 3 9 5 8" xfId="39213"/>
    <cellStyle name="Calculation 2 3 9 5 9" xfId="41572"/>
    <cellStyle name="Calculation 2 3 9 6" xfId="21707"/>
    <cellStyle name="Calculation 2 3 9 7" xfId="23773"/>
    <cellStyle name="Calculation 2 3 9 8" xfId="22157"/>
    <cellStyle name="Calculation 2 3 9 9" xfId="23263"/>
    <cellStyle name="Calculation 2 4" xfId="2446"/>
    <cellStyle name="Calculation 2 4 10" xfId="24936"/>
    <cellStyle name="Calculation 2 4 11" xfId="22500"/>
    <cellStyle name="Calculation 2 4 12" xfId="22873"/>
    <cellStyle name="Calculation 2 4 13" xfId="24491"/>
    <cellStyle name="Calculation 2 4 2" xfId="15005"/>
    <cellStyle name="Calculation 2 4 2 10" xfId="24033"/>
    <cellStyle name="Calculation 2 4 2 11" xfId="22387"/>
    <cellStyle name="Calculation 2 4 2 2" xfId="18819"/>
    <cellStyle name="Calculation 2 4 2 2 2" xfId="26753"/>
    <cellStyle name="Calculation 2 4 2 2 3" xfId="29325"/>
    <cellStyle name="Calculation 2 4 2 2 4" xfId="31767"/>
    <cellStyle name="Calculation 2 4 2 2 5" xfId="34171"/>
    <cellStyle name="Calculation 2 4 2 2 6" xfId="36423"/>
    <cellStyle name="Calculation 2 4 2 2 7" xfId="21388"/>
    <cellStyle name="Calculation 2 4 2 2 8" xfId="39005"/>
    <cellStyle name="Calculation 2 4 2 2 9" xfId="41364"/>
    <cellStyle name="Calculation 2 4 2 3" xfId="18993"/>
    <cellStyle name="Calculation 2 4 2 3 2" xfId="26927"/>
    <cellStyle name="Calculation 2 4 2 3 3" xfId="29499"/>
    <cellStyle name="Calculation 2 4 2 3 4" xfId="31941"/>
    <cellStyle name="Calculation 2 4 2 3 5" xfId="34345"/>
    <cellStyle name="Calculation 2 4 2 3 6" xfId="36590"/>
    <cellStyle name="Calculation 2 4 2 3 7" xfId="24631"/>
    <cellStyle name="Calculation 2 4 2 3 8" xfId="39179"/>
    <cellStyle name="Calculation 2 4 2 3 9" xfId="41538"/>
    <cellStyle name="Calculation 2 4 2 4" xfId="19661"/>
    <cellStyle name="Calculation 2 4 2 4 2" xfId="27595"/>
    <cellStyle name="Calculation 2 4 2 4 3" xfId="30167"/>
    <cellStyle name="Calculation 2 4 2 4 4" xfId="32609"/>
    <cellStyle name="Calculation 2 4 2 4 5" xfId="35013"/>
    <cellStyle name="Calculation 2 4 2 4 6" xfId="37258"/>
    <cellStyle name="Calculation 2 4 2 4 7" xfId="24265"/>
    <cellStyle name="Calculation 2 4 2 4 8" xfId="39847"/>
    <cellStyle name="Calculation 2 4 2 4 9" xfId="42206"/>
    <cellStyle name="Calculation 2 4 2 5" xfId="24716"/>
    <cellStyle name="Calculation 2 4 2 6" xfId="21356"/>
    <cellStyle name="Calculation 2 4 2 7" xfId="25121"/>
    <cellStyle name="Calculation 2 4 2 8" xfId="25306"/>
    <cellStyle name="Calculation 2 4 2 9" xfId="38283"/>
    <cellStyle name="Calculation 2 4 3" xfId="17388"/>
    <cellStyle name="Calculation 2 4 3 10" xfId="38209"/>
    <cellStyle name="Calculation 2 4 3 11" xfId="24029"/>
    <cellStyle name="Calculation 2 4 3 2" xfId="20014"/>
    <cellStyle name="Calculation 2 4 3 2 2" xfId="27948"/>
    <cellStyle name="Calculation 2 4 3 2 3" xfId="30519"/>
    <cellStyle name="Calculation 2 4 3 2 4" xfId="32961"/>
    <cellStyle name="Calculation 2 4 3 2 5" xfId="35365"/>
    <cellStyle name="Calculation 2 4 3 2 6" xfId="37578"/>
    <cellStyle name="Calculation 2 4 3 2 7" xfId="24283"/>
    <cellStyle name="Calculation 2 4 3 2 8" xfId="40199"/>
    <cellStyle name="Calculation 2 4 3 2 9" xfId="42558"/>
    <cellStyle name="Calculation 2 4 3 3" xfId="18894"/>
    <cellStyle name="Calculation 2 4 3 3 2" xfId="26828"/>
    <cellStyle name="Calculation 2 4 3 3 3" xfId="29400"/>
    <cellStyle name="Calculation 2 4 3 3 4" xfId="31842"/>
    <cellStyle name="Calculation 2 4 3 3 5" xfId="34246"/>
    <cellStyle name="Calculation 2 4 3 3 6" xfId="36491"/>
    <cellStyle name="Calculation 2 4 3 3 7" xfId="21443"/>
    <cellStyle name="Calculation 2 4 3 3 8" xfId="39080"/>
    <cellStyle name="Calculation 2 4 3 3 9" xfId="41439"/>
    <cellStyle name="Calculation 2 4 3 4" xfId="18632"/>
    <cellStyle name="Calculation 2 4 3 4 2" xfId="26566"/>
    <cellStyle name="Calculation 2 4 3 4 3" xfId="29138"/>
    <cellStyle name="Calculation 2 4 3 4 4" xfId="31580"/>
    <cellStyle name="Calculation 2 4 3 4 5" xfId="33984"/>
    <cellStyle name="Calculation 2 4 3 4 6" xfId="36242"/>
    <cellStyle name="Calculation 2 4 3 4 7" xfId="24683"/>
    <cellStyle name="Calculation 2 4 3 4 8" xfId="38818"/>
    <cellStyle name="Calculation 2 4 3 4 9" xfId="41177"/>
    <cellStyle name="Calculation 2 4 3 5" xfId="25848"/>
    <cellStyle name="Calculation 2 4 3 6" xfId="20831"/>
    <cellStyle name="Calculation 2 4 3 7" xfId="25382"/>
    <cellStyle name="Calculation 2 4 3 8" xfId="24194"/>
    <cellStyle name="Calculation 2 4 3 9" xfId="20887"/>
    <cellStyle name="Calculation 2 4 4" xfId="19634"/>
    <cellStyle name="Calculation 2 4 4 2" xfId="27568"/>
    <cellStyle name="Calculation 2 4 4 3" xfId="30140"/>
    <cellStyle name="Calculation 2 4 4 4" xfId="32582"/>
    <cellStyle name="Calculation 2 4 4 5" xfId="34986"/>
    <cellStyle name="Calculation 2 4 4 6" xfId="37231"/>
    <cellStyle name="Calculation 2 4 4 7" xfId="20925"/>
    <cellStyle name="Calculation 2 4 4 8" xfId="39820"/>
    <cellStyle name="Calculation 2 4 4 9" xfId="42179"/>
    <cellStyle name="Calculation 2 4 5" xfId="19416"/>
    <cellStyle name="Calculation 2 4 5 2" xfId="27350"/>
    <cellStyle name="Calculation 2 4 5 3" xfId="29922"/>
    <cellStyle name="Calculation 2 4 5 4" xfId="32364"/>
    <cellStyle name="Calculation 2 4 5 5" xfId="34768"/>
    <cellStyle name="Calculation 2 4 5 6" xfId="37013"/>
    <cellStyle name="Calculation 2 4 5 7" xfId="22038"/>
    <cellStyle name="Calculation 2 4 5 8" xfId="39602"/>
    <cellStyle name="Calculation 2 4 5 9" xfId="41961"/>
    <cellStyle name="Calculation 2 4 6" xfId="19028"/>
    <cellStyle name="Calculation 2 4 6 2" xfId="26962"/>
    <cellStyle name="Calculation 2 4 6 3" xfId="29534"/>
    <cellStyle name="Calculation 2 4 6 4" xfId="31976"/>
    <cellStyle name="Calculation 2 4 6 5" xfId="34380"/>
    <cellStyle name="Calculation 2 4 6 6" xfId="36625"/>
    <cellStyle name="Calculation 2 4 6 7" xfId="24475"/>
    <cellStyle name="Calculation 2 4 6 8" xfId="39214"/>
    <cellStyle name="Calculation 2 4 6 9" xfId="41573"/>
    <cellStyle name="Calculation 2 4 7" xfId="21708"/>
    <cellStyle name="Calculation 2 4 8" xfId="23772"/>
    <cellStyle name="Calculation 2 4 9" xfId="22158"/>
    <cellStyle name="Calculation 2 5" xfId="2447"/>
    <cellStyle name="Calculation 2 5 10" xfId="23262"/>
    <cellStyle name="Calculation 2 5 11" xfId="22501"/>
    <cellStyle name="Calculation 2 5 12" xfId="28604"/>
    <cellStyle name="Calculation 2 5 13" xfId="22709"/>
    <cellStyle name="Calculation 2 5 2" xfId="15006"/>
    <cellStyle name="Calculation 2 5 2 10" xfId="23060"/>
    <cellStyle name="Calculation 2 5 2 11" xfId="22415"/>
    <cellStyle name="Calculation 2 5 2 2" xfId="20236"/>
    <cellStyle name="Calculation 2 5 2 2 2" xfId="28170"/>
    <cellStyle name="Calculation 2 5 2 2 3" xfId="30741"/>
    <cellStyle name="Calculation 2 5 2 2 4" xfId="33183"/>
    <cellStyle name="Calculation 2 5 2 2 5" xfId="35587"/>
    <cellStyle name="Calculation 2 5 2 2 6" xfId="37795"/>
    <cellStyle name="Calculation 2 5 2 2 7" xfId="25084"/>
    <cellStyle name="Calculation 2 5 2 2 8" xfId="40421"/>
    <cellStyle name="Calculation 2 5 2 2 9" xfId="42780"/>
    <cellStyle name="Calculation 2 5 2 3" xfId="19864"/>
    <cellStyle name="Calculation 2 5 2 3 2" xfId="27798"/>
    <cellStyle name="Calculation 2 5 2 3 3" xfId="30370"/>
    <cellStyle name="Calculation 2 5 2 3 4" xfId="32812"/>
    <cellStyle name="Calculation 2 5 2 3 5" xfId="35216"/>
    <cellStyle name="Calculation 2 5 2 3 6" xfId="37451"/>
    <cellStyle name="Calculation 2 5 2 3 7" xfId="21574"/>
    <cellStyle name="Calculation 2 5 2 3 8" xfId="40050"/>
    <cellStyle name="Calculation 2 5 2 3 9" xfId="42409"/>
    <cellStyle name="Calculation 2 5 2 4" xfId="18897"/>
    <cellStyle name="Calculation 2 5 2 4 2" xfId="26831"/>
    <cellStyle name="Calculation 2 5 2 4 3" xfId="29403"/>
    <cellStyle name="Calculation 2 5 2 4 4" xfId="31845"/>
    <cellStyle name="Calculation 2 5 2 4 5" xfId="34249"/>
    <cellStyle name="Calculation 2 5 2 4 6" xfId="36494"/>
    <cellStyle name="Calculation 2 5 2 4 7" xfId="25709"/>
    <cellStyle name="Calculation 2 5 2 4 8" xfId="39083"/>
    <cellStyle name="Calculation 2 5 2 4 9" xfId="41442"/>
    <cellStyle name="Calculation 2 5 2 5" xfId="24717"/>
    <cellStyle name="Calculation 2 5 2 6" xfId="25509"/>
    <cellStyle name="Calculation 2 5 2 7" xfId="20969"/>
    <cellStyle name="Calculation 2 5 2 8" xfId="24455"/>
    <cellStyle name="Calculation 2 5 2 9" xfId="38360"/>
    <cellStyle name="Calculation 2 5 3" xfId="17389"/>
    <cellStyle name="Calculation 2 5 3 10" xfId="25757"/>
    <cellStyle name="Calculation 2 5 3 11" xfId="38341"/>
    <cellStyle name="Calculation 2 5 3 2" xfId="20018"/>
    <cellStyle name="Calculation 2 5 3 2 2" xfId="27952"/>
    <cellStyle name="Calculation 2 5 3 2 3" xfId="30523"/>
    <cellStyle name="Calculation 2 5 3 2 4" xfId="32965"/>
    <cellStyle name="Calculation 2 5 3 2 5" xfId="35369"/>
    <cellStyle name="Calculation 2 5 3 2 6" xfId="37582"/>
    <cellStyle name="Calculation 2 5 3 2 7" xfId="25651"/>
    <cellStyle name="Calculation 2 5 3 2 8" xfId="40203"/>
    <cellStyle name="Calculation 2 5 3 2 9" xfId="42562"/>
    <cellStyle name="Calculation 2 5 3 3" xfId="20083"/>
    <cellStyle name="Calculation 2 5 3 3 2" xfId="28017"/>
    <cellStyle name="Calculation 2 5 3 3 3" xfId="30588"/>
    <cellStyle name="Calculation 2 5 3 3 4" xfId="33030"/>
    <cellStyle name="Calculation 2 5 3 3 5" xfId="35434"/>
    <cellStyle name="Calculation 2 5 3 3 6" xfId="37642"/>
    <cellStyle name="Calculation 2 5 3 3 7" xfId="24572"/>
    <cellStyle name="Calculation 2 5 3 3 8" xfId="40268"/>
    <cellStyle name="Calculation 2 5 3 3 9" xfId="42627"/>
    <cellStyle name="Calculation 2 5 3 4" xfId="19895"/>
    <cellStyle name="Calculation 2 5 3 4 2" xfId="27829"/>
    <cellStyle name="Calculation 2 5 3 4 3" xfId="30401"/>
    <cellStyle name="Calculation 2 5 3 4 4" xfId="32843"/>
    <cellStyle name="Calculation 2 5 3 4 5" xfId="35247"/>
    <cellStyle name="Calculation 2 5 3 4 6" xfId="37480"/>
    <cellStyle name="Calculation 2 5 3 4 7" xfId="23565"/>
    <cellStyle name="Calculation 2 5 3 4 8" xfId="40081"/>
    <cellStyle name="Calculation 2 5 3 4 9" xfId="42440"/>
    <cellStyle name="Calculation 2 5 3 5" xfId="25849"/>
    <cellStyle name="Calculation 2 5 3 6" xfId="24985"/>
    <cellStyle name="Calculation 2 5 3 7" xfId="24592"/>
    <cellStyle name="Calculation 2 5 3 8" xfId="25570"/>
    <cellStyle name="Calculation 2 5 3 9" xfId="23285"/>
    <cellStyle name="Calculation 2 5 4" xfId="19633"/>
    <cellStyle name="Calculation 2 5 4 2" xfId="27567"/>
    <cellStyle name="Calculation 2 5 4 3" xfId="30139"/>
    <cellStyle name="Calculation 2 5 4 4" xfId="32581"/>
    <cellStyle name="Calculation 2 5 4 5" xfId="34985"/>
    <cellStyle name="Calculation 2 5 4 6" xfId="37230"/>
    <cellStyle name="Calculation 2 5 4 7" xfId="24948"/>
    <cellStyle name="Calculation 2 5 4 8" xfId="39819"/>
    <cellStyle name="Calculation 2 5 4 9" xfId="42178"/>
    <cellStyle name="Calculation 2 5 5" xfId="19415"/>
    <cellStyle name="Calculation 2 5 5 2" xfId="27349"/>
    <cellStyle name="Calculation 2 5 5 3" xfId="29921"/>
    <cellStyle name="Calculation 2 5 5 4" xfId="32363"/>
    <cellStyle name="Calculation 2 5 5 5" xfId="34767"/>
    <cellStyle name="Calculation 2 5 5 6" xfId="37012"/>
    <cellStyle name="Calculation 2 5 5 7" xfId="21105"/>
    <cellStyle name="Calculation 2 5 5 8" xfId="39601"/>
    <cellStyle name="Calculation 2 5 5 9" xfId="41960"/>
    <cellStyle name="Calculation 2 5 6" xfId="19029"/>
    <cellStyle name="Calculation 2 5 6 2" xfId="26963"/>
    <cellStyle name="Calculation 2 5 6 3" xfId="29535"/>
    <cellStyle name="Calculation 2 5 6 4" xfId="31977"/>
    <cellStyle name="Calculation 2 5 6 5" xfId="34381"/>
    <cellStyle name="Calculation 2 5 6 6" xfId="36626"/>
    <cellStyle name="Calculation 2 5 6 7" xfId="20880"/>
    <cellStyle name="Calculation 2 5 6 8" xfId="39215"/>
    <cellStyle name="Calculation 2 5 6 9" xfId="41574"/>
    <cellStyle name="Calculation 2 5 7" xfId="21709"/>
    <cellStyle name="Calculation 2 5 8" xfId="23771"/>
    <cellStyle name="Calculation 2 5 9" xfId="22159"/>
    <cellStyle name="Calculation 2 6" xfId="2448"/>
    <cellStyle name="Calculation 2 6 10" xfId="23261"/>
    <cellStyle name="Calculation 2 6 11" xfId="22502"/>
    <cellStyle name="Calculation 2 6 12" xfId="38102"/>
    <cellStyle name="Calculation 2 6 13" xfId="25924"/>
    <cellStyle name="Calculation 2 6 2" xfId="15007"/>
    <cellStyle name="Calculation 2 6 2 10" xfId="21531"/>
    <cellStyle name="Calculation 2 6 2 11" xfId="22891"/>
    <cellStyle name="Calculation 2 6 2 2" xfId="18818"/>
    <cellStyle name="Calculation 2 6 2 2 2" xfId="26752"/>
    <cellStyle name="Calculation 2 6 2 2 3" xfId="29324"/>
    <cellStyle name="Calculation 2 6 2 2 4" xfId="31766"/>
    <cellStyle name="Calculation 2 6 2 2 5" xfId="34170"/>
    <cellStyle name="Calculation 2 6 2 2 6" xfId="36422"/>
    <cellStyle name="Calculation 2 6 2 2 7" xfId="24516"/>
    <cellStyle name="Calculation 2 6 2 2 8" xfId="39004"/>
    <cellStyle name="Calculation 2 6 2 2 9" xfId="41363"/>
    <cellStyle name="Calculation 2 6 2 3" xfId="18992"/>
    <cellStyle name="Calculation 2 6 2 3 2" xfId="26926"/>
    <cellStyle name="Calculation 2 6 2 3 3" xfId="29498"/>
    <cellStyle name="Calculation 2 6 2 3 4" xfId="31940"/>
    <cellStyle name="Calculation 2 6 2 3 5" xfId="34344"/>
    <cellStyle name="Calculation 2 6 2 3 6" xfId="36589"/>
    <cellStyle name="Calculation 2 6 2 3 7" xfId="21598"/>
    <cellStyle name="Calculation 2 6 2 3 8" xfId="39178"/>
    <cellStyle name="Calculation 2 6 2 3 9" xfId="41537"/>
    <cellStyle name="Calculation 2 6 2 4" xfId="19662"/>
    <cellStyle name="Calculation 2 6 2 4 2" xfId="27596"/>
    <cellStyle name="Calculation 2 6 2 4 3" xfId="30168"/>
    <cellStyle name="Calculation 2 6 2 4 4" xfId="32610"/>
    <cellStyle name="Calculation 2 6 2 4 5" xfId="35014"/>
    <cellStyle name="Calculation 2 6 2 4 6" xfId="37259"/>
    <cellStyle name="Calculation 2 6 2 4 7" xfId="20792"/>
    <cellStyle name="Calculation 2 6 2 4 8" xfId="39848"/>
    <cellStyle name="Calculation 2 6 2 4 9" xfId="42207"/>
    <cellStyle name="Calculation 2 6 2 5" xfId="24718"/>
    <cellStyle name="Calculation 2 6 2 6" xfId="21355"/>
    <cellStyle name="Calculation 2 6 2 7" xfId="24083"/>
    <cellStyle name="Calculation 2 6 2 8" xfId="25810"/>
    <cellStyle name="Calculation 2 6 2 9" xfId="38327"/>
    <cellStyle name="Calculation 2 6 3" xfId="17390"/>
    <cellStyle name="Calculation 2 6 3 10" xfId="22412"/>
    <cellStyle name="Calculation 2 6 3 11" xfId="22377"/>
    <cellStyle name="Calculation 2 6 3 2" xfId="18602"/>
    <cellStyle name="Calculation 2 6 3 2 2" xfId="26536"/>
    <cellStyle name="Calculation 2 6 3 2 3" xfId="29108"/>
    <cellStyle name="Calculation 2 6 3 2 4" xfId="31550"/>
    <cellStyle name="Calculation 2 6 3 2 5" xfId="33954"/>
    <cellStyle name="Calculation 2 6 3 2 6" xfId="36212"/>
    <cellStyle name="Calculation 2 6 3 2 7" xfId="36019"/>
    <cellStyle name="Calculation 2 6 3 2 8" xfId="38788"/>
    <cellStyle name="Calculation 2 6 3 2 9" xfId="41147"/>
    <cellStyle name="Calculation 2 6 3 3" xfId="20314"/>
    <cellStyle name="Calculation 2 6 3 3 2" xfId="28248"/>
    <cellStyle name="Calculation 2 6 3 3 3" xfId="30819"/>
    <cellStyle name="Calculation 2 6 3 3 4" xfId="33261"/>
    <cellStyle name="Calculation 2 6 3 3 5" xfId="35665"/>
    <cellStyle name="Calculation 2 6 3 3 6" xfId="37867"/>
    <cellStyle name="Calculation 2 6 3 3 7" xfId="25003"/>
    <cellStyle name="Calculation 2 6 3 3 8" xfId="40499"/>
    <cellStyle name="Calculation 2 6 3 3 9" xfId="42858"/>
    <cellStyle name="Calculation 2 6 3 4" xfId="20340"/>
    <cellStyle name="Calculation 2 6 3 4 2" xfId="28274"/>
    <cellStyle name="Calculation 2 6 3 4 3" xfId="30845"/>
    <cellStyle name="Calculation 2 6 3 4 4" xfId="33287"/>
    <cellStyle name="Calculation 2 6 3 4 5" xfId="35691"/>
    <cellStyle name="Calculation 2 6 3 4 6" xfId="37893"/>
    <cellStyle name="Calculation 2 6 3 4 7" xfId="23825"/>
    <cellStyle name="Calculation 2 6 3 4 8" xfId="40525"/>
    <cellStyle name="Calculation 2 6 3 4 9" xfId="42884"/>
    <cellStyle name="Calculation 2 6 3 5" xfId="25850"/>
    <cellStyle name="Calculation 2 6 3 6" xfId="20830"/>
    <cellStyle name="Calculation 2 6 3 7" xfId="24593"/>
    <cellStyle name="Calculation 2 6 3 8" xfId="21410"/>
    <cellStyle name="Calculation 2 6 3 9" xfId="25571"/>
    <cellStyle name="Calculation 2 6 4" xfId="19632"/>
    <cellStyle name="Calculation 2 6 4 2" xfId="27566"/>
    <cellStyle name="Calculation 2 6 4 3" xfId="30138"/>
    <cellStyle name="Calculation 2 6 4 4" xfId="32580"/>
    <cellStyle name="Calculation 2 6 4 5" xfId="34984"/>
    <cellStyle name="Calculation 2 6 4 6" xfId="37229"/>
    <cellStyle name="Calculation 2 6 4 7" xfId="21207"/>
    <cellStyle name="Calculation 2 6 4 8" xfId="39818"/>
    <cellStyle name="Calculation 2 6 4 9" xfId="42177"/>
    <cellStyle name="Calculation 2 6 5" xfId="20456"/>
    <cellStyle name="Calculation 2 6 5 2" xfId="28390"/>
    <cellStyle name="Calculation 2 6 5 3" xfId="30947"/>
    <cellStyle name="Calculation 2 6 5 4" xfId="33389"/>
    <cellStyle name="Calculation 2 6 5 5" xfId="35792"/>
    <cellStyle name="Calculation 2 6 5 6" xfId="37990"/>
    <cellStyle name="Calculation 2 6 5 7" xfId="25671"/>
    <cellStyle name="Calculation 2 6 5 8" xfId="40623"/>
    <cellStyle name="Calculation 2 6 5 9" xfId="42981"/>
    <cellStyle name="Calculation 2 6 6" xfId="19030"/>
    <cellStyle name="Calculation 2 6 6 2" xfId="26964"/>
    <cellStyle name="Calculation 2 6 6 3" xfId="29536"/>
    <cellStyle name="Calculation 2 6 6 4" xfId="31978"/>
    <cellStyle name="Calculation 2 6 6 5" xfId="34382"/>
    <cellStyle name="Calculation 2 6 6 6" xfId="36627"/>
    <cellStyle name="Calculation 2 6 6 7" xfId="38416"/>
    <cellStyle name="Calculation 2 6 6 8" xfId="39216"/>
    <cellStyle name="Calculation 2 6 6 9" xfId="41575"/>
    <cellStyle name="Calculation 2 6 7" xfId="21710"/>
    <cellStyle name="Calculation 2 6 8" xfId="23770"/>
    <cellStyle name="Calculation 2 6 9" xfId="22160"/>
    <cellStyle name="Calculation 2 7" xfId="2449"/>
    <cellStyle name="Calculation 2 7 10" xfId="22503"/>
    <cellStyle name="Calculation 2 7 11" xfId="37835"/>
    <cellStyle name="Calculation 2 7 12" xfId="22710"/>
    <cellStyle name="Calculation 2 7 2" xfId="15008"/>
    <cellStyle name="Calculation 2 7 2 10" xfId="24338"/>
    <cellStyle name="Calculation 2 7 2 11" xfId="38179"/>
    <cellStyle name="Calculation 2 7 2 2" xfId="20235"/>
    <cellStyle name="Calculation 2 7 2 2 2" xfId="28169"/>
    <cellStyle name="Calculation 2 7 2 2 3" xfId="30740"/>
    <cellStyle name="Calculation 2 7 2 2 4" xfId="33182"/>
    <cellStyle name="Calculation 2 7 2 2 5" xfId="35586"/>
    <cellStyle name="Calculation 2 7 2 2 6" xfId="37794"/>
    <cellStyle name="Calculation 2 7 2 2 7" xfId="24581"/>
    <cellStyle name="Calculation 2 7 2 2 8" xfId="40420"/>
    <cellStyle name="Calculation 2 7 2 2 9" xfId="42779"/>
    <cellStyle name="Calculation 2 7 2 3" xfId="18710"/>
    <cellStyle name="Calculation 2 7 2 3 2" xfId="26644"/>
    <cellStyle name="Calculation 2 7 2 3 3" xfId="29216"/>
    <cellStyle name="Calculation 2 7 2 3 4" xfId="31658"/>
    <cellStyle name="Calculation 2 7 2 3 5" xfId="34062"/>
    <cellStyle name="Calculation 2 7 2 3 6" xfId="36314"/>
    <cellStyle name="Calculation 2 7 2 3 7" xfId="25594"/>
    <cellStyle name="Calculation 2 7 2 3 8" xfId="38896"/>
    <cellStyle name="Calculation 2 7 2 3 9" xfId="41255"/>
    <cellStyle name="Calculation 2 7 2 4" xfId="20026"/>
    <cellStyle name="Calculation 2 7 2 4 2" xfId="27960"/>
    <cellStyle name="Calculation 2 7 2 4 3" xfId="30531"/>
    <cellStyle name="Calculation 2 7 2 4 4" xfId="32973"/>
    <cellStyle name="Calculation 2 7 2 4 5" xfId="35377"/>
    <cellStyle name="Calculation 2 7 2 4 6" xfId="37590"/>
    <cellStyle name="Calculation 2 7 2 4 7" xfId="25067"/>
    <cellStyle name="Calculation 2 7 2 4 8" xfId="40211"/>
    <cellStyle name="Calculation 2 7 2 4 9" xfId="42570"/>
    <cellStyle name="Calculation 2 7 2 5" xfId="24719"/>
    <cellStyle name="Calculation 2 7 2 6" xfId="25508"/>
    <cellStyle name="Calculation 2 7 2 7" xfId="25134"/>
    <cellStyle name="Calculation 2 7 2 8" xfId="25291"/>
    <cellStyle name="Calculation 2 7 2 9" xfId="38352"/>
    <cellStyle name="Calculation 2 7 3" xfId="19631"/>
    <cellStyle name="Calculation 2 7 3 2" xfId="27565"/>
    <cellStyle name="Calculation 2 7 3 3" xfId="30137"/>
    <cellStyle name="Calculation 2 7 3 4" xfId="32579"/>
    <cellStyle name="Calculation 2 7 3 5" xfId="34983"/>
    <cellStyle name="Calculation 2 7 3 6" xfId="37228"/>
    <cellStyle name="Calculation 2 7 3 7" xfId="24550"/>
    <cellStyle name="Calculation 2 7 3 8" xfId="39817"/>
    <cellStyle name="Calculation 2 7 3 9" xfId="42176"/>
    <cellStyle name="Calculation 2 7 4" xfId="19414"/>
    <cellStyle name="Calculation 2 7 4 2" xfId="27348"/>
    <cellStyle name="Calculation 2 7 4 3" xfId="29920"/>
    <cellStyle name="Calculation 2 7 4 4" xfId="32362"/>
    <cellStyle name="Calculation 2 7 4 5" xfId="34766"/>
    <cellStyle name="Calculation 2 7 4 6" xfId="37011"/>
    <cellStyle name="Calculation 2 7 4 7" xfId="36032"/>
    <cellStyle name="Calculation 2 7 4 8" xfId="39600"/>
    <cellStyle name="Calculation 2 7 4 9" xfId="41959"/>
    <cellStyle name="Calculation 2 7 5" xfId="19031"/>
    <cellStyle name="Calculation 2 7 5 2" xfId="26965"/>
    <cellStyle name="Calculation 2 7 5 3" xfId="29537"/>
    <cellStyle name="Calculation 2 7 5 4" xfId="31979"/>
    <cellStyle name="Calculation 2 7 5 5" xfId="34383"/>
    <cellStyle name="Calculation 2 7 5 6" xfId="36628"/>
    <cellStyle name="Calculation 2 7 5 7" xfId="33812"/>
    <cellStyle name="Calculation 2 7 5 8" xfId="39217"/>
    <cellStyle name="Calculation 2 7 5 9" xfId="41576"/>
    <cellStyle name="Calculation 2 7 6" xfId="21711"/>
    <cellStyle name="Calculation 2 7 7" xfId="23769"/>
    <cellStyle name="Calculation 2 7 8" xfId="22161"/>
    <cellStyle name="Calculation 2 7 9" xfId="23260"/>
    <cellStyle name="Calculation 2 8" xfId="2450"/>
    <cellStyle name="Calculation 2 8 10" xfId="22504"/>
    <cellStyle name="Calculation 2 8 11" xfId="23909"/>
    <cellStyle name="Calculation 2 8 12" xfId="38602"/>
    <cellStyle name="Calculation 2 8 2" xfId="15009"/>
    <cellStyle name="Calculation 2 8 2 10" xfId="38346"/>
    <cellStyle name="Calculation 2 8 2 11" xfId="22892"/>
    <cellStyle name="Calculation 2 8 2 2" xfId="18817"/>
    <cellStyle name="Calculation 2 8 2 2 2" xfId="26751"/>
    <cellStyle name="Calculation 2 8 2 2 3" xfId="29323"/>
    <cellStyle name="Calculation 2 8 2 2 4" xfId="31765"/>
    <cellStyle name="Calculation 2 8 2 2 5" xfId="34169"/>
    <cellStyle name="Calculation 2 8 2 2 6" xfId="36421"/>
    <cellStyle name="Calculation 2 8 2 2 7" xfId="25599"/>
    <cellStyle name="Calculation 2 8 2 2 8" xfId="39003"/>
    <cellStyle name="Calculation 2 8 2 2 9" xfId="41362"/>
    <cellStyle name="Calculation 2 8 2 3" xfId="18991"/>
    <cellStyle name="Calculation 2 8 2 3 2" xfId="26925"/>
    <cellStyle name="Calculation 2 8 2 3 3" xfId="29497"/>
    <cellStyle name="Calculation 2 8 2 3 4" xfId="31939"/>
    <cellStyle name="Calculation 2 8 2 3 5" xfId="34343"/>
    <cellStyle name="Calculation 2 8 2 3 6" xfId="36588"/>
    <cellStyle name="Calculation 2 8 2 3 7" xfId="24466"/>
    <cellStyle name="Calculation 2 8 2 3 8" xfId="39177"/>
    <cellStyle name="Calculation 2 8 2 3 9" xfId="41536"/>
    <cellStyle name="Calculation 2 8 2 4" xfId="18675"/>
    <cellStyle name="Calculation 2 8 2 4 2" xfId="26609"/>
    <cellStyle name="Calculation 2 8 2 4 3" xfId="29181"/>
    <cellStyle name="Calculation 2 8 2 4 4" xfId="31623"/>
    <cellStyle name="Calculation 2 8 2 4 5" xfId="34027"/>
    <cellStyle name="Calculation 2 8 2 4 6" xfId="36279"/>
    <cellStyle name="Calculation 2 8 2 4 7" xfId="23378"/>
    <cellStyle name="Calculation 2 8 2 4 8" xfId="38861"/>
    <cellStyle name="Calculation 2 8 2 4 9" xfId="41220"/>
    <cellStyle name="Calculation 2 8 2 5" xfId="24720"/>
    <cellStyle name="Calculation 2 8 2 6" xfId="21354"/>
    <cellStyle name="Calculation 2 8 2 7" xfId="24084"/>
    <cellStyle name="Calculation 2 8 2 8" xfId="21652"/>
    <cellStyle name="Calculation 2 8 2 9" xfId="21924"/>
    <cellStyle name="Calculation 2 8 3" xfId="19630"/>
    <cellStyle name="Calculation 2 8 3 2" xfId="27564"/>
    <cellStyle name="Calculation 2 8 3 3" xfId="30136"/>
    <cellStyle name="Calculation 2 8 3 4" xfId="32578"/>
    <cellStyle name="Calculation 2 8 3 5" xfId="34982"/>
    <cellStyle name="Calculation 2 8 3 6" xfId="37227"/>
    <cellStyle name="Calculation 2 8 3 7" xfId="24261"/>
    <cellStyle name="Calculation 2 8 3 8" xfId="39816"/>
    <cellStyle name="Calculation 2 8 3 9" xfId="42175"/>
    <cellStyle name="Calculation 2 8 4" xfId="20455"/>
    <cellStyle name="Calculation 2 8 4 2" xfId="28389"/>
    <cellStyle name="Calculation 2 8 4 3" xfId="30946"/>
    <cellStyle name="Calculation 2 8 4 4" xfId="33388"/>
    <cellStyle name="Calculation 2 8 4 5" xfId="35791"/>
    <cellStyle name="Calculation 2 8 4 6" xfId="37989"/>
    <cellStyle name="Calculation 2 8 4 7" xfId="20960"/>
    <cellStyle name="Calculation 2 8 4 8" xfId="40622"/>
    <cellStyle name="Calculation 2 8 4 9" xfId="42980"/>
    <cellStyle name="Calculation 2 8 5" xfId="18646"/>
    <cellStyle name="Calculation 2 8 5 2" xfId="26580"/>
    <cellStyle name="Calculation 2 8 5 3" xfId="29152"/>
    <cellStyle name="Calculation 2 8 5 4" xfId="31594"/>
    <cellStyle name="Calculation 2 8 5 5" xfId="33998"/>
    <cellStyle name="Calculation 2 8 5 6" xfId="36256"/>
    <cellStyle name="Calculation 2 8 5 7" xfId="23372"/>
    <cellStyle name="Calculation 2 8 5 8" xfId="38832"/>
    <cellStyle name="Calculation 2 8 5 9" xfId="41191"/>
    <cellStyle name="Calculation 2 8 6" xfId="21712"/>
    <cellStyle name="Calculation 2 8 7" xfId="26175"/>
    <cellStyle name="Calculation 2 8 8" xfId="28843"/>
    <cellStyle name="Calculation 2 8 9" xfId="31311"/>
    <cellStyle name="Calculation 2 9" xfId="2451"/>
    <cellStyle name="Calculation 2 9 10" xfId="22505"/>
    <cellStyle name="Calculation 2 9 11" xfId="36139"/>
    <cellStyle name="Calculation 2 9 12" xfId="25925"/>
    <cellStyle name="Calculation 2 9 2" xfId="15010"/>
    <cellStyle name="Calculation 2 9 2 10" xfId="21400"/>
    <cellStyle name="Calculation 2 9 2 11" xfId="38272"/>
    <cellStyle name="Calculation 2 9 2 2" xfId="20234"/>
    <cellStyle name="Calculation 2 9 2 2 2" xfId="28168"/>
    <cellStyle name="Calculation 2 9 2 2 3" xfId="30739"/>
    <cellStyle name="Calculation 2 9 2 2 4" xfId="33181"/>
    <cellStyle name="Calculation 2 9 2 2 5" xfId="35585"/>
    <cellStyle name="Calculation 2 9 2 2 6" xfId="37793"/>
    <cellStyle name="Calculation 2 9 2 2 7" xfId="24998"/>
    <cellStyle name="Calculation 2 9 2 2 8" xfId="40419"/>
    <cellStyle name="Calculation 2 9 2 2 9" xfId="42778"/>
    <cellStyle name="Calculation 2 9 2 3" xfId="19863"/>
    <cellStyle name="Calculation 2 9 2 3 2" xfId="27797"/>
    <cellStyle name="Calculation 2 9 2 3 3" xfId="30369"/>
    <cellStyle name="Calculation 2 9 2 3 4" xfId="32811"/>
    <cellStyle name="Calculation 2 9 2 3 5" xfId="35215"/>
    <cellStyle name="Calculation 2 9 2 3 6" xfId="37450"/>
    <cellStyle name="Calculation 2 9 2 3 7" xfId="23562"/>
    <cellStyle name="Calculation 2 9 2 3 8" xfId="40049"/>
    <cellStyle name="Calculation 2 9 2 3 9" xfId="42408"/>
    <cellStyle name="Calculation 2 9 2 4" xfId="20319"/>
    <cellStyle name="Calculation 2 9 2 4 2" xfId="28253"/>
    <cellStyle name="Calculation 2 9 2 4 3" xfId="30824"/>
    <cellStyle name="Calculation 2 9 2 4 4" xfId="33266"/>
    <cellStyle name="Calculation 2 9 2 4 5" xfId="35670"/>
    <cellStyle name="Calculation 2 9 2 4 6" xfId="37872"/>
    <cellStyle name="Calculation 2 9 2 4 7" xfId="25378"/>
    <cellStyle name="Calculation 2 9 2 4 8" xfId="40504"/>
    <cellStyle name="Calculation 2 9 2 4 9" xfId="42863"/>
    <cellStyle name="Calculation 2 9 2 5" xfId="24721"/>
    <cellStyle name="Calculation 2 9 2 6" xfId="25503"/>
    <cellStyle name="Calculation 2 9 2 7" xfId="20970"/>
    <cellStyle name="Calculation 2 9 2 8" xfId="25307"/>
    <cellStyle name="Calculation 2 9 2 9" xfId="38318"/>
    <cellStyle name="Calculation 2 9 3" xfId="19629"/>
    <cellStyle name="Calculation 2 9 3 2" xfId="27563"/>
    <cellStyle name="Calculation 2 9 3 3" xfId="30135"/>
    <cellStyle name="Calculation 2 9 3 4" xfId="32577"/>
    <cellStyle name="Calculation 2 9 3 5" xfId="34981"/>
    <cellStyle name="Calculation 2 9 3 6" xfId="37226"/>
    <cellStyle name="Calculation 2 9 3 7" xfId="23540"/>
    <cellStyle name="Calculation 2 9 3 8" xfId="39815"/>
    <cellStyle name="Calculation 2 9 3 9" xfId="42174"/>
    <cellStyle name="Calculation 2 9 4" xfId="19413"/>
    <cellStyle name="Calculation 2 9 4 2" xfId="27347"/>
    <cellStyle name="Calculation 2 9 4 3" xfId="29919"/>
    <cellStyle name="Calculation 2 9 4 4" xfId="32361"/>
    <cellStyle name="Calculation 2 9 4 5" xfId="34765"/>
    <cellStyle name="Calculation 2 9 4 6" xfId="37010"/>
    <cellStyle name="Calculation 2 9 4 7" xfId="21565"/>
    <cellStyle name="Calculation 2 9 4 8" xfId="39599"/>
    <cellStyle name="Calculation 2 9 4 9" xfId="41958"/>
    <cellStyle name="Calculation 2 9 5" xfId="19032"/>
    <cellStyle name="Calculation 2 9 5 2" xfId="26966"/>
    <cellStyle name="Calculation 2 9 5 3" xfId="29538"/>
    <cellStyle name="Calculation 2 9 5 4" xfId="31980"/>
    <cellStyle name="Calculation 2 9 5 5" xfId="34384"/>
    <cellStyle name="Calculation 2 9 5 6" xfId="36629"/>
    <cellStyle name="Calculation 2 9 5 7" xfId="23881"/>
    <cellStyle name="Calculation 2 9 5 8" xfId="39218"/>
    <cellStyle name="Calculation 2 9 5 9" xfId="41577"/>
    <cellStyle name="Calculation 2 9 6" xfId="21713"/>
    <cellStyle name="Calculation 2 9 7" xfId="23768"/>
    <cellStyle name="Calculation 2 9 8" xfId="22162"/>
    <cellStyle name="Calculation 2 9 9" xfId="23259"/>
    <cellStyle name="Calculation 3" xfId="2452"/>
    <cellStyle name="Calculation 3 10" xfId="2453"/>
    <cellStyle name="Calculation 3 10 10" xfId="25249"/>
    <cellStyle name="Calculation 3 10 11" xfId="22872"/>
    <cellStyle name="Calculation 3 10 12" xfId="25926"/>
    <cellStyle name="Calculation 3 10 2" xfId="15012"/>
    <cellStyle name="Calculation 3 10 2 10" xfId="21930"/>
    <cellStyle name="Calculation 3 10 2 11" xfId="24024"/>
    <cellStyle name="Calculation 3 10 2 2" xfId="20233"/>
    <cellStyle name="Calculation 3 10 2 2 2" xfId="28167"/>
    <cellStyle name="Calculation 3 10 2 2 3" xfId="30738"/>
    <cellStyle name="Calculation 3 10 2 2 4" xfId="33180"/>
    <cellStyle name="Calculation 3 10 2 2 5" xfId="35584"/>
    <cellStyle name="Calculation 3 10 2 2 6" xfId="37792"/>
    <cellStyle name="Calculation 3 10 2 2 7" xfId="25661"/>
    <cellStyle name="Calculation 3 10 2 2 8" xfId="40418"/>
    <cellStyle name="Calculation 3 10 2 2 9" xfId="42777"/>
    <cellStyle name="Calculation 3 10 2 3" xfId="20126"/>
    <cellStyle name="Calculation 3 10 2 3 2" xfId="28060"/>
    <cellStyle name="Calculation 3 10 2 3 3" xfId="30631"/>
    <cellStyle name="Calculation 3 10 2 3 4" xfId="33073"/>
    <cellStyle name="Calculation 3 10 2 3 5" xfId="35477"/>
    <cellStyle name="Calculation 3 10 2 3 6" xfId="37685"/>
    <cellStyle name="Calculation 3 10 2 3 7" xfId="25231"/>
    <cellStyle name="Calculation 3 10 2 3 8" xfId="40311"/>
    <cellStyle name="Calculation 3 10 2 3 9" xfId="42670"/>
    <cellStyle name="Calculation 3 10 2 4" xfId="20089"/>
    <cellStyle name="Calculation 3 10 2 4 2" xfId="28023"/>
    <cellStyle name="Calculation 3 10 2 4 3" xfId="30594"/>
    <cellStyle name="Calculation 3 10 2 4 4" xfId="33036"/>
    <cellStyle name="Calculation 3 10 2 4 5" xfId="35440"/>
    <cellStyle name="Calculation 3 10 2 4 6" xfId="37648"/>
    <cellStyle name="Calculation 3 10 2 4 7" xfId="23801"/>
    <cellStyle name="Calculation 3 10 2 4 8" xfId="40274"/>
    <cellStyle name="Calculation 3 10 2 4 9" xfId="42633"/>
    <cellStyle name="Calculation 3 10 2 5" xfId="24723"/>
    <cellStyle name="Calculation 3 10 2 6" xfId="21353"/>
    <cellStyle name="Calculation 3 10 2 7" xfId="25135"/>
    <cellStyle name="Calculation 3 10 2 8" xfId="24454"/>
    <cellStyle name="Calculation 3 10 2 9" xfId="38376"/>
    <cellStyle name="Calculation 3 10 3" xfId="19628"/>
    <cellStyle name="Calculation 3 10 3 2" xfId="27562"/>
    <cellStyle name="Calculation 3 10 3 3" xfId="30134"/>
    <cellStyle name="Calculation 3 10 3 4" xfId="32576"/>
    <cellStyle name="Calculation 3 10 3 5" xfId="34980"/>
    <cellStyle name="Calculation 3 10 3 6" xfId="37225"/>
    <cellStyle name="Calculation 3 10 3 7" xfId="23970"/>
    <cellStyle name="Calculation 3 10 3 8" xfId="39814"/>
    <cellStyle name="Calculation 3 10 3 9" xfId="42173"/>
    <cellStyle name="Calculation 3 10 4" xfId="19411"/>
    <cellStyle name="Calculation 3 10 4 2" xfId="27345"/>
    <cellStyle name="Calculation 3 10 4 3" xfId="29917"/>
    <cellStyle name="Calculation 3 10 4 4" xfId="32359"/>
    <cellStyle name="Calculation 3 10 4 5" xfId="34763"/>
    <cellStyle name="Calculation 3 10 4 6" xfId="37008"/>
    <cellStyle name="Calculation 3 10 4 7" xfId="24540"/>
    <cellStyle name="Calculation 3 10 4 8" xfId="39597"/>
    <cellStyle name="Calculation 3 10 4 9" xfId="41956"/>
    <cellStyle name="Calculation 3 10 5" xfId="19034"/>
    <cellStyle name="Calculation 3 10 5 2" xfId="26968"/>
    <cellStyle name="Calculation 3 10 5 3" xfId="29540"/>
    <cellStyle name="Calculation 3 10 5 4" xfId="31982"/>
    <cellStyle name="Calculation 3 10 5 5" xfId="34386"/>
    <cellStyle name="Calculation 3 10 5 6" xfId="36631"/>
    <cellStyle name="Calculation 3 10 5 7" xfId="24478"/>
    <cellStyle name="Calculation 3 10 5 8" xfId="39220"/>
    <cellStyle name="Calculation 3 10 5 9" xfId="41579"/>
    <cellStyle name="Calculation 3 10 6" xfId="21715"/>
    <cellStyle name="Calculation 3 10 7" xfId="23766"/>
    <cellStyle name="Calculation 3 10 8" xfId="22164"/>
    <cellStyle name="Calculation 3 10 9" xfId="23257"/>
    <cellStyle name="Calculation 3 11" xfId="2454"/>
    <cellStyle name="Calculation 3 11 10" xfId="22507"/>
    <cellStyle name="Calculation 3 11 11" xfId="28605"/>
    <cellStyle name="Calculation 3 11 12" xfId="22712"/>
    <cellStyle name="Calculation 3 11 2" xfId="15013"/>
    <cellStyle name="Calculation 3 11 2 10" xfId="38437"/>
    <cellStyle name="Calculation 3 11 2 11" xfId="22894"/>
    <cellStyle name="Calculation 3 11 2 2" xfId="18815"/>
    <cellStyle name="Calculation 3 11 2 2 2" xfId="26749"/>
    <cellStyle name="Calculation 3 11 2 2 3" xfId="29321"/>
    <cellStyle name="Calculation 3 11 2 2 4" xfId="31763"/>
    <cellStyle name="Calculation 3 11 2 2 5" xfId="34167"/>
    <cellStyle name="Calculation 3 11 2 2 6" xfId="36419"/>
    <cellStyle name="Calculation 3 11 2 2 7" xfId="25526"/>
    <cellStyle name="Calculation 3 11 2 2 8" xfId="39001"/>
    <cellStyle name="Calculation 3 11 2 2 9" xfId="41360"/>
    <cellStyle name="Calculation 3 11 2 3" xfId="18989"/>
    <cellStyle name="Calculation 3 11 2 3 2" xfId="26923"/>
    <cellStyle name="Calculation 3 11 2 3 3" xfId="29495"/>
    <cellStyle name="Calculation 3 11 2 3 4" xfId="31937"/>
    <cellStyle name="Calculation 3 11 2 3 5" xfId="34341"/>
    <cellStyle name="Calculation 3 11 2 3 6" xfId="36586"/>
    <cellStyle name="Calculation 3 11 2 3 7" xfId="23440"/>
    <cellStyle name="Calculation 3 11 2 3 8" xfId="39175"/>
    <cellStyle name="Calculation 3 11 2 3 9" xfId="41534"/>
    <cellStyle name="Calculation 3 11 2 4" xfId="19663"/>
    <cellStyle name="Calculation 3 11 2 4 2" xfId="27597"/>
    <cellStyle name="Calculation 3 11 2 4 3" xfId="30169"/>
    <cellStyle name="Calculation 3 11 2 4 4" xfId="32611"/>
    <cellStyle name="Calculation 3 11 2 4 5" xfId="35015"/>
    <cellStyle name="Calculation 3 11 2 4 6" xfId="37260"/>
    <cellStyle name="Calculation 3 11 2 4 7" xfId="21392"/>
    <cellStyle name="Calculation 3 11 2 4 8" xfId="39849"/>
    <cellStyle name="Calculation 3 11 2 4 9" xfId="42208"/>
    <cellStyle name="Calculation 3 11 2 5" xfId="24724"/>
    <cellStyle name="Calculation 3 11 2 6" xfId="25506"/>
    <cellStyle name="Calculation 3 11 2 7" xfId="24086"/>
    <cellStyle name="Calculation 3 11 2 8" xfId="21651"/>
    <cellStyle name="Calculation 3 11 2 9" xfId="21399"/>
    <cellStyle name="Calculation 3 11 3" xfId="19627"/>
    <cellStyle name="Calculation 3 11 3 2" xfId="27561"/>
    <cellStyle name="Calculation 3 11 3 3" xfId="30133"/>
    <cellStyle name="Calculation 3 11 3 4" xfId="32575"/>
    <cellStyle name="Calculation 3 11 3 5" xfId="34979"/>
    <cellStyle name="Calculation 3 11 3 6" xfId="37224"/>
    <cellStyle name="Calculation 3 11 3 7" xfId="24263"/>
    <cellStyle name="Calculation 3 11 3 8" xfId="39813"/>
    <cellStyle name="Calculation 3 11 3 9" xfId="42172"/>
    <cellStyle name="Calculation 3 11 4" xfId="19410"/>
    <cellStyle name="Calculation 3 11 4 2" xfId="27344"/>
    <cellStyle name="Calculation 3 11 4 3" xfId="29916"/>
    <cellStyle name="Calculation 3 11 4 4" xfId="32358"/>
    <cellStyle name="Calculation 3 11 4 5" xfId="34762"/>
    <cellStyle name="Calculation 3 11 4 6" xfId="37007"/>
    <cellStyle name="Calculation 3 11 4 7" xfId="21467"/>
    <cellStyle name="Calculation 3 11 4 8" xfId="39596"/>
    <cellStyle name="Calculation 3 11 4 9" xfId="41955"/>
    <cellStyle name="Calculation 3 11 5" xfId="19035"/>
    <cellStyle name="Calculation 3 11 5 2" xfId="26969"/>
    <cellStyle name="Calculation 3 11 5 3" xfId="29541"/>
    <cellStyle name="Calculation 3 11 5 4" xfId="31983"/>
    <cellStyle name="Calculation 3 11 5 5" xfId="34387"/>
    <cellStyle name="Calculation 3 11 5 6" xfId="36632"/>
    <cellStyle name="Calculation 3 11 5 7" xfId="22395"/>
    <cellStyle name="Calculation 3 11 5 8" xfId="39221"/>
    <cellStyle name="Calculation 3 11 5 9" xfId="41580"/>
    <cellStyle name="Calculation 3 11 6" xfId="21716"/>
    <cellStyle name="Calculation 3 11 7" xfId="23765"/>
    <cellStyle name="Calculation 3 11 8" xfId="22165"/>
    <cellStyle name="Calculation 3 11 9" xfId="23256"/>
    <cellStyle name="Calculation 3 12" xfId="2455"/>
    <cellStyle name="Calculation 3 12 10" xfId="25036"/>
    <cellStyle name="Calculation 3 12 11" xfId="22871"/>
    <cellStyle name="Calculation 3 12 12" xfId="25927"/>
    <cellStyle name="Calculation 3 12 2" xfId="15014"/>
    <cellStyle name="Calculation 3 12 2 10" xfId="25685"/>
    <cellStyle name="Calculation 3 12 2 11" xfId="22895"/>
    <cellStyle name="Calculation 3 12 2 2" xfId="18814"/>
    <cellStyle name="Calculation 3 12 2 2 2" xfId="26748"/>
    <cellStyle name="Calculation 3 12 2 2 3" xfId="29320"/>
    <cellStyle name="Calculation 3 12 2 2 4" xfId="31762"/>
    <cellStyle name="Calculation 3 12 2 2 5" xfId="34166"/>
    <cellStyle name="Calculation 3 12 2 2 6" xfId="36418"/>
    <cellStyle name="Calculation 3 12 2 2 7" xfId="23925"/>
    <cellStyle name="Calculation 3 12 2 2 8" xfId="39000"/>
    <cellStyle name="Calculation 3 12 2 2 9" xfId="41359"/>
    <cellStyle name="Calculation 3 12 2 3" xfId="18988"/>
    <cellStyle name="Calculation 3 12 2 3 2" xfId="26922"/>
    <cellStyle name="Calculation 3 12 2 3 3" xfId="29494"/>
    <cellStyle name="Calculation 3 12 2 3 4" xfId="31936"/>
    <cellStyle name="Calculation 3 12 2 3 5" xfId="34340"/>
    <cellStyle name="Calculation 3 12 2 3 6" xfId="36585"/>
    <cellStyle name="Calculation 3 12 2 3 7" xfId="25706"/>
    <cellStyle name="Calculation 3 12 2 3 8" xfId="39174"/>
    <cellStyle name="Calculation 3 12 2 3 9" xfId="41533"/>
    <cellStyle name="Calculation 3 12 2 4" xfId="18898"/>
    <cellStyle name="Calculation 3 12 2 4 2" xfId="26832"/>
    <cellStyle name="Calculation 3 12 2 4 3" xfId="29404"/>
    <cellStyle name="Calculation 3 12 2 4 4" xfId="31846"/>
    <cellStyle name="Calculation 3 12 2 4 5" xfId="34250"/>
    <cellStyle name="Calculation 3 12 2 4 6" xfId="36495"/>
    <cellStyle name="Calculation 3 12 2 4 7" xfId="21043"/>
    <cellStyle name="Calculation 3 12 2 4 8" xfId="39084"/>
    <cellStyle name="Calculation 3 12 2 4 9" xfId="41443"/>
    <cellStyle name="Calculation 3 12 2 5" xfId="24725"/>
    <cellStyle name="Calculation 3 12 2 6" xfId="21352"/>
    <cellStyle name="Calculation 3 12 2 7" xfId="24087"/>
    <cellStyle name="Calculation 3 12 2 8" xfId="21650"/>
    <cellStyle name="Calculation 3 12 2 9" xfId="38235"/>
    <cellStyle name="Calculation 3 12 3" xfId="19626"/>
    <cellStyle name="Calculation 3 12 3 2" xfId="27560"/>
    <cellStyle name="Calculation 3 12 3 3" xfId="30132"/>
    <cellStyle name="Calculation 3 12 3 4" xfId="32574"/>
    <cellStyle name="Calculation 3 12 3 5" xfId="34978"/>
    <cellStyle name="Calculation 3 12 3 6" xfId="37223"/>
    <cellStyle name="Calculation 3 12 3 7" xfId="22058"/>
    <cellStyle name="Calculation 3 12 3 8" xfId="39812"/>
    <cellStyle name="Calculation 3 12 3 9" xfId="42171"/>
    <cellStyle name="Calculation 3 12 4" xfId="19409"/>
    <cellStyle name="Calculation 3 12 4 2" xfId="27343"/>
    <cellStyle name="Calculation 3 12 4 3" xfId="29915"/>
    <cellStyle name="Calculation 3 12 4 4" xfId="32357"/>
    <cellStyle name="Calculation 3 12 4 5" xfId="34761"/>
    <cellStyle name="Calculation 3 12 4 6" xfId="37006"/>
    <cellStyle name="Calculation 3 12 4 7" xfId="20917"/>
    <cellStyle name="Calculation 3 12 4 8" xfId="39595"/>
    <cellStyle name="Calculation 3 12 4 9" xfId="41954"/>
    <cellStyle name="Calculation 3 12 5" xfId="19036"/>
    <cellStyle name="Calculation 3 12 5 2" xfId="26970"/>
    <cellStyle name="Calculation 3 12 5 3" xfId="29542"/>
    <cellStyle name="Calculation 3 12 5 4" xfId="31984"/>
    <cellStyle name="Calculation 3 12 5 5" xfId="34388"/>
    <cellStyle name="Calculation 3 12 5 6" xfId="36633"/>
    <cellStyle name="Calculation 3 12 5 7" xfId="22404"/>
    <cellStyle name="Calculation 3 12 5 8" xfId="39222"/>
    <cellStyle name="Calculation 3 12 5 9" xfId="41581"/>
    <cellStyle name="Calculation 3 12 6" xfId="21717"/>
    <cellStyle name="Calculation 3 12 7" xfId="23764"/>
    <cellStyle name="Calculation 3 12 8" xfId="22166"/>
    <cellStyle name="Calculation 3 12 9" xfId="23255"/>
    <cellStyle name="Calculation 3 13" xfId="15011"/>
    <cellStyle name="Calculation 3 13 10" xfId="38182"/>
    <cellStyle name="Calculation 3 13 11" xfId="22893"/>
    <cellStyle name="Calculation 3 13 2" xfId="18816"/>
    <cellStyle name="Calculation 3 13 2 2" xfId="26750"/>
    <cellStyle name="Calculation 3 13 2 3" xfId="29322"/>
    <cellStyle name="Calculation 3 13 2 4" xfId="31764"/>
    <cellStyle name="Calculation 3 13 2 5" xfId="34168"/>
    <cellStyle name="Calculation 3 13 2 6" xfId="36420"/>
    <cellStyle name="Calculation 3 13 2 7" xfId="21990"/>
    <cellStyle name="Calculation 3 13 2 8" xfId="39002"/>
    <cellStyle name="Calculation 3 13 2 9" xfId="41361"/>
    <cellStyle name="Calculation 3 13 3" xfId="18990"/>
    <cellStyle name="Calculation 3 13 3 2" xfId="26924"/>
    <cellStyle name="Calculation 3 13 3 3" xfId="29496"/>
    <cellStyle name="Calculation 3 13 3 4" xfId="31938"/>
    <cellStyle name="Calculation 3 13 3 5" xfId="34342"/>
    <cellStyle name="Calculation 3 13 3 6" xfId="36587"/>
    <cellStyle name="Calculation 3 13 3 7" xfId="24241"/>
    <cellStyle name="Calculation 3 13 3 8" xfId="39176"/>
    <cellStyle name="Calculation 3 13 3 9" xfId="41535"/>
    <cellStyle name="Calculation 3 13 4" xfId="18607"/>
    <cellStyle name="Calculation 3 13 4 2" xfId="26541"/>
    <cellStyle name="Calculation 3 13 4 3" xfId="29113"/>
    <cellStyle name="Calculation 3 13 4 4" xfId="31555"/>
    <cellStyle name="Calculation 3 13 4 5" xfId="33959"/>
    <cellStyle name="Calculation 3 13 4 6" xfId="36217"/>
    <cellStyle name="Calculation 3 13 4 7" xfId="23362"/>
    <cellStyle name="Calculation 3 13 4 8" xfId="38793"/>
    <cellStyle name="Calculation 3 13 4 9" xfId="41152"/>
    <cellStyle name="Calculation 3 13 5" xfId="24722"/>
    <cellStyle name="Calculation 3 13 6" xfId="25507"/>
    <cellStyle name="Calculation 3 13 7" xfId="24085"/>
    <cellStyle name="Calculation 3 13 8" xfId="25809"/>
    <cellStyle name="Calculation 3 13 9" xfId="38334"/>
    <cellStyle name="Calculation 3 14" xfId="17391"/>
    <cellStyle name="Calculation 3 14 10" xfId="24022"/>
    <cellStyle name="Calculation 3 14 11" xfId="22983"/>
    <cellStyle name="Calculation 3 14 2" xfId="20017"/>
    <cellStyle name="Calculation 3 14 2 2" xfId="27951"/>
    <cellStyle name="Calculation 3 14 2 3" xfId="30522"/>
    <cellStyle name="Calculation 3 14 2 4" xfId="32964"/>
    <cellStyle name="Calculation 3 14 2 5" xfId="35368"/>
    <cellStyle name="Calculation 3 14 2 6" xfId="37581"/>
    <cellStyle name="Calculation 3 14 2 7" xfId="22096"/>
    <cellStyle name="Calculation 3 14 2 8" xfId="40202"/>
    <cellStyle name="Calculation 3 14 2 9" xfId="42561"/>
    <cellStyle name="Calculation 3 14 3" xfId="18893"/>
    <cellStyle name="Calculation 3 14 3 2" xfId="26827"/>
    <cellStyle name="Calculation 3 14 3 3" xfId="29399"/>
    <cellStyle name="Calculation 3 14 3 4" xfId="31841"/>
    <cellStyle name="Calculation 3 14 3 5" xfId="34245"/>
    <cellStyle name="Calculation 3 14 3 6" xfId="36490"/>
    <cellStyle name="Calculation 3 14 3 7" xfId="25603"/>
    <cellStyle name="Calculation 3 14 3 8" xfId="39079"/>
    <cellStyle name="Calculation 3 14 3 9" xfId="41438"/>
    <cellStyle name="Calculation 3 14 4" xfId="19707"/>
    <cellStyle name="Calculation 3 14 4 2" xfId="27641"/>
    <cellStyle name="Calculation 3 14 4 3" xfId="30213"/>
    <cellStyle name="Calculation 3 14 4 4" xfId="32655"/>
    <cellStyle name="Calculation 3 14 4 5" xfId="35059"/>
    <cellStyle name="Calculation 3 14 4 6" xfId="37304"/>
    <cellStyle name="Calculation 3 14 4 7" xfId="21208"/>
    <cellStyle name="Calculation 3 14 4 8" xfId="39893"/>
    <cellStyle name="Calculation 3 14 4 9" xfId="42252"/>
    <cellStyle name="Calculation 3 14 5" xfId="25851"/>
    <cellStyle name="Calculation 3 14 6" xfId="20829"/>
    <cellStyle name="Calculation 3 14 7" xfId="24594"/>
    <cellStyle name="Calculation 3 14 8" xfId="25569"/>
    <cellStyle name="Calculation 3 14 9" xfId="21933"/>
    <cellStyle name="Calculation 3 15" xfId="20403"/>
    <cellStyle name="Calculation 3 15 2" xfId="28337"/>
    <cellStyle name="Calculation 3 15 3" xfId="30906"/>
    <cellStyle name="Calculation 3 15 4" xfId="33348"/>
    <cellStyle name="Calculation 3 15 5" xfId="35752"/>
    <cellStyle name="Calculation 3 15 6" xfId="37954"/>
    <cellStyle name="Calculation 3 15 7" xfId="25235"/>
    <cellStyle name="Calculation 3 15 8" xfId="40586"/>
    <cellStyle name="Calculation 3 15 9" xfId="42945"/>
    <cellStyle name="Calculation 3 16" xfId="19412"/>
    <cellStyle name="Calculation 3 16 2" xfId="27346"/>
    <cellStyle name="Calculation 3 16 3" xfId="29918"/>
    <cellStyle name="Calculation 3 16 4" xfId="32360"/>
    <cellStyle name="Calculation 3 16 5" xfId="34764"/>
    <cellStyle name="Calculation 3 16 6" xfId="37009"/>
    <cellStyle name="Calculation 3 16 7" xfId="24042"/>
    <cellStyle name="Calculation 3 16 8" xfId="39598"/>
    <cellStyle name="Calculation 3 16 9" xfId="41957"/>
    <cellStyle name="Calculation 3 17" xfId="19033"/>
    <cellStyle name="Calculation 3 17 2" xfId="26967"/>
    <cellStyle name="Calculation 3 17 3" xfId="29539"/>
    <cellStyle name="Calculation 3 17 4" xfId="31981"/>
    <cellStyle name="Calculation 3 17 5" xfId="34385"/>
    <cellStyle name="Calculation 3 17 6" xfId="36630"/>
    <cellStyle name="Calculation 3 17 7" xfId="36096"/>
    <cellStyle name="Calculation 3 17 8" xfId="39219"/>
    <cellStyle name="Calculation 3 17 9" xfId="41578"/>
    <cellStyle name="Calculation 3 18" xfId="21714"/>
    <cellStyle name="Calculation 3 19" xfId="23767"/>
    <cellStyle name="Calculation 3 2" xfId="2456"/>
    <cellStyle name="Calculation 3 2 10" xfId="2457"/>
    <cellStyle name="Calculation 3 2 10 10" xfId="22509"/>
    <cellStyle name="Calculation 3 2 10 11" xfId="28601"/>
    <cellStyle name="Calculation 3 2 10 12" xfId="22713"/>
    <cellStyle name="Calculation 3 2 10 2" xfId="15016"/>
    <cellStyle name="Calculation 3 2 10 2 10" xfId="23895"/>
    <cellStyle name="Calculation 3 2 10 2 11" xfId="22416"/>
    <cellStyle name="Calculation 3 2 10 2 2" xfId="20231"/>
    <cellStyle name="Calculation 3 2 10 2 2 2" xfId="28165"/>
    <cellStyle name="Calculation 3 2 10 2 2 3" xfId="30736"/>
    <cellStyle name="Calculation 3 2 10 2 2 4" xfId="33178"/>
    <cellStyle name="Calculation 3 2 10 2 2 5" xfId="35582"/>
    <cellStyle name="Calculation 3 2 10 2 2 6" xfId="37790"/>
    <cellStyle name="Calculation 3 2 10 2 2 7" xfId="23813"/>
    <cellStyle name="Calculation 3 2 10 2 2 8" xfId="40416"/>
    <cellStyle name="Calculation 3 2 10 2 2 9" xfId="42775"/>
    <cellStyle name="Calculation 3 2 10 2 3" xfId="19862"/>
    <cellStyle name="Calculation 3 2 10 2 3 2" xfId="27796"/>
    <cellStyle name="Calculation 3 2 10 2 3 3" xfId="30368"/>
    <cellStyle name="Calculation 3 2 10 2 3 4" xfId="32810"/>
    <cellStyle name="Calculation 3 2 10 2 3 5" xfId="35214"/>
    <cellStyle name="Calculation 3 2 10 2 3 6" xfId="37449"/>
    <cellStyle name="Calculation 3 2 10 2 3 7" xfId="23979"/>
    <cellStyle name="Calculation 3 2 10 2 3 8" xfId="40048"/>
    <cellStyle name="Calculation 3 2 10 2 3 9" xfId="42407"/>
    <cellStyle name="Calculation 3 2 10 2 4" xfId="19789"/>
    <cellStyle name="Calculation 3 2 10 2 4 2" xfId="27723"/>
    <cellStyle name="Calculation 3 2 10 2 4 3" xfId="30295"/>
    <cellStyle name="Calculation 3 2 10 2 4 4" xfId="32737"/>
    <cellStyle name="Calculation 3 2 10 2 4 5" xfId="35141"/>
    <cellStyle name="Calculation 3 2 10 2 4 6" xfId="37376"/>
    <cellStyle name="Calculation 3 2 10 2 4 7" xfId="23555"/>
    <cellStyle name="Calculation 3 2 10 2 4 8" xfId="39975"/>
    <cellStyle name="Calculation 3 2 10 2 4 9" xfId="42334"/>
    <cellStyle name="Calculation 3 2 10 2 5" xfId="24727"/>
    <cellStyle name="Calculation 3 2 10 2 6" xfId="21351"/>
    <cellStyle name="Calculation 3 2 10 2 7" xfId="24642"/>
    <cellStyle name="Calculation 3 2 10 2 8" xfId="24453"/>
    <cellStyle name="Calculation 3 2 10 2 9" xfId="38409"/>
    <cellStyle name="Calculation 3 2 10 3" xfId="19624"/>
    <cellStyle name="Calculation 3 2 10 3 2" xfId="27558"/>
    <cellStyle name="Calculation 3 2 10 3 3" xfId="30130"/>
    <cellStyle name="Calculation 3 2 10 3 4" xfId="32572"/>
    <cellStyle name="Calculation 3 2 10 3 5" xfId="34976"/>
    <cellStyle name="Calculation 3 2 10 3 6" xfId="37221"/>
    <cellStyle name="Calculation 3 2 10 3 7" xfId="25729"/>
    <cellStyle name="Calculation 3 2 10 3 8" xfId="39810"/>
    <cellStyle name="Calculation 3 2 10 3 9" xfId="42169"/>
    <cellStyle name="Calculation 3 2 10 4" xfId="19407"/>
    <cellStyle name="Calculation 3 2 10 4 2" xfId="27341"/>
    <cellStyle name="Calculation 3 2 10 4 3" xfId="29913"/>
    <cellStyle name="Calculation 3 2 10 4 4" xfId="32355"/>
    <cellStyle name="Calculation 3 2 10 4 5" xfId="34759"/>
    <cellStyle name="Calculation 3 2 10 4 6" xfId="37004"/>
    <cellStyle name="Calculation 3 2 10 4 7" xfId="22037"/>
    <cellStyle name="Calculation 3 2 10 4 8" xfId="39593"/>
    <cellStyle name="Calculation 3 2 10 4 9" xfId="41952"/>
    <cellStyle name="Calculation 3 2 10 5" xfId="19038"/>
    <cellStyle name="Calculation 3 2 10 5 2" xfId="26972"/>
    <cellStyle name="Calculation 3 2 10 5 3" xfId="29544"/>
    <cellStyle name="Calculation 3 2 10 5 4" xfId="31986"/>
    <cellStyle name="Calculation 3 2 10 5 5" xfId="34390"/>
    <cellStyle name="Calculation 3 2 10 5 6" xfId="36635"/>
    <cellStyle name="Calculation 3 2 10 5 7" xfId="23941"/>
    <cellStyle name="Calculation 3 2 10 5 8" xfId="39224"/>
    <cellStyle name="Calculation 3 2 10 5 9" xfId="41583"/>
    <cellStyle name="Calculation 3 2 10 6" xfId="21719"/>
    <cellStyle name="Calculation 3 2 10 7" xfId="23762"/>
    <cellStyle name="Calculation 3 2 10 8" xfId="22168"/>
    <cellStyle name="Calculation 3 2 10 9" xfId="23253"/>
    <cellStyle name="Calculation 3 2 11" xfId="15015"/>
    <cellStyle name="Calculation 3 2 11 10" xfId="25557"/>
    <cellStyle name="Calculation 3 2 11 11" xfId="22417"/>
    <cellStyle name="Calculation 3 2 11 2" xfId="20226"/>
    <cellStyle name="Calculation 3 2 11 2 2" xfId="28160"/>
    <cellStyle name="Calculation 3 2 11 2 3" xfId="30731"/>
    <cellStyle name="Calculation 3 2 11 2 4" xfId="33173"/>
    <cellStyle name="Calculation 3 2 11 2 5" xfId="35577"/>
    <cellStyle name="Calculation 3 2 11 2 6" xfId="37785"/>
    <cellStyle name="Calculation 3 2 11 2 7" xfId="24580"/>
    <cellStyle name="Calculation 3 2 11 2 8" xfId="40411"/>
    <cellStyle name="Calculation 3 2 11 2 9" xfId="42770"/>
    <cellStyle name="Calculation 3 2 11 3" xfId="18708"/>
    <cellStyle name="Calculation 3 2 11 3 2" xfId="26642"/>
    <cellStyle name="Calculation 3 2 11 3 3" xfId="29214"/>
    <cellStyle name="Calculation 3 2 11 3 4" xfId="31656"/>
    <cellStyle name="Calculation 3 2 11 3 5" xfId="34060"/>
    <cellStyle name="Calculation 3 2 11 3 6" xfId="36312"/>
    <cellStyle name="Calculation 3 2 11 3 7" xfId="24066"/>
    <cellStyle name="Calculation 3 2 11 3 8" xfId="38894"/>
    <cellStyle name="Calculation 3 2 11 3 9" xfId="41253"/>
    <cellStyle name="Calculation 3 2 11 4" xfId="20024"/>
    <cellStyle name="Calculation 3 2 11 4 2" xfId="27958"/>
    <cellStyle name="Calculation 3 2 11 4 3" xfId="30529"/>
    <cellStyle name="Calculation 3 2 11 4 4" xfId="32971"/>
    <cellStyle name="Calculation 3 2 11 4 5" xfId="35375"/>
    <cellStyle name="Calculation 3 2 11 4 6" xfId="37588"/>
    <cellStyle name="Calculation 3 2 11 4 7" xfId="22097"/>
    <cellStyle name="Calculation 3 2 11 4 8" xfId="40209"/>
    <cellStyle name="Calculation 3 2 11 4 9" xfId="42568"/>
    <cellStyle name="Calculation 3 2 11 5" xfId="24726"/>
    <cellStyle name="Calculation 3 2 11 6" xfId="25505"/>
    <cellStyle name="Calculation 3 2 11 7" xfId="25136"/>
    <cellStyle name="Calculation 3 2 11 8" xfId="24451"/>
    <cellStyle name="Calculation 3 2 11 9" xfId="38248"/>
    <cellStyle name="Calculation 3 2 12" xfId="17392"/>
    <cellStyle name="Calculation 3 2 12 10" xfId="22385"/>
    <cellStyle name="Calculation 3 2 12 11" xfId="23023"/>
    <cellStyle name="Calculation 3 2 12 2" xfId="18601"/>
    <cellStyle name="Calculation 3 2 12 2 2" xfId="26535"/>
    <cellStyle name="Calculation 3 2 12 2 3" xfId="29107"/>
    <cellStyle name="Calculation 3 2 12 2 4" xfId="31549"/>
    <cellStyle name="Calculation 3 2 12 2 5" xfId="33953"/>
    <cellStyle name="Calculation 3 2 12 2 6" xfId="36211"/>
    <cellStyle name="Calculation 3 2 12 2 7" xfId="36086"/>
    <cellStyle name="Calculation 3 2 12 2 8" xfId="38787"/>
    <cellStyle name="Calculation 3 2 12 2 9" xfId="41146"/>
    <cellStyle name="Calculation 3 2 12 3" xfId="18483"/>
    <cellStyle name="Calculation 3 2 12 3 2" xfId="26417"/>
    <cellStyle name="Calculation 3 2 12 3 3" xfId="28989"/>
    <cellStyle name="Calculation 3 2 12 3 4" xfId="31431"/>
    <cellStyle name="Calculation 3 2 12 3 5" xfId="33835"/>
    <cellStyle name="Calculation 3 2 12 3 6" xfId="36112"/>
    <cellStyle name="Calculation 3 2 12 3 7" xfId="24350"/>
    <cellStyle name="Calculation 3 2 12 3 8" xfId="38669"/>
    <cellStyle name="Calculation 3 2 12 3 9" xfId="41028"/>
    <cellStyle name="Calculation 3 2 12 4" xfId="20101"/>
    <cellStyle name="Calculation 3 2 12 4 2" xfId="28035"/>
    <cellStyle name="Calculation 3 2 12 4 3" xfId="30606"/>
    <cellStyle name="Calculation 3 2 12 4 4" xfId="33048"/>
    <cellStyle name="Calculation 3 2 12 4 5" xfId="35452"/>
    <cellStyle name="Calculation 3 2 12 4 6" xfId="37660"/>
    <cellStyle name="Calculation 3 2 12 4 7" xfId="20837"/>
    <cellStyle name="Calculation 3 2 12 4 8" xfId="40286"/>
    <cellStyle name="Calculation 3 2 12 4 9" xfId="42645"/>
    <cellStyle name="Calculation 3 2 12 5" xfId="25852"/>
    <cellStyle name="Calculation 3 2 12 6" xfId="24979"/>
    <cellStyle name="Calculation 3 2 12 7" xfId="21238"/>
    <cellStyle name="Calculation 3 2 12 8" xfId="21023"/>
    <cellStyle name="Calculation 3 2 12 9" xfId="21535"/>
    <cellStyle name="Calculation 3 2 13" xfId="19625"/>
    <cellStyle name="Calculation 3 2 13 2" xfId="27559"/>
    <cellStyle name="Calculation 3 2 13 3" xfId="30131"/>
    <cellStyle name="Calculation 3 2 13 4" xfId="32573"/>
    <cellStyle name="Calculation 3 2 13 5" xfId="34977"/>
    <cellStyle name="Calculation 3 2 13 6" xfId="37222"/>
    <cellStyle name="Calculation 3 2 13 7" xfId="25636"/>
    <cellStyle name="Calculation 3 2 13 8" xfId="39811"/>
    <cellStyle name="Calculation 3 2 13 9" xfId="42170"/>
    <cellStyle name="Calculation 3 2 14" xfId="19408"/>
    <cellStyle name="Calculation 3 2 14 2" xfId="27342"/>
    <cellStyle name="Calculation 3 2 14 3" xfId="29914"/>
    <cellStyle name="Calculation 3 2 14 4" xfId="32356"/>
    <cellStyle name="Calculation 3 2 14 5" xfId="34760"/>
    <cellStyle name="Calculation 3 2 14 6" xfId="37005"/>
    <cellStyle name="Calculation 3 2 14 7" xfId="23519"/>
    <cellStyle name="Calculation 3 2 14 8" xfId="39594"/>
    <cellStyle name="Calculation 3 2 14 9" xfId="41953"/>
    <cellStyle name="Calculation 3 2 15" xfId="19037"/>
    <cellStyle name="Calculation 3 2 15 2" xfId="26971"/>
    <cellStyle name="Calculation 3 2 15 3" xfId="29543"/>
    <cellStyle name="Calculation 3 2 15 4" xfId="31985"/>
    <cellStyle name="Calculation 3 2 15 5" xfId="34389"/>
    <cellStyle name="Calculation 3 2 15 6" xfId="36634"/>
    <cellStyle name="Calculation 3 2 15 7" xfId="33808"/>
    <cellStyle name="Calculation 3 2 15 8" xfId="39223"/>
    <cellStyle name="Calculation 3 2 15 9" xfId="41582"/>
    <cellStyle name="Calculation 3 2 16" xfId="21718"/>
    <cellStyle name="Calculation 3 2 17" xfId="23763"/>
    <cellStyle name="Calculation 3 2 18" xfId="22167"/>
    <cellStyle name="Calculation 3 2 19" xfId="23254"/>
    <cellStyle name="Calculation 3 2 2" xfId="2458"/>
    <cellStyle name="Calculation 3 2 2 10" xfId="22510"/>
    <cellStyle name="Calculation 3 2 2 11" xfId="22870"/>
    <cellStyle name="Calculation 3 2 2 12" xfId="22714"/>
    <cellStyle name="Calculation 3 2 2 2" xfId="15017"/>
    <cellStyle name="Calculation 3 2 2 2 10" xfId="22474"/>
    <cellStyle name="Calculation 3 2 2 2 11" xfId="22896"/>
    <cellStyle name="Calculation 3 2 2 2 2" xfId="18813"/>
    <cellStyle name="Calculation 3 2 2 2 2 2" xfId="26747"/>
    <cellStyle name="Calculation 3 2 2 2 2 3" xfId="29319"/>
    <cellStyle name="Calculation 3 2 2 2 2 4" xfId="31761"/>
    <cellStyle name="Calculation 3 2 2 2 2 5" xfId="34165"/>
    <cellStyle name="Calculation 3 2 2 2 2 6" xfId="36417"/>
    <cellStyle name="Calculation 3 2 2 2 2 7" xfId="21163"/>
    <cellStyle name="Calculation 3 2 2 2 2 8" xfId="38999"/>
    <cellStyle name="Calculation 3 2 2 2 2 9" xfId="41358"/>
    <cellStyle name="Calculation 3 2 2 2 3" xfId="18987"/>
    <cellStyle name="Calculation 3 2 2 2 3 2" xfId="26921"/>
    <cellStyle name="Calculation 3 2 2 2 3 3" xfId="29493"/>
    <cellStyle name="Calculation 3 2 2 2 3 4" xfId="31935"/>
    <cellStyle name="Calculation 3 2 2 2 3 5" xfId="34339"/>
    <cellStyle name="Calculation 3 2 2 2 3 6" xfId="36584"/>
    <cellStyle name="Calculation 3 2 2 2 3 7" xfId="23439"/>
    <cellStyle name="Calculation 3 2 2 2 3 8" xfId="39173"/>
    <cellStyle name="Calculation 3 2 2 2 3 9" xfId="41532"/>
    <cellStyle name="Calculation 3 2 2 2 4" xfId="19664"/>
    <cellStyle name="Calculation 3 2 2 2 4 2" xfId="27598"/>
    <cellStyle name="Calculation 3 2 2 2 4 3" xfId="30170"/>
    <cellStyle name="Calculation 3 2 2 2 4 4" xfId="32612"/>
    <cellStyle name="Calculation 3 2 2 2 4 5" xfId="35016"/>
    <cellStyle name="Calculation 3 2 2 2 4 6" xfId="37261"/>
    <cellStyle name="Calculation 3 2 2 2 4 7" xfId="23972"/>
    <cellStyle name="Calculation 3 2 2 2 4 8" xfId="39850"/>
    <cellStyle name="Calculation 3 2 2 2 4 9" xfId="42209"/>
    <cellStyle name="Calculation 3 2 2 2 5" xfId="24728"/>
    <cellStyle name="Calculation 3 2 2 2 6" xfId="25504"/>
    <cellStyle name="Calculation 3 2 2 2 7" xfId="24088"/>
    <cellStyle name="Calculation 3 2 2 2 8" xfId="25802"/>
    <cellStyle name="Calculation 3 2 2 2 9" xfId="38359"/>
    <cellStyle name="Calculation 3 2 2 3" xfId="19623"/>
    <cellStyle name="Calculation 3 2 2 3 2" xfId="27557"/>
    <cellStyle name="Calculation 3 2 2 3 3" xfId="30129"/>
    <cellStyle name="Calculation 3 2 2 3 4" xfId="32571"/>
    <cellStyle name="Calculation 3 2 2 3 5" xfId="34975"/>
    <cellStyle name="Calculation 3 2 2 3 6" xfId="37220"/>
    <cellStyle name="Calculation 3 2 2 3 7" xfId="23539"/>
    <cellStyle name="Calculation 3 2 2 3 8" xfId="39809"/>
    <cellStyle name="Calculation 3 2 2 3 9" xfId="42168"/>
    <cellStyle name="Calculation 3 2 2 4" xfId="19406"/>
    <cellStyle name="Calculation 3 2 2 4 2" xfId="27340"/>
    <cellStyle name="Calculation 3 2 2 4 3" xfId="29912"/>
    <cellStyle name="Calculation 3 2 2 4 4" xfId="32354"/>
    <cellStyle name="Calculation 3 2 2 4 5" xfId="34758"/>
    <cellStyle name="Calculation 3 2 2 4 6" xfId="37003"/>
    <cellStyle name="Calculation 3 2 2 4 7" xfId="23518"/>
    <cellStyle name="Calculation 3 2 2 4 8" xfId="39592"/>
    <cellStyle name="Calculation 3 2 2 4 9" xfId="41951"/>
    <cellStyle name="Calculation 3 2 2 5" xfId="19039"/>
    <cellStyle name="Calculation 3 2 2 5 2" xfId="26973"/>
    <cellStyle name="Calculation 3 2 2 5 3" xfId="29545"/>
    <cellStyle name="Calculation 3 2 2 5 4" xfId="31987"/>
    <cellStyle name="Calculation 3 2 2 5 5" xfId="34391"/>
    <cellStyle name="Calculation 3 2 2 5 6" xfId="36636"/>
    <cellStyle name="Calculation 3 2 2 5 7" xfId="24360"/>
    <cellStyle name="Calculation 3 2 2 5 8" xfId="39225"/>
    <cellStyle name="Calculation 3 2 2 5 9" xfId="41584"/>
    <cellStyle name="Calculation 3 2 2 6" xfId="21720"/>
    <cellStyle name="Calculation 3 2 2 7" xfId="23761"/>
    <cellStyle name="Calculation 3 2 2 8" xfId="22169"/>
    <cellStyle name="Calculation 3 2 2 9" xfId="23252"/>
    <cellStyle name="Calculation 3 2 20" xfId="22508"/>
    <cellStyle name="Calculation 3 2 21" xfId="28606"/>
    <cellStyle name="Calculation 3 2 22" xfId="25922"/>
    <cellStyle name="Calculation 3 2 3" xfId="2459"/>
    <cellStyle name="Calculation 3 2 3 10" xfId="22511"/>
    <cellStyle name="Calculation 3 2 3 11" xfId="22869"/>
    <cellStyle name="Calculation 3 2 3 12" xfId="25929"/>
    <cellStyle name="Calculation 3 2 3 2" xfId="15018"/>
    <cellStyle name="Calculation 3 2 3 2 10" xfId="23059"/>
    <cellStyle name="Calculation 3 2 3 2 11" xfId="23016"/>
    <cellStyle name="Calculation 3 2 3 2 2" xfId="20230"/>
    <cellStyle name="Calculation 3 2 3 2 2 2" xfId="28164"/>
    <cellStyle name="Calculation 3 2 3 2 2 3" xfId="30735"/>
    <cellStyle name="Calculation 3 2 3 2 2 4" xfId="33177"/>
    <cellStyle name="Calculation 3 2 3 2 2 5" xfId="35581"/>
    <cellStyle name="Calculation 3 2 3 2 2 6" xfId="37789"/>
    <cellStyle name="Calculation 3 2 3 2 2 7" xfId="22118"/>
    <cellStyle name="Calculation 3 2 3 2 2 8" xfId="40415"/>
    <cellStyle name="Calculation 3 2 3 2 2 9" xfId="42774"/>
    <cellStyle name="Calculation 3 2 3 2 3" xfId="18709"/>
    <cellStyle name="Calculation 3 2 3 2 3 2" xfId="26643"/>
    <cellStyle name="Calculation 3 2 3 2 3 3" xfId="29215"/>
    <cellStyle name="Calculation 3 2 3 2 3 4" xfId="31657"/>
    <cellStyle name="Calculation 3 2 3 2 3 5" xfId="34061"/>
    <cellStyle name="Calculation 3 2 3 2 3 6" xfId="36313"/>
    <cellStyle name="Calculation 3 2 3 2 3 7" xfId="31318"/>
    <cellStyle name="Calculation 3 2 3 2 3 8" xfId="38895"/>
    <cellStyle name="Calculation 3 2 3 2 3 9" xfId="41254"/>
    <cellStyle name="Calculation 3 2 3 2 4" xfId="20021"/>
    <cellStyle name="Calculation 3 2 3 2 4 2" xfId="27955"/>
    <cellStyle name="Calculation 3 2 3 2 4 3" xfId="30526"/>
    <cellStyle name="Calculation 3 2 3 2 4 4" xfId="32968"/>
    <cellStyle name="Calculation 3 2 3 2 4 5" xfId="35372"/>
    <cellStyle name="Calculation 3 2 3 2 4 6" xfId="37585"/>
    <cellStyle name="Calculation 3 2 3 2 4 7" xfId="20835"/>
    <cellStyle name="Calculation 3 2 3 2 4 8" xfId="40206"/>
    <cellStyle name="Calculation 3 2 3 2 4 9" xfId="42565"/>
    <cellStyle name="Calculation 3 2 3 2 5" xfId="24729"/>
    <cellStyle name="Calculation 3 2 3 2 6" xfId="21350"/>
    <cellStyle name="Calculation 3 2 3 2 7" xfId="24691"/>
    <cellStyle name="Calculation 3 2 3 2 8" xfId="21152"/>
    <cellStyle name="Calculation 3 2 3 2 9" xfId="38368"/>
    <cellStyle name="Calculation 3 2 3 3" xfId="19622"/>
    <cellStyle name="Calculation 3 2 3 3 2" xfId="27556"/>
    <cellStyle name="Calculation 3 2 3 3 3" xfId="30128"/>
    <cellStyle name="Calculation 3 2 3 3 4" xfId="32570"/>
    <cellStyle name="Calculation 3 2 3 3 5" xfId="34974"/>
    <cellStyle name="Calculation 3 2 3 3 6" xfId="37219"/>
    <cellStyle name="Calculation 3 2 3 3 7" xfId="25367"/>
    <cellStyle name="Calculation 3 2 3 3 8" xfId="39808"/>
    <cellStyle name="Calculation 3 2 3 3 9" xfId="42167"/>
    <cellStyle name="Calculation 3 2 3 4" xfId="19405"/>
    <cellStyle name="Calculation 3 2 3 4 2" xfId="27339"/>
    <cellStyle name="Calculation 3 2 3 4 3" xfId="29911"/>
    <cellStyle name="Calculation 3 2 3 4 4" xfId="32353"/>
    <cellStyle name="Calculation 3 2 3 4 5" xfId="34757"/>
    <cellStyle name="Calculation 3 2 3 4 6" xfId="37002"/>
    <cellStyle name="Calculation 3 2 3 4 7" xfId="25353"/>
    <cellStyle name="Calculation 3 2 3 4 8" xfId="39591"/>
    <cellStyle name="Calculation 3 2 3 4 9" xfId="41950"/>
    <cellStyle name="Calculation 3 2 3 5" xfId="19040"/>
    <cellStyle name="Calculation 3 2 3 5 2" xfId="26974"/>
    <cellStyle name="Calculation 3 2 3 5 3" xfId="29546"/>
    <cellStyle name="Calculation 3 2 3 5 4" xfId="31988"/>
    <cellStyle name="Calculation 3 2 3 5 5" xfId="34392"/>
    <cellStyle name="Calculation 3 2 3 5 6" xfId="36637"/>
    <cellStyle name="Calculation 3 2 3 5 7" xfId="25609"/>
    <cellStyle name="Calculation 3 2 3 5 8" xfId="39226"/>
    <cellStyle name="Calculation 3 2 3 5 9" xfId="41585"/>
    <cellStyle name="Calculation 3 2 3 6" xfId="21721"/>
    <cellStyle name="Calculation 3 2 3 7" xfId="23760"/>
    <cellStyle name="Calculation 3 2 3 8" xfId="22170"/>
    <cellStyle name="Calculation 3 2 3 9" xfId="23251"/>
    <cellStyle name="Calculation 3 2 4" xfId="2460"/>
    <cellStyle name="Calculation 3 2 4 10" xfId="22512"/>
    <cellStyle name="Calculation 3 2 4 11" xfId="28608"/>
    <cellStyle name="Calculation 3 2 4 12" xfId="22715"/>
    <cellStyle name="Calculation 3 2 4 2" xfId="15019"/>
    <cellStyle name="Calculation 3 2 4 2 10" xfId="25761"/>
    <cellStyle name="Calculation 3 2 4 2 11" xfId="22897"/>
    <cellStyle name="Calculation 3 2 4 2 2" xfId="18812"/>
    <cellStyle name="Calculation 3 2 4 2 2 2" xfId="26746"/>
    <cellStyle name="Calculation 3 2 4 2 2 3" xfId="29318"/>
    <cellStyle name="Calculation 3 2 4 2 2 4" xfId="31760"/>
    <cellStyle name="Calculation 3 2 4 2 2 5" xfId="34164"/>
    <cellStyle name="Calculation 3 2 4 2 2 6" xfId="36416"/>
    <cellStyle name="Calculation 3 2 4 2 2 7" xfId="25053"/>
    <cellStyle name="Calculation 3 2 4 2 2 8" xfId="38998"/>
    <cellStyle name="Calculation 3 2 4 2 2 9" xfId="41357"/>
    <cellStyle name="Calculation 3 2 4 2 3" xfId="18986"/>
    <cellStyle name="Calculation 3 2 4 2 3 2" xfId="26920"/>
    <cellStyle name="Calculation 3 2 4 2 3 3" xfId="29492"/>
    <cellStyle name="Calculation 3 2 4 2 3 4" xfId="31934"/>
    <cellStyle name="Calculation 3 2 4 2 3 5" xfId="34338"/>
    <cellStyle name="Calculation 3 2 4 2 3 6" xfId="36583"/>
    <cellStyle name="Calculation 3 2 4 2 3 7" xfId="25546"/>
    <cellStyle name="Calculation 3 2 4 2 3 8" xfId="39172"/>
    <cellStyle name="Calculation 3 2 4 2 3 9" xfId="41531"/>
    <cellStyle name="Calculation 3 2 4 2 4" xfId="19665"/>
    <cellStyle name="Calculation 3 2 4 2 4 2" xfId="27599"/>
    <cellStyle name="Calculation 3 2 4 2 4 3" xfId="30171"/>
    <cellStyle name="Calculation 3 2 4 2 4 4" xfId="32613"/>
    <cellStyle name="Calculation 3 2 4 2 4 5" xfId="35017"/>
    <cellStyle name="Calculation 3 2 4 2 4 6" xfId="37262"/>
    <cellStyle name="Calculation 3 2 4 2 4 7" xfId="25637"/>
    <cellStyle name="Calculation 3 2 4 2 4 8" xfId="39851"/>
    <cellStyle name="Calculation 3 2 4 2 4 9" xfId="42210"/>
    <cellStyle name="Calculation 3 2 4 2 5" xfId="24730"/>
    <cellStyle name="Calculation 3 2 4 2 6" xfId="21349"/>
    <cellStyle name="Calculation 3 2 4 2 7" xfId="24089"/>
    <cellStyle name="Calculation 3 2 4 2 8" xfId="25807"/>
    <cellStyle name="Calculation 3 2 4 2 9" xfId="38373"/>
    <cellStyle name="Calculation 3 2 4 3" xfId="19621"/>
    <cellStyle name="Calculation 3 2 4 3 2" xfId="27555"/>
    <cellStyle name="Calculation 3 2 4 3 3" xfId="30127"/>
    <cellStyle name="Calculation 3 2 4 3 4" xfId="32569"/>
    <cellStyle name="Calculation 3 2 4 3 5" xfId="34973"/>
    <cellStyle name="Calculation 3 2 4 3 6" xfId="37218"/>
    <cellStyle name="Calculation 3 2 4 3 7" xfId="20922"/>
    <cellStyle name="Calculation 3 2 4 3 8" xfId="39807"/>
    <cellStyle name="Calculation 3 2 4 3 9" xfId="42166"/>
    <cellStyle name="Calculation 3 2 4 4" xfId="19404"/>
    <cellStyle name="Calculation 3 2 4 4 2" xfId="27338"/>
    <cellStyle name="Calculation 3 2 4 4 3" xfId="29910"/>
    <cellStyle name="Calculation 3 2 4 4 4" xfId="32352"/>
    <cellStyle name="Calculation 3 2 4 4 5" xfId="34756"/>
    <cellStyle name="Calculation 3 2 4 4 6" xfId="37001"/>
    <cellStyle name="Calculation 3 2 4 4 7" xfId="24362"/>
    <cellStyle name="Calculation 3 2 4 4 8" xfId="39590"/>
    <cellStyle name="Calculation 3 2 4 4 9" xfId="41949"/>
    <cellStyle name="Calculation 3 2 4 5" xfId="19041"/>
    <cellStyle name="Calculation 3 2 4 5 2" xfId="26975"/>
    <cellStyle name="Calculation 3 2 4 5 3" xfId="29547"/>
    <cellStyle name="Calculation 3 2 4 5 4" xfId="31989"/>
    <cellStyle name="Calculation 3 2 4 5 5" xfId="34393"/>
    <cellStyle name="Calculation 3 2 4 5 6" xfId="36638"/>
    <cellStyle name="Calculation 3 2 4 5 7" xfId="23938"/>
    <cellStyle name="Calculation 3 2 4 5 8" xfId="39227"/>
    <cellStyle name="Calculation 3 2 4 5 9" xfId="41586"/>
    <cellStyle name="Calculation 3 2 4 6" xfId="21722"/>
    <cellStyle name="Calculation 3 2 4 7" xfId="23759"/>
    <cellStyle name="Calculation 3 2 4 8" xfId="22171"/>
    <cellStyle name="Calculation 3 2 4 9" xfId="23250"/>
    <cellStyle name="Calculation 3 2 5" xfId="2461"/>
    <cellStyle name="Calculation 3 2 5 10" xfId="22513"/>
    <cellStyle name="Calculation 3 2 5 11" xfId="22868"/>
    <cellStyle name="Calculation 3 2 5 12" xfId="25930"/>
    <cellStyle name="Calculation 3 2 5 2" xfId="15020"/>
    <cellStyle name="Calculation 3 2 5 2 10" xfId="21174"/>
    <cellStyle name="Calculation 3 2 5 2 11" xfId="20951"/>
    <cellStyle name="Calculation 3 2 5 2 2" xfId="20229"/>
    <cellStyle name="Calculation 3 2 5 2 2 2" xfId="28163"/>
    <cellStyle name="Calculation 3 2 5 2 2 3" xfId="30734"/>
    <cellStyle name="Calculation 3 2 5 2 2 4" xfId="33176"/>
    <cellStyle name="Calculation 3 2 5 2 2 5" xfId="35580"/>
    <cellStyle name="Calculation 3 2 5 2 2 6" xfId="37788"/>
    <cellStyle name="Calculation 3 2 5 2 2 7" xfId="25240"/>
    <cellStyle name="Calculation 3 2 5 2 2 8" xfId="40414"/>
    <cellStyle name="Calculation 3 2 5 2 2 9" xfId="42773"/>
    <cellStyle name="Calculation 3 2 5 2 3" xfId="19861"/>
    <cellStyle name="Calculation 3 2 5 2 3 2" xfId="27795"/>
    <cellStyle name="Calculation 3 2 5 2 3 3" xfId="30367"/>
    <cellStyle name="Calculation 3 2 5 2 3 4" xfId="32809"/>
    <cellStyle name="Calculation 3 2 5 2 3 5" xfId="35213"/>
    <cellStyle name="Calculation 3 2 5 2 3 6" xfId="37448"/>
    <cellStyle name="Calculation 3 2 5 2 3 7" xfId="25638"/>
    <cellStyle name="Calculation 3 2 5 2 3 8" xfId="40047"/>
    <cellStyle name="Calculation 3 2 5 2 3 9" xfId="42406"/>
    <cellStyle name="Calculation 3 2 5 2 4" xfId="18641"/>
    <cellStyle name="Calculation 3 2 5 2 4 2" xfId="26575"/>
    <cellStyle name="Calculation 3 2 5 2 4 3" xfId="29147"/>
    <cellStyle name="Calculation 3 2 5 2 4 4" xfId="31589"/>
    <cellStyle name="Calculation 3 2 5 2 4 5" xfId="33993"/>
    <cellStyle name="Calculation 3 2 5 2 4 6" xfId="36251"/>
    <cellStyle name="Calculation 3 2 5 2 4 7" xfId="23371"/>
    <cellStyle name="Calculation 3 2 5 2 4 8" xfId="38827"/>
    <cellStyle name="Calculation 3 2 5 2 4 9" xfId="41186"/>
    <cellStyle name="Calculation 3 2 5 2 5" xfId="24731"/>
    <cellStyle name="Calculation 3 2 5 2 6" xfId="25498"/>
    <cellStyle name="Calculation 3 2 5 2 7" xfId="20971"/>
    <cellStyle name="Calculation 3 2 5 2 8" xfId="24452"/>
    <cellStyle name="Calculation 3 2 5 2 9" xfId="21122"/>
    <cellStyle name="Calculation 3 2 5 3" xfId="19620"/>
    <cellStyle name="Calculation 3 2 5 3 2" xfId="27554"/>
    <cellStyle name="Calculation 3 2 5 3 3" xfId="30126"/>
    <cellStyle name="Calculation 3 2 5 3 4" xfId="32568"/>
    <cellStyle name="Calculation 3 2 5 3 5" xfId="34972"/>
    <cellStyle name="Calculation 3 2 5 3 6" xfId="37217"/>
    <cellStyle name="Calculation 3 2 5 3 7" xfId="24944"/>
    <cellStyle name="Calculation 3 2 5 3 8" xfId="39806"/>
    <cellStyle name="Calculation 3 2 5 3 9" xfId="42165"/>
    <cellStyle name="Calculation 3 2 5 4" xfId="19403"/>
    <cellStyle name="Calculation 3 2 5 4 2" xfId="27337"/>
    <cellStyle name="Calculation 3 2 5 4 3" xfId="29909"/>
    <cellStyle name="Calculation 3 2 5 4 4" xfId="32351"/>
    <cellStyle name="Calculation 3 2 5 4 5" xfId="34755"/>
    <cellStyle name="Calculation 3 2 5 4 6" xfId="37000"/>
    <cellStyle name="Calculation 3 2 5 4 7" xfId="25624"/>
    <cellStyle name="Calculation 3 2 5 4 8" xfId="39589"/>
    <cellStyle name="Calculation 3 2 5 4 9" xfId="41948"/>
    <cellStyle name="Calculation 3 2 5 5" xfId="19042"/>
    <cellStyle name="Calculation 3 2 5 5 2" xfId="26976"/>
    <cellStyle name="Calculation 3 2 5 5 3" xfId="29548"/>
    <cellStyle name="Calculation 3 2 5 5 4" xfId="31990"/>
    <cellStyle name="Calculation 3 2 5 5 5" xfId="34394"/>
    <cellStyle name="Calculation 3 2 5 5 6" xfId="36639"/>
    <cellStyle name="Calculation 3 2 5 5 7" xfId="23447"/>
    <cellStyle name="Calculation 3 2 5 5 8" xfId="39228"/>
    <cellStyle name="Calculation 3 2 5 5 9" xfId="41587"/>
    <cellStyle name="Calculation 3 2 5 6" xfId="21723"/>
    <cellStyle name="Calculation 3 2 5 7" xfId="23758"/>
    <cellStyle name="Calculation 3 2 5 8" xfId="22172"/>
    <cellStyle name="Calculation 3 2 5 9" xfId="23249"/>
    <cellStyle name="Calculation 3 2 6" xfId="2462"/>
    <cellStyle name="Calculation 3 2 6 10" xfId="22514"/>
    <cellStyle name="Calculation 3 2 6 11" xfId="28609"/>
    <cellStyle name="Calculation 3 2 6 12" xfId="22716"/>
    <cellStyle name="Calculation 3 2 6 2" xfId="15021"/>
    <cellStyle name="Calculation 3 2 6 2 10" xfId="21088"/>
    <cellStyle name="Calculation 3 2 6 2 11" xfId="22898"/>
    <cellStyle name="Calculation 3 2 6 2 2" xfId="18811"/>
    <cellStyle name="Calculation 3 2 6 2 2 2" xfId="26745"/>
    <cellStyle name="Calculation 3 2 6 2 2 3" xfId="29317"/>
    <cellStyle name="Calculation 3 2 6 2 2 4" xfId="31759"/>
    <cellStyle name="Calculation 3 2 6 2 2 5" xfId="34163"/>
    <cellStyle name="Calculation 3 2 6 2 2 6" xfId="36415"/>
    <cellStyle name="Calculation 3 2 6 2 2 7" xfId="21991"/>
    <cellStyle name="Calculation 3 2 6 2 2 8" xfId="38997"/>
    <cellStyle name="Calculation 3 2 6 2 2 9" xfId="41356"/>
    <cellStyle name="Calculation 3 2 6 2 3" xfId="18985"/>
    <cellStyle name="Calculation 3 2 6 2 3 2" xfId="26919"/>
    <cellStyle name="Calculation 3 2 6 2 3 3" xfId="29491"/>
    <cellStyle name="Calculation 3 2 6 2 3 4" xfId="31933"/>
    <cellStyle name="Calculation 3 2 6 2 3 5" xfId="34337"/>
    <cellStyle name="Calculation 3 2 6 2 3 6" xfId="36582"/>
    <cellStyle name="Calculation 3 2 6 2 3 7" xfId="24240"/>
    <cellStyle name="Calculation 3 2 6 2 3 8" xfId="39171"/>
    <cellStyle name="Calculation 3 2 6 2 3 9" xfId="41530"/>
    <cellStyle name="Calculation 3 2 6 2 4" xfId="18674"/>
    <cellStyle name="Calculation 3 2 6 2 4 2" xfId="26608"/>
    <cellStyle name="Calculation 3 2 6 2 4 3" xfId="29180"/>
    <cellStyle name="Calculation 3 2 6 2 4 4" xfId="31622"/>
    <cellStyle name="Calculation 3 2 6 2 4 5" xfId="34026"/>
    <cellStyle name="Calculation 3 2 6 2 4 6" xfId="36278"/>
    <cellStyle name="Calculation 3 2 6 2 4 7" xfId="21976"/>
    <cellStyle name="Calculation 3 2 6 2 4 8" xfId="38860"/>
    <cellStyle name="Calculation 3 2 6 2 4 9" xfId="41219"/>
    <cellStyle name="Calculation 3 2 6 2 5" xfId="24732"/>
    <cellStyle name="Calculation 3 2 6 2 6" xfId="25502"/>
    <cellStyle name="Calculation 3 2 6 2 7" xfId="24090"/>
    <cellStyle name="Calculation 3 2 6 2 8" xfId="21649"/>
    <cellStyle name="Calculation 3 2 6 2 9" xfId="36005"/>
    <cellStyle name="Calculation 3 2 6 3" xfId="19619"/>
    <cellStyle name="Calculation 3 2 6 3 2" xfId="27553"/>
    <cellStyle name="Calculation 3 2 6 3 3" xfId="30125"/>
    <cellStyle name="Calculation 3 2 6 3 4" xfId="32567"/>
    <cellStyle name="Calculation 3 2 6 3 5" xfId="34971"/>
    <cellStyle name="Calculation 3 2 6 3 6" xfId="37216"/>
    <cellStyle name="Calculation 3 2 6 3 7" xfId="23969"/>
    <cellStyle name="Calculation 3 2 6 3 8" xfId="39805"/>
    <cellStyle name="Calculation 3 2 6 3 9" xfId="42164"/>
    <cellStyle name="Calculation 3 2 6 4" xfId="20454"/>
    <cellStyle name="Calculation 3 2 6 4 2" xfId="28388"/>
    <cellStyle name="Calculation 3 2 6 4 3" xfId="30945"/>
    <cellStyle name="Calculation 3 2 6 4 4" xfId="33387"/>
    <cellStyle name="Calculation 3 2 6 4 5" xfId="35790"/>
    <cellStyle name="Calculation 3 2 6 4 6" xfId="37988"/>
    <cellStyle name="Calculation 3 2 6 4 7" xfId="25009"/>
    <cellStyle name="Calculation 3 2 6 4 8" xfId="40621"/>
    <cellStyle name="Calculation 3 2 6 4 9" xfId="42979"/>
    <cellStyle name="Calculation 3 2 6 5" xfId="19043"/>
    <cellStyle name="Calculation 3 2 6 5 2" xfId="26977"/>
    <cellStyle name="Calculation 3 2 6 5 3" xfId="29549"/>
    <cellStyle name="Calculation 3 2 6 5 4" xfId="31991"/>
    <cellStyle name="Calculation 3 2 6 5 5" xfId="34395"/>
    <cellStyle name="Calculation 3 2 6 5 6" xfId="36640"/>
    <cellStyle name="Calculation 3 2 6 5 7" xfId="20780"/>
    <cellStyle name="Calculation 3 2 6 5 8" xfId="39229"/>
    <cellStyle name="Calculation 3 2 6 5 9" xfId="41588"/>
    <cellStyle name="Calculation 3 2 6 6" xfId="21724"/>
    <cellStyle name="Calculation 3 2 6 7" xfId="23757"/>
    <cellStyle name="Calculation 3 2 6 8" xfId="22173"/>
    <cellStyle name="Calculation 3 2 6 9" xfId="23248"/>
    <cellStyle name="Calculation 3 2 7" xfId="2463"/>
    <cellStyle name="Calculation 3 2 7 10" xfId="22515"/>
    <cellStyle name="Calculation 3 2 7 11" xfId="22867"/>
    <cellStyle name="Calculation 3 2 7 12" xfId="25931"/>
    <cellStyle name="Calculation 3 2 7 2" xfId="15022"/>
    <cellStyle name="Calculation 3 2 7 2 10" xfId="20885"/>
    <cellStyle name="Calculation 3 2 7 2 11" xfId="38206"/>
    <cellStyle name="Calculation 3 2 7 2 2" xfId="20228"/>
    <cellStyle name="Calculation 3 2 7 2 2 2" xfId="28162"/>
    <cellStyle name="Calculation 3 2 7 2 2 3" xfId="30733"/>
    <cellStyle name="Calculation 3 2 7 2 2 4" xfId="33175"/>
    <cellStyle name="Calculation 3 2 7 2 2 5" xfId="35579"/>
    <cellStyle name="Calculation 3 2 7 2 2 6" xfId="37787"/>
    <cellStyle name="Calculation 3 2 7 2 2 7" xfId="23996"/>
    <cellStyle name="Calculation 3 2 7 2 2 8" xfId="40413"/>
    <cellStyle name="Calculation 3 2 7 2 2 9" xfId="42772"/>
    <cellStyle name="Calculation 3 2 7 2 3" xfId="20125"/>
    <cellStyle name="Calculation 3 2 7 2 3 2" xfId="28059"/>
    <cellStyle name="Calculation 3 2 7 2 3 3" xfId="30630"/>
    <cellStyle name="Calculation 3 2 7 2 3 4" xfId="33072"/>
    <cellStyle name="Calculation 3 2 7 2 3 5" xfId="35476"/>
    <cellStyle name="Calculation 3 2 7 2 3 6" xfId="37684"/>
    <cellStyle name="Calculation 3 2 7 2 3 7" xfId="22107"/>
    <cellStyle name="Calculation 3 2 7 2 3 8" xfId="40310"/>
    <cellStyle name="Calculation 3 2 7 2 3 9" xfId="42669"/>
    <cellStyle name="Calculation 3 2 7 2 4" xfId="18608"/>
    <cellStyle name="Calculation 3 2 7 2 4 2" xfId="26542"/>
    <cellStyle name="Calculation 3 2 7 2 4 3" xfId="29114"/>
    <cellStyle name="Calculation 3 2 7 2 4 4" xfId="31556"/>
    <cellStyle name="Calculation 3 2 7 2 4 5" xfId="33960"/>
    <cellStyle name="Calculation 3 2 7 2 4 6" xfId="36218"/>
    <cellStyle name="Calculation 3 2 7 2 4 7" xfId="25026"/>
    <cellStyle name="Calculation 3 2 7 2 4 8" xfId="38794"/>
    <cellStyle name="Calculation 3 2 7 2 4 9" xfId="41153"/>
    <cellStyle name="Calculation 3 2 7 2 5" xfId="24733"/>
    <cellStyle name="Calculation 3 2 7 2 6" xfId="21348"/>
    <cellStyle name="Calculation 3 2 7 2 7" xfId="24690"/>
    <cellStyle name="Calculation 3 2 7 2 8" xfId="25305"/>
    <cellStyle name="Calculation 3 2 7 2 9" xfId="38234"/>
    <cellStyle name="Calculation 3 2 7 3" xfId="19618"/>
    <cellStyle name="Calculation 3 2 7 3 2" xfId="27552"/>
    <cellStyle name="Calculation 3 2 7 3 3" xfId="30124"/>
    <cellStyle name="Calculation 3 2 7 3 4" xfId="32566"/>
    <cellStyle name="Calculation 3 2 7 3 5" xfId="34970"/>
    <cellStyle name="Calculation 3 2 7 3 6" xfId="37215"/>
    <cellStyle name="Calculation 3 2 7 3 7" xfId="25218"/>
    <cellStyle name="Calculation 3 2 7 3 8" xfId="39804"/>
    <cellStyle name="Calculation 3 2 7 3 9" xfId="42163"/>
    <cellStyle name="Calculation 3 2 7 4" xfId="19402"/>
    <cellStyle name="Calculation 3 2 7 4 2" xfId="27336"/>
    <cellStyle name="Calculation 3 2 7 4 3" xfId="29908"/>
    <cellStyle name="Calculation 3 2 7 4 4" xfId="32350"/>
    <cellStyle name="Calculation 3 2 7 4 5" xfId="34754"/>
    <cellStyle name="Calculation 3 2 7 4 6" xfId="36999"/>
    <cellStyle name="Calculation 3 2 7 4 7" xfId="23517"/>
    <cellStyle name="Calculation 3 2 7 4 8" xfId="39588"/>
    <cellStyle name="Calculation 3 2 7 4 9" xfId="41947"/>
    <cellStyle name="Calculation 3 2 7 5" xfId="19044"/>
    <cellStyle name="Calculation 3 2 7 5 2" xfId="26978"/>
    <cellStyle name="Calculation 3 2 7 5 3" xfId="29550"/>
    <cellStyle name="Calculation 3 2 7 5 4" xfId="31992"/>
    <cellStyle name="Calculation 3 2 7 5 5" xfId="34396"/>
    <cellStyle name="Calculation 3 2 7 5 6" xfId="36641"/>
    <cellStyle name="Calculation 3 2 7 5 7" xfId="25208"/>
    <cellStyle name="Calculation 3 2 7 5 8" xfId="39230"/>
    <cellStyle name="Calculation 3 2 7 5 9" xfId="41589"/>
    <cellStyle name="Calculation 3 2 7 6" xfId="21725"/>
    <cellStyle name="Calculation 3 2 7 7" xfId="23756"/>
    <cellStyle name="Calculation 3 2 7 8" xfId="22174"/>
    <cellStyle name="Calculation 3 2 7 9" xfId="23247"/>
    <cellStyle name="Calculation 3 2 8" xfId="2464"/>
    <cellStyle name="Calculation 3 2 8 10" xfId="22516"/>
    <cellStyle name="Calculation 3 2 8 11" xfId="28610"/>
    <cellStyle name="Calculation 3 2 8 12" xfId="22717"/>
    <cellStyle name="Calculation 3 2 8 2" xfId="15023"/>
    <cellStyle name="Calculation 3 2 8 2 10" xfId="20876"/>
    <cellStyle name="Calculation 3 2 8 2 11" xfId="22899"/>
    <cellStyle name="Calculation 3 2 8 2 2" xfId="18810"/>
    <cellStyle name="Calculation 3 2 8 2 2 2" xfId="26744"/>
    <cellStyle name="Calculation 3 2 8 2 2 3" xfId="29316"/>
    <cellStyle name="Calculation 3 2 8 2 2 4" xfId="31758"/>
    <cellStyle name="Calculation 3 2 8 2 2 5" xfId="34162"/>
    <cellStyle name="Calculation 3 2 8 2 2 6" xfId="36414"/>
    <cellStyle name="Calculation 3 2 8 2 2 7" xfId="21158"/>
    <cellStyle name="Calculation 3 2 8 2 2 8" xfId="38996"/>
    <cellStyle name="Calculation 3 2 8 2 2 9" xfId="41355"/>
    <cellStyle name="Calculation 3 2 8 2 3" xfId="18984"/>
    <cellStyle name="Calculation 3 2 8 2 3 2" xfId="26918"/>
    <cellStyle name="Calculation 3 2 8 2 3 3" xfId="29490"/>
    <cellStyle name="Calculation 3 2 8 2 3 4" xfId="31932"/>
    <cellStyle name="Calculation 3 2 8 2 3 5" xfId="34336"/>
    <cellStyle name="Calculation 3 2 8 2 3 6" xfId="36581"/>
    <cellStyle name="Calculation 3 2 8 2 3 7" xfId="25711"/>
    <cellStyle name="Calculation 3 2 8 2 3 8" xfId="39170"/>
    <cellStyle name="Calculation 3 2 8 2 3 9" xfId="41529"/>
    <cellStyle name="Calculation 3 2 8 2 4" xfId="18899"/>
    <cellStyle name="Calculation 3 2 8 2 4 2" xfId="26833"/>
    <cellStyle name="Calculation 3 2 8 2 4 3" xfId="29405"/>
    <cellStyle name="Calculation 3 2 8 2 4 4" xfId="31847"/>
    <cellStyle name="Calculation 3 2 8 2 4 5" xfId="34251"/>
    <cellStyle name="Calculation 3 2 8 2 4 6" xfId="36496"/>
    <cellStyle name="Calculation 3 2 8 2 4 7" xfId="23930"/>
    <cellStyle name="Calculation 3 2 8 2 4 8" xfId="39085"/>
    <cellStyle name="Calculation 3 2 8 2 4 9" xfId="41444"/>
    <cellStyle name="Calculation 3 2 8 2 5" xfId="24734"/>
    <cellStyle name="Calculation 3 2 8 2 6" xfId="25501"/>
    <cellStyle name="Calculation 3 2 8 2 7" xfId="24091"/>
    <cellStyle name="Calculation 3 2 8 2 8" xfId="25806"/>
    <cellStyle name="Calculation 3 2 8 2 9" xfId="38249"/>
    <cellStyle name="Calculation 3 2 8 3" xfId="19617"/>
    <cellStyle name="Calculation 3 2 8 3 2" xfId="27551"/>
    <cellStyle name="Calculation 3 2 8 3 3" xfId="30123"/>
    <cellStyle name="Calculation 3 2 8 3 4" xfId="32565"/>
    <cellStyle name="Calculation 3 2 8 3 5" xfId="34969"/>
    <cellStyle name="Calculation 3 2 8 3 6" xfId="37214"/>
    <cellStyle name="Calculation 3 2 8 3 7" xfId="22057"/>
    <cellStyle name="Calculation 3 2 8 3 8" xfId="39803"/>
    <cellStyle name="Calculation 3 2 8 3 9" xfId="42162"/>
    <cellStyle name="Calculation 3 2 8 4" xfId="19401"/>
    <cellStyle name="Calculation 3 2 8 4 2" xfId="27335"/>
    <cellStyle name="Calculation 3 2 8 4 3" xfId="29907"/>
    <cellStyle name="Calculation 3 2 8 4 4" xfId="32349"/>
    <cellStyle name="Calculation 3 2 8 4 5" xfId="34753"/>
    <cellStyle name="Calculation 3 2 8 4 6" xfId="36998"/>
    <cellStyle name="Calculation 3 2 8 4 7" xfId="21053"/>
    <cellStyle name="Calculation 3 2 8 4 8" xfId="39587"/>
    <cellStyle name="Calculation 3 2 8 4 9" xfId="41946"/>
    <cellStyle name="Calculation 3 2 8 5" xfId="19045"/>
    <cellStyle name="Calculation 3 2 8 5 2" xfId="26979"/>
    <cellStyle name="Calculation 3 2 8 5 3" xfId="29551"/>
    <cellStyle name="Calculation 3 2 8 5 4" xfId="31993"/>
    <cellStyle name="Calculation 3 2 8 5 5" xfId="34397"/>
    <cellStyle name="Calculation 3 2 8 5 6" xfId="36642"/>
    <cellStyle name="Calculation 3 2 8 5 7" xfId="24522"/>
    <cellStyle name="Calculation 3 2 8 5 8" xfId="39231"/>
    <cellStyle name="Calculation 3 2 8 5 9" xfId="41590"/>
    <cellStyle name="Calculation 3 2 8 6" xfId="21726"/>
    <cellStyle name="Calculation 3 2 8 7" xfId="23755"/>
    <cellStyle name="Calculation 3 2 8 8" xfId="22175"/>
    <cellStyle name="Calculation 3 2 8 9" xfId="23246"/>
    <cellStyle name="Calculation 3 2 9" xfId="2465"/>
    <cellStyle name="Calculation 3 2 9 10" xfId="22517"/>
    <cellStyle name="Calculation 3 2 9 11" xfId="22866"/>
    <cellStyle name="Calculation 3 2 9 12" xfId="25932"/>
    <cellStyle name="Calculation 3 2 9 2" xfId="15024"/>
    <cellStyle name="Calculation 3 2 9 2 10" xfId="22473"/>
    <cellStyle name="Calculation 3 2 9 2 11" xfId="22900"/>
    <cellStyle name="Calculation 3 2 9 2 2" xfId="20227"/>
    <cellStyle name="Calculation 3 2 9 2 2 2" xfId="28161"/>
    <cellStyle name="Calculation 3 2 9 2 2 3" xfId="30732"/>
    <cellStyle name="Calculation 3 2 9 2 2 4" xfId="33174"/>
    <cellStyle name="Calculation 3 2 9 2 2 5" xfId="35578"/>
    <cellStyle name="Calculation 3 2 9 2 2 6" xfId="37786"/>
    <cellStyle name="Calculation 3 2 9 2 2 7" xfId="24295"/>
    <cellStyle name="Calculation 3 2 9 2 2 8" xfId="40412"/>
    <cellStyle name="Calculation 3 2 9 2 2 9" xfId="42771"/>
    <cellStyle name="Calculation 3 2 9 2 3" xfId="19860"/>
    <cellStyle name="Calculation 3 2 9 2 3 2" xfId="27794"/>
    <cellStyle name="Calculation 3 2 9 2 3 3" xfId="30366"/>
    <cellStyle name="Calculation 3 2 9 2 3 4" xfId="32808"/>
    <cellStyle name="Calculation 3 2 9 2 3 5" xfId="35212"/>
    <cellStyle name="Calculation 3 2 9 2 3 6" xfId="37447"/>
    <cellStyle name="Calculation 3 2 9 2 3 7" xfId="22079"/>
    <cellStyle name="Calculation 3 2 9 2 3 8" xfId="40046"/>
    <cellStyle name="Calculation 3 2 9 2 3 9" xfId="42405"/>
    <cellStyle name="Calculation 3 2 9 2 4" xfId="19666"/>
    <cellStyle name="Calculation 3 2 9 2 4 2" xfId="27600"/>
    <cellStyle name="Calculation 3 2 9 2 4 3" xfId="30172"/>
    <cellStyle name="Calculation 3 2 9 2 4 4" xfId="32614"/>
    <cellStyle name="Calculation 3 2 9 2 4 5" xfId="35018"/>
    <cellStyle name="Calculation 3 2 9 2 4 6" xfId="37263"/>
    <cellStyle name="Calculation 3 2 9 2 4 7" xfId="28852"/>
    <cellStyle name="Calculation 3 2 9 2 4 8" xfId="39852"/>
    <cellStyle name="Calculation 3 2 9 2 4 9" xfId="42211"/>
    <cellStyle name="Calculation 3 2 9 2 5" xfId="24735"/>
    <cellStyle name="Calculation 3 2 9 2 6" xfId="21347"/>
    <cellStyle name="Calculation 3 2 9 2 7" xfId="24092"/>
    <cellStyle name="Calculation 3 2 9 2 8" xfId="21648"/>
    <cellStyle name="Calculation 3 2 9 2 9" xfId="38282"/>
    <cellStyle name="Calculation 3 2 9 3" xfId="20402"/>
    <cellStyle name="Calculation 3 2 9 3 2" xfId="28336"/>
    <cellStyle name="Calculation 3 2 9 3 3" xfId="30905"/>
    <cellStyle name="Calculation 3 2 9 3 4" xfId="33347"/>
    <cellStyle name="Calculation 3 2 9 3 5" xfId="35751"/>
    <cellStyle name="Calculation 3 2 9 3 6" xfId="37953"/>
    <cellStyle name="Calculation 3 2 9 3 7" xfId="25747"/>
    <cellStyle name="Calculation 3 2 9 3 8" xfId="40585"/>
    <cellStyle name="Calculation 3 2 9 3 9" xfId="42944"/>
    <cellStyle name="Calculation 3 2 9 4" xfId="19400"/>
    <cellStyle name="Calculation 3 2 9 4 2" xfId="27334"/>
    <cellStyle name="Calculation 3 2 9 4 3" xfId="29906"/>
    <cellStyle name="Calculation 3 2 9 4 4" xfId="32348"/>
    <cellStyle name="Calculation 3 2 9 4 5" xfId="34752"/>
    <cellStyle name="Calculation 3 2 9 4 6" xfId="36997"/>
    <cellStyle name="Calculation 3 2 9 4 7" xfId="22036"/>
    <cellStyle name="Calculation 3 2 9 4 8" xfId="39586"/>
    <cellStyle name="Calculation 3 2 9 4 9" xfId="41945"/>
    <cellStyle name="Calculation 3 2 9 5" xfId="19046"/>
    <cellStyle name="Calculation 3 2 9 5 2" xfId="26980"/>
    <cellStyle name="Calculation 3 2 9 5 3" xfId="29552"/>
    <cellStyle name="Calculation 3 2 9 5 4" xfId="31994"/>
    <cellStyle name="Calculation 3 2 9 5 5" xfId="34398"/>
    <cellStyle name="Calculation 3 2 9 5 6" xfId="36643"/>
    <cellStyle name="Calculation 3 2 9 5 7" xfId="23448"/>
    <cellStyle name="Calculation 3 2 9 5 8" xfId="39232"/>
    <cellStyle name="Calculation 3 2 9 5 9" xfId="41591"/>
    <cellStyle name="Calculation 3 2 9 6" xfId="21727"/>
    <cellStyle name="Calculation 3 2 9 7" xfId="23754"/>
    <cellStyle name="Calculation 3 2 9 8" xfId="22176"/>
    <cellStyle name="Calculation 3 2 9 9" xfId="23245"/>
    <cellStyle name="Calculation 3 20" xfId="22163"/>
    <cellStyle name="Calculation 3 21" xfId="23258"/>
    <cellStyle name="Calculation 3 22" xfId="22506"/>
    <cellStyle name="Calculation 3 23" xfId="36000"/>
    <cellStyle name="Calculation 3 24" xfId="22711"/>
    <cellStyle name="Calculation 3 3" xfId="2466"/>
    <cellStyle name="Calculation 3 3 10" xfId="2467"/>
    <cellStyle name="Calculation 3 3 10 10" xfId="25843"/>
    <cellStyle name="Calculation 3 3 10 11" xfId="22865"/>
    <cellStyle name="Calculation 3 3 10 12" xfId="25933"/>
    <cellStyle name="Calculation 3 3 10 2" xfId="15026"/>
    <cellStyle name="Calculation 3 3 10 2 10" xfId="38239"/>
    <cellStyle name="Calculation 3 3 10 2 11" xfId="24488"/>
    <cellStyle name="Calculation 3 3 10 2 2" xfId="18808"/>
    <cellStyle name="Calculation 3 3 10 2 2 2" xfId="26742"/>
    <cellStyle name="Calculation 3 3 10 2 2 3" xfId="29314"/>
    <cellStyle name="Calculation 3 3 10 2 2 4" xfId="31756"/>
    <cellStyle name="Calculation 3 3 10 2 2 5" xfId="34160"/>
    <cellStyle name="Calculation 3 3 10 2 2 6" xfId="36412"/>
    <cellStyle name="Calculation 3 3 10 2 2 7" xfId="23399"/>
    <cellStyle name="Calculation 3 3 10 2 2 8" xfId="38994"/>
    <cellStyle name="Calculation 3 3 10 2 2 9" xfId="41353"/>
    <cellStyle name="Calculation 3 3 10 2 3" xfId="18982"/>
    <cellStyle name="Calculation 3 3 10 2 3 2" xfId="26916"/>
    <cellStyle name="Calculation 3 3 10 2 3 3" xfId="29488"/>
    <cellStyle name="Calculation 3 3 10 2 3 4" xfId="31930"/>
    <cellStyle name="Calculation 3 3 10 2 3 5" xfId="34334"/>
    <cellStyle name="Calculation 3 3 10 2 3 6" xfId="36579"/>
    <cellStyle name="Calculation 3 3 10 2 3 7" xfId="23936"/>
    <cellStyle name="Calculation 3 3 10 2 3 8" xfId="39168"/>
    <cellStyle name="Calculation 3 3 10 2 3 9" xfId="41527"/>
    <cellStyle name="Calculation 3 3 10 2 4" xfId="18609"/>
    <cellStyle name="Calculation 3 3 10 2 4 2" xfId="26543"/>
    <cellStyle name="Calculation 3 3 10 2 4 3" xfId="29115"/>
    <cellStyle name="Calculation 3 3 10 2 4 4" xfId="31557"/>
    <cellStyle name="Calculation 3 3 10 2 4 5" xfId="33961"/>
    <cellStyle name="Calculation 3 3 10 2 4 6" xfId="36219"/>
    <cellStyle name="Calculation 3 3 10 2 4 7" xfId="25198"/>
    <cellStyle name="Calculation 3 3 10 2 4 8" xfId="38795"/>
    <cellStyle name="Calculation 3 3 10 2 4 9" xfId="41154"/>
    <cellStyle name="Calculation 3 3 10 2 5" xfId="24737"/>
    <cellStyle name="Calculation 3 3 10 2 6" xfId="21346"/>
    <cellStyle name="Calculation 3 3 10 2 7" xfId="21387"/>
    <cellStyle name="Calculation 3 3 10 2 8" xfId="25107"/>
    <cellStyle name="Calculation 3 3 10 2 9" xfId="33794"/>
    <cellStyle name="Calculation 3 3 10 3" xfId="20401"/>
    <cellStyle name="Calculation 3 3 10 3 2" xfId="28335"/>
    <cellStyle name="Calculation 3 3 10 3 3" xfId="30904"/>
    <cellStyle name="Calculation 3 3 10 3 4" xfId="33346"/>
    <cellStyle name="Calculation 3 3 10 3 5" xfId="35750"/>
    <cellStyle name="Calculation 3 3 10 3 6" xfId="37952"/>
    <cellStyle name="Calculation 3 3 10 3 7" xfId="20852"/>
    <cellStyle name="Calculation 3 3 10 3 8" xfId="40584"/>
    <cellStyle name="Calculation 3 3 10 3 9" xfId="42943"/>
    <cellStyle name="Calculation 3 3 10 4" xfId="19399"/>
    <cellStyle name="Calculation 3 3 10 4 2" xfId="27333"/>
    <cellStyle name="Calculation 3 3 10 4 3" xfId="29905"/>
    <cellStyle name="Calculation 3 3 10 4 4" xfId="32347"/>
    <cellStyle name="Calculation 3 3 10 4 5" xfId="34751"/>
    <cellStyle name="Calculation 3 3 10 4 6" xfId="36996"/>
    <cellStyle name="Calculation 3 3 10 4 7" xfId="24938"/>
    <cellStyle name="Calculation 3 3 10 4 8" xfId="39585"/>
    <cellStyle name="Calculation 3 3 10 4 9" xfId="41944"/>
    <cellStyle name="Calculation 3 3 10 5" xfId="19048"/>
    <cellStyle name="Calculation 3 3 10 5 2" xfId="26982"/>
    <cellStyle name="Calculation 3 3 10 5 3" xfId="29554"/>
    <cellStyle name="Calculation 3 3 10 5 4" xfId="31996"/>
    <cellStyle name="Calculation 3 3 10 5 5" xfId="34400"/>
    <cellStyle name="Calculation 3 3 10 5 6" xfId="36645"/>
    <cellStyle name="Calculation 3 3 10 5 7" xfId="21451"/>
    <cellStyle name="Calculation 3 3 10 5 8" xfId="39234"/>
    <cellStyle name="Calculation 3 3 10 5 9" xfId="41593"/>
    <cellStyle name="Calculation 3 3 10 6" xfId="21729"/>
    <cellStyle name="Calculation 3 3 10 7" xfId="23752"/>
    <cellStyle name="Calculation 3 3 10 8" xfId="22178"/>
    <cellStyle name="Calculation 3 3 10 9" xfId="23243"/>
    <cellStyle name="Calculation 3 3 11" xfId="15025"/>
    <cellStyle name="Calculation 3 3 11 10" xfId="22472"/>
    <cellStyle name="Calculation 3 3 11 11" xfId="22901"/>
    <cellStyle name="Calculation 3 3 11 2" xfId="18809"/>
    <cellStyle name="Calculation 3 3 11 2 2" xfId="26743"/>
    <cellStyle name="Calculation 3 3 11 2 3" xfId="29315"/>
    <cellStyle name="Calculation 3 3 11 2 4" xfId="31757"/>
    <cellStyle name="Calculation 3 3 11 2 5" xfId="34161"/>
    <cellStyle name="Calculation 3 3 11 2 6" xfId="36413"/>
    <cellStyle name="Calculation 3 3 11 2 7" xfId="24647"/>
    <cellStyle name="Calculation 3 3 11 2 8" xfId="38995"/>
    <cellStyle name="Calculation 3 3 11 2 9" xfId="41354"/>
    <cellStyle name="Calculation 3 3 11 3" xfId="18983"/>
    <cellStyle name="Calculation 3 3 11 3 2" xfId="26917"/>
    <cellStyle name="Calculation 3 3 11 3 3" xfId="29489"/>
    <cellStyle name="Calculation 3 3 11 3 4" xfId="31931"/>
    <cellStyle name="Calculation 3 3 11 3 5" xfId="34335"/>
    <cellStyle name="Calculation 3 3 11 3 6" xfId="36580"/>
    <cellStyle name="Calculation 3 3 11 3 7" xfId="23438"/>
    <cellStyle name="Calculation 3 3 11 3 8" xfId="39169"/>
    <cellStyle name="Calculation 3 3 11 3 9" xfId="41528"/>
    <cellStyle name="Calculation 3 3 11 4" xfId="19790"/>
    <cellStyle name="Calculation 3 3 11 4 2" xfId="27724"/>
    <cellStyle name="Calculation 3 3 11 4 3" xfId="30296"/>
    <cellStyle name="Calculation 3 3 11 4 4" xfId="32738"/>
    <cellStyle name="Calculation 3 3 11 4 5" xfId="35142"/>
    <cellStyle name="Calculation 3 3 11 4 6" xfId="37377"/>
    <cellStyle name="Calculation 3 3 11 4 7" xfId="25643"/>
    <cellStyle name="Calculation 3 3 11 4 8" xfId="39976"/>
    <cellStyle name="Calculation 3 3 11 4 9" xfId="42335"/>
    <cellStyle name="Calculation 3 3 11 5" xfId="24736"/>
    <cellStyle name="Calculation 3 3 11 6" xfId="25500"/>
    <cellStyle name="Calculation 3 3 11 7" xfId="24093"/>
    <cellStyle name="Calculation 3 3 11 8" xfId="25805"/>
    <cellStyle name="Calculation 3 3 11 9" xfId="38431"/>
    <cellStyle name="Calculation 3 3 12" xfId="17393"/>
    <cellStyle name="Calculation 3 3 12 10" xfId="38388"/>
    <cellStyle name="Calculation 3 3 12 11" xfId="24486"/>
    <cellStyle name="Calculation 3 3 12 2" xfId="20016"/>
    <cellStyle name="Calculation 3 3 12 2 2" xfId="27950"/>
    <cellStyle name="Calculation 3 3 12 2 3" xfId="30521"/>
    <cellStyle name="Calculation 3 3 12 2 4" xfId="32963"/>
    <cellStyle name="Calculation 3 3 12 2 5" xfId="35367"/>
    <cellStyle name="Calculation 3 3 12 2 6" xfId="37580"/>
    <cellStyle name="Calculation 3 3 12 2 7" xfId="24634"/>
    <cellStyle name="Calculation 3 3 12 2 8" xfId="40201"/>
    <cellStyle name="Calculation 3 3 12 2 9" xfId="42560"/>
    <cellStyle name="Calculation 3 3 12 3" xfId="19776"/>
    <cellStyle name="Calculation 3 3 12 3 2" xfId="27710"/>
    <cellStyle name="Calculation 3 3 12 3 3" xfId="30282"/>
    <cellStyle name="Calculation 3 3 12 3 4" xfId="32724"/>
    <cellStyle name="Calculation 3 3 12 3 5" xfId="35128"/>
    <cellStyle name="Calculation 3 3 12 3 6" xfId="37363"/>
    <cellStyle name="Calculation 3 3 12 3 7" xfId="21061"/>
    <cellStyle name="Calculation 3 3 12 3 8" xfId="39962"/>
    <cellStyle name="Calculation 3 3 12 3 9" xfId="42321"/>
    <cellStyle name="Calculation 3 3 12 4" xfId="20048"/>
    <cellStyle name="Calculation 3 3 12 4 2" xfId="27982"/>
    <cellStyle name="Calculation 3 3 12 4 3" xfId="30553"/>
    <cellStyle name="Calculation 3 3 12 4 4" xfId="32995"/>
    <cellStyle name="Calculation 3 3 12 4 5" xfId="35399"/>
    <cellStyle name="Calculation 3 3 12 4 6" xfId="37612"/>
    <cellStyle name="Calculation 3 3 12 4 7" xfId="36054"/>
    <cellStyle name="Calculation 3 3 12 4 8" xfId="40233"/>
    <cellStyle name="Calculation 3 3 12 4 9" xfId="42592"/>
    <cellStyle name="Calculation 3 3 12 5" xfId="25853"/>
    <cellStyle name="Calculation 3 3 12 6" xfId="24983"/>
    <cellStyle name="Calculation 3 3 12 7" xfId="21231"/>
    <cellStyle name="Calculation 3 3 12 8" xfId="21025"/>
    <cellStyle name="Calculation 3 3 12 9" xfId="23286"/>
    <cellStyle name="Calculation 3 3 13" xfId="19616"/>
    <cellStyle name="Calculation 3 3 13 2" xfId="27550"/>
    <cellStyle name="Calculation 3 3 13 3" xfId="30122"/>
    <cellStyle name="Calculation 3 3 13 4" xfId="32564"/>
    <cellStyle name="Calculation 3 3 13 5" xfId="34968"/>
    <cellStyle name="Calculation 3 3 13 6" xfId="37213"/>
    <cellStyle name="Calculation 3 3 13 7" xfId="23538"/>
    <cellStyle name="Calculation 3 3 13 8" xfId="39802"/>
    <cellStyle name="Calculation 3 3 13 9" xfId="42161"/>
    <cellStyle name="Calculation 3 3 14" xfId="20384"/>
    <cellStyle name="Calculation 3 3 14 2" xfId="28318"/>
    <cellStyle name="Calculation 3 3 14 3" xfId="30887"/>
    <cellStyle name="Calculation 3 3 14 4" xfId="33329"/>
    <cellStyle name="Calculation 3 3 14 5" xfId="35733"/>
    <cellStyle name="Calculation 3 3 14 6" xfId="37935"/>
    <cellStyle name="Calculation 3 3 14 7" xfId="20755"/>
    <cellStyle name="Calculation 3 3 14 8" xfId="40567"/>
    <cellStyle name="Calculation 3 3 14 9" xfId="42926"/>
    <cellStyle name="Calculation 3 3 15" xfId="19047"/>
    <cellStyle name="Calculation 3 3 15 2" xfId="26981"/>
    <cellStyle name="Calculation 3 3 15 3" xfId="29553"/>
    <cellStyle name="Calculation 3 3 15 4" xfId="31995"/>
    <cellStyle name="Calculation 3 3 15 5" xfId="34399"/>
    <cellStyle name="Calculation 3 3 15 6" xfId="36644"/>
    <cellStyle name="Calculation 3 3 15 7" xfId="25109"/>
    <cellStyle name="Calculation 3 3 15 8" xfId="39233"/>
    <cellStyle name="Calculation 3 3 15 9" xfId="41592"/>
    <cellStyle name="Calculation 3 3 16" xfId="21728"/>
    <cellStyle name="Calculation 3 3 17" xfId="23753"/>
    <cellStyle name="Calculation 3 3 18" xfId="22177"/>
    <cellStyle name="Calculation 3 3 19" xfId="23244"/>
    <cellStyle name="Calculation 3 3 2" xfId="2468"/>
    <cellStyle name="Calculation 3 3 2 10" xfId="22519"/>
    <cellStyle name="Calculation 3 3 2 11" xfId="28612"/>
    <cellStyle name="Calculation 3 3 2 12" xfId="25928"/>
    <cellStyle name="Calculation 3 3 2 2" xfId="15027"/>
    <cellStyle name="Calculation 3 3 2 2 10" xfId="25899"/>
    <cellStyle name="Calculation 3 3 2 2 11" xfId="24402"/>
    <cellStyle name="Calculation 3 3 2 2 2" xfId="20220"/>
    <cellStyle name="Calculation 3 3 2 2 2 2" xfId="28154"/>
    <cellStyle name="Calculation 3 3 2 2 2 3" xfId="30725"/>
    <cellStyle name="Calculation 3 3 2 2 2 4" xfId="33167"/>
    <cellStyle name="Calculation 3 3 2 2 2 5" xfId="35571"/>
    <cellStyle name="Calculation 3 3 2 2 2 6" xfId="37779"/>
    <cellStyle name="Calculation 3 3 2 2 2 7" xfId="24294"/>
    <cellStyle name="Calculation 3 3 2 2 2 8" xfId="40405"/>
    <cellStyle name="Calculation 3 3 2 2 2 9" xfId="42764"/>
    <cellStyle name="Calculation 3 3 2 2 3" xfId="19872"/>
    <cellStyle name="Calculation 3 3 2 2 3 2" xfId="27806"/>
    <cellStyle name="Calculation 3 3 2 2 3 3" xfId="30378"/>
    <cellStyle name="Calculation 3 3 2 2 3 4" xfId="32820"/>
    <cellStyle name="Calculation 3 3 2 2 3 5" xfId="35224"/>
    <cellStyle name="Calculation 3 3 2 2 3 6" xfId="37459"/>
    <cellStyle name="Calculation 3 3 2 2 3 7" xfId="20927"/>
    <cellStyle name="Calculation 3 3 2 2 3 8" xfId="40058"/>
    <cellStyle name="Calculation 3 3 2 2 3 9" xfId="42417"/>
    <cellStyle name="Calculation 3 3 2 2 4" xfId="20321"/>
    <cellStyle name="Calculation 3 3 2 2 4 2" xfId="28255"/>
    <cellStyle name="Calculation 3 3 2 2 4 3" xfId="30826"/>
    <cellStyle name="Calculation 3 3 2 2 4 4" xfId="33268"/>
    <cellStyle name="Calculation 3 3 2 2 4 5" xfId="35672"/>
    <cellStyle name="Calculation 3 3 2 2 4 6" xfId="37874"/>
    <cellStyle name="Calculation 3 3 2 2 4 7" xfId="22128"/>
    <cellStyle name="Calculation 3 3 2 2 4 8" xfId="40506"/>
    <cellStyle name="Calculation 3 3 2 2 4 9" xfId="42865"/>
    <cellStyle name="Calculation 3 3 2 2 5" xfId="24738"/>
    <cellStyle name="Calculation 3 3 2 2 6" xfId="25499"/>
    <cellStyle name="Calculation 3 3 2 2 7" xfId="20973"/>
    <cellStyle name="Calculation 3 3 2 2 8" xfId="24450"/>
    <cellStyle name="Calculation 3 3 2 2 9" xfId="38166"/>
    <cellStyle name="Calculation 3 3 2 3" xfId="19615"/>
    <cellStyle name="Calculation 3 3 2 3 2" xfId="27549"/>
    <cellStyle name="Calculation 3 3 2 3 3" xfId="30121"/>
    <cellStyle name="Calculation 3 3 2 3 4" xfId="32563"/>
    <cellStyle name="Calculation 3 3 2 3 5" xfId="34967"/>
    <cellStyle name="Calculation 3 3 2 3 6" xfId="37212"/>
    <cellStyle name="Calculation 3 3 2 3 7" xfId="25257"/>
    <cellStyle name="Calculation 3 3 2 3 8" xfId="39801"/>
    <cellStyle name="Calculation 3 3 2 3 9" xfId="42160"/>
    <cellStyle name="Calculation 3 3 2 4" xfId="19398"/>
    <cellStyle name="Calculation 3 3 2 4 2" xfId="27332"/>
    <cellStyle name="Calculation 3 3 2 4 3" xfId="29904"/>
    <cellStyle name="Calculation 3 3 2 4 4" xfId="32346"/>
    <cellStyle name="Calculation 3 3 2 4 5" xfId="34750"/>
    <cellStyle name="Calculation 3 3 2 4 6" xfId="36995"/>
    <cellStyle name="Calculation 3 3 2 4 7" xfId="25723"/>
    <cellStyle name="Calculation 3 3 2 4 8" xfId="39584"/>
    <cellStyle name="Calculation 3 3 2 4 9" xfId="41943"/>
    <cellStyle name="Calculation 3 3 2 5" xfId="20375"/>
    <cellStyle name="Calculation 3 3 2 5 2" xfId="28309"/>
    <cellStyle name="Calculation 3 3 2 5 3" xfId="30880"/>
    <cellStyle name="Calculation 3 3 2 5 4" xfId="33322"/>
    <cellStyle name="Calculation 3 3 2 5 5" xfId="35726"/>
    <cellStyle name="Calculation 3 3 2 5 6" xfId="37928"/>
    <cellStyle name="Calculation 3 3 2 5 7" xfId="36066"/>
    <cellStyle name="Calculation 3 3 2 5 8" xfId="40560"/>
    <cellStyle name="Calculation 3 3 2 5 9" xfId="42919"/>
    <cellStyle name="Calculation 3 3 2 6" xfId="21730"/>
    <cellStyle name="Calculation 3 3 2 7" xfId="23751"/>
    <cellStyle name="Calculation 3 3 2 8" xfId="22179"/>
    <cellStyle name="Calculation 3 3 2 9" xfId="23242"/>
    <cellStyle name="Calculation 3 3 20" xfId="22518"/>
    <cellStyle name="Calculation 3 3 21" xfId="28611"/>
    <cellStyle name="Calculation 3 3 22" xfId="22718"/>
    <cellStyle name="Calculation 3 3 3" xfId="2469"/>
    <cellStyle name="Calculation 3 3 3 10" xfId="22520"/>
    <cellStyle name="Calculation 3 3 3 11" xfId="28607"/>
    <cellStyle name="Calculation 3 3 3 12" xfId="22719"/>
    <cellStyle name="Calculation 3 3 3 2" xfId="15028"/>
    <cellStyle name="Calculation 3 3 3 2 10" xfId="23876"/>
    <cellStyle name="Calculation 3 3 3 2 11" xfId="22902"/>
    <cellStyle name="Calculation 3 3 3 2 2" xfId="20225"/>
    <cellStyle name="Calculation 3 3 3 2 2 2" xfId="28159"/>
    <cellStyle name="Calculation 3 3 3 2 2 3" xfId="30730"/>
    <cellStyle name="Calculation 3 3 3 2 2 4" xfId="33172"/>
    <cellStyle name="Calculation 3 3 3 2 2 5" xfId="35576"/>
    <cellStyle name="Calculation 3 3 3 2 2 6" xfId="37784"/>
    <cellStyle name="Calculation 3 3 3 2 2 7" xfId="25376"/>
    <cellStyle name="Calculation 3 3 3 2 2 8" xfId="40410"/>
    <cellStyle name="Calculation 3 3 3 2 2 9" xfId="42769"/>
    <cellStyle name="Calculation 3 3 3 2 3" xfId="19859"/>
    <cellStyle name="Calculation 3 3 3 2 3 2" xfId="27793"/>
    <cellStyle name="Calculation 3 3 3 2 3 3" xfId="30365"/>
    <cellStyle name="Calculation 3 3 3 2 3 4" xfId="32807"/>
    <cellStyle name="Calculation 3 3 3 2 3 5" xfId="35211"/>
    <cellStyle name="Calculation 3 3 3 2 3 6" xfId="37446"/>
    <cellStyle name="Calculation 3 3 3 2 3 7" xfId="25734"/>
    <cellStyle name="Calculation 3 3 3 2 3 8" xfId="40045"/>
    <cellStyle name="Calculation 3 3 3 2 3 9" xfId="42404"/>
    <cellStyle name="Calculation 3 3 3 2 4" xfId="19667"/>
    <cellStyle name="Calculation 3 3 3 2 4 2" xfId="27601"/>
    <cellStyle name="Calculation 3 3 3 2 4 3" xfId="30173"/>
    <cellStyle name="Calculation 3 3 3 2 4 4" xfId="32615"/>
    <cellStyle name="Calculation 3 3 3 2 4 5" xfId="35019"/>
    <cellStyle name="Calculation 3 3 3 2 4 6" xfId="37264"/>
    <cellStyle name="Calculation 3 3 3 2 4 7" xfId="23544"/>
    <cellStyle name="Calculation 3 3 3 2 4 8" xfId="39853"/>
    <cellStyle name="Calculation 3 3 3 2 4 9" xfId="42212"/>
    <cellStyle name="Calculation 3 3 3 2 5" xfId="24739"/>
    <cellStyle name="Calculation 3 3 3 2 6" xfId="21345"/>
    <cellStyle name="Calculation 3 3 3 2 7" xfId="24094"/>
    <cellStyle name="Calculation 3 3 3 2 8" xfId="21647"/>
    <cellStyle name="Calculation 3 3 3 2 9" xfId="22378"/>
    <cellStyle name="Calculation 3 3 3 3" xfId="19614"/>
    <cellStyle name="Calculation 3 3 3 3 2" xfId="27548"/>
    <cellStyle name="Calculation 3 3 3 3 3" xfId="30120"/>
    <cellStyle name="Calculation 3 3 3 3 4" xfId="32562"/>
    <cellStyle name="Calculation 3 3 3 3 5" xfId="34966"/>
    <cellStyle name="Calculation 3 3 3 3 6" xfId="37211"/>
    <cellStyle name="Calculation 3 3 3 3 7" xfId="36037"/>
    <cellStyle name="Calculation 3 3 3 3 8" xfId="39800"/>
    <cellStyle name="Calculation 3 3 3 3 9" xfId="42159"/>
    <cellStyle name="Calculation 3 3 3 4" xfId="19397"/>
    <cellStyle name="Calculation 3 3 3 4 2" xfId="27331"/>
    <cellStyle name="Calculation 3 3 3 4 3" xfId="29903"/>
    <cellStyle name="Calculation 3 3 3 4 4" xfId="32345"/>
    <cellStyle name="Calculation 3 3 3 4 5" xfId="34749"/>
    <cellStyle name="Calculation 3 3 3 4 6" xfId="36994"/>
    <cellStyle name="Calculation 3 3 3 4 7" xfId="21465"/>
    <cellStyle name="Calculation 3 3 3 4 8" xfId="39583"/>
    <cellStyle name="Calculation 3 3 3 4 9" xfId="41942"/>
    <cellStyle name="Calculation 3 3 3 5" xfId="19049"/>
    <cellStyle name="Calculation 3 3 3 5 2" xfId="26983"/>
    <cellStyle name="Calculation 3 3 3 5 3" xfId="29555"/>
    <cellStyle name="Calculation 3 3 3 5 4" xfId="31997"/>
    <cellStyle name="Calculation 3 3 3 5 5" xfId="34401"/>
    <cellStyle name="Calculation 3 3 3 5 6" xfId="36646"/>
    <cellStyle name="Calculation 3 3 3 5 7" xfId="28856"/>
    <cellStyle name="Calculation 3 3 3 5 8" xfId="39235"/>
    <cellStyle name="Calculation 3 3 3 5 9" xfId="41594"/>
    <cellStyle name="Calculation 3 3 3 6" xfId="21731"/>
    <cellStyle name="Calculation 3 3 3 7" xfId="23750"/>
    <cellStyle name="Calculation 3 3 3 8" xfId="22180"/>
    <cellStyle name="Calculation 3 3 3 9" xfId="23241"/>
    <cellStyle name="Calculation 3 3 4" xfId="2470"/>
    <cellStyle name="Calculation 3 3 4 10" xfId="22521"/>
    <cellStyle name="Calculation 3 3 4 11" xfId="22864"/>
    <cellStyle name="Calculation 3 3 4 12" xfId="22720"/>
    <cellStyle name="Calculation 3 3 4 2" xfId="15029"/>
    <cellStyle name="Calculation 3 3 4 2 10" xfId="23058"/>
    <cellStyle name="Calculation 3 3 4 2 11" xfId="38307"/>
    <cellStyle name="Calculation 3 3 4 2 2" xfId="18807"/>
    <cellStyle name="Calculation 3 3 4 2 2 2" xfId="26741"/>
    <cellStyle name="Calculation 3 3 4 2 2 3" xfId="29313"/>
    <cellStyle name="Calculation 3 3 4 2 2 4" xfId="31755"/>
    <cellStyle name="Calculation 3 3 4 2 2 5" xfId="34159"/>
    <cellStyle name="Calculation 3 3 4 2 2 6" xfId="36411"/>
    <cellStyle name="Calculation 3 3 4 2 2 7" xfId="24353"/>
    <cellStyle name="Calculation 3 3 4 2 2 8" xfId="38993"/>
    <cellStyle name="Calculation 3 3 4 2 2 9" xfId="41352"/>
    <cellStyle name="Calculation 3 3 4 2 3" xfId="18981"/>
    <cellStyle name="Calculation 3 3 4 2 3 2" xfId="26915"/>
    <cellStyle name="Calculation 3 3 4 2 3 3" xfId="29487"/>
    <cellStyle name="Calculation 3 3 4 2 3 4" xfId="31929"/>
    <cellStyle name="Calculation 3 3 4 2 3 5" xfId="34333"/>
    <cellStyle name="Calculation 3 3 4 2 3 6" xfId="36578"/>
    <cellStyle name="Calculation 3 3 4 2 3 7" xfId="22006"/>
    <cellStyle name="Calculation 3 3 4 2 3 8" xfId="39167"/>
    <cellStyle name="Calculation 3 3 4 2 3 9" xfId="41526"/>
    <cellStyle name="Calculation 3 3 4 2 4" xfId="20090"/>
    <cellStyle name="Calculation 3 3 4 2 4 2" xfId="28024"/>
    <cellStyle name="Calculation 3 3 4 2 4 3" xfId="30595"/>
    <cellStyle name="Calculation 3 3 4 2 4 4" xfId="33037"/>
    <cellStyle name="Calculation 3 3 4 2 4 5" xfId="35441"/>
    <cellStyle name="Calculation 3 3 4 2 4 6" xfId="37649"/>
    <cellStyle name="Calculation 3 3 4 2 4 7" xfId="21579"/>
    <cellStyle name="Calculation 3 3 4 2 4 8" xfId="40275"/>
    <cellStyle name="Calculation 3 3 4 2 4 9" xfId="42634"/>
    <cellStyle name="Calculation 3 3 4 2 5" xfId="24740"/>
    <cellStyle name="Calculation 3 3 4 2 6" xfId="21344"/>
    <cellStyle name="Calculation 3 3 4 2 7" xfId="25138"/>
    <cellStyle name="Calculation 3 3 4 2 8" xfId="25304"/>
    <cellStyle name="Calculation 3 3 4 2 9" xfId="22993"/>
    <cellStyle name="Calculation 3 3 4 3" xfId="19613"/>
    <cellStyle name="Calculation 3 3 4 3 2" xfId="27547"/>
    <cellStyle name="Calculation 3 3 4 3 3" xfId="30119"/>
    <cellStyle name="Calculation 3 3 4 3 4" xfId="32561"/>
    <cellStyle name="Calculation 3 3 4 3 5" xfId="34965"/>
    <cellStyle name="Calculation 3 3 4 3 6" xfId="37210"/>
    <cellStyle name="Calculation 3 3 4 3 7" xfId="22056"/>
    <cellStyle name="Calculation 3 3 4 3 8" xfId="39799"/>
    <cellStyle name="Calculation 3 3 4 3 9" xfId="42158"/>
    <cellStyle name="Calculation 3 3 4 4" xfId="19396"/>
    <cellStyle name="Calculation 3 3 4 4 2" xfId="27330"/>
    <cellStyle name="Calculation 3 3 4 4 3" xfId="29902"/>
    <cellStyle name="Calculation 3 3 4 4 4" xfId="32344"/>
    <cellStyle name="Calculation 3 3 4 4 5" xfId="34748"/>
    <cellStyle name="Calculation 3 3 4 4 6" xfId="36993"/>
    <cellStyle name="Calculation 3 3 4 4 7" xfId="24539"/>
    <cellStyle name="Calculation 3 3 4 4 8" xfId="39582"/>
    <cellStyle name="Calculation 3 3 4 4 9" xfId="41941"/>
    <cellStyle name="Calculation 3 3 4 5" xfId="19050"/>
    <cellStyle name="Calculation 3 3 4 5 2" xfId="26984"/>
    <cellStyle name="Calculation 3 3 4 5 3" xfId="29556"/>
    <cellStyle name="Calculation 3 3 4 5 4" xfId="31998"/>
    <cellStyle name="Calculation 3 3 4 5 5" xfId="34402"/>
    <cellStyle name="Calculation 3 3 4 5 6" xfId="36647"/>
    <cellStyle name="Calculation 3 3 4 5 7" xfId="22008"/>
    <cellStyle name="Calculation 3 3 4 5 8" xfId="39236"/>
    <cellStyle name="Calculation 3 3 4 5 9" xfId="41595"/>
    <cellStyle name="Calculation 3 3 4 6" xfId="21732"/>
    <cellStyle name="Calculation 3 3 4 7" xfId="23749"/>
    <cellStyle name="Calculation 3 3 4 8" xfId="22181"/>
    <cellStyle name="Calculation 3 3 4 9" xfId="23240"/>
    <cellStyle name="Calculation 3 3 5" xfId="2471"/>
    <cellStyle name="Calculation 3 3 5 10" xfId="22522"/>
    <cellStyle name="Calculation 3 3 5 11" xfId="38101"/>
    <cellStyle name="Calculation 3 3 5 12" xfId="25935"/>
    <cellStyle name="Calculation 3 3 5 2" xfId="15030"/>
    <cellStyle name="Calculation 3 3 5 2 10" xfId="22471"/>
    <cellStyle name="Calculation 3 3 5 2 11" xfId="36003"/>
    <cellStyle name="Calculation 3 3 5 2 2" xfId="20224"/>
    <cellStyle name="Calculation 3 3 5 2 2 2" xfId="28158"/>
    <cellStyle name="Calculation 3 3 5 2 2 3" xfId="30729"/>
    <cellStyle name="Calculation 3 3 5 2 2 4" xfId="33171"/>
    <cellStyle name="Calculation 3 3 5 2 2 5" xfId="35575"/>
    <cellStyle name="Calculation 3 3 5 2 2 6" xfId="37783"/>
    <cellStyle name="Calculation 3 3 5 2 2 7" xfId="20843"/>
    <cellStyle name="Calculation 3 3 5 2 2 8" xfId="40409"/>
    <cellStyle name="Calculation 3 3 5 2 2 9" xfId="42768"/>
    <cellStyle name="Calculation 3 3 5 2 3" xfId="20124"/>
    <cellStyle name="Calculation 3 3 5 2 3 2" xfId="28058"/>
    <cellStyle name="Calculation 3 3 5 2 3 3" xfId="30629"/>
    <cellStyle name="Calculation 3 3 5 2 3 4" xfId="33071"/>
    <cellStyle name="Calculation 3 3 5 2 3 5" xfId="35475"/>
    <cellStyle name="Calculation 3 3 5 2 3 6" xfId="37683"/>
    <cellStyle name="Calculation 3 3 5 2 3 7" xfId="24992"/>
    <cellStyle name="Calculation 3 3 5 2 3 8" xfId="40309"/>
    <cellStyle name="Calculation 3 3 5 2 3 9" xfId="42668"/>
    <cellStyle name="Calculation 3 3 5 2 4" xfId="19668"/>
    <cellStyle name="Calculation 3 3 5 2 4 2" xfId="27602"/>
    <cellStyle name="Calculation 3 3 5 2 4 3" xfId="30174"/>
    <cellStyle name="Calculation 3 3 5 2 4 4" xfId="32616"/>
    <cellStyle name="Calculation 3 3 5 2 4 5" xfId="35020"/>
    <cellStyle name="Calculation 3 3 5 2 4 6" xfId="37265"/>
    <cellStyle name="Calculation 3 3 5 2 4 7" xfId="24678"/>
    <cellStyle name="Calculation 3 3 5 2 4 8" xfId="39854"/>
    <cellStyle name="Calculation 3 3 5 2 4 9" xfId="42213"/>
    <cellStyle name="Calculation 3 3 5 2 5" xfId="24741"/>
    <cellStyle name="Calculation 3 3 5 2 6" xfId="21343"/>
    <cellStyle name="Calculation 3 3 5 2 7" xfId="24095"/>
    <cellStyle name="Calculation 3 3 5 2 8" xfId="25804"/>
    <cellStyle name="Calculation 3 3 5 2 9" xfId="38233"/>
    <cellStyle name="Calculation 3 3 5 3" xfId="19612"/>
    <cellStyle name="Calculation 3 3 5 3 2" xfId="27546"/>
    <cellStyle name="Calculation 3 3 5 3 3" xfId="30118"/>
    <cellStyle name="Calculation 3 3 5 3 4" xfId="32560"/>
    <cellStyle name="Calculation 3 3 5 3 5" xfId="34964"/>
    <cellStyle name="Calculation 3 3 5 3 6" xfId="37209"/>
    <cellStyle name="Calculation 3 3 5 3 7" xfId="25634"/>
    <cellStyle name="Calculation 3 3 5 3 8" xfId="39798"/>
    <cellStyle name="Calculation 3 3 5 3 9" xfId="42157"/>
    <cellStyle name="Calculation 3 3 5 4" xfId="19395"/>
    <cellStyle name="Calculation 3 3 5 4 2" xfId="27329"/>
    <cellStyle name="Calculation 3 3 5 4 3" xfId="29901"/>
    <cellStyle name="Calculation 3 3 5 4 4" xfId="32343"/>
    <cellStyle name="Calculation 3 3 5 4 5" xfId="34747"/>
    <cellStyle name="Calculation 3 3 5 4 6" xfId="36992"/>
    <cellStyle name="Calculation 3 3 5 4 7" xfId="23516"/>
    <cellStyle name="Calculation 3 3 5 4 8" xfId="39581"/>
    <cellStyle name="Calculation 3 3 5 4 9" xfId="41940"/>
    <cellStyle name="Calculation 3 3 5 5" xfId="19051"/>
    <cellStyle name="Calculation 3 3 5 5 2" xfId="26985"/>
    <cellStyle name="Calculation 3 3 5 5 3" xfId="29557"/>
    <cellStyle name="Calculation 3 3 5 5 4" xfId="31999"/>
    <cellStyle name="Calculation 3 3 5 5 5" xfId="34403"/>
    <cellStyle name="Calculation 3 3 5 5 6" xfId="36648"/>
    <cellStyle name="Calculation 3 3 5 5 7" xfId="23449"/>
    <cellStyle name="Calculation 3 3 5 5 8" xfId="39237"/>
    <cellStyle name="Calculation 3 3 5 5 9" xfId="41596"/>
    <cellStyle name="Calculation 3 3 5 6" xfId="21733"/>
    <cellStyle name="Calculation 3 3 5 7" xfId="23748"/>
    <cellStyle name="Calculation 3 3 5 8" xfId="22182"/>
    <cellStyle name="Calculation 3 3 5 9" xfId="23239"/>
    <cellStyle name="Calculation 3 3 6" xfId="2472"/>
    <cellStyle name="Calculation 3 3 6 10" xfId="22523"/>
    <cellStyle name="Calculation 3 3 6 11" xfId="37337"/>
    <cellStyle name="Calculation 3 3 6 12" xfId="22721"/>
    <cellStyle name="Calculation 3 3 6 2" xfId="15031"/>
    <cellStyle name="Calculation 3 3 6 2 10" xfId="20957"/>
    <cellStyle name="Calculation 3 3 6 2 11" xfId="31379"/>
    <cellStyle name="Calculation 3 3 6 2 2" xfId="18806"/>
    <cellStyle name="Calculation 3 3 6 2 2 2" xfId="26740"/>
    <cellStyle name="Calculation 3 3 6 2 2 3" xfId="29312"/>
    <cellStyle name="Calculation 3 3 6 2 2 4" xfId="31754"/>
    <cellStyle name="Calculation 3 3 6 2 2 5" xfId="34158"/>
    <cellStyle name="Calculation 3 3 6 2 2 6" xfId="36410"/>
    <cellStyle name="Calculation 3 3 6 2 2 7" xfId="23398"/>
    <cellStyle name="Calculation 3 3 6 2 2 8" xfId="38992"/>
    <cellStyle name="Calculation 3 3 6 2 2 9" xfId="41351"/>
    <cellStyle name="Calculation 3 3 6 2 3" xfId="18980"/>
    <cellStyle name="Calculation 3 3 6 2 3 2" xfId="26914"/>
    <cellStyle name="Calculation 3 3 6 2 3 3" xfId="29486"/>
    <cellStyle name="Calculation 3 3 6 2 3 4" xfId="31928"/>
    <cellStyle name="Calculation 3 3 6 2 3 5" xfId="34332"/>
    <cellStyle name="Calculation 3 3 6 2 3 6" xfId="36577"/>
    <cellStyle name="Calculation 3 3 6 2 3 7" xfId="25602"/>
    <cellStyle name="Calculation 3 3 6 2 3 8" xfId="39166"/>
    <cellStyle name="Calculation 3 3 6 2 3 9" xfId="41525"/>
    <cellStyle name="Calculation 3 3 6 2 4" xfId="20087"/>
    <cellStyle name="Calculation 3 3 6 2 4 2" xfId="28021"/>
    <cellStyle name="Calculation 3 3 6 2 4 3" xfId="30592"/>
    <cellStyle name="Calculation 3 3 6 2 4 4" xfId="33034"/>
    <cellStyle name="Calculation 3 3 6 2 4 5" xfId="35438"/>
    <cellStyle name="Calculation 3 3 6 2 4 6" xfId="37646"/>
    <cellStyle name="Calculation 3 3 6 2 4 7" xfId="21495"/>
    <cellStyle name="Calculation 3 3 6 2 4 8" xfId="40272"/>
    <cellStyle name="Calculation 3 3 6 2 4 9" xfId="42631"/>
    <cellStyle name="Calculation 3 3 6 2 5" xfId="24742"/>
    <cellStyle name="Calculation 3 3 6 2 6" xfId="25481"/>
    <cellStyle name="Calculation 3 3 6 2 7" xfId="20974"/>
    <cellStyle name="Calculation 3 3 6 2 8" xfId="25309"/>
    <cellStyle name="Calculation 3 3 6 2 9" xfId="38250"/>
    <cellStyle name="Calculation 3 3 6 3" xfId="19611"/>
    <cellStyle name="Calculation 3 3 6 3 2" xfId="27545"/>
    <cellStyle name="Calculation 3 3 6 3 3" xfId="30117"/>
    <cellStyle name="Calculation 3 3 6 3 4" xfId="32559"/>
    <cellStyle name="Calculation 3 3 6 3 5" xfId="34963"/>
    <cellStyle name="Calculation 3 3 6 3 6" xfId="37208"/>
    <cellStyle name="Calculation 3 3 6 3 7" xfId="24546"/>
    <cellStyle name="Calculation 3 3 6 3 8" xfId="39797"/>
    <cellStyle name="Calculation 3 3 6 3 9" xfId="42156"/>
    <cellStyle name="Calculation 3 3 6 4" xfId="19394"/>
    <cellStyle name="Calculation 3 3 6 4 2" xfId="27328"/>
    <cellStyle name="Calculation 3 3 6 4 3" xfId="29900"/>
    <cellStyle name="Calculation 3 3 6 4 4" xfId="32342"/>
    <cellStyle name="Calculation 3 3 6 4 5" xfId="34746"/>
    <cellStyle name="Calculation 3 3 6 4 6" xfId="36991"/>
    <cellStyle name="Calculation 3 3 6 4 7" xfId="21375"/>
    <cellStyle name="Calculation 3 3 6 4 8" xfId="39580"/>
    <cellStyle name="Calculation 3 3 6 4 9" xfId="41939"/>
    <cellStyle name="Calculation 3 3 6 5" xfId="20376"/>
    <cellStyle name="Calculation 3 3 6 5 2" xfId="28310"/>
    <cellStyle name="Calculation 3 3 6 5 3" xfId="30881"/>
    <cellStyle name="Calculation 3 3 6 5 4" xfId="33323"/>
    <cellStyle name="Calculation 3 3 6 5 5" xfId="35727"/>
    <cellStyle name="Calculation 3 3 6 5 6" xfId="37929"/>
    <cellStyle name="Calculation 3 3 6 5 7" xfId="24473"/>
    <cellStyle name="Calculation 3 3 6 5 8" xfId="40561"/>
    <cellStyle name="Calculation 3 3 6 5 9" xfId="42920"/>
    <cellStyle name="Calculation 3 3 6 6" xfId="21734"/>
    <cellStyle name="Calculation 3 3 6 7" xfId="23747"/>
    <cellStyle name="Calculation 3 3 6 8" xfId="22183"/>
    <cellStyle name="Calculation 3 3 6 9" xfId="23238"/>
    <cellStyle name="Calculation 3 3 7" xfId="2473"/>
    <cellStyle name="Calculation 3 3 7 10" xfId="22524"/>
    <cellStyle name="Calculation 3 3 7 11" xfId="37510"/>
    <cellStyle name="Calculation 3 3 7 12" xfId="25936"/>
    <cellStyle name="Calculation 3 3 7 2" xfId="15032"/>
    <cellStyle name="Calculation 3 3 7 2 10" xfId="21530"/>
    <cellStyle name="Calculation 3 3 7 2 11" xfId="37508"/>
    <cellStyle name="Calculation 3 3 7 2 2" xfId="20223"/>
    <cellStyle name="Calculation 3 3 7 2 2 2" xfId="28157"/>
    <cellStyle name="Calculation 3 3 7 2 2 3" xfId="30728"/>
    <cellStyle name="Calculation 3 3 7 2 2 4" xfId="33170"/>
    <cellStyle name="Calculation 3 3 7 2 2 5" xfId="35574"/>
    <cellStyle name="Calculation 3 3 7 2 2 6" xfId="37782"/>
    <cellStyle name="Calculation 3 3 7 2 2 7" xfId="25910"/>
    <cellStyle name="Calculation 3 3 7 2 2 8" xfId="40408"/>
    <cellStyle name="Calculation 3 3 7 2 2 9" xfId="42767"/>
    <cellStyle name="Calculation 3 3 7 2 3" xfId="20414"/>
    <cellStyle name="Calculation 3 3 7 2 3 2" xfId="28348"/>
    <cellStyle name="Calculation 3 3 7 2 3 3" xfId="30917"/>
    <cellStyle name="Calculation 3 3 7 2 3 4" xfId="33359"/>
    <cellStyle name="Calculation 3 3 7 2 3 5" xfId="35763"/>
    <cellStyle name="Calculation 3 3 7 2 3 6" xfId="37965"/>
    <cellStyle name="Calculation 3 3 7 2 3 7" xfId="20943"/>
    <cellStyle name="Calculation 3 3 7 2 3 8" xfId="40597"/>
    <cellStyle name="Calculation 3 3 7 2 3 9" xfId="42956"/>
    <cellStyle name="Calculation 3 3 7 2 4" xfId="20316"/>
    <cellStyle name="Calculation 3 3 7 2 4 2" xfId="28250"/>
    <cellStyle name="Calculation 3 3 7 2 4 3" xfId="30821"/>
    <cellStyle name="Calculation 3 3 7 2 4 4" xfId="33263"/>
    <cellStyle name="Calculation 3 3 7 2 4 5" xfId="35667"/>
    <cellStyle name="Calculation 3 3 7 2 4 6" xfId="37869"/>
    <cellStyle name="Calculation 3 3 7 2 4 7" xfId="21076"/>
    <cellStyle name="Calculation 3 3 7 2 4 8" xfId="40501"/>
    <cellStyle name="Calculation 3 3 7 2 4 9" xfId="42860"/>
    <cellStyle name="Calculation 3 3 7 2 5" xfId="24743"/>
    <cellStyle name="Calculation 3 3 7 2 6" xfId="25496"/>
    <cellStyle name="Calculation 3 3 7 2 7" xfId="24096"/>
    <cellStyle name="Calculation 3 3 7 2 8" xfId="21646"/>
    <cellStyle name="Calculation 3 3 7 2 9" xfId="38410"/>
    <cellStyle name="Calculation 3 3 7 3" xfId="19610"/>
    <cellStyle name="Calculation 3 3 7 3 2" xfId="27544"/>
    <cellStyle name="Calculation 3 3 7 3 3" xfId="30116"/>
    <cellStyle name="Calculation 3 3 7 3 4" xfId="32558"/>
    <cellStyle name="Calculation 3 3 7 3 5" xfId="34962"/>
    <cellStyle name="Calculation 3 3 7 3 6" xfId="37207"/>
    <cellStyle name="Calculation 3 3 7 3 7" xfId="21573"/>
    <cellStyle name="Calculation 3 3 7 3 8" xfId="39796"/>
    <cellStyle name="Calculation 3 3 7 3 9" xfId="42155"/>
    <cellStyle name="Calculation 3 3 7 4" xfId="19393"/>
    <cellStyle name="Calculation 3 3 7 4 2" xfId="27327"/>
    <cellStyle name="Calculation 3 3 7 4 3" xfId="29899"/>
    <cellStyle name="Calculation 3 3 7 4 4" xfId="32341"/>
    <cellStyle name="Calculation 3 3 7 4 5" xfId="34745"/>
    <cellStyle name="Calculation 3 3 7 4 6" xfId="36990"/>
    <cellStyle name="Calculation 3 3 7 4 7" xfId="25540"/>
    <cellStyle name="Calculation 3 3 7 4 8" xfId="39579"/>
    <cellStyle name="Calculation 3 3 7 4 9" xfId="41938"/>
    <cellStyle name="Calculation 3 3 7 5" xfId="19052"/>
    <cellStyle name="Calculation 3 3 7 5 2" xfId="26986"/>
    <cellStyle name="Calculation 3 3 7 5 3" xfId="29558"/>
    <cellStyle name="Calculation 3 3 7 5 4" xfId="32000"/>
    <cellStyle name="Calculation 3 3 7 5 5" xfId="34404"/>
    <cellStyle name="Calculation 3 3 7 5 6" xfId="36649"/>
    <cellStyle name="Calculation 3 3 7 5 7" xfId="23940"/>
    <cellStyle name="Calculation 3 3 7 5 8" xfId="39238"/>
    <cellStyle name="Calculation 3 3 7 5 9" xfId="41597"/>
    <cellStyle name="Calculation 3 3 7 6" xfId="21735"/>
    <cellStyle name="Calculation 3 3 7 7" xfId="23746"/>
    <cellStyle name="Calculation 3 3 7 8" xfId="22184"/>
    <cellStyle name="Calculation 3 3 7 9" xfId="23237"/>
    <cellStyle name="Calculation 3 3 8" xfId="2474"/>
    <cellStyle name="Calculation 3 3 8 10" xfId="22525"/>
    <cellStyle name="Calculation 3 3 8 11" xfId="23328"/>
    <cellStyle name="Calculation 3 3 8 12" xfId="38601"/>
    <cellStyle name="Calculation 3 3 8 2" xfId="15033"/>
    <cellStyle name="Calculation 3 3 8 2 10" xfId="21020"/>
    <cellStyle name="Calculation 3 3 8 2 11" xfId="22418"/>
    <cellStyle name="Calculation 3 3 8 2 2" xfId="18805"/>
    <cellStyle name="Calculation 3 3 8 2 2 2" xfId="26739"/>
    <cellStyle name="Calculation 3 3 8 2 2 3" xfId="29311"/>
    <cellStyle name="Calculation 3 3 8 2 2 4" xfId="31753"/>
    <cellStyle name="Calculation 3 3 8 2 2 5" xfId="34157"/>
    <cellStyle name="Calculation 3 3 8 2 2 6" xfId="36409"/>
    <cellStyle name="Calculation 3 3 8 2 2 7" xfId="21989"/>
    <cellStyle name="Calculation 3 3 8 2 2 8" xfId="38991"/>
    <cellStyle name="Calculation 3 3 8 2 2 9" xfId="41350"/>
    <cellStyle name="Calculation 3 3 8 2 3" xfId="18979"/>
    <cellStyle name="Calculation 3 3 8 2 3 2" xfId="26913"/>
    <cellStyle name="Calculation 3 3 8 2 3 3" xfId="29485"/>
    <cellStyle name="Calculation 3 3 8 2 3 4" xfId="31927"/>
    <cellStyle name="Calculation 3 3 8 2 3 5" xfId="34331"/>
    <cellStyle name="Calculation 3 3 8 2 3 6" xfId="36576"/>
    <cellStyle name="Calculation 3 3 8 2 3 7" xfId="23437"/>
    <cellStyle name="Calculation 3 3 8 2 3 8" xfId="39165"/>
    <cellStyle name="Calculation 3 3 8 2 3 9" xfId="41524"/>
    <cellStyle name="Calculation 3 3 8 2 4" xfId="20029"/>
    <cellStyle name="Calculation 3 3 8 2 4 2" xfId="27963"/>
    <cellStyle name="Calculation 3 3 8 2 4 3" xfId="30534"/>
    <cellStyle name="Calculation 3 3 8 2 4 4" xfId="32976"/>
    <cellStyle name="Calculation 3 3 8 2 4 5" xfId="35380"/>
    <cellStyle name="Calculation 3 3 8 2 4 6" xfId="37593"/>
    <cellStyle name="Calculation 3 3 8 2 4 7" xfId="24569"/>
    <cellStyle name="Calculation 3 3 8 2 4 8" xfId="40214"/>
    <cellStyle name="Calculation 3 3 8 2 4 9" xfId="42573"/>
    <cellStyle name="Calculation 3 3 8 2 5" xfId="24744"/>
    <cellStyle name="Calculation 3 3 8 2 6" xfId="21342"/>
    <cellStyle name="Calculation 3 3 8 2 7" xfId="25139"/>
    <cellStyle name="Calculation 3 3 8 2 8" xfId="24449"/>
    <cellStyle name="Calculation 3 3 8 2 9" xfId="38363"/>
    <cellStyle name="Calculation 3 3 8 3" xfId="19609"/>
    <cellStyle name="Calculation 3 3 8 3 2" xfId="27543"/>
    <cellStyle name="Calculation 3 3 8 3 3" xfId="30115"/>
    <cellStyle name="Calculation 3 3 8 3 4" xfId="32557"/>
    <cellStyle name="Calculation 3 3 8 3 5" xfId="34961"/>
    <cellStyle name="Calculation 3 3 8 3 6" xfId="37206"/>
    <cellStyle name="Calculation 3 3 8 3 7" xfId="20789"/>
    <cellStyle name="Calculation 3 3 8 3 8" xfId="39795"/>
    <cellStyle name="Calculation 3 3 8 3 9" xfId="42154"/>
    <cellStyle name="Calculation 3 3 8 4" xfId="19392"/>
    <cellStyle name="Calculation 3 3 8 4 2" xfId="27326"/>
    <cellStyle name="Calculation 3 3 8 4 3" xfId="29898"/>
    <cellStyle name="Calculation 3 3 8 4 4" xfId="32340"/>
    <cellStyle name="Calculation 3 3 8 4 5" xfId="34744"/>
    <cellStyle name="Calculation 3 3 8 4 6" xfId="36989"/>
    <cellStyle name="Calculation 3 3 8 4 7" xfId="24251"/>
    <cellStyle name="Calculation 3 3 8 4 8" xfId="39578"/>
    <cellStyle name="Calculation 3 3 8 4 9" xfId="41937"/>
    <cellStyle name="Calculation 3 3 8 5" xfId="19734"/>
    <cellStyle name="Calculation 3 3 8 5 2" xfId="27668"/>
    <cellStyle name="Calculation 3 3 8 5 3" xfId="30240"/>
    <cellStyle name="Calculation 3 3 8 5 4" xfId="32682"/>
    <cellStyle name="Calculation 3 3 8 5 5" xfId="35086"/>
    <cellStyle name="Calculation 3 3 8 5 6" xfId="37331"/>
    <cellStyle name="Calculation 3 3 8 5 7" xfId="36081"/>
    <cellStyle name="Calculation 3 3 8 5 8" xfId="39920"/>
    <cellStyle name="Calculation 3 3 8 5 9" xfId="42279"/>
    <cellStyle name="Calculation 3 3 8 6" xfId="21736"/>
    <cellStyle name="Calculation 3 3 8 7" xfId="26174"/>
    <cellStyle name="Calculation 3 3 8 8" xfId="28842"/>
    <cellStyle name="Calculation 3 3 8 9" xfId="31310"/>
    <cellStyle name="Calculation 3 3 9" xfId="2475"/>
    <cellStyle name="Calculation 3 3 9 10" xfId="22526"/>
    <cellStyle name="Calculation 3 3 9 11" xfId="35999"/>
    <cellStyle name="Calculation 3 3 9 12" xfId="22722"/>
    <cellStyle name="Calculation 3 3 9 2" xfId="15034"/>
    <cellStyle name="Calculation 3 3 9 2 10" xfId="22470"/>
    <cellStyle name="Calculation 3 3 9 2 11" xfId="37335"/>
    <cellStyle name="Calculation 3 3 9 2 2" xfId="20222"/>
    <cellStyle name="Calculation 3 3 9 2 2 2" xfId="28156"/>
    <cellStyle name="Calculation 3 3 9 2 2 3" xfId="30727"/>
    <cellStyle name="Calculation 3 3 9 2 2 4" xfId="33169"/>
    <cellStyle name="Calculation 3 3 9 2 2 5" xfId="35573"/>
    <cellStyle name="Calculation 3 3 9 2 2 6" xfId="37781"/>
    <cellStyle name="Calculation 3 3 9 2 2 7" xfId="23812"/>
    <cellStyle name="Calculation 3 3 9 2 2 8" xfId="40407"/>
    <cellStyle name="Calculation 3 3 9 2 2 9" xfId="42766"/>
    <cellStyle name="Calculation 3 3 9 2 3" xfId="18707"/>
    <cellStyle name="Calculation 3 3 9 2 3 2" xfId="26641"/>
    <cellStyle name="Calculation 3 3 9 2 3 3" xfId="29213"/>
    <cellStyle name="Calculation 3 3 9 2 3 4" xfId="31655"/>
    <cellStyle name="Calculation 3 3 9 2 3 5" xfId="34059"/>
    <cellStyle name="Calculation 3 3 9 2 3 6" xfId="36311"/>
    <cellStyle name="Calculation 3 3 9 2 3 7" xfId="24222"/>
    <cellStyle name="Calculation 3 3 9 2 3 8" xfId="38893"/>
    <cellStyle name="Calculation 3 3 9 2 3 9" xfId="41252"/>
    <cellStyle name="Calculation 3 3 9 2 4" xfId="20410"/>
    <cellStyle name="Calculation 3 3 9 2 4 2" xfId="28344"/>
    <cellStyle name="Calculation 3 3 9 2 4 3" xfId="30913"/>
    <cellStyle name="Calculation 3 3 9 2 4 4" xfId="33355"/>
    <cellStyle name="Calculation 3 3 9 2 4 5" xfId="35759"/>
    <cellStyle name="Calculation 3 3 9 2 4 6" xfId="37961"/>
    <cellStyle name="Calculation 3 3 9 2 4 7" xfId="24005"/>
    <cellStyle name="Calculation 3 3 9 2 4 8" xfId="40593"/>
    <cellStyle name="Calculation 3 3 9 2 4 9" xfId="42952"/>
    <cellStyle name="Calculation 3 3 9 2 5" xfId="24745"/>
    <cellStyle name="Calculation 3 3 9 2 6" xfId="25495"/>
    <cellStyle name="Calculation 3 3 9 2 7" xfId="24097"/>
    <cellStyle name="Calculation 3 3 9 2 8" xfId="25803"/>
    <cellStyle name="Calculation 3 3 9 2 9" xfId="21376"/>
    <cellStyle name="Calculation 3 3 9 3" xfId="19608"/>
    <cellStyle name="Calculation 3 3 9 3 2" xfId="27542"/>
    <cellStyle name="Calculation 3 3 9 3 3" xfId="30114"/>
    <cellStyle name="Calculation 3 3 9 3 4" xfId="32556"/>
    <cellStyle name="Calculation 3 3 9 3 5" xfId="34960"/>
    <cellStyle name="Calculation 3 3 9 3 6" xfId="37205"/>
    <cellStyle name="Calculation 3 3 9 3 7" xfId="25226"/>
    <cellStyle name="Calculation 3 3 9 3 8" xfId="39794"/>
    <cellStyle name="Calculation 3 3 9 3 9" xfId="42153"/>
    <cellStyle name="Calculation 3 3 9 4" xfId="19391"/>
    <cellStyle name="Calculation 3 3 9 4 2" xfId="27325"/>
    <cellStyle name="Calculation 3 3 9 4 3" xfId="29897"/>
    <cellStyle name="Calculation 3 3 9 4 4" xfId="32339"/>
    <cellStyle name="Calculation 3 3 9 4 5" xfId="34743"/>
    <cellStyle name="Calculation 3 3 9 4 6" xfId="36988"/>
    <cellStyle name="Calculation 3 3 9 4 7" xfId="23514"/>
    <cellStyle name="Calculation 3 3 9 4 8" xfId="39577"/>
    <cellStyle name="Calculation 3 3 9 4 9" xfId="41936"/>
    <cellStyle name="Calculation 3 3 9 5" xfId="19053"/>
    <cellStyle name="Calculation 3 3 9 5 2" xfId="26987"/>
    <cellStyle name="Calculation 3 3 9 5 3" xfId="29559"/>
    <cellStyle name="Calculation 3 3 9 5 4" xfId="32001"/>
    <cellStyle name="Calculation 3 3 9 5 5" xfId="34405"/>
    <cellStyle name="Calculation 3 3 9 5 6" xfId="36650"/>
    <cellStyle name="Calculation 3 3 9 5 7" xfId="24242"/>
    <cellStyle name="Calculation 3 3 9 5 8" xfId="39239"/>
    <cellStyle name="Calculation 3 3 9 5 9" xfId="41598"/>
    <cellStyle name="Calculation 3 3 9 6" xfId="21737"/>
    <cellStyle name="Calculation 3 3 9 7" xfId="23745"/>
    <cellStyle name="Calculation 3 3 9 8" xfId="22185"/>
    <cellStyle name="Calculation 3 3 9 9" xfId="23236"/>
    <cellStyle name="Calculation 3 4" xfId="2476"/>
    <cellStyle name="Calculation 3 4 10" xfId="23235"/>
    <cellStyle name="Calculation 3 4 11" xfId="22527"/>
    <cellStyle name="Calculation 3 4 12" xfId="22863"/>
    <cellStyle name="Calculation 3 4 13" xfId="25937"/>
    <cellStyle name="Calculation 3 4 2" xfId="15035"/>
    <cellStyle name="Calculation 3 4 2 10" xfId="25039"/>
    <cellStyle name="Calculation 3 4 2 11" xfId="38441"/>
    <cellStyle name="Calculation 3 4 2 2" xfId="18804"/>
    <cellStyle name="Calculation 3 4 2 2 2" xfId="26738"/>
    <cellStyle name="Calculation 3 4 2 2 3" xfId="29310"/>
    <cellStyle name="Calculation 3 4 2 2 4" xfId="31752"/>
    <cellStyle name="Calculation 3 4 2 2 5" xfId="34156"/>
    <cellStyle name="Calculation 3 4 2 2 6" xfId="36408"/>
    <cellStyle name="Calculation 3 4 2 2 7" xfId="24230"/>
    <cellStyle name="Calculation 3 4 2 2 8" xfId="38990"/>
    <cellStyle name="Calculation 3 4 2 2 9" xfId="41349"/>
    <cellStyle name="Calculation 3 4 2 3" xfId="18978"/>
    <cellStyle name="Calculation 3 4 2 3 2" xfId="26912"/>
    <cellStyle name="Calculation 3 4 2 3 3" xfId="29484"/>
    <cellStyle name="Calculation 3 4 2 3 4" xfId="31926"/>
    <cellStyle name="Calculation 3 4 2 3 5" xfId="34330"/>
    <cellStyle name="Calculation 3 4 2 3 6" xfId="36575"/>
    <cellStyle name="Calculation 3 4 2 3 7" xfId="24358"/>
    <cellStyle name="Calculation 3 4 2 3 8" xfId="39164"/>
    <cellStyle name="Calculation 3 4 2 3 9" xfId="41523"/>
    <cellStyle name="Calculation 3 4 2 4" xfId="18832"/>
    <cellStyle name="Calculation 3 4 2 4 2" xfId="26766"/>
    <cellStyle name="Calculation 3 4 2 4 3" xfId="29338"/>
    <cellStyle name="Calculation 3 4 2 4 4" xfId="31780"/>
    <cellStyle name="Calculation 3 4 2 4 5" xfId="34184"/>
    <cellStyle name="Calculation 3 4 2 4 6" xfId="36436"/>
    <cellStyle name="Calculation 3 4 2 4 7" xfId="20902"/>
    <cellStyle name="Calculation 3 4 2 4 8" xfId="39018"/>
    <cellStyle name="Calculation 3 4 2 4 9" xfId="41377"/>
    <cellStyle name="Calculation 3 4 2 5" xfId="24746"/>
    <cellStyle name="Calculation 3 4 2 6" xfId="21341"/>
    <cellStyle name="Calculation 3 4 2 7" xfId="20975"/>
    <cellStyle name="Calculation 3 4 2 8" xfId="24448"/>
    <cellStyle name="Calculation 3 4 2 9" xfId="38167"/>
    <cellStyle name="Calculation 3 4 3" xfId="17394"/>
    <cellStyle name="Calculation 3 4 3 10" xfId="26245"/>
    <cellStyle name="Calculation 3 4 3 11" xfId="38242"/>
    <cellStyle name="Calculation 3 4 3 2" xfId="18600"/>
    <cellStyle name="Calculation 3 4 3 2 2" xfId="26534"/>
    <cellStyle name="Calculation 3 4 3 2 3" xfId="29106"/>
    <cellStyle name="Calculation 3 4 3 2 4" xfId="31548"/>
    <cellStyle name="Calculation 3 4 3 2 5" xfId="33952"/>
    <cellStyle name="Calculation 3 4 3 2 6" xfId="36210"/>
    <cellStyle name="Calculation 3 4 3 2 7" xfId="23361"/>
    <cellStyle name="Calculation 3 4 3 2 8" xfId="38786"/>
    <cellStyle name="Calculation 3 4 3 2 9" xfId="41145"/>
    <cellStyle name="Calculation 3 4 3 3" xfId="20084"/>
    <cellStyle name="Calculation 3 4 3 3 2" xfId="28018"/>
    <cellStyle name="Calculation 3 4 3 3 3" xfId="30589"/>
    <cellStyle name="Calculation 3 4 3 3 4" xfId="33031"/>
    <cellStyle name="Calculation 3 4 3 3 5" xfId="35435"/>
    <cellStyle name="Calculation 3 4 3 3 6" xfId="37643"/>
    <cellStyle name="Calculation 3 4 3 3 7" xfId="25371"/>
    <cellStyle name="Calculation 3 4 3 3 8" xfId="40269"/>
    <cellStyle name="Calculation 3 4 3 3 9" xfId="42628"/>
    <cellStyle name="Calculation 3 4 3 4" xfId="20100"/>
    <cellStyle name="Calculation 3 4 3 4 2" xfId="28034"/>
    <cellStyle name="Calculation 3 4 3 4 3" xfId="30605"/>
    <cellStyle name="Calculation 3 4 3 4 4" xfId="33047"/>
    <cellStyle name="Calculation 3 4 3 4 5" xfId="35451"/>
    <cellStyle name="Calculation 3 4 3 4 6" xfId="37659"/>
    <cellStyle name="Calculation 3 4 3 4 7" xfId="24381"/>
    <cellStyle name="Calculation 3 4 3 4 8" xfId="40285"/>
    <cellStyle name="Calculation 3 4 3 4 9" xfId="42644"/>
    <cellStyle name="Calculation 3 4 3 5" xfId="25854"/>
    <cellStyle name="Calculation 3 4 3 6" xfId="20828"/>
    <cellStyle name="Calculation 3 4 3 7" xfId="24595"/>
    <cellStyle name="Calculation 3 4 3 8" xfId="21409"/>
    <cellStyle name="Calculation 3 4 3 9" xfId="21932"/>
    <cellStyle name="Calculation 3 4 4" xfId="19607"/>
    <cellStyle name="Calculation 3 4 4 2" xfId="27541"/>
    <cellStyle name="Calculation 3 4 4 3" xfId="30113"/>
    <cellStyle name="Calculation 3 4 4 4" xfId="32555"/>
    <cellStyle name="Calculation 3 4 4 5" xfId="34959"/>
    <cellStyle name="Calculation 3 4 4 6" xfId="37204"/>
    <cellStyle name="Calculation 3 4 4 7" xfId="23537"/>
    <cellStyle name="Calculation 3 4 4 8" xfId="39793"/>
    <cellStyle name="Calculation 3 4 4 9" xfId="42152"/>
    <cellStyle name="Calculation 3 4 5" xfId="19390"/>
    <cellStyle name="Calculation 3 4 5 2" xfId="27324"/>
    <cellStyle name="Calculation 3 4 5 3" xfId="29896"/>
    <cellStyle name="Calculation 3 4 5 4" xfId="32338"/>
    <cellStyle name="Calculation 3 4 5 5" xfId="34742"/>
    <cellStyle name="Calculation 3 4 5 6" xfId="36987"/>
    <cellStyle name="Calculation 3 4 5 7" xfId="24363"/>
    <cellStyle name="Calculation 3 4 5 8" xfId="39576"/>
    <cellStyle name="Calculation 3 4 5 9" xfId="41935"/>
    <cellStyle name="Calculation 3 4 6" xfId="19054"/>
    <cellStyle name="Calculation 3 4 6 2" xfId="26988"/>
    <cellStyle name="Calculation 3 4 6 3" xfId="29560"/>
    <cellStyle name="Calculation 3 4 6 4" xfId="32002"/>
    <cellStyle name="Calculation 3 4 6 5" xfId="34406"/>
    <cellStyle name="Calculation 3 4 6 6" xfId="36651"/>
    <cellStyle name="Calculation 3 4 6 7" xfId="21192"/>
    <cellStyle name="Calculation 3 4 6 8" xfId="39240"/>
    <cellStyle name="Calculation 3 4 6 9" xfId="41599"/>
    <cellStyle name="Calculation 3 4 7" xfId="21738"/>
    <cellStyle name="Calculation 3 4 8" xfId="23744"/>
    <cellStyle name="Calculation 3 4 9" xfId="22186"/>
    <cellStyle name="Calculation 3 5" xfId="2477"/>
    <cellStyle name="Calculation 3 5 10" xfId="23234"/>
    <cellStyle name="Calculation 3 5 11" xfId="22528"/>
    <cellStyle name="Calculation 3 5 12" xfId="28614"/>
    <cellStyle name="Calculation 3 5 13" xfId="22723"/>
    <cellStyle name="Calculation 3 5 2" xfId="15036"/>
    <cellStyle name="Calculation 3 5 2 10" xfId="25030"/>
    <cellStyle name="Calculation 3 5 2 11" xfId="38105"/>
    <cellStyle name="Calculation 3 5 2 2" xfId="20221"/>
    <cellStyle name="Calculation 3 5 2 2 2" xfId="28155"/>
    <cellStyle name="Calculation 3 5 2 2 3" xfId="30726"/>
    <cellStyle name="Calculation 3 5 2 2 4" xfId="33168"/>
    <cellStyle name="Calculation 3 5 2 2 5" xfId="35572"/>
    <cellStyle name="Calculation 3 5 2 2 6" xfId="37780"/>
    <cellStyle name="Calculation 3 5 2 2 7" xfId="22117"/>
    <cellStyle name="Calculation 3 5 2 2 8" xfId="40406"/>
    <cellStyle name="Calculation 3 5 2 2 9" xfId="42765"/>
    <cellStyle name="Calculation 3 5 2 3" xfId="18713"/>
    <cellStyle name="Calculation 3 5 2 3 2" xfId="26647"/>
    <cellStyle name="Calculation 3 5 2 3 3" xfId="29219"/>
    <cellStyle name="Calculation 3 5 2 3 4" xfId="31661"/>
    <cellStyle name="Calculation 3 5 2 3 5" xfId="34065"/>
    <cellStyle name="Calculation 3 5 2 3 6" xfId="36317"/>
    <cellStyle name="Calculation 3 5 2 3 7" xfId="23385"/>
    <cellStyle name="Calculation 3 5 2 3 8" xfId="38899"/>
    <cellStyle name="Calculation 3 5 2 3 9" xfId="41258"/>
    <cellStyle name="Calculation 3 5 2 4" xfId="18900"/>
    <cellStyle name="Calculation 3 5 2 4 2" xfId="26834"/>
    <cellStyle name="Calculation 3 5 2 4 3" xfId="29406"/>
    <cellStyle name="Calculation 3 5 2 4 4" xfId="31848"/>
    <cellStyle name="Calculation 3 5 2 4 5" xfId="34252"/>
    <cellStyle name="Calculation 3 5 2 4 6" xfId="36497"/>
    <cellStyle name="Calculation 3 5 2 4 7" xfId="23419"/>
    <cellStyle name="Calculation 3 5 2 4 8" xfId="39086"/>
    <cellStyle name="Calculation 3 5 2 4 9" xfId="41445"/>
    <cellStyle name="Calculation 3 5 2 5" xfId="24747"/>
    <cellStyle name="Calculation 3 5 2 6" xfId="25494"/>
    <cellStyle name="Calculation 3 5 2 7" xfId="24098"/>
    <cellStyle name="Calculation 3 5 2 8" xfId="21645"/>
    <cellStyle name="Calculation 3 5 2 9" xfId="24014"/>
    <cellStyle name="Calculation 3 5 3" xfId="17395"/>
    <cellStyle name="Calculation 3 5 3 10" xfId="38339"/>
    <cellStyle name="Calculation 3 5 3 11" xfId="22435"/>
    <cellStyle name="Calculation 3 5 3 2" xfId="20015"/>
    <cellStyle name="Calculation 3 5 3 2 2" xfId="27949"/>
    <cellStyle name="Calculation 3 5 3 2 3" xfId="30520"/>
    <cellStyle name="Calculation 3 5 3 2 4" xfId="32962"/>
    <cellStyle name="Calculation 3 5 3 2 5" xfId="35366"/>
    <cellStyle name="Calculation 3 5 3 2 6" xfId="37579"/>
    <cellStyle name="Calculation 3 5 3 2 7" xfId="24568"/>
    <cellStyle name="Calculation 3 5 3 2 8" xfId="40200"/>
    <cellStyle name="Calculation 3 5 3 2 9" xfId="42559"/>
    <cellStyle name="Calculation 3 5 3 3" xfId="20313"/>
    <cellStyle name="Calculation 3 5 3 3 2" xfId="28247"/>
    <cellStyle name="Calculation 3 5 3 3 3" xfId="30818"/>
    <cellStyle name="Calculation 3 5 3 3 4" xfId="33260"/>
    <cellStyle name="Calculation 3 5 3 3 5" xfId="35664"/>
    <cellStyle name="Calculation 3 5 3 3 6" xfId="37866"/>
    <cellStyle name="Calculation 3 5 3 3 7" xfId="23857"/>
    <cellStyle name="Calculation 3 5 3 3 8" xfId="40498"/>
    <cellStyle name="Calculation 3 5 3 3 9" xfId="42857"/>
    <cellStyle name="Calculation 3 5 3 4" xfId="19708"/>
    <cellStyle name="Calculation 3 5 3 4 2" xfId="27642"/>
    <cellStyle name="Calculation 3 5 3 4 3" xfId="30214"/>
    <cellStyle name="Calculation 3 5 3 4 4" xfId="32656"/>
    <cellStyle name="Calculation 3 5 3 4 5" xfId="35060"/>
    <cellStyle name="Calculation 3 5 3 4 6" xfId="37305"/>
    <cellStyle name="Calculation 3 5 3 4 7" xfId="24462"/>
    <cellStyle name="Calculation 3 5 3 4 8" xfId="39894"/>
    <cellStyle name="Calculation 3 5 3 4 9" xfId="42253"/>
    <cellStyle name="Calculation 3 5 3 5" xfId="25855"/>
    <cellStyle name="Calculation 3 5 3 6" xfId="24982"/>
    <cellStyle name="Calculation 3 5 3 7" xfId="25384"/>
    <cellStyle name="Calculation 3 5 3 8" xfId="24193"/>
    <cellStyle name="Calculation 3 5 3 9" xfId="24196"/>
    <cellStyle name="Calculation 3 5 4" xfId="19606"/>
    <cellStyle name="Calculation 3 5 4 2" xfId="27540"/>
    <cellStyle name="Calculation 3 5 4 3" xfId="30112"/>
    <cellStyle name="Calculation 3 5 4 4" xfId="32554"/>
    <cellStyle name="Calculation 3 5 4 5" xfId="34958"/>
    <cellStyle name="Calculation 3 5 4 6" xfId="37203"/>
    <cellStyle name="Calculation 3 5 4 7" xfId="25124"/>
    <cellStyle name="Calculation 3 5 4 8" xfId="39792"/>
    <cellStyle name="Calculation 3 5 4 9" xfId="42151"/>
    <cellStyle name="Calculation 3 5 5" xfId="19389"/>
    <cellStyle name="Calculation 3 5 5 2" xfId="27323"/>
    <cellStyle name="Calculation 3 5 5 3" xfId="29895"/>
    <cellStyle name="Calculation 3 5 5 4" xfId="32337"/>
    <cellStyle name="Calculation 3 5 5 5" xfId="34741"/>
    <cellStyle name="Calculation 3 5 5 6" xfId="36986"/>
    <cellStyle name="Calculation 3 5 5 7" xfId="28921"/>
    <cellStyle name="Calculation 3 5 5 8" xfId="39575"/>
    <cellStyle name="Calculation 3 5 5 9" xfId="41934"/>
    <cellStyle name="Calculation 3 5 6" xfId="19055"/>
    <cellStyle name="Calculation 3 5 6 2" xfId="26989"/>
    <cellStyle name="Calculation 3 5 6 3" xfId="29561"/>
    <cellStyle name="Calculation 3 5 6 4" xfId="32003"/>
    <cellStyle name="Calculation 3 5 6 5" xfId="34407"/>
    <cellStyle name="Calculation 3 5 6 6" xfId="36652"/>
    <cellStyle name="Calculation 3 5 6 7" xfId="23450"/>
    <cellStyle name="Calculation 3 5 6 8" xfId="39241"/>
    <cellStyle name="Calculation 3 5 6 9" xfId="41600"/>
    <cellStyle name="Calculation 3 5 7" xfId="21739"/>
    <cellStyle name="Calculation 3 5 8" xfId="23743"/>
    <cellStyle name="Calculation 3 5 9" xfId="22187"/>
    <cellStyle name="Calculation 3 6" xfId="2478"/>
    <cellStyle name="Calculation 3 6 10" xfId="23233"/>
    <cellStyle name="Calculation 3 6 11" xfId="22529"/>
    <cellStyle name="Calculation 3 6 12" xfId="22862"/>
    <cellStyle name="Calculation 3 6 13" xfId="25938"/>
    <cellStyle name="Calculation 3 6 2" xfId="15037"/>
    <cellStyle name="Calculation 3 6 2 10" xfId="25695"/>
    <cellStyle name="Calculation 3 6 2 11" xfId="25841"/>
    <cellStyle name="Calculation 3 6 2 2" xfId="18803"/>
    <cellStyle name="Calculation 3 6 2 2 2" xfId="26737"/>
    <cellStyle name="Calculation 3 6 2 2 3" xfId="29309"/>
    <cellStyle name="Calculation 3 6 2 2 4" xfId="31751"/>
    <cellStyle name="Calculation 3 6 2 2 5" xfId="34155"/>
    <cellStyle name="Calculation 3 6 2 2 6" xfId="36407"/>
    <cellStyle name="Calculation 3 6 2 2 7" xfId="25710"/>
    <cellStyle name="Calculation 3 6 2 2 8" xfId="38989"/>
    <cellStyle name="Calculation 3 6 2 2 9" xfId="41348"/>
    <cellStyle name="Calculation 3 6 2 3" xfId="18977"/>
    <cellStyle name="Calculation 3 6 2 3 2" xfId="26911"/>
    <cellStyle name="Calculation 3 6 2 3 3" xfId="29483"/>
    <cellStyle name="Calculation 3 6 2 3 4" xfId="31925"/>
    <cellStyle name="Calculation 3 6 2 3 5" xfId="34329"/>
    <cellStyle name="Calculation 3 6 2 3 6" xfId="36574"/>
    <cellStyle name="Calculation 3 6 2 3 7" xfId="24239"/>
    <cellStyle name="Calculation 3 6 2 3 8" xfId="39163"/>
    <cellStyle name="Calculation 3 6 2 3 9" xfId="41522"/>
    <cellStyle name="Calculation 3 6 2 4" xfId="20254"/>
    <cellStyle name="Calculation 3 6 2 4 2" xfId="28188"/>
    <cellStyle name="Calculation 3 6 2 4 3" xfId="30759"/>
    <cellStyle name="Calculation 3 6 2 4 4" xfId="33201"/>
    <cellStyle name="Calculation 3 6 2 4 5" xfId="35605"/>
    <cellStyle name="Calculation 3 6 2 4 6" xfId="37813"/>
    <cellStyle name="Calculation 3 6 2 4 7" xfId="21503"/>
    <cellStyle name="Calculation 3 6 2 4 8" xfId="40439"/>
    <cellStyle name="Calculation 3 6 2 4 9" xfId="42798"/>
    <cellStyle name="Calculation 3 6 2 5" xfId="24748"/>
    <cellStyle name="Calculation 3 6 2 6" xfId="21340"/>
    <cellStyle name="Calculation 3 6 2 7" xfId="20977"/>
    <cellStyle name="Calculation 3 6 2 8" xfId="24445"/>
    <cellStyle name="Calculation 3 6 2 9" xfId="36006"/>
    <cellStyle name="Calculation 3 6 3" xfId="17396"/>
    <cellStyle name="Calculation 3 6 3 10" xfId="24400"/>
    <cellStyle name="Calculation 3 6 3 11" xfId="38243"/>
    <cellStyle name="Calculation 3 6 3 2" xfId="18599"/>
    <cellStyle name="Calculation 3 6 3 2 2" xfId="26533"/>
    <cellStyle name="Calculation 3 6 3 2 3" xfId="29105"/>
    <cellStyle name="Calculation 3 6 3 2 4" xfId="31547"/>
    <cellStyle name="Calculation 3 6 3 2 5" xfId="33951"/>
    <cellStyle name="Calculation 3 6 3 2 6" xfId="36209"/>
    <cellStyle name="Calculation 3 6 3 2 7" xfId="36093"/>
    <cellStyle name="Calculation 3 6 3 2 8" xfId="38785"/>
    <cellStyle name="Calculation 3 6 3 2 9" xfId="41144"/>
    <cellStyle name="Calculation 3 6 3 3" xfId="19784"/>
    <cellStyle name="Calculation 3 6 3 3 2" xfId="27718"/>
    <cellStyle name="Calculation 3 6 3 3 3" xfId="30290"/>
    <cellStyle name="Calculation 3 6 3 3 4" xfId="32732"/>
    <cellStyle name="Calculation 3 6 3 3 5" xfId="35136"/>
    <cellStyle name="Calculation 3 6 3 3 6" xfId="37371"/>
    <cellStyle name="Calculation 3 6 3 3 7" xfId="25078"/>
    <cellStyle name="Calculation 3 6 3 3 8" xfId="39970"/>
    <cellStyle name="Calculation 3 6 3 3 9" xfId="42329"/>
    <cellStyle name="Calculation 3 6 3 4" xfId="18921"/>
    <cellStyle name="Calculation 3 6 3 4 2" xfId="26855"/>
    <cellStyle name="Calculation 3 6 3 4 3" xfId="29427"/>
    <cellStyle name="Calculation 3 6 3 4 4" xfId="31869"/>
    <cellStyle name="Calculation 3 6 3 4 5" xfId="34273"/>
    <cellStyle name="Calculation 3 6 3 4 6" xfId="36518"/>
    <cellStyle name="Calculation 3 6 3 4 7" xfId="23424"/>
    <cellStyle name="Calculation 3 6 3 4 8" xfId="39107"/>
    <cellStyle name="Calculation 3 6 3 4 9" xfId="41466"/>
    <cellStyle name="Calculation 3 6 3 5" xfId="25856"/>
    <cellStyle name="Calculation 3 6 3 6" xfId="20827"/>
    <cellStyle name="Calculation 3 6 3 7" xfId="24596"/>
    <cellStyle name="Calculation 3 6 3 8" xfId="25568"/>
    <cellStyle name="Calculation 3 6 3 9" xfId="23897"/>
    <cellStyle name="Calculation 3 6 4" xfId="19605"/>
    <cellStyle name="Calculation 3 6 4 2" xfId="27539"/>
    <cellStyle name="Calculation 3 6 4 3" xfId="30111"/>
    <cellStyle name="Calculation 3 6 4 4" xfId="32553"/>
    <cellStyle name="Calculation 3 6 4 5" xfId="34957"/>
    <cellStyle name="Calculation 3 6 4 6" xfId="37202"/>
    <cellStyle name="Calculation 3 6 4 7" xfId="21475"/>
    <cellStyle name="Calculation 3 6 4 8" xfId="39791"/>
    <cellStyle name="Calculation 3 6 4 9" xfId="42150"/>
    <cellStyle name="Calculation 3 6 5" xfId="19388"/>
    <cellStyle name="Calculation 3 6 5 2" xfId="27322"/>
    <cellStyle name="Calculation 3 6 5 3" xfId="29894"/>
    <cellStyle name="Calculation 3 6 5 4" xfId="32336"/>
    <cellStyle name="Calculation 3 6 5 5" xfId="34740"/>
    <cellStyle name="Calculation 3 6 5 6" xfId="36985"/>
    <cellStyle name="Calculation 3 6 5 7" xfId="22034"/>
    <cellStyle name="Calculation 3 6 5 8" xfId="39574"/>
    <cellStyle name="Calculation 3 6 5 9" xfId="41933"/>
    <cellStyle name="Calculation 3 6 6" xfId="19056"/>
    <cellStyle name="Calculation 3 6 6 2" xfId="26990"/>
    <cellStyle name="Calculation 3 6 6 3" xfId="29562"/>
    <cellStyle name="Calculation 3 6 6 4" xfId="32004"/>
    <cellStyle name="Calculation 3 6 6 5" xfId="34408"/>
    <cellStyle name="Calculation 3 6 6 6" xfId="36653"/>
    <cellStyle name="Calculation 3 6 6 7" xfId="25713"/>
    <cellStyle name="Calculation 3 6 6 8" xfId="39242"/>
    <cellStyle name="Calculation 3 6 6 9" xfId="41601"/>
    <cellStyle name="Calculation 3 6 7" xfId="21740"/>
    <cellStyle name="Calculation 3 6 8" xfId="23742"/>
    <cellStyle name="Calculation 3 6 9" xfId="22188"/>
    <cellStyle name="Calculation 3 7" xfId="2479"/>
    <cellStyle name="Calculation 3 7 10" xfId="22530"/>
    <cellStyle name="Calculation 3 7 11" xfId="28615"/>
    <cellStyle name="Calculation 3 7 12" xfId="22724"/>
    <cellStyle name="Calculation 3 7 2" xfId="15038"/>
    <cellStyle name="Calculation 3 7 2 10" xfId="20954"/>
    <cellStyle name="Calculation 3 7 2 11" xfId="38324"/>
    <cellStyle name="Calculation 3 7 2 2" xfId="18802"/>
    <cellStyle name="Calculation 3 7 2 2 2" xfId="26736"/>
    <cellStyle name="Calculation 3 7 2 2 3" xfId="29308"/>
    <cellStyle name="Calculation 3 7 2 2 4" xfId="31750"/>
    <cellStyle name="Calculation 3 7 2 2 5" xfId="34154"/>
    <cellStyle name="Calculation 3 7 2 2 6" xfId="36406"/>
    <cellStyle name="Calculation 3 7 2 2 7" xfId="24046"/>
    <cellStyle name="Calculation 3 7 2 2 8" xfId="38988"/>
    <cellStyle name="Calculation 3 7 2 2 9" xfId="41347"/>
    <cellStyle name="Calculation 3 7 2 3" xfId="18976"/>
    <cellStyle name="Calculation 3 7 2 3 2" xfId="26910"/>
    <cellStyle name="Calculation 3 7 2 3 3" xfId="29482"/>
    <cellStyle name="Calculation 3 7 2 3 4" xfId="31924"/>
    <cellStyle name="Calculation 3 7 2 3 5" xfId="34328"/>
    <cellStyle name="Calculation 3 7 2 3 6" xfId="36573"/>
    <cellStyle name="Calculation 3 7 2 3 7" xfId="25901"/>
    <cellStyle name="Calculation 3 7 2 3 8" xfId="39162"/>
    <cellStyle name="Calculation 3 7 2 3 9" xfId="41521"/>
    <cellStyle name="Calculation 3 7 2 4" xfId="19791"/>
    <cellStyle name="Calculation 3 7 2 4 2" xfId="27725"/>
    <cellStyle name="Calculation 3 7 2 4 3" xfId="30297"/>
    <cellStyle name="Calculation 3 7 2 4 4" xfId="32739"/>
    <cellStyle name="Calculation 3 7 2 4 5" xfId="35143"/>
    <cellStyle name="Calculation 3 7 2 4 6" xfId="37378"/>
    <cellStyle name="Calculation 3 7 2 4 7" xfId="22074"/>
    <cellStyle name="Calculation 3 7 2 4 8" xfId="39977"/>
    <cellStyle name="Calculation 3 7 2 4 9" xfId="42336"/>
    <cellStyle name="Calculation 3 7 2 5" xfId="24749"/>
    <cellStyle name="Calculation 3 7 2 6" xfId="25493"/>
    <cellStyle name="Calculation 3 7 2 7" xfId="25140"/>
    <cellStyle name="Calculation 3 7 2 8" xfId="24447"/>
    <cellStyle name="Calculation 3 7 2 9" xfId="22994"/>
    <cellStyle name="Calculation 3 7 3" xfId="20400"/>
    <cellStyle name="Calculation 3 7 3 2" xfId="28334"/>
    <cellStyle name="Calculation 3 7 3 3" xfId="30903"/>
    <cellStyle name="Calculation 3 7 3 4" xfId="33345"/>
    <cellStyle name="Calculation 3 7 3 5" xfId="35749"/>
    <cellStyle name="Calculation 3 7 3 6" xfId="37951"/>
    <cellStyle name="Calculation 3 7 3 7" xfId="22134"/>
    <cellStyle name="Calculation 3 7 3 8" xfId="40583"/>
    <cellStyle name="Calculation 3 7 3 9" xfId="42942"/>
    <cellStyle name="Calculation 3 7 4" xfId="19387"/>
    <cellStyle name="Calculation 3 7 4 2" xfId="27321"/>
    <cellStyle name="Calculation 3 7 4 3" xfId="29893"/>
    <cellStyle name="Calculation 3 7 4 4" xfId="32335"/>
    <cellStyle name="Calculation 3 7 4 5" xfId="34739"/>
    <cellStyle name="Calculation 3 7 4 6" xfId="36984"/>
    <cellStyle name="Calculation 3 7 4 7" xfId="25213"/>
    <cellStyle name="Calculation 3 7 4 8" xfId="39573"/>
    <cellStyle name="Calculation 3 7 4 9" xfId="41932"/>
    <cellStyle name="Calculation 3 7 5" xfId="19057"/>
    <cellStyle name="Calculation 3 7 5 2" xfId="26991"/>
    <cellStyle name="Calculation 3 7 5 3" xfId="29563"/>
    <cellStyle name="Calculation 3 7 5 4" xfId="32005"/>
    <cellStyle name="Calculation 3 7 5 5" xfId="34409"/>
    <cellStyle name="Calculation 3 7 5 6" xfId="36654"/>
    <cellStyle name="Calculation 3 7 5 7" xfId="25610"/>
    <cellStyle name="Calculation 3 7 5 8" xfId="39243"/>
    <cellStyle name="Calculation 3 7 5 9" xfId="41602"/>
    <cellStyle name="Calculation 3 7 6" xfId="21741"/>
    <cellStyle name="Calculation 3 7 7" xfId="23741"/>
    <cellStyle name="Calculation 3 7 8" xfId="22189"/>
    <cellStyle name="Calculation 3 7 9" xfId="23232"/>
    <cellStyle name="Calculation 3 8" xfId="2480"/>
    <cellStyle name="Calculation 3 8 10" xfId="22531"/>
    <cellStyle name="Calculation 3 8 11" xfId="22861"/>
    <cellStyle name="Calculation 3 8 12" xfId="25939"/>
    <cellStyle name="Calculation 3 8 2" xfId="15039"/>
    <cellStyle name="Calculation 3 8 2 10" xfId="22469"/>
    <cellStyle name="Calculation 3 8 2 11" xfId="22903"/>
    <cellStyle name="Calculation 3 8 2 2" xfId="20214"/>
    <cellStyle name="Calculation 3 8 2 2 2" xfId="28148"/>
    <cellStyle name="Calculation 3 8 2 2 3" xfId="30719"/>
    <cellStyle name="Calculation 3 8 2 2 4" xfId="33161"/>
    <cellStyle name="Calculation 3 8 2 2 5" xfId="35565"/>
    <cellStyle name="Calculation 3 8 2 2 6" xfId="37773"/>
    <cellStyle name="Calculation 3 8 2 2 7" xfId="22120"/>
    <cellStyle name="Calculation 3 8 2 2 8" xfId="40399"/>
    <cellStyle name="Calculation 3 8 2 2 9" xfId="42758"/>
    <cellStyle name="Calculation 3 8 2 3" xfId="18706"/>
    <cellStyle name="Calculation 3 8 2 3 2" xfId="26640"/>
    <cellStyle name="Calculation 3 8 2 3 3" xfId="29212"/>
    <cellStyle name="Calculation 3 8 2 3 4" xfId="31654"/>
    <cellStyle name="Calculation 3 8 2 3 5" xfId="34058"/>
    <cellStyle name="Calculation 3 8 2 3 6" xfId="36310"/>
    <cellStyle name="Calculation 3 8 2 3 7" xfId="21187"/>
    <cellStyle name="Calculation 3 8 2 3 8" xfId="38892"/>
    <cellStyle name="Calculation 3 8 2 3 9" xfId="41251"/>
    <cellStyle name="Calculation 3 8 2 4" xfId="18610"/>
    <cellStyle name="Calculation 3 8 2 4 2" xfId="26544"/>
    <cellStyle name="Calculation 3 8 2 4 3" xfId="29116"/>
    <cellStyle name="Calculation 3 8 2 4 4" xfId="31558"/>
    <cellStyle name="Calculation 3 8 2 4 5" xfId="33962"/>
    <cellStyle name="Calculation 3 8 2 4 6" xfId="36220"/>
    <cellStyle name="Calculation 3 8 2 4 7" xfId="24044"/>
    <cellStyle name="Calculation 3 8 2 4 8" xfId="38796"/>
    <cellStyle name="Calculation 3 8 2 4 9" xfId="41155"/>
    <cellStyle name="Calculation 3 8 2 5" xfId="24750"/>
    <cellStyle name="Calculation 3 8 2 6" xfId="21339"/>
    <cellStyle name="Calculation 3 8 2 7" xfId="24099"/>
    <cellStyle name="Calculation 3 8 2 8" xfId="21644"/>
    <cellStyle name="Calculation 3 8 2 9" xfId="38231"/>
    <cellStyle name="Calculation 3 8 3" xfId="19604"/>
    <cellStyle name="Calculation 3 8 3 2" xfId="27538"/>
    <cellStyle name="Calculation 3 8 3 3" xfId="30110"/>
    <cellStyle name="Calculation 3 8 3 4" xfId="32552"/>
    <cellStyle name="Calculation 3 8 3 5" xfId="34956"/>
    <cellStyle name="Calculation 3 8 3 6" xfId="37201"/>
    <cellStyle name="Calculation 3 8 3 7" xfId="23968"/>
    <cellStyle name="Calculation 3 8 3 8" xfId="39790"/>
    <cellStyle name="Calculation 3 8 3 9" xfId="42149"/>
    <cellStyle name="Calculation 3 8 4" xfId="19386"/>
    <cellStyle name="Calculation 3 8 4 2" xfId="27320"/>
    <cellStyle name="Calculation 3 8 4 3" xfId="29892"/>
    <cellStyle name="Calculation 3 8 4 4" xfId="32334"/>
    <cellStyle name="Calculation 3 8 4 5" xfId="34738"/>
    <cellStyle name="Calculation 3 8 4 6" xfId="36983"/>
    <cellStyle name="Calculation 3 8 4 7" xfId="21199"/>
    <cellStyle name="Calculation 3 8 4 8" xfId="39572"/>
    <cellStyle name="Calculation 3 8 4 9" xfId="41931"/>
    <cellStyle name="Calculation 3 8 5" xfId="19058"/>
    <cellStyle name="Calculation 3 8 5 2" xfId="26992"/>
    <cellStyle name="Calculation 3 8 5 3" xfId="29564"/>
    <cellStyle name="Calculation 3 8 5 4" xfId="32006"/>
    <cellStyle name="Calculation 3 8 5 5" xfId="34410"/>
    <cellStyle name="Calculation 3 8 5 6" xfId="36655"/>
    <cellStyle name="Calculation 3 8 5 7" xfId="23451"/>
    <cellStyle name="Calculation 3 8 5 8" xfId="39244"/>
    <cellStyle name="Calculation 3 8 5 9" xfId="41603"/>
    <cellStyle name="Calculation 3 8 6" xfId="21742"/>
    <cellStyle name="Calculation 3 8 7" xfId="23740"/>
    <cellStyle name="Calculation 3 8 8" xfId="22190"/>
    <cellStyle name="Calculation 3 8 9" xfId="23231"/>
    <cellStyle name="Calculation 3 9" xfId="2481"/>
    <cellStyle name="Calculation 3 9 10" xfId="22532"/>
    <cellStyle name="Calculation 3 9 11" xfId="28616"/>
    <cellStyle name="Calculation 3 9 12" xfId="25934"/>
    <cellStyle name="Calculation 3 9 2" xfId="15040"/>
    <cellStyle name="Calculation 3 9 2 10" xfId="21175"/>
    <cellStyle name="Calculation 3 9 2 11" xfId="38180"/>
    <cellStyle name="Calculation 3 9 2 2" xfId="20219"/>
    <cellStyle name="Calculation 3 9 2 2 2" xfId="28153"/>
    <cellStyle name="Calculation 3 9 2 2 3" xfId="30724"/>
    <cellStyle name="Calculation 3 9 2 2 4" xfId="33166"/>
    <cellStyle name="Calculation 3 9 2 2 5" xfId="35570"/>
    <cellStyle name="Calculation 3 9 2 2 6" xfId="37778"/>
    <cellStyle name="Calculation 3 9 2 2 7" xfId="25740"/>
    <cellStyle name="Calculation 3 9 2 2 8" xfId="40404"/>
    <cellStyle name="Calculation 3 9 2 2 9" xfId="42763"/>
    <cellStyle name="Calculation 3 9 2 3" xfId="20256"/>
    <cellStyle name="Calculation 3 9 2 3 2" xfId="28190"/>
    <cellStyle name="Calculation 3 9 2 3 3" xfId="30761"/>
    <cellStyle name="Calculation 3 9 2 3 4" xfId="33203"/>
    <cellStyle name="Calculation 3 9 2 3 5" xfId="35607"/>
    <cellStyle name="Calculation 3 9 2 3 6" xfId="37815"/>
    <cellStyle name="Calculation 3 9 2 3 7" xfId="24995"/>
    <cellStyle name="Calculation 3 9 2 3 8" xfId="40441"/>
    <cellStyle name="Calculation 3 9 2 3 9" xfId="42800"/>
    <cellStyle name="Calculation 3 9 2 4" xfId="19669"/>
    <cellStyle name="Calculation 3 9 2 4 2" xfId="27603"/>
    <cellStyle name="Calculation 3 9 2 4 3" xfId="30175"/>
    <cellStyle name="Calculation 3 9 2 4 4" xfId="32617"/>
    <cellStyle name="Calculation 3 9 2 4 5" xfId="35021"/>
    <cellStyle name="Calculation 3 9 2 4 6" xfId="37266"/>
    <cellStyle name="Calculation 3 9 2 4 7" xfId="21058"/>
    <cellStyle name="Calculation 3 9 2 4 8" xfId="39855"/>
    <cellStyle name="Calculation 3 9 2 4 9" xfId="42214"/>
    <cellStyle name="Calculation 3 9 2 5" xfId="24751"/>
    <cellStyle name="Calculation 3 9 2 6" xfId="25492"/>
    <cellStyle name="Calculation 3 9 2 7" xfId="20976"/>
    <cellStyle name="Calculation 3 9 2 8" xfId="21149"/>
    <cellStyle name="Calculation 3 9 2 9" xfId="38252"/>
    <cellStyle name="Calculation 3 9 3" xfId="19603"/>
    <cellStyle name="Calculation 3 9 3 2" xfId="27537"/>
    <cellStyle name="Calculation 3 9 3 3" xfId="30109"/>
    <cellStyle name="Calculation 3 9 3 4" xfId="32551"/>
    <cellStyle name="Calculation 3 9 3 5" xfId="34955"/>
    <cellStyle name="Calculation 3 9 3 6" xfId="37200"/>
    <cellStyle name="Calculation 3 9 3 7" xfId="24943"/>
    <cellStyle name="Calculation 3 9 3 8" xfId="39789"/>
    <cellStyle name="Calculation 3 9 3 9" xfId="42148"/>
    <cellStyle name="Calculation 3 9 4" xfId="20453"/>
    <cellStyle name="Calculation 3 9 4 2" xfId="28387"/>
    <cellStyle name="Calculation 3 9 4 3" xfId="30944"/>
    <cellStyle name="Calculation 3 9 4 4" xfId="33386"/>
    <cellStyle name="Calculation 3 9 4 5" xfId="35789"/>
    <cellStyle name="Calculation 3 9 4 6" xfId="37987"/>
    <cellStyle name="Calculation 3 9 4 7" xfId="25545"/>
    <cellStyle name="Calculation 3 9 4 8" xfId="40620"/>
    <cellStyle name="Calculation 3 9 4 9" xfId="42978"/>
    <cellStyle name="Calculation 3 9 5" xfId="19059"/>
    <cellStyle name="Calculation 3 9 5 2" xfId="26993"/>
    <cellStyle name="Calculation 3 9 5 3" xfId="29565"/>
    <cellStyle name="Calculation 3 9 5 4" xfId="32007"/>
    <cellStyle name="Calculation 3 9 5 5" xfId="34411"/>
    <cellStyle name="Calculation 3 9 5 6" xfId="36656"/>
    <cellStyle name="Calculation 3 9 5 7" xfId="25904"/>
    <cellStyle name="Calculation 3 9 5 8" xfId="39245"/>
    <cellStyle name="Calculation 3 9 5 9" xfId="41604"/>
    <cellStyle name="Calculation 3 9 6" xfId="21743"/>
    <cellStyle name="Calculation 3 9 7" xfId="23739"/>
    <cellStyle name="Calculation 3 9 8" xfId="22191"/>
    <cellStyle name="Calculation 3 9 9" xfId="23230"/>
    <cellStyle name="Calculation 4" xfId="2482"/>
    <cellStyle name="Calculation 4 10" xfId="2483"/>
    <cellStyle name="Calculation 4 10 10" xfId="22534"/>
    <cellStyle name="Calculation 4 10 11" xfId="22860"/>
    <cellStyle name="Calculation 4 10 12" xfId="20744"/>
    <cellStyle name="Calculation 4 10 2" xfId="15042"/>
    <cellStyle name="Calculation 4 10 2 10" xfId="23057"/>
    <cellStyle name="Calculation 4 10 2 11" xfId="38345"/>
    <cellStyle name="Calculation 4 10 2 2" xfId="20218"/>
    <cellStyle name="Calculation 4 10 2 2 2" xfId="28152"/>
    <cellStyle name="Calculation 4 10 2 2 3" xfId="30723"/>
    <cellStyle name="Calculation 4 10 2 2 4" xfId="33165"/>
    <cellStyle name="Calculation 4 10 2 2 5" xfId="35569"/>
    <cellStyle name="Calculation 4 10 2 2 6" xfId="37777"/>
    <cellStyle name="Calculation 4 10 2 2 7" xfId="36060"/>
    <cellStyle name="Calculation 4 10 2 2 8" xfId="40403"/>
    <cellStyle name="Calculation 4 10 2 2 9" xfId="42762"/>
    <cellStyle name="Calculation 4 10 2 3" xfId="18831"/>
    <cellStyle name="Calculation 4 10 2 3 2" xfId="26765"/>
    <cellStyle name="Calculation 4 10 2 3 3" xfId="29337"/>
    <cellStyle name="Calculation 4 10 2 3 4" xfId="31779"/>
    <cellStyle name="Calculation 4 10 2 3 5" xfId="34183"/>
    <cellStyle name="Calculation 4 10 2 3 6" xfId="36435"/>
    <cellStyle name="Calculation 4 10 2 3 7" xfId="21440"/>
    <cellStyle name="Calculation 4 10 2 3 8" xfId="39017"/>
    <cellStyle name="Calculation 4 10 2 3 9" xfId="41376"/>
    <cellStyle name="Calculation 4 10 2 4" xfId="18835"/>
    <cellStyle name="Calculation 4 10 2 4 2" xfId="26769"/>
    <cellStyle name="Calculation 4 10 2 4 3" xfId="29341"/>
    <cellStyle name="Calculation 4 10 2 4 4" xfId="31783"/>
    <cellStyle name="Calculation 4 10 2 4 5" xfId="34187"/>
    <cellStyle name="Calculation 4 10 2 4 6" xfId="36439"/>
    <cellStyle name="Calculation 4 10 2 4 7" xfId="23926"/>
    <cellStyle name="Calculation 4 10 2 4 8" xfId="39021"/>
    <cellStyle name="Calculation 4 10 2 4 9" xfId="41380"/>
    <cellStyle name="Calculation 4 10 2 5" xfId="24753"/>
    <cellStyle name="Calculation 4 10 2 6" xfId="25487"/>
    <cellStyle name="Calculation 4 10 2 7" xfId="25141"/>
    <cellStyle name="Calculation 4 10 2 8" xfId="24446"/>
    <cellStyle name="Calculation 4 10 2 9" xfId="38188"/>
    <cellStyle name="Calculation 4 10 3" xfId="19601"/>
    <cellStyle name="Calculation 4 10 3 2" xfId="27535"/>
    <cellStyle name="Calculation 4 10 3 3" xfId="30107"/>
    <cellStyle name="Calculation 4 10 3 4" xfId="32549"/>
    <cellStyle name="Calculation 4 10 3 5" xfId="34953"/>
    <cellStyle name="Calculation 4 10 3 6" xfId="37198"/>
    <cellStyle name="Calculation 4 10 3 7" xfId="24262"/>
    <cellStyle name="Calculation 4 10 3 8" xfId="39787"/>
    <cellStyle name="Calculation 4 10 3 9" xfId="42146"/>
    <cellStyle name="Calculation 4 10 4" xfId="19384"/>
    <cellStyle name="Calculation 4 10 4 2" xfId="27318"/>
    <cellStyle name="Calculation 4 10 4 3" xfId="29890"/>
    <cellStyle name="Calculation 4 10 4 4" xfId="32332"/>
    <cellStyle name="Calculation 4 10 4 5" xfId="34736"/>
    <cellStyle name="Calculation 4 10 4 6" xfId="36981"/>
    <cellStyle name="Calculation 4 10 4 7" xfId="24538"/>
    <cellStyle name="Calculation 4 10 4 8" xfId="39570"/>
    <cellStyle name="Calculation 4 10 4 9" xfId="41929"/>
    <cellStyle name="Calculation 4 10 5" xfId="19060"/>
    <cellStyle name="Calculation 4 10 5 2" xfId="26994"/>
    <cellStyle name="Calculation 4 10 5 3" xfId="29566"/>
    <cellStyle name="Calculation 4 10 5 4" xfId="32008"/>
    <cellStyle name="Calculation 4 10 5 5" xfId="34412"/>
    <cellStyle name="Calculation 4 10 5 6" xfId="36657"/>
    <cellStyle name="Calculation 4 10 5 7" xfId="20910"/>
    <cellStyle name="Calculation 4 10 5 8" xfId="39246"/>
    <cellStyle name="Calculation 4 10 5 9" xfId="41605"/>
    <cellStyle name="Calculation 4 10 6" xfId="21745"/>
    <cellStyle name="Calculation 4 10 7" xfId="23738"/>
    <cellStyle name="Calculation 4 10 8" xfId="22192"/>
    <cellStyle name="Calculation 4 10 9" xfId="23229"/>
    <cellStyle name="Calculation 4 11" xfId="2484"/>
    <cellStyle name="Calculation 4 11 10" xfId="22535"/>
    <cellStyle name="Calculation 4 11 11" xfId="28617"/>
    <cellStyle name="Calculation 4 11 12" xfId="24664"/>
    <cellStyle name="Calculation 4 11 2" xfId="15043"/>
    <cellStyle name="Calculation 4 11 2 10" xfId="22468"/>
    <cellStyle name="Calculation 4 11 2 11" xfId="22905"/>
    <cellStyle name="Calculation 4 11 2 2" xfId="18800"/>
    <cellStyle name="Calculation 4 11 2 2 2" xfId="26734"/>
    <cellStyle name="Calculation 4 11 2 2 3" xfId="29306"/>
    <cellStyle name="Calculation 4 11 2 2 4" xfId="31748"/>
    <cellStyle name="Calculation 4 11 2 2 5" xfId="34152"/>
    <cellStyle name="Calculation 4 11 2 2 6" xfId="36404"/>
    <cellStyle name="Calculation 4 11 2 2 7" xfId="28859"/>
    <cellStyle name="Calculation 4 11 2 2 8" xfId="38986"/>
    <cellStyle name="Calculation 4 11 2 2 9" xfId="41345"/>
    <cellStyle name="Calculation 4 11 2 3" xfId="18974"/>
    <cellStyle name="Calculation 4 11 2 3 2" xfId="26908"/>
    <cellStyle name="Calculation 4 11 2 3 3" xfId="29480"/>
    <cellStyle name="Calculation 4 11 2 3 4" xfId="31922"/>
    <cellStyle name="Calculation 4 11 2 3 5" xfId="34326"/>
    <cellStyle name="Calculation 4 11 2 3 6" xfId="36571"/>
    <cellStyle name="Calculation 4 11 2 3 7" xfId="24359"/>
    <cellStyle name="Calculation 4 11 2 3 8" xfId="39160"/>
    <cellStyle name="Calculation 4 11 2 3 9" xfId="41519"/>
    <cellStyle name="Calculation 4 11 2 4" xfId="20027"/>
    <cellStyle name="Calculation 4 11 2 4 2" xfId="27961"/>
    <cellStyle name="Calculation 4 11 2 4 3" xfId="30532"/>
    <cellStyle name="Calculation 4 11 2 4 4" xfId="32974"/>
    <cellStyle name="Calculation 4 11 2 4 5" xfId="35378"/>
    <cellStyle name="Calculation 4 11 2 4 6" xfId="37591"/>
    <cellStyle name="Calculation 4 11 2 4 7" xfId="28916"/>
    <cellStyle name="Calculation 4 11 2 4 8" xfId="40212"/>
    <cellStyle name="Calculation 4 11 2 4 9" xfId="42571"/>
    <cellStyle name="Calculation 4 11 2 5" xfId="24754"/>
    <cellStyle name="Calculation 4 11 2 6" xfId="25491"/>
    <cellStyle name="Calculation 4 11 2 7" xfId="24101"/>
    <cellStyle name="Calculation 4 11 2 8" xfId="25801"/>
    <cellStyle name="Calculation 4 11 2 9" xfId="24626"/>
    <cellStyle name="Calculation 4 11 3" xfId="19600"/>
    <cellStyle name="Calculation 4 11 3 2" xfId="27534"/>
    <cellStyle name="Calculation 4 11 3 3" xfId="30106"/>
    <cellStyle name="Calculation 4 11 3 4" xfId="32548"/>
    <cellStyle name="Calculation 4 11 3 5" xfId="34952"/>
    <cellStyle name="Calculation 4 11 3 6" xfId="37197"/>
    <cellStyle name="Calculation 4 11 3 7" xfId="21569"/>
    <cellStyle name="Calculation 4 11 3 8" xfId="39786"/>
    <cellStyle name="Calculation 4 11 3 9" xfId="42145"/>
    <cellStyle name="Calculation 4 11 4" xfId="19383"/>
    <cellStyle name="Calculation 4 11 4 2" xfId="27317"/>
    <cellStyle name="Calculation 4 11 4 3" xfId="29889"/>
    <cellStyle name="Calculation 4 11 4 4" xfId="32331"/>
    <cellStyle name="Calculation 4 11 4 5" xfId="34735"/>
    <cellStyle name="Calculation 4 11 4 6" xfId="36980"/>
    <cellStyle name="Calculation 4 11 4 7" xfId="22035"/>
    <cellStyle name="Calculation 4 11 4 8" xfId="39569"/>
    <cellStyle name="Calculation 4 11 4 9" xfId="41928"/>
    <cellStyle name="Calculation 4 11 5" xfId="19061"/>
    <cellStyle name="Calculation 4 11 5 2" xfId="26995"/>
    <cellStyle name="Calculation 4 11 5 3" xfId="29567"/>
    <cellStyle name="Calculation 4 11 5 4" xfId="32009"/>
    <cellStyle name="Calculation 4 11 5 5" xfId="34413"/>
    <cellStyle name="Calculation 4 11 5 6" xfId="36658"/>
    <cellStyle name="Calculation 4 11 5 7" xfId="23452"/>
    <cellStyle name="Calculation 4 11 5 8" xfId="39247"/>
    <cellStyle name="Calculation 4 11 5 9" xfId="41606"/>
    <cellStyle name="Calculation 4 11 6" xfId="21746"/>
    <cellStyle name="Calculation 4 11 7" xfId="23737"/>
    <cellStyle name="Calculation 4 11 8" xfId="22193"/>
    <cellStyle name="Calculation 4 11 9" xfId="23228"/>
    <cellStyle name="Calculation 4 12" xfId="2485"/>
    <cellStyle name="Calculation 4 12 10" xfId="22536"/>
    <cellStyle name="Calculation 4 12 11" xfId="22859"/>
    <cellStyle name="Calculation 4 12 12" xfId="24671"/>
    <cellStyle name="Calculation 4 12 2" xfId="15044"/>
    <cellStyle name="Calculation 4 12 2 10" xfId="24337"/>
    <cellStyle name="Calculation 4 12 2 11" xfId="24017"/>
    <cellStyle name="Calculation 4 12 2 2" xfId="20217"/>
    <cellStyle name="Calculation 4 12 2 2 2" xfId="28151"/>
    <cellStyle name="Calculation 4 12 2 2 3" xfId="30722"/>
    <cellStyle name="Calculation 4 12 2 2 4" xfId="33164"/>
    <cellStyle name="Calculation 4 12 2 2 5" xfId="35568"/>
    <cellStyle name="Calculation 4 12 2 2 6" xfId="37776"/>
    <cellStyle name="Calculation 4 12 2 2 7" xfId="25088"/>
    <cellStyle name="Calculation 4 12 2 2 8" xfId="40402"/>
    <cellStyle name="Calculation 4 12 2 2 9" xfId="42761"/>
    <cellStyle name="Calculation 4 12 2 3" xfId="20438"/>
    <cellStyle name="Calculation 4 12 2 3 2" xfId="28372"/>
    <cellStyle name="Calculation 4 12 2 3 3" xfId="30929"/>
    <cellStyle name="Calculation 4 12 2 3 4" xfId="33371"/>
    <cellStyle name="Calculation 4 12 2 3 5" xfId="35774"/>
    <cellStyle name="Calculation 4 12 2 3 6" xfId="37972"/>
    <cellStyle name="Calculation 4 12 2 3 7" xfId="21588"/>
    <cellStyle name="Calculation 4 12 2 3 8" xfId="40605"/>
    <cellStyle name="Calculation 4 12 2 3 9" xfId="42963"/>
    <cellStyle name="Calculation 4 12 2 4" xfId="18638"/>
    <cellStyle name="Calculation 4 12 2 4 2" xfId="26572"/>
    <cellStyle name="Calculation 4 12 2 4 3" xfId="29144"/>
    <cellStyle name="Calculation 4 12 2 4 4" xfId="31586"/>
    <cellStyle name="Calculation 4 12 2 4 5" xfId="33990"/>
    <cellStyle name="Calculation 4 12 2 4 6" xfId="36248"/>
    <cellStyle name="Calculation 4 12 2 4 7" xfId="25338"/>
    <cellStyle name="Calculation 4 12 2 4 8" xfId="38824"/>
    <cellStyle name="Calculation 4 12 2 4 9" xfId="41183"/>
    <cellStyle name="Calculation 4 12 2 5" xfId="24755"/>
    <cellStyle name="Calculation 4 12 2 6" xfId="21337"/>
    <cellStyle name="Calculation 4 12 2 7" xfId="25137"/>
    <cellStyle name="Calculation 4 12 2 8" xfId="25302"/>
    <cellStyle name="Calculation 4 12 2 9" xfId="38168"/>
    <cellStyle name="Calculation 4 12 3" xfId="19599"/>
    <cellStyle name="Calculation 4 12 3 2" xfId="27533"/>
    <cellStyle name="Calculation 4 12 3 3" xfId="30105"/>
    <cellStyle name="Calculation 4 12 3 4" xfId="32547"/>
    <cellStyle name="Calculation 4 12 3 5" xfId="34951"/>
    <cellStyle name="Calculation 4 12 3 6" xfId="37196"/>
    <cellStyle name="Calculation 4 12 3 7" xfId="25265"/>
    <cellStyle name="Calculation 4 12 3 8" xfId="39785"/>
    <cellStyle name="Calculation 4 12 3 9" xfId="42144"/>
    <cellStyle name="Calculation 4 12 4" xfId="19382"/>
    <cellStyle name="Calculation 4 12 4 2" xfId="27316"/>
    <cellStyle name="Calculation 4 12 4 3" xfId="29888"/>
    <cellStyle name="Calculation 4 12 4 4" xfId="32330"/>
    <cellStyle name="Calculation 4 12 4 5" xfId="34734"/>
    <cellStyle name="Calculation 4 12 4 6" xfId="36979"/>
    <cellStyle name="Calculation 4 12 4 7" xfId="24672"/>
    <cellStyle name="Calculation 4 12 4 8" xfId="39568"/>
    <cellStyle name="Calculation 4 12 4 9" xfId="41927"/>
    <cellStyle name="Calculation 4 12 5" xfId="19062"/>
    <cellStyle name="Calculation 4 12 5 2" xfId="26996"/>
    <cellStyle name="Calculation 4 12 5 3" xfId="29568"/>
    <cellStyle name="Calculation 4 12 5 4" xfId="32010"/>
    <cellStyle name="Calculation 4 12 5 5" xfId="34414"/>
    <cellStyle name="Calculation 4 12 5 6" xfId="36659"/>
    <cellStyle name="Calculation 4 12 5 7" xfId="23939"/>
    <cellStyle name="Calculation 4 12 5 8" xfId="39248"/>
    <cellStyle name="Calculation 4 12 5 9" xfId="41607"/>
    <cellStyle name="Calculation 4 12 6" xfId="21747"/>
    <cellStyle name="Calculation 4 12 7" xfId="23736"/>
    <cellStyle name="Calculation 4 12 8" xfId="22194"/>
    <cellStyle name="Calculation 4 12 9" xfId="23227"/>
    <cellStyle name="Calculation 4 13" xfId="15041"/>
    <cellStyle name="Calculation 4 13 10" xfId="24323"/>
    <cellStyle name="Calculation 4 13 11" xfId="22904"/>
    <cellStyle name="Calculation 4 13 2" xfId="18801"/>
    <cellStyle name="Calculation 4 13 2 2" xfId="26735"/>
    <cellStyle name="Calculation 4 13 2 3" xfId="29307"/>
    <cellStyle name="Calculation 4 13 2 4" xfId="31749"/>
    <cellStyle name="Calculation 4 13 2 5" xfId="34153"/>
    <cellStyle name="Calculation 4 13 2 6" xfId="36405"/>
    <cellStyle name="Calculation 4 13 2 7" xfId="25342"/>
    <cellStyle name="Calculation 4 13 2 8" xfId="38987"/>
    <cellStyle name="Calculation 4 13 2 9" xfId="41346"/>
    <cellStyle name="Calculation 4 13 3" xfId="18975"/>
    <cellStyle name="Calculation 4 13 3 2" xfId="26909"/>
    <cellStyle name="Calculation 4 13 3 3" xfId="29481"/>
    <cellStyle name="Calculation 4 13 3 4" xfId="31923"/>
    <cellStyle name="Calculation 4 13 3 5" xfId="34327"/>
    <cellStyle name="Calculation 4 13 3 6" xfId="36572"/>
    <cellStyle name="Calculation 4 13 3 7" xfId="23436"/>
    <cellStyle name="Calculation 4 13 3 8" xfId="39161"/>
    <cellStyle name="Calculation 4 13 3 9" xfId="41520"/>
    <cellStyle name="Calculation 4 13 4" xfId="18901"/>
    <cellStyle name="Calculation 4 13 4 2" xfId="26835"/>
    <cellStyle name="Calculation 4 13 4 3" xfId="29407"/>
    <cellStyle name="Calculation 4 13 4 4" xfId="31849"/>
    <cellStyle name="Calculation 4 13 4 5" xfId="34253"/>
    <cellStyle name="Calculation 4 13 4 6" xfId="36498"/>
    <cellStyle name="Calculation 4 13 4 7" xfId="22000"/>
    <cellStyle name="Calculation 4 13 4 8" xfId="39087"/>
    <cellStyle name="Calculation 4 13 4 9" xfId="41446"/>
    <cellStyle name="Calculation 4 13 5" xfId="24752"/>
    <cellStyle name="Calculation 4 13 6" xfId="21338"/>
    <cellStyle name="Calculation 4 13 7" xfId="24100"/>
    <cellStyle name="Calculation 4 13 8" xfId="25796"/>
    <cellStyle name="Calculation 4 13 9" xfId="38284"/>
    <cellStyle name="Calculation 4 14" xfId="17397"/>
    <cellStyle name="Calculation 4 14 10" xfId="38392"/>
    <cellStyle name="Calculation 4 14 11" xfId="23022"/>
    <cellStyle name="Calculation 4 14 2" xfId="18598"/>
    <cellStyle name="Calculation 4 14 2 2" xfId="26532"/>
    <cellStyle name="Calculation 4 14 2 3" xfId="29104"/>
    <cellStyle name="Calculation 4 14 2 4" xfId="31546"/>
    <cellStyle name="Calculation 4 14 2 5" xfId="33950"/>
    <cellStyle name="Calculation 4 14 2 6" xfId="36208"/>
    <cellStyle name="Calculation 4 14 2 7" xfId="24218"/>
    <cellStyle name="Calculation 4 14 2 8" xfId="38784"/>
    <cellStyle name="Calculation 4 14 2 9" xfId="41143"/>
    <cellStyle name="Calculation 4 14 3" xfId="18892"/>
    <cellStyle name="Calculation 4 14 3 2" xfId="26826"/>
    <cellStyle name="Calculation 4 14 3 3" xfId="29398"/>
    <cellStyle name="Calculation 4 14 3 4" xfId="31840"/>
    <cellStyle name="Calculation 4 14 3 5" xfId="34244"/>
    <cellStyle name="Calculation 4 14 3 6" xfId="36489"/>
    <cellStyle name="Calculation 4 14 3 7" xfId="21999"/>
    <cellStyle name="Calculation 4 14 3 8" xfId="39078"/>
    <cellStyle name="Calculation 4 14 3 9" xfId="41437"/>
    <cellStyle name="Calculation 4 14 4" xfId="18633"/>
    <cellStyle name="Calculation 4 14 4 2" xfId="26567"/>
    <cellStyle name="Calculation 4 14 4 3" xfId="29139"/>
    <cellStyle name="Calculation 4 14 4 4" xfId="31581"/>
    <cellStyle name="Calculation 4 14 4 5" xfId="33985"/>
    <cellStyle name="Calculation 4 14 4 6" xfId="36243"/>
    <cellStyle name="Calculation 4 14 4 7" xfId="21973"/>
    <cellStyle name="Calculation 4 14 4 8" xfId="38819"/>
    <cellStyle name="Calculation 4 14 4 9" xfId="41178"/>
    <cellStyle name="Calculation 4 14 5" xfId="25857"/>
    <cellStyle name="Calculation 4 14 6" xfId="24981"/>
    <cellStyle name="Calculation 4 14 7" xfId="25380"/>
    <cellStyle name="Calculation 4 14 8" xfId="25186"/>
    <cellStyle name="Calculation 4 14 9" xfId="23287"/>
    <cellStyle name="Calculation 4 15" xfId="19602"/>
    <cellStyle name="Calculation 4 15 2" xfId="27536"/>
    <cellStyle name="Calculation 4 15 3" xfId="30108"/>
    <cellStyle name="Calculation 4 15 4" xfId="32550"/>
    <cellStyle name="Calculation 4 15 5" xfId="34954"/>
    <cellStyle name="Calculation 4 15 6" xfId="37199"/>
    <cellStyle name="Calculation 4 15 7" xfId="25112"/>
    <cellStyle name="Calculation 4 15 8" xfId="39788"/>
    <cellStyle name="Calculation 4 15 9" xfId="42147"/>
    <cellStyle name="Calculation 4 16" xfId="19385"/>
    <cellStyle name="Calculation 4 16 2" xfId="27319"/>
    <cellStyle name="Calculation 4 16 3" xfId="29891"/>
    <cellStyle name="Calculation 4 16 4" xfId="32333"/>
    <cellStyle name="Calculation 4 16 5" xfId="34737"/>
    <cellStyle name="Calculation 4 16 6" xfId="36982"/>
    <cellStyle name="Calculation 4 16 7" xfId="24663"/>
    <cellStyle name="Calculation 4 16 8" xfId="39571"/>
    <cellStyle name="Calculation 4 16 9" xfId="41930"/>
    <cellStyle name="Calculation 4 17" xfId="18847"/>
    <cellStyle name="Calculation 4 17 2" xfId="26781"/>
    <cellStyle name="Calculation 4 17 3" xfId="29353"/>
    <cellStyle name="Calculation 4 17 4" xfId="31795"/>
    <cellStyle name="Calculation 4 17 5" xfId="34199"/>
    <cellStyle name="Calculation 4 17 6" xfId="36451"/>
    <cellStyle name="Calculation 4 17 7" xfId="24688"/>
    <cellStyle name="Calculation 4 17 8" xfId="39033"/>
    <cellStyle name="Calculation 4 17 9" xfId="41392"/>
    <cellStyle name="Calculation 4 18" xfId="21744"/>
    <cellStyle name="Calculation 4 19" xfId="26173"/>
    <cellStyle name="Calculation 4 2" xfId="2486"/>
    <cellStyle name="Calculation 4 2 10" xfId="2487"/>
    <cellStyle name="Calculation 4 2 10 10" xfId="22537"/>
    <cellStyle name="Calculation 4 2 10 11" xfId="28613"/>
    <cellStyle name="Calculation 4 2 10 12" xfId="38435"/>
    <cellStyle name="Calculation 4 2 10 2" xfId="15046"/>
    <cellStyle name="Calculation 4 2 10 2 10" xfId="22467"/>
    <cellStyle name="Calculation 4 2 10 2 11" xfId="22907"/>
    <cellStyle name="Calculation 4 2 10 2 2" xfId="20216"/>
    <cellStyle name="Calculation 4 2 10 2 2 2" xfId="28150"/>
    <cellStyle name="Calculation 4 2 10 2 2 3" xfId="30721"/>
    <cellStyle name="Calculation 4 2 10 2 2 4" xfId="33163"/>
    <cellStyle name="Calculation 4 2 10 2 2 5" xfId="35567"/>
    <cellStyle name="Calculation 4 2 10 2 2 6" xfId="37775"/>
    <cellStyle name="Calculation 4 2 10 2 2 7" xfId="24997"/>
    <cellStyle name="Calculation 4 2 10 2 2 8" xfId="40401"/>
    <cellStyle name="Calculation 4 2 10 2 2 9" xfId="42760"/>
    <cellStyle name="Calculation 4 2 10 2 3" xfId="19858"/>
    <cellStyle name="Calculation 4 2 10 2 3 2" xfId="27792"/>
    <cellStyle name="Calculation 4 2 10 2 3 3" xfId="30364"/>
    <cellStyle name="Calculation 4 2 10 2 3 4" xfId="32806"/>
    <cellStyle name="Calculation 4 2 10 2 3 5" xfId="35210"/>
    <cellStyle name="Calculation 4 2 10 2 3 6" xfId="37445"/>
    <cellStyle name="Calculation 4 2 10 2 3 7" xfId="21063"/>
    <cellStyle name="Calculation 4 2 10 2 3 8" xfId="40044"/>
    <cellStyle name="Calculation 4 2 10 2 3 9" xfId="42403"/>
    <cellStyle name="Calculation 4 2 10 2 4" xfId="19722"/>
    <cellStyle name="Calculation 4 2 10 2 4 2" xfId="27656"/>
    <cellStyle name="Calculation 4 2 10 2 4 3" xfId="30228"/>
    <cellStyle name="Calculation 4 2 10 2 4 4" xfId="32670"/>
    <cellStyle name="Calculation 4 2 10 2 4 5" xfId="35074"/>
    <cellStyle name="Calculation 4 2 10 2 4 6" xfId="37319"/>
    <cellStyle name="Calculation 4 2 10 2 4 7" xfId="23863"/>
    <cellStyle name="Calculation 4 2 10 2 4 8" xfId="39908"/>
    <cellStyle name="Calculation 4 2 10 2 4 9" xfId="42267"/>
    <cellStyle name="Calculation 4 2 10 2 5" xfId="24757"/>
    <cellStyle name="Calculation 4 2 10 2 6" xfId="21336"/>
    <cellStyle name="Calculation 4 2 10 2 7" xfId="24103"/>
    <cellStyle name="Calculation 4 2 10 2 8" xfId="25800"/>
    <cellStyle name="Calculation 4 2 10 2 9" xfId="22995"/>
    <cellStyle name="Calculation 4 2 10 3" xfId="19597"/>
    <cellStyle name="Calculation 4 2 10 3 2" xfId="27531"/>
    <cellStyle name="Calculation 4 2 10 3 3" xfId="30103"/>
    <cellStyle name="Calculation 4 2 10 3 4" xfId="32545"/>
    <cellStyle name="Calculation 4 2 10 3 5" xfId="34949"/>
    <cellStyle name="Calculation 4 2 10 3 6" xfId="37194"/>
    <cellStyle name="Calculation 4 2 10 3 7" xfId="21476"/>
    <cellStyle name="Calculation 4 2 10 3 8" xfId="39783"/>
    <cellStyle name="Calculation 4 2 10 3 9" xfId="42142"/>
    <cellStyle name="Calculation 4 2 10 4" xfId="19380"/>
    <cellStyle name="Calculation 4 2 10 4 2" xfId="27314"/>
    <cellStyle name="Calculation 4 2 10 4 3" xfId="29886"/>
    <cellStyle name="Calculation 4 2 10 4 4" xfId="32328"/>
    <cellStyle name="Calculation 4 2 10 4 5" xfId="34732"/>
    <cellStyle name="Calculation 4 2 10 4 6" xfId="36977"/>
    <cellStyle name="Calculation 4 2 10 4 7" xfId="25623"/>
    <cellStyle name="Calculation 4 2 10 4 8" xfId="39566"/>
    <cellStyle name="Calculation 4 2 10 4 9" xfId="41925"/>
    <cellStyle name="Calculation 4 2 10 5" xfId="19064"/>
    <cellStyle name="Calculation 4 2 10 5 2" xfId="26998"/>
    <cellStyle name="Calculation 4 2 10 5 3" xfId="29570"/>
    <cellStyle name="Calculation 4 2 10 5 4" xfId="32012"/>
    <cellStyle name="Calculation 4 2 10 5 5" xfId="34416"/>
    <cellStyle name="Calculation 4 2 10 5 6" xfId="36661"/>
    <cellStyle name="Calculation 4 2 10 5 7" xfId="24523"/>
    <cellStyle name="Calculation 4 2 10 5 8" xfId="39250"/>
    <cellStyle name="Calculation 4 2 10 5 9" xfId="41609"/>
    <cellStyle name="Calculation 4 2 10 6" xfId="21749"/>
    <cellStyle name="Calculation 4 2 10 7" xfId="23734"/>
    <cellStyle name="Calculation 4 2 10 8" xfId="22196"/>
    <cellStyle name="Calculation 4 2 10 9" xfId="23225"/>
    <cellStyle name="Calculation 4 2 11" xfId="15045"/>
    <cellStyle name="Calculation 4 2 11 10" xfId="24325"/>
    <cellStyle name="Calculation 4 2 11 11" xfId="22906"/>
    <cellStyle name="Calculation 4 2 11 2" xfId="18799"/>
    <cellStyle name="Calculation 4 2 11 2 2" xfId="26733"/>
    <cellStyle name="Calculation 4 2 11 2 3" xfId="29305"/>
    <cellStyle name="Calculation 4 2 11 2 4" xfId="31747"/>
    <cellStyle name="Calculation 4 2 11 2 5" xfId="34151"/>
    <cellStyle name="Calculation 4 2 11 2 6" xfId="36403"/>
    <cellStyle name="Calculation 4 2 11 2 7" xfId="25597"/>
    <cellStyle name="Calculation 4 2 11 2 8" xfId="38985"/>
    <cellStyle name="Calculation 4 2 11 2 9" xfId="41344"/>
    <cellStyle name="Calculation 4 2 11 3" xfId="18973"/>
    <cellStyle name="Calculation 4 2 11 3 2" xfId="26907"/>
    <cellStyle name="Calculation 4 2 11 3 3" xfId="29479"/>
    <cellStyle name="Calculation 4 2 11 3 4" xfId="31921"/>
    <cellStyle name="Calculation 4 2 11 3 5" xfId="34325"/>
    <cellStyle name="Calculation 4 2 11 3 6" xfId="36570"/>
    <cellStyle name="Calculation 4 2 11 3 7" xfId="25607"/>
    <cellStyle name="Calculation 4 2 11 3 8" xfId="39159"/>
    <cellStyle name="Calculation 4 2 11 3 9" xfId="41518"/>
    <cellStyle name="Calculation 4 2 11 4" xfId="19670"/>
    <cellStyle name="Calculation 4 2 11 4 2" xfId="27604"/>
    <cellStyle name="Calculation 4 2 11 4 3" xfId="30176"/>
    <cellStyle name="Calculation 4 2 11 4 4" xfId="32618"/>
    <cellStyle name="Calculation 4 2 11 4 5" xfId="35022"/>
    <cellStyle name="Calculation 4 2 11 4 6" xfId="37267"/>
    <cellStyle name="Calculation 4 2 11 4 7" xfId="24552"/>
    <cellStyle name="Calculation 4 2 11 4 8" xfId="39856"/>
    <cellStyle name="Calculation 4 2 11 4 9" xfId="42215"/>
    <cellStyle name="Calculation 4 2 11 5" xfId="24756"/>
    <cellStyle name="Calculation 4 2 11 6" xfId="25490"/>
    <cellStyle name="Calculation 4 2 11 7" xfId="24102"/>
    <cellStyle name="Calculation 4 2 11 8" xfId="21643"/>
    <cellStyle name="Calculation 4 2 11 9" xfId="21596"/>
    <cellStyle name="Calculation 4 2 12" xfId="17398"/>
    <cellStyle name="Calculation 4 2 12 10" xfId="33741"/>
    <cellStyle name="Calculation 4 2 12 11" xfId="38277"/>
    <cellStyle name="Calculation 4 2 12 2" xfId="20009"/>
    <cellStyle name="Calculation 4 2 12 2 2" xfId="27943"/>
    <cellStyle name="Calculation 4 2 12 2 3" xfId="30514"/>
    <cellStyle name="Calculation 4 2 12 2 4" xfId="32956"/>
    <cellStyle name="Calculation 4 2 12 2 5" xfId="35360"/>
    <cellStyle name="Calculation 4 2 12 2 6" xfId="37573"/>
    <cellStyle name="Calculation 4 2 12 2 7" xfId="22095"/>
    <cellStyle name="Calculation 4 2 12 2 8" xfId="40194"/>
    <cellStyle name="Calculation 4 2 12 2 9" xfId="42553"/>
    <cellStyle name="Calculation 4 2 12 3" xfId="19783"/>
    <cellStyle name="Calculation 4 2 12 3 2" xfId="27717"/>
    <cellStyle name="Calculation 4 2 12 3 3" xfId="30289"/>
    <cellStyle name="Calculation 4 2 12 3 4" xfId="32731"/>
    <cellStyle name="Calculation 4 2 12 3 5" xfId="35135"/>
    <cellStyle name="Calculation 4 2 12 3 6" xfId="37370"/>
    <cellStyle name="Calculation 4 2 12 3 7" xfId="23554"/>
    <cellStyle name="Calculation 4 2 12 3 8" xfId="39969"/>
    <cellStyle name="Calculation 4 2 12 3 9" xfId="42328"/>
    <cellStyle name="Calculation 4 2 12 4" xfId="19709"/>
    <cellStyle name="Calculation 4 2 12 4 2" xfId="27643"/>
    <cellStyle name="Calculation 4 2 12 4 3" xfId="30215"/>
    <cellStyle name="Calculation 4 2 12 4 4" xfId="32657"/>
    <cellStyle name="Calculation 4 2 12 4 5" xfId="35061"/>
    <cellStyle name="Calculation 4 2 12 4 6" xfId="37306"/>
    <cellStyle name="Calculation 4 2 12 4 7" xfId="25077"/>
    <cellStyle name="Calculation 4 2 12 4 8" xfId="39895"/>
    <cellStyle name="Calculation 4 2 12 4 9" xfId="42254"/>
    <cellStyle name="Calculation 4 2 12 5" xfId="25858"/>
    <cellStyle name="Calculation 4 2 12 6" xfId="20826"/>
    <cellStyle name="Calculation 4 2 12 7" xfId="24597"/>
    <cellStyle name="Calculation 4 2 12 8" xfId="21408"/>
    <cellStyle name="Calculation 4 2 12 9" xfId="24470"/>
    <cellStyle name="Calculation 4 2 13" xfId="19598"/>
    <cellStyle name="Calculation 4 2 13 2" xfId="27532"/>
    <cellStyle name="Calculation 4 2 13 3" xfId="30104"/>
    <cellStyle name="Calculation 4 2 13 4" xfId="32546"/>
    <cellStyle name="Calculation 4 2 13 5" xfId="34950"/>
    <cellStyle name="Calculation 4 2 13 6" xfId="37195"/>
    <cellStyle name="Calculation 4 2 13 7" xfId="36035"/>
    <cellStyle name="Calculation 4 2 13 8" xfId="39784"/>
    <cellStyle name="Calculation 4 2 13 9" xfId="42143"/>
    <cellStyle name="Calculation 4 2 14" xfId="19381"/>
    <cellStyle name="Calculation 4 2 14 2" xfId="27315"/>
    <cellStyle name="Calculation 4 2 14 3" xfId="29887"/>
    <cellStyle name="Calculation 4 2 14 4" xfId="32329"/>
    <cellStyle name="Calculation 4 2 14 5" xfId="34733"/>
    <cellStyle name="Calculation 4 2 14 6" xfId="36978"/>
    <cellStyle name="Calculation 4 2 14 7" xfId="25051"/>
    <cellStyle name="Calculation 4 2 14 8" xfId="39567"/>
    <cellStyle name="Calculation 4 2 14 9" xfId="41926"/>
    <cellStyle name="Calculation 4 2 15" xfId="19063"/>
    <cellStyle name="Calculation 4 2 15 2" xfId="26997"/>
    <cellStyle name="Calculation 4 2 15 3" xfId="29569"/>
    <cellStyle name="Calculation 4 2 15 4" xfId="32011"/>
    <cellStyle name="Calculation 4 2 15 5" xfId="34415"/>
    <cellStyle name="Calculation 4 2 15 6" xfId="36660"/>
    <cellStyle name="Calculation 4 2 15 7" xfId="21453"/>
    <cellStyle name="Calculation 4 2 15 8" xfId="39249"/>
    <cellStyle name="Calculation 4 2 15 9" xfId="41608"/>
    <cellStyle name="Calculation 4 2 16" xfId="21748"/>
    <cellStyle name="Calculation 4 2 17" xfId="23735"/>
    <cellStyle name="Calculation 4 2 18" xfId="22195"/>
    <cellStyle name="Calculation 4 2 19" xfId="23226"/>
    <cellStyle name="Calculation 4 2 2" xfId="2488"/>
    <cellStyle name="Calculation 4 2 2 10" xfId="22538"/>
    <cellStyle name="Calculation 4 2 2 11" xfId="22858"/>
    <cellStyle name="Calculation 4 2 2 12" xfId="38361"/>
    <cellStyle name="Calculation 4 2 2 2" xfId="15047"/>
    <cellStyle name="Calculation 4 2 2 2 10" xfId="36013"/>
    <cellStyle name="Calculation 4 2 2 2 11" xfId="22419"/>
    <cellStyle name="Calculation 4 2 2 2 2" xfId="18798"/>
    <cellStyle name="Calculation 4 2 2 2 2 2" xfId="26732"/>
    <cellStyle name="Calculation 4 2 2 2 2 3" xfId="29304"/>
    <cellStyle name="Calculation 4 2 2 2 2 4" xfId="31746"/>
    <cellStyle name="Calculation 4 2 2 2 2 5" xfId="34150"/>
    <cellStyle name="Calculation 4 2 2 2 2 6" xfId="36402"/>
    <cellStyle name="Calculation 4 2 2 2 2 7" xfId="24063"/>
    <cellStyle name="Calculation 4 2 2 2 2 8" xfId="38984"/>
    <cellStyle name="Calculation 4 2 2 2 2 9" xfId="41343"/>
    <cellStyle name="Calculation 4 2 2 2 3" xfId="18972"/>
    <cellStyle name="Calculation 4 2 2 2 3 2" xfId="26906"/>
    <cellStyle name="Calculation 4 2 2 2 3 3" xfId="29478"/>
    <cellStyle name="Calculation 4 2 2 2 3 4" xfId="31920"/>
    <cellStyle name="Calculation 4 2 2 2 3 5" xfId="34324"/>
    <cellStyle name="Calculation 4 2 2 2 3 6" xfId="36569"/>
    <cellStyle name="Calculation 4 2 2 2 3 7" xfId="28939"/>
    <cellStyle name="Calculation 4 2 2 2 3 8" xfId="39158"/>
    <cellStyle name="Calculation 4 2 2 2 3 9" xfId="41517"/>
    <cellStyle name="Calculation 4 2 2 2 4" xfId="18611"/>
    <cellStyle name="Calculation 4 2 2 2 4 2" xfId="26545"/>
    <cellStyle name="Calculation 4 2 2 2 4 3" xfId="29117"/>
    <cellStyle name="Calculation 4 2 2 2 4 4" xfId="31559"/>
    <cellStyle name="Calculation 4 2 2 2 4 5" xfId="33963"/>
    <cellStyle name="Calculation 4 2 2 2 4 6" xfId="36221"/>
    <cellStyle name="Calculation 4 2 2 2 4 7" xfId="23363"/>
    <cellStyle name="Calculation 4 2 2 2 4 8" xfId="38797"/>
    <cellStyle name="Calculation 4 2 2 2 4 9" xfId="41156"/>
    <cellStyle name="Calculation 4 2 2 2 5" xfId="24758"/>
    <cellStyle name="Calculation 4 2 2 2 6" xfId="25489"/>
    <cellStyle name="Calculation 4 2 2 2 7" xfId="20980"/>
    <cellStyle name="Calculation 4 2 2 2 8" xfId="24443"/>
    <cellStyle name="Calculation 4 2 2 2 9" xfId="38230"/>
    <cellStyle name="Calculation 4 2 2 3" xfId="19596"/>
    <cellStyle name="Calculation 4 2 2 3 2" xfId="27530"/>
    <cellStyle name="Calculation 4 2 2 3 3" xfId="30102"/>
    <cellStyle name="Calculation 4 2 2 3 4" xfId="32544"/>
    <cellStyle name="Calculation 4 2 2 3 5" xfId="34948"/>
    <cellStyle name="Calculation 4 2 2 3 6" xfId="37193"/>
    <cellStyle name="Calculation 4 2 2 3 7" xfId="25724"/>
    <cellStyle name="Calculation 4 2 2 3 8" xfId="39782"/>
    <cellStyle name="Calculation 4 2 2 3 9" xfId="42141"/>
    <cellStyle name="Calculation 4 2 2 4" xfId="19379"/>
    <cellStyle name="Calculation 4 2 2 4 2" xfId="27313"/>
    <cellStyle name="Calculation 4 2 2 4 3" xfId="29885"/>
    <cellStyle name="Calculation 4 2 2 4 4" xfId="32327"/>
    <cellStyle name="Calculation 4 2 2 4 5" xfId="34731"/>
    <cellStyle name="Calculation 4 2 2 4 6" xfId="36976"/>
    <cellStyle name="Calculation 4 2 2 4 7" xfId="23958"/>
    <cellStyle name="Calculation 4 2 2 4 8" xfId="39565"/>
    <cellStyle name="Calculation 4 2 2 4 9" xfId="41924"/>
    <cellStyle name="Calculation 4 2 2 5" xfId="19065"/>
    <cellStyle name="Calculation 4 2 2 5 2" xfId="26999"/>
    <cellStyle name="Calculation 4 2 2 5 3" xfId="29571"/>
    <cellStyle name="Calculation 4 2 2 5 4" xfId="32013"/>
    <cellStyle name="Calculation 4 2 2 5 5" xfId="34417"/>
    <cellStyle name="Calculation 4 2 2 5 6" xfId="36662"/>
    <cellStyle name="Calculation 4 2 2 5 7" xfId="36026"/>
    <cellStyle name="Calculation 4 2 2 5 8" xfId="39251"/>
    <cellStyle name="Calculation 4 2 2 5 9" xfId="41610"/>
    <cellStyle name="Calculation 4 2 2 6" xfId="21750"/>
    <cellStyle name="Calculation 4 2 2 7" xfId="23733"/>
    <cellStyle name="Calculation 4 2 2 8" xfId="22197"/>
    <cellStyle name="Calculation 4 2 2 9" xfId="23224"/>
    <cellStyle name="Calculation 4 2 20" xfId="24330"/>
    <cellStyle name="Calculation 4 2 21" xfId="28618"/>
    <cellStyle name="Calculation 4 2 22" xfId="22725"/>
    <cellStyle name="Calculation 4 2 3" xfId="2489"/>
    <cellStyle name="Calculation 4 2 3 10" xfId="22539"/>
    <cellStyle name="Calculation 4 2 3 11" xfId="22857"/>
    <cellStyle name="Calculation 4 2 3 12" xfId="38350"/>
    <cellStyle name="Calculation 4 2 3 2" xfId="15048"/>
    <cellStyle name="Calculation 4 2 3 2 10" xfId="24463"/>
    <cellStyle name="Calculation 4 2 3 2 11" xfId="23017"/>
    <cellStyle name="Calculation 4 2 3 2 2" xfId="20215"/>
    <cellStyle name="Calculation 4 2 3 2 2 2" xfId="28149"/>
    <cellStyle name="Calculation 4 2 3 2 2 3" xfId="30720"/>
    <cellStyle name="Calculation 4 2 3 2 2 4" xfId="33162"/>
    <cellStyle name="Calculation 4 2 3 2 2 5" xfId="35566"/>
    <cellStyle name="Calculation 4 2 3 2 2 6" xfId="37774"/>
    <cellStyle name="Calculation 4 2 3 2 2 7" xfId="24576"/>
    <cellStyle name="Calculation 4 2 3 2 2 8" xfId="40400"/>
    <cellStyle name="Calculation 4 2 3 2 2 9" xfId="42759"/>
    <cellStyle name="Calculation 4 2 3 2 3" xfId="20248"/>
    <cellStyle name="Calculation 4 2 3 2 3 2" xfId="28182"/>
    <cellStyle name="Calculation 4 2 3 2 3 3" xfId="30753"/>
    <cellStyle name="Calculation 4 2 3 2 3 4" xfId="33195"/>
    <cellStyle name="Calculation 4 2 3 2 3 5" xfId="35599"/>
    <cellStyle name="Calculation 4 2 3 2 3 6" xfId="37807"/>
    <cellStyle name="Calculation 4 2 3 2 3 7" xfId="24299"/>
    <cellStyle name="Calculation 4 2 3 2 3 8" xfId="40433"/>
    <cellStyle name="Calculation 4 2 3 2 3 9" xfId="42792"/>
    <cellStyle name="Calculation 4 2 3 2 4" xfId="20466"/>
    <cellStyle name="Calculation 4 2 3 2 4 2" xfId="28400"/>
    <cellStyle name="Calculation 4 2 3 2 4 3" xfId="30957"/>
    <cellStyle name="Calculation 4 2 3 2 4 4" xfId="33399"/>
    <cellStyle name="Calculation 4 2 3 2 4 5" xfId="35802"/>
    <cellStyle name="Calculation 4 2 3 2 4 6" xfId="38000"/>
    <cellStyle name="Calculation 4 2 3 2 4 7" xfId="24389"/>
    <cellStyle name="Calculation 4 2 3 2 4 8" xfId="40633"/>
    <cellStyle name="Calculation 4 2 3 2 4 9" xfId="42991"/>
    <cellStyle name="Calculation 4 2 3 2 5" xfId="24759"/>
    <cellStyle name="Calculation 4 2 3 2 6" xfId="21335"/>
    <cellStyle name="Calculation 4 2 3 2 7" xfId="20978"/>
    <cellStyle name="Calculation 4 2 3 2 8" xfId="21148"/>
    <cellStyle name="Calculation 4 2 3 2 9" xfId="38426"/>
    <cellStyle name="Calculation 4 2 3 3" xfId="19595"/>
    <cellStyle name="Calculation 4 2 3 3 2" xfId="27529"/>
    <cellStyle name="Calculation 4 2 3 3 3" xfId="30101"/>
    <cellStyle name="Calculation 4 2 3 3 4" xfId="32543"/>
    <cellStyle name="Calculation 4 2 3 3 5" xfId="34947"/>
    <cellStyle name="Calculation 4 2 3 3 6" xfId="37192"/>
    <cellStyle name="Calculation 4 2 3 3 7" xfId="23536"/>
    <cellStyle name="Calculation 4 2 3 3 8" xfId="39781"/>
    <cellStyle name="Calculation 4 2 3 3 9" xfId="42140"/>
    <cellStyle name="Calculation 4 2 3 4" xfId="19378"/>
    <cellStyle name="Calculation 4 2 3 4 2" xfId="27312"/>
    <cellStyle name="Calculation 4 2 3 4 3" xfId="29884"/>
    <cellStyle name="Calculation 4 2 3 4 4" xfId="32326"/>
    <cellStyle name="Calculation 4 2 3 4 5" xfId="34730"/>
    <cellStyle name="Calculation 4 2 3 4 6" xfId="36975"/>
    <cellStyle name="Calculation 4 2 3 4 7" xfId="20743"/>
    <cellStyle name="Calculation 4 2 3 4 8" xfId="39564"/>
    <cellStyle name="Calculation 4 2 3 4 9" xfId="41923"/>
    <cellStyle name="Calculation 4 2 3 5" xfId="19066"/>
    <cellStyle name="Calculation 4 2 3 5 2" xfId="27000"/>
    <cellStyle name="Calculation 4 2 3 5 3" xfId="29572"/>
    <cellStyle name="Calculation 4 2 3 5 4" xfId="32014"/>
    <cellStyle name="Calculation 4 2 3 5 5" xfId="34418"/>
    <cellStyle name="Calculation 4 2 3 5 6" xfId="36663"/>
    <cellStyle name="Calculation 4 2 3 5 7" xfId="20908"/>
    <cellStyle name="Calculation 4 2 3 5 8" xfId="39252"/>
    <cellStyle name="Calculation 4 2 3 5 9" xfId="41611"/>
    <cellStyle name="Calculation 4 2 3 6" xfId="21751"/>
    <cellStyle name="Calculation 4 2 3 7" xfId="23732"/>
    <cellStyle name="Calculation 4 2 3 8" xfId="22198"/>
    <cellStyle name="Calculation 4 2 3 9" xfId="23223"/>
    <cellStyle name="Calculation 4 2 4" xfId="2490"/>
    <cellStyle name="Calculation 4 2 4 10" xfId="22540"/>
    <cellStyle name="Calculation 4 2 4 11" xfId="28620"/>
    <cellStyle name="Calculation 4 2 4 12" xfId="25691"/>
    <cellStyle name="Calculation 4 2 4 2" xfId="15049"/>
    <cellStyle name="Calculation 4 2 4 2 10" xfId="20877"/>
    <cellStyle name="Calculation 4 2 4 2 11" xfId="22908"/>
    <cellStyle name="Calculation 4 2 4 2 2" xfId="18797"/>
    <cellStyle name="Calculation 4 2 4 2 2 2" xfId="26731"/>
    <cellStyle name="Calculation 4 2 4 2 2 3" xfId="29303"/>
    <cellStyle name="Calculation 4 2 4 2 2 4" xfId="31745"/>
    <cellStyle name="Calculation 4 2 4 2 2 5" xfId="34149"/>
    <cellStyle name="Calculation 4 2 4 2 2 6" xfId="36401"/>
    <cellStyle name="Calculation 4 2 4 2 2 7" xfId="24229"/>
    <cellStyle name="Calculation 4 2 4 2 2 8" xfId="38983"/>
    <cellStyle name="Calculation 4 2 4 2 2 9" xfId="41342"/>
    <cellStyle name="Calculation 4 2 4 2 3" xfId="18971"/>
    <cellStyle name="Calculation 4 2 4 2 3 2" xfId="26905"/>
    <cellStyle name="Calculation 4 2 4 2 3 3" xfId="29477"/>
    <cellStyle name="Calculation 4 2 4 2 3 4" xfId="31919"/>
    <cellStyle name="Calculation 4 2 4 2 3 5" xfId="34323"/>
    <cellStyle name="Calculation 4 2 4 2 3 6" xfId="36568"/>
    <cellStyle name="Calculation 4 2 4 2 3 7" xfId="20778"/>
    <cellStyle name="Calculation 4 2 4 2 3 8" xfId="39157"/>
    <cellStyle name="Calculation 4 2 4 2 3 9" xfId="41516"/>
    <cellStyle name="Calculation 4 2 4 2 4" xfId="20406"/>
    <cellStyle name="Calculation 4 2 4 2 4 2" xfId="28340"/>
    <cellStyle name="Calculation 4 2 4 2 4 3" xfId="30909"/>
    <cellStyle name="Calculation 4 2 4 2 4 4" xfId="33351"/>
    <cellStyle name="Calculation 4 2 4 2 4 5" xfId="35755"/>
    <cellStyle name="Calculation 4 2 4 2 4 6" xfId="37957"/>
    <cellStyle name="Calculation 4 2 4 2 4 7" xfId="21230"/>
    <cellStyle name="Calculation 4 2 4 2 4 8" xfId="40589"/>
    <cellStyle name="Calculation 4 2 4 2 4 9" xfId="42948"/>
    <cellStyle name="Calculation 4 2 4 2 5" xfId="24760"/>
    <cellStyle name="Calculation 4 2 4 2 6" xfId="25488"/>
    <cellStyle name="Calculation 4 2 4 2 7" xfId="24104"/>
    <cellStyle name="Calculation 4 2 4 2 8" xfId="21642"/>
    <cellStyle name="Calculation 4 2 4 2 9" xfId="38285"/>
    <cellStyle name="Calculation 4 2 4 3" xfId="19594"/>
    <cellStyle name="Calculation 4 2 4 3 2" xfId="27528"/>
    <cellStyle name="Calculation 4 2 4 3 3" xfId="30100"/>
    <cellStyle name="Calculation 4 2 4 3 4" xfId="32542"/>
    <cellStyle name="Calculation 4 2 4 3 5" xfId="34946"/>
    <cellStyle name="Calculation 4 2 4 3 6" xfId="37191"/>
    <cellStyle name="Calculation 4 2 4 3 7" xfId="22055"/>
    <cellStyle name="Calculation 4 2 4 3 8" xfId="39780"/>
    <cellStyle name="Calculation 4 2 4 3 9" xfId="42139"/>
    <cellStyle name="Calculation 4 2 4 4" xfId="19377"/>
    <cellStyle name="Calculation 4 2 4 4 2" xfId="27311"/>
    <cellStyle name="Calculation 4 2 4 4 3" xfId="29883"/>
    <cellStyle name="Calculation 4 2 4 4 4" xfId="32325"/>
    <cellStyle name="Calculation 4 2 4 4 5" xfId="34729"/>
    <cellStyle name="Calculation 4 2 4 4 6" xfId="36974"/>
    <cellStyle name="Calculation 4 2 4 4 7" xfId="22033"/>
    <cellStyle name="Calculation 4 2 4 4 8" xfId="39563"/>
    <cellStyle name="Calculation 4 2 4 4 9" xfId="41922"/>
    <cellStyle name="Calculation 4 2 4 5" xfId="19067"/>
    <cellStyle name="Calculation 4 2 4 5 2" xfId="27001"/>
    <cellStyle name="Calculation 4 2 4 5 3" xfId="29573"/>
    <cellStyle name="Calculation 4 2 4 5 4" xfId="32015"/>
    <cellStyle name="Calculation 4 2 4 5 5" xfId="34419"/>
    <cellStyle name="Calculation 4 2 4 5 6" xfId="36664"/>
    <cellStyle name="Calculation 4 2 4 5 7" xfId="25207"/>
    <cellStyle name="Calculation 4 2 4 5 8" xfId="39253"/>
    <cellStyle name="Calculation 4 2 4 5 9" xfId="41612"/>
    <cellStyle name="Calculation 4 2 4 6" xfId="21752"/>
    <cellStyle name="Calculation 4 2 4 7" xfId="23731"/>
    <cellStyle name="Calculation 4 2 4 8" xfId="22199"/>
    <cellStyle name="Calculation 4 2 4 9" xfId="23222"/>
    <cellStyle name="Calculation 4 2 5" xfId="2491"/>
    <cellStyle name="Calculation 4 2 5 10" xfId="22541"/>
    <cellStyle name="Calculation 4 2 5 11" xfId="22856"/>
    <cellStyle name="Calculation 4 2 5 12" xfId="22726"/>
    <cellStyle name="Calculation 4 2 5 2" xfId="15050"/>
    <cellStyle name="Calculation 4 2 5 2 10" xfId="22401"/>
    <cellStyle name="Calculation 4 2 5 2 11" xfId="24401"/>
    <cellStyle name="Calculation 4 2 5 2 2" xfId="18796"/>
    <cellStyle name="Calculation 4 2 5 2 2 2" xfId="26730"/>
    <cellStyle name="Calculation 4 2 5 2 2 3" xfId="29302"/>
    <cellStyle name="Calculation 4 2 5 2 2 4" xfId="31744"/>
    <cellStyle name="Calculation 4 2 5 2 2 5" xfId="34148"/>
    <cellStyle name="Calculation 4 2 5 2 2 6" xfId="36400"/>
    <cellStyle name="Calculation 4 2 5 2 2 7" xfId="25828"/>
    <cellStyle name="Calculation 4 2 5 2 2 8" xfId="38982"/>
    <cellStyle name="Calculation 4 2 5 2 2 9" xfId="41341"/>
    <cellStyle name="Calculation 4 2 5 2 3" xfId="18970"/>
    <cellStyle name="Calculation 4 2 5 2 3 2" xfId="26904"/>
    <cellStyle name="Calculation 4 2 5 2 3 3" xfId="29476"/>
    <cellStyle name="Calculation 4 2 5 2 3 4" xfId="31918"/>
    <cellStyle name="Calculation 4 2 5 2 3 5" xfId="34322"/>
    <cellStyle name="Calculation 4 2 5 2 3 6" xfId="36567"/>
    <cellStyle name="Calculation 4 2 5 2 3 7" xfId="23435"/>
    <cellStyle name="Calculation 4 2 5 2 3 8" xfId="39156"/>
    <cellStyle name="Calculation 4 2 5 2 3 9" xfId="41515"/>
    <cellStyle name="Calculation 4 2 5 2 4" xfId="20028"/>
    <cellStyle name="Calculation 4 2 5 2 4 2" xfId="27962"/>
    <cellStyle name="Calculation 4 2 5 2 4 3" xfId="30533"/>
    <cellStyle name="Calculation 4 2 5 2 4 4" xfId="32975"/>
    <cellStyle name="Calculation 4 2 5 2 4 5" xfId="35379"/>
    <cellStyle name="Calculation 4 2 5 2 4 6" xfId="37592"/>
    <cellStyle name="Calculation 4 2 5 2 4 7" xfId="23796"/>
    <cellStyle name="Calculation 4 2 5 2 4 8" xfId="40213"/>
    <cellStyle name="Calculation 4 2 5 2 4 9" xfId="42572"/>
    <cellStyle name="Calculation 4 2 5 2 5" xfId="24761"/>
    <cellStyle name="Calculation 4 2 5 2 6" xfId="21334"/>
    <cellStyle name="Calculation 4 2 5 2 7" xfId="25143"/>
    <cellStyle name="Calculation 4 2 5 2 8" xfId="24444"/>
    <cellStyle name="Calculation 4 2 5 2 9" xfId="24320"/>
    <cellStyle name="Calculation 4 2 5 3" xfId="19593"/>
    <cellStyle name="Calculation 4 2 5 3 2" xfId="27527"/>
    <cellStyle name="Calculation 4 2 5 3 3" xfId="30099"/>
    <cellStyle name="Calculation 4 2 5 3 4" xfId="32541"/>
    <cellStyle name="Calculation 4 2 5 3 5" xfId="34945"/>
    <cellStyle name="Calculation 4 2 5 3 6" xfId="37190"/>
    <cellStyle name="Calculation 4 2 5 3 7" xfId="20788"/>
    <cellStyle name="Calculation 4 2 5 3 8" xfId="39779"/>
    <cellStyle name="Calculation 4 2 5 3 9" xfId="42138"/>
    <cellStyle name="Calculation 4 2 5 4" xfId="19376"/>
    <cellStyle name="Calculation 4 2 5 4 2" xfId="27310"/>
    <cellStyle name="Calculation 4 2 5 4 3" xfId="29882"/>
    <cellStyle name="Calculation 4 2 5 4 4" xfId="32324"/>
    <cellStyle name="Calculation 4 2 5 4 5" xfId="34728"/>
    <cellStyle name="Calculation 4 2 5 4 6" xfId="36973"/>
    <cellStyle name="Calculation 4 2 5 4 7" xfId="24250"/>
    <cellStyle name="Calculation 4 2 5 4 8" xfId="39562"/>
    <cellStyle name="Calculation 4 2 5 4 9" xfId="41921"/>
    <cellStyle name="Calculation 4 2 5 5" xfId="19068"/>
    <cellStyle name="Calculation 4 2 5 5 2" xfId="27002"/>
    <cellStyle name="Calculation 4 2 5 5 3" xfId="29574"/>
    <cellStyle name="Calculation 4 2 5 5 4" xfId="32016"/>
    <cellStyle name="Calculation 4 2 5 5 5" xfId="34420"/>
    <cellStyle name="Calculation 4 2 5 5 6" xfId="36665"/>
    <cellStyle name="Calculation 4 2 5 5 7" xfId="23453"/>
    <cellStyle name="Calculation 4 2 5 5 8" xfId="39254"/>
    <cellStyle name="Calculation 4 2 5 5 9" xfId="41613"/>
    <cellStyle name="Calculation 4 2 5 6" xfId="21753"/>
    <cellStyle name="Calculation 4 2 5 7" xfId="23730"/>
    <cellStyle name="Calculation 4 2 5 8" xfId="22200"/>
    <cellStyle name="Calculation 4 2 5 9" xfId="23221"/>
    <cellStyle name="Calculation 4 2 6" xfId="2492"/>
    <cellStyle name="Calculation 4 2 6 10" xfId="22542"/>
    <cellStyle name="Calculation 4 2 6 11" xfId="28621"/>
    <cellStyle name="Calculation 4 2 6 12" xfId="25941"/>
    <cellStyle name="Calculation 4 2 6 2" xfId="15051"/>
    <cellStyle name="Calculation 4 2 6 2 10" xfId="22466"/>
    <cellStyle name="Calculation 4 2 6 2 11" xfId="22909"/>
    <cellStyle name="Calculation 4 2 6 2 2" xfId="20208"/>
    <cellStyle name="Calculation 4 2 6 2 2 2" xfId="28142"/>
    <cellStyle name="Calculation 4 2 6 2 2 3" xfId="30713"/>
    <cellStyle name="Calculation 4 2 6 2 2 4" xfId="33155"/>
    <cellStyle name="Calculation 4 2 6 2 2 5" xfId="35559"/>
    <cellStyle name="Calculation 4 2 6 2 2 6" xfId="37767"/>
    <cellStyle name="Calculation 4 2 6 2 2 7" xfId="22116"/>
    <cellStyle name="Calculation 4 2 6 2 2 8" xfId="40393"/>
    <cellStyle name="Calculation 4 2 6 2 2 9" xfId="42752"/>
    <cellStyle name="Calculation 4 2 6 2 3" xfId="19855"/>
    <cellStyle name="Calculation 4 2 6 2 3 2" xfId="27789"/>
    <cellStyle name="Calculation 4 2 6 2 3 3" xfId="30361"/>
    <cellStyle name="Calculation 4 2 6 2 3 4" xfId="32803"/>
    <cellStyle name="Calculation 4 2 6 2 3 5" xfId="35207"/>
    <cellStyle name="Calculation 4 2 6 2 3 6" xfId="37442"/>
    <cellStyle name="Calculation 4 2 6 2 3 7" xfId="25365"/>
    <cellStyle name="Calculation 4 2 6 2 3 8" xfId="40041"/>
    <cellStyle name="Calculation 4 2 6 2 3 9" xfId="42400"/>
    <cellStyle name="Calculation 4 2 6 2 4" xfId="19671"/>
    <cellStyle name="Calculation 4 2 6 2 4 2" xfId="27605"/>
    <cellStyle name="Calculation 4 2 6 2 4 3" xfId="30177"/>
    <cellStyle name="Calculation 4 2 6 2 4 4" xfId="32619"/>
    <cellStyle name="Calculation 4 2 6 2 4 5" xfId="35023"/>
    <cellStyle name="Calculation 4 2 6 2 4 6" xfId="37268"/>
    <cellStyle name="Calculation 4 2 6 2 4 7" xfId="20793"/>
    <cellStyle name="Calculation 4 2 6 2 4 8" xfId="39857"/>
    <cellStyle name="Calculation 4 2 6 2 4 9" xfId="42216"/>
    <cellStyle name="Calculation 4 2 6 2 5" xfId="24762"/>
    <cellStyle name="Calculation 4 2 6 2 6" xfId="21333"/>
    <cellStyle name="Calculation 4 2 6 2 7" xfId="24105"/>
    <cellStyle name="Calculation 4 2 6 2 8" xfId="25799"/>
    <cellStyle name="Calculation 4 2 6 2 9" xfId="38159"/>
    <cellStyle name="Calculation 4 2 6 3" xfId="19592"/>
    <cellStyle name="Calculation 4 2 6 3 2" xfId="27526"/>
    <cellStyle name="Calculation 4 2 6 3 3" xfId="30098"/>
    <cellStyle name="Calculation 4 2 6 3 4" xfId="32540"/>
    <cellStyle name="Calculation 4 2 6 3 5" xfId="34944"/>
    <cellStyle name="Calculation 4 2 6 3 6" xfId="37189"/>
    <cellStyle name="Calculation 4 2 6 3 7" xfId="24547"/>
    <cellStyle name="Calculation 4 2 6 3 8" xfId="39778"/>
    <cellStyle name="Calculation 4 2 6 3 9" xfId="42137"/>
    <cellStyle name="Calculation 4 2 6 4" xfId="19375"/>
    <cellStyle name="Calculation 4 2 6 4 2" xfId="27309"/>
    <cellStyle name="Calculation 4 2 6 4 3" xfId="29881"/>
    <cellStyle name="Calculation 4 2 6 4 4" xfId="32323"/>
    <cellStyle name="Calculation 4 2 6 4 5" xfId="34727"/>
    <cellStyle name="Calculation 4 2 6 4 6" xfId="36972"/>
    <cellStyle name="Calculation 4 2 6 4 7" xfId="21104"/>
    <cellStyle name="Calculation 4 2 6 4 8" xfId="39561"/>
    <cellStyle name="Calculation 4 2 6 4 9" xfId="41920"/>
    <cellStyle name="Calculation 4 2 6 5" xfId="19069"/>
    <cellStyle name="Calculation 4 2 6 5 2" xfId="27003"/>
    <cellStyle name="Calculation 4 2 6 5 3" xfId="29575"/>
    <cellStyle name="Calculation 4 2 6 5 4" xfId="32017"/>
    <cellStyle name="Calculation 4 2 6 5 5" xfId="34421"/>
    <cellStyle name="Calculation 4 2 6 5 6" xfId="36666"/>
    <cellStyle name="Calculation 4 2 6 5 7" xfId="21452"/>
    <cellStyle name="Calculation 4 2 6 5 8" xfId="39255"/>
    <cellStyle name="Calculation 4 2 6 5 9" xfId="41614"/>
    <cellStyle name="Calculation 4 2 6 6" xfId="21754"/>
    <cellStyle name="Calculation 4 2 6 7" xfId="23729"/>
    <cellStyle name="Calculation 4 2 6 8" xfId="22201"/>
    <cellStyle name="Calculation 4 2 6 9" xfId="23220"/>
    <cellStyle name="Calculation 4 2 7" xfId="2493"/>
    <cellStyle name="Calculation 4 2 7 10" xfId="22543"/>
    <cellStyle name="Calculation 4 2 7 11" xfId="22855"/>
    <cellStyle name="Calculation 4 2 7 12" xfId="22727"/>
    <cellStyle name="Calculation 4 2 7 2" xfId="15052"/>
    <cellStyle name="Calculation 4 2 7 2 10" xfId="22400"/>
    <cellStyle name="Calculation 4 2 7 2 11" xfId="38205"/>
    <cellStyle name="Calculation 4 2 7 2 2" xfId="19887"/>
    <cellStyle name="Calculation 4 2 7 2 2 2" xfId="27821"/>
    <cellStyle name="Calculation 4 2 7 2 2 3" xfId="30393"/>
    <cellStyle name="Calculation 4 2 7 2 2 4" xfId="32835"/>
    <cellStyle name="Calculation 4 2 7 2 2 5" xfId="35239"/>
    <cellStyle name="Calculation 4 2 7 2 2 6" xfId="37472"/>
    <cellStyle name="Calculation 4 2 7 2 2 7" xfId="22082"/>
    <cellStyle name="Calculation 4 2 7 2 2 8" xfId="40073"/>
    <cellStyle name="Calculation 4 2 7 2 2 9" xfId="42432"/>
    <cellStyle name="Calculation 4 2 7 2 3" xfId="19720"/>
    <cellStyle name="Calculation 4 2 7 2 3 2" xfId="27654"/>
    <cellStyle name="Calculation 4 2 7 2 3 3" xfId="30226"/>
    <cellStyle name="Calculation 4 2 7 2 3 4" xfId="32668"/>
    <cellStyle name="Calculation 4 2 7 2 3 5" xfId="35072"/>
    <cellStyle name="Calculation 4 2 7 2 3 6" xfId="37317"/>
    <cellStyle name="Calculation 4 2 7 2 3 7" xfId="25021"/>
    <cellStyle name="Calculation 4 2 7 2 3 8" xfId="39906"/>
    <cellStyle name="Calculation 4 2 7 2 3 9" xfId="42265"/>
    <cellStyle name="Calculation 4 2 7 2 4" xfId="19795"/>
    <cellStyle name="Calculation 4 2 7 2 4 2" xfId="27729"/>
    <cellStyle name="Calculation 4 2 7 2 4 3" xfId="30301"/>
    <cellStyle name="Calculation 4 2 7 2 4 4" xfId="32743"/>
    <cellStyle name="Calculation 4 2 7 2 4 5" xfId="35147"/>
    <cellStyle name="Calculation 4 2 7 2 4 6" xfId="37382"/>
    <cellStyle name="Calculation 4 2 7 2 4 7" xfId="23556"/>
    <cellStyle name="Calculation 4 2 7 2 4 8" xfId="39981"/>
    <cellStyle name="Calculation 4 2 7 2 4 9" xfId="42340"/>
    <cellStyle name="Calculation 4 2 7 2 5" xfId="24763"/>
    <cellStyle name="Calculation 4 2 7 2 6" xfId="25482"/>
    <cellStyle name="Calculation 4 2 7 2 7" xfId="20979"/>
    <cellStyle name="Calculation 4 2 7 2 8" xfId="25297"/>
    <cellStyle name="Calculation 4 2 7 2 9" xfId="38377"/>
    <cellStyle name="Calculation 4 2 7 3" xfId="19591"/>
    <cellStyle name="Calculation 4 2 7 3 2" xfId="27525"/>
    <cellStyle name="Calculation 4 2 7 3 3" xfId="30097"/>
    <cellStyle name="Calculation 4 2 7 3 4" xfId="32539"/>
    <cellStyle name="Calculation 4 2 7 3 5" xfId="34943"/>
    <cellStyle name="Calculation 4 2 7 3 6" xfId="37188"/>
    <cellStyle name="Calculation 4 2 7 3 7" xfId="21474"/>
    <cellStyle name="Calculation 4 2 7 3 8" xfId="39777"/>
    <cellStyle name="Calculation 4 2 7 3 9" xfId="42136"/>
    <cellStyle name="Calculation 4 2 7 4" xfId="19374"/>
    <cellStyle name="Calculation 4 2 7 4 2" xfId="27308"/>
    <cellStyle name="Calculation 4 2 7 4 3" xfId="29880"/>
    <cellStyle name="Calculation 4 2 7 4 4" xfId="32322"/>
    <cellStyle name="Calculation 4 2 7 4 5" xfId="34726"/>
    <cellStyle name="Calculation 4 2 7 4 6" xfId="36971"/>
    <cellStyle name="Calculation 4 2 7 4 7" xfId="23513"/>
    <cellStyle name="Calculation 4 2 7 4 8" xfId="39560"/>
    <cellStyle name="Calculation 4 2 7 4 9" xfId="41919"/>
    <cellStyle name="Calculation 4 2 7 5" xfId="19070"/>
    <cellStyle name="Calculation 4 2 7 5 2" xfId="27004"/>
    <cellStyle name="Calculation 4 2 7 5 3" xfId="29576"/>
    <cellStyle name="Calculation 4 2 7 5 4" xfId="32018"/>
    <cellStyle name="Calculation 4 2 7 5 5" xfId="34422"/>
    <cellStyle name="Calculation 4 2 7 5 6" xfId="36667"/>
    <cellStyle name="Calculation 4 2 7 5 7" xfId="22010"/>
    <cellStyle name="Calculation 4 2 7 5 8" xfId="39256"/>
    <cellStyle name="Calculation 4 2 7 5 9" xfId="41615"/>
    <cellStyle name="Calculation 4 2 7 6" xfId="21755"/>
    <cellStyle name="Calculation 4 2 7 7" xfId="23728"/>
    <cellStyle name="Calculation 4 2 7 8" xfId="22202"/>
    <cellStyle name="Calculation 4 2 7 9" xfId="23219"/>
    <cellStyle name="Calculation 4 2 8" xfId="2494"/>
    <cellStyle name="Calculation 4 2 8 10" xfId="22544"/>
    <cellStyle name="Calculation 4 2 8 11" xfId="28629"/>
    <cellStyle name="Calculation 4 2 8 12" xfId="25942"/>
    <cellStyle name="Calculation 4 2 8 2" xfId="15053"/>
    <cellStyle name="Calculation 4 2 8 2 10" xfId="23875"/>
    <cellStyle name="Calculation 4 2 8 2 11" xfId="22910"/>
    <cellStyle name="Calculation 4 2 8 2 2" xfId="19879"/>
    <cellStyle name="Calculation 4 2 8 2 2 2" xfId="27813"/>
    <cellStyle name="Calculation 4 2 8 2 2 3" xfId="30385"/>
    <cellStyle name="Calculation 4 2 8 2 2 4" xfId="32827"/>
    <cellStyle name="Calculation 4 2 8 2 2 5" xfId="35231"/>
    <cellStyle name="Calculation 4 2 8 2 2 6" xfId="37466"/>
    <cellStyle name="Calculation 4 2 8 2 2 7" xfId="20803"/>
    <cellStyle name="Calculation 4 2 8 2 2 8" xfId="40065"/>
    <cellStyle name="Calculation 4 2 8 2 2 9" xfId="42424"/>
    <cellStyle name="Calculation 4 2 8 2 3" xfId="19719"/>
    <cellStyle name="Calculation 4 2 8 2 3 2" xfId="27653"/>
    <cellStyle name="Calculation 4 2 8 2 3 3" xfId="30225"/>
    <cellStyle name="Calculation 4 2 8 2 3 4" xfId="32667"/>
    <cellStyle name="Calculation 4 2 8 2 3 5" xfId="35071"/>
    <cellStyle name="Calculation 4 2 8 2 3 6" xfId="37316"/>
    <cellStyle name="Calculation 4 2 8 2 3 7" xfId="20795"/>
    <cellStyle name="Calculation 4 2 8 2 3 8" xfId="39905"/>
    <cellStyle name="Calculation 4 2 8 2 3 9" xfId="42264"/>
    <cellStyle name="Calculation 4 2 8 2 4" xfId="18676"/>
    <cellStyle name="Calculation 4 2 8 2 4 2" xfId="26610"/>
    <cellStyle name="Calculation 4 2 8 2 4 3" xfId="29182"/>
    <cellStyle name="Calculation 4 2 8 2 4 4" xfId="31624"/>
    <cellStyle name="Calculation 4 2 8 2 4 5" xfId="34028"/>
    <cellStyle name="Calculation 4 2 8 2 4 6" xfId="36280"/>
    <cellStyle name="Calculation 4 2 8 2 4 7" xfId="24509"/>
    <cellStyle name="Calculation 4 2 8 2 4 8" xfId="38862"/>
    <cellStyle name="Calculation 4 2 8 2 4 9" xfId="41221"/>
    <cellStyle name="Calculation 4 2 8 2 5" xfId="24764"/>
    <cellStyle name="Calculation 4 2 8 2 6" xfId="25486"/>
    <cellStyle name="Calculation 4 2 8 2 7" xfId="24106"/>
    <cellStyle name="Calculation 4 2 8 2 8" xfId="21641"/>
    <cellStyle name="Calculation 4 2 8 2 9" xfId="22380"/>
    <cellStyle name="Calculation 4 2 8 3" xfId="19590"/>
    <cellStyle name="Calculation 4 2 8 3 2" xfId="27524"/>
    <cellStyle name="Calculation 4 2 8 3 3" xfId="30096"/>
    <cellStyle name="Calculation 4 2 8 3 4" xfId="32538"/>
    <cellStyle name="Calculation 4 2 8 3 5" xfId="34942"/>
    <cellStyle name="Calculation 4 2 8 3 6" xfId="37187"/>
    <cellStyle name="Calculation 4 2 8 3 7" xfId="22054"/>
    <cellStyle name="Calculation 4 2 8 3 8" xfId="39776"/>
    <cellStyle name="Calculation 4 2 8 3 9" xfId="42135"/>
    <cellStyle name="Calculation 4 2 8 4" xfId="19373"/>
    <cellStyle name="Calculation 4 2 8 4 2" xfId="27307"/>
    <cellStyle name="Calculation 4 2 8 4 3" xfId="29879"/>
    <cellStyle name="Calculation 4 2 8 4 4" xfId="32321"/>
    <cellStyle name="Calculation 4 2 8 4 5" xfId="34725"/>
    <cellStyle name="Calculation 4 2 8 4 6" xfId="36970"/>
    <cellStyle name="Calculation 4 2 8 4 7" xfId="25348"/>
    <cellStyle name="Calculation 4 2 8 4 8" xfId="39559"/>
    <cellStyle name="Calculation 4 2 8 4 9" xfId="41918"/>
    <cellStyle name="Calculation 4 2 8 5" xfId="19071"/>
    <cellStyle name="Calculation 4 2 8 5 2" xfId="27005"/>
    <cellStyle name="Calculation 4 2 8 5 3" xfId="29577"/>
    <cellStyle name="Calculation 4 2 8 5 4" xfId="32019"/>
    <cellStyle name="Calculation 4 2 8 5 5" xfId="34423"/>
    <cellStyle name="Calculation 4 2 8 5 6" xfId="36668"/>
    <cellStyle name="Calculation 4 2 8 5 7" xfId="25345"/>
    <cellStyle name="Calculation 4 2 8 5 8" xfId="39257"/>
    <cellStyle name="Calculation 4 2 8 5 9" xfId="41616"/>
    <cellStyle name="Calculation 4 2 8 6" xfId="21756"/>
    <cellStyle name="Calculation 4 2 8 7" xfId="23727"/>
    <cellStyle name="Calculation 4 2 8 8" xfId="22203"/>
    <cellStyle name="Calculation 4 2 8 9" xfId="23218"/>
    <cellStyle name="Calculation 4 2 9" xfId="2495"/>
    <cellStyle name="Calculation 4 2 9 10" xfId="22545"/>
    <cellStyle name="Calculation 4 2 9 11" xfId="21422"/>
    <cellStyle name="Calculation 4 2 9 12" xfId="38599"/>
    <cellStyle name="Calculation 4 2 9 2" xfId="15054"/>
    <cellStyle name="Calculation 4 2 9 2 10" xfId="25127"/>
    <cellStyle name="Calculation 4 2 9 2 11" xfId="38199"/>
    <cellStyle name="Calculation 4 2 9 2 2" xfId="20213"/>
    <cellStyle name="Calculation 4 2 9 2 2 2" xfId="28147"/>
    <cellStyle name="Calculation 4 2 9 2 2 3" xfId="30718"/>
    <cellStyle name="Calculation 4 2 9 2 2 4" xfId="33160"/>
    <cellStyle name="Calculation 4 2 9 2 2 5" xfId="35564"/>
    <cellStyle name="Calculation 4 2 9 2 2 6" xfId="37772"/>
    <cellStyle name="Calculation 4 2 9 2 2 7" xfId="25660"/>
    <cellStyle name="Calculation 4 2 9 2 2 8" xfId="40398"/>
    <cellStyle name="Calculation 4 2 9 2 2 9" xfId="42757"/>
    <cellStyle name="Calculation 4 2 9 2 3" xfId="20413"/>
    <cellStyle name="Calculation 4 2 9 2 3 2" xfId="28347"/>
    <cellStyle name="Calculation 4 2 9 2 3 3" xfId="30916"/>
    <cellStyle name="Calculation 4 2 9 2 3 4" xfId="33358"/>
    <cellStyle name="Calculation 4 2 9 2 3 5" xfId="35762"/>
    <cellStyle name="Calculation 4 2 9 2 3 6" xfId="37964"/>
    <cellStyle name="Calculation 4 2 9 2 3 7" xfId="24303"/>
    <cellStyle name="Calculation 4 2 9 2 3 8" xfId="40596"/>
    <cellStyle name="Calculation 4 2 9 2 3 9" xfId="42955"/>
    <cellStyle name="Calculation 4 2 9 2 4" xfId="18612"/>
    <cellStyle name="Calculation 4 2 9 2 4 2" xfId="26546"/>
    <cellStyle name="Calculation 4 2 9 2 4 3" xfId="29118"/>
    <cellStyle name="Calculation 4 2 9 2 4 4" xfId="31560"/>
    <cellStyle name="Calculation 4 2 9 2 4 5" xfId="33964"/>
    <cellStyle name="Calculation 4 2 9 2 4 6" xfId="36222"/>
    <cellStyle name="Calculation 4 2 9 2 4 7" xfId="21970"/>
    <cellStyle name="Calculation 4 2 9 2 4 8" xfId="38798"/>
    <cellStyle name="Calculation 4 2 9 2 4 9" xfId="41157"/>
    <cellStyle name="Calculation 4 2 9 2 5" xfId="24765"/>
    <cellStyle name="Calculation 4 2 9 2 6" xfId="21332"/>
    <cellStyle name="Calculation 4 2 9 2 7" xfId="25144"/>
    <cellStyle name="Calculation 4 2 9 2 8" xfId="25303"/>
    <cellStyle name="Calculation 4 2 9 2 9" xfId="22996"/>
    <cellStyle name="Calculation 4 2 9 3" xfId="19589"/>
    <cellStyle name="Calculation 4 2 9 3 2" xfId="27523"/>
    <cellStyle name="Calculation 4 2 9 3 3" xfId="30095"/>
    <cellStyle name="Calculation 4 2 9 3 4" xfId="32537"/>
    <cellStyle name="Calculation 4 2 9 3 5" xfId="34941"/>
    <cellStyle name="Calculation 4 2 9 3 6" xfId="37186"/>
    <cellStyle name="Calculation 4 2 9 3 7" xfId="24548"/>
    <cellStyle name="Calculation 4 2 9 3 8" xfId="39775"/>
    <cellStyle name="Calculation 4 2 9 3 9" xfId="42134"/>
    <cellStyle name="Calculation 4 2 9 4" xfId="19372"/>
    <cellStyle name="Calculation 4 2 9 4 2" xfId="27306"/>
    <cellStyle name="Calculation 4 2 9 4 3" xfId="29878"/>
    <cellStyle name="Calculation 4 2 9 4 4" xfId="32320"/>
    <cellStyle name="Calculation 4 2 9 4 5" xfId="34724"/>
    <cellStyle name="Calculation 4 2 9 4 6" xfId="36969"/>
    <cellStyle name="Calculation 4 2 9 4 7" xfId="25072"/>
    <cellStyle name="Calculation 4 2 9 4 8" xfId="39558"/>
    <cellStyle name="Calculation 4 2 9 4 9" xfId="41917"/>
    <cellStyle name="Calculation 4 2 9 5" xfId="19735"/>
    <cellStyle name="Calculation 4 2 9 5 2" xfId="27669"/>
    <cellStyle name="Calculation 4 2 9 5 3" xfId="30241"/>
    <cellStyle name="Calculation 4 2 9 5 4" xfId="32683"/>
    <cellStyle name="Calculation 4 2 9 5 5" xfId="35087"/>
    <cellStyle name="Calculation 4 2 9 5 6" xfId="37332"/>
    <cellStyle name="Calculation 4 2 9 5 7" xfId="24260"/>
    <cellStyle name="Calculation 4 2 9 5 8" xfId="39921"/>
    <cellStyle name="Calculation 4 2 9 5 9" xfId="42280"/>
    <cellStyle name="Calculation 4 2 9 6" xfId="21757"/>
    <cellStyle name="Calculation 4 2 9 7" xfId="26172"/>
    <cellStyle name="Calculation 4 2 9 8" xfId="28840"/>
    <cellStyle name="Calculation 4 2 9 9" xfId="31308"/>
    <cellStyle name="Calculation 4 20" xfId="28841"/>
    <cellStyle name="Calculation 4 21" xfId="31309"/>
    <cellStyle name="Calculation 4 22" xfId="22533"/>
    <cellStyle name="Calculation 4 23" xfId="23910"/>
    <cellStyle name="Calculation 4 24" xfId="38600"/>
    <cellStyle name="Calculation 4 3" xfId="2496"/>
    <cellStyle name="Calculation 4 3 10" xfId="2497"/>
    <cellStyle name="Calculation 4 3 10 10" xfId="22547"/>
    <cellStyle name="Calculation 4 3 10 11" xfId="21180"/>
    <cellStyle name="Calculation 4 3 10 12" xfId="38598"/>
    <cellStyle name="Calculation 4 3 10 2" xfId="15056"/>
    <cellStyle name="Calculation 4 3 10 2 10" xfId="23874"/>
    <cellStyle name="Calculation 4 3 10 2 11" xfId="37509"/>
    <cellStyle name="Calculation 4 3 10 2 2" xfId="20212"/>
    <cellStyle name="Calculation 4 3 10 2 2 2" xfId="28146"/>
    <cellStyle name="Calculation 4 3 10 2 2 3" xfId="30717"/>
    <cellStyle name="Calculation 4 3 10 2 2 4" xfId="33159"/>
    <cellStyle name="Calculation 4 3 10 2 2 5" xfId="35563"/>
    <cellStyle name="Calculation 4 3 10 2 2 6" xfId="37771"/>
    <cellStyle name="Calculation 4 3 10 2 2 7" xfId="23811"/>
    <cellStyle name="Calculation 4 3 10 2 2 8" xfId="40397"/>
    <cellStyle name="Calculation 4 3 10 2 2 9" xfId="42756"/>
    <cellStyle name="Calculation 4 3 10 2 3" xfId="19857"/>
    <cellStyle name="Calculation 4 3 10 2 3 2" xfId="27791"/>
    <cellStyle name="Calculation 4 3 10 2 3 3" xfId="30363"/>
    <cellStyle name="Calculation 4 3 10 2 3 4" xfId="32805"/>
    <cellStyle name="Calculation 4 3 10 2 3 5" xfId="35209"/>
    <cellStyle name="Calculation 4 3 10 2 3 6" xfId="37444"/>
    <cellStyle name="Calculation 4 3 10 2 3 7" xfId="24375"/>
    <cellStyle name="Calculation 4 3 10 2 3 8" xfId="40043"/>
    <cellStyle name="Calculation 4 3 10 2 3 9" xfId="42402"/>
    <cellStyle name="Calculation 4 3 10 2 4" xfId="20407"/>
    <cellStyle name="Calculation 4 3 10 2 4 2" xfId="28341"/>
    <cellStyle name="Calculation 4 3 10 2 4 3" xfId="30910"/>
    <cellStyle name="Calculation 4 3 10 2 4 4" xfId="33352"/>
    <cellStyle name="Calculation 4 3 10 2 4 5" xfId="35756"/>
    <cellStyle name="Calculation 4 3 10 2 4 6" xfId="37958"/>
    <cellStyle name="Calculation 4 3 10 2 4 7" xfId="23831"/>
    <cellStyle name="Calculation 4 3 10 2 4 8" xfId="40590"/>
    <cellStyle name="Calculation 4 3 10 2 4 9" xfId="42949"/>
    <cellStyle name="Calculation 4 3 10 2 5" xfId="24767"/>
    <cellStyle name="Calculation 4 3 10 2 6" xfId="21331"/>
    <cellStyle name="Calculation 4 3 10 2 7" xfId="24108"/>
    <cellStyle name="Calculation 4 3 10 2 8" xfId="21640"/>
    <cellStyle name="Calculation 4 3 10 2 9" xfId="38253"/>
    <cellStyle name="Calculation 4 3 10 3" xfId="19587"/>
    <cellStyle name="Calculation 4 3 10 3 2" xfId="27521"/>
    <cellStyle name="Calculation 4 3 10 3 3" xfId="30093"/>
    <cellStyle name="Calculation 4 3 10 3 4" xfId="32535"/>
    <cellStyle name="Calculation 4 3 10 3 5" xfId="34939"/>
    <cellStyle name="Calculation 4 3 10 3 6" xfId="37184"/>
    <cellStyle name="Calculation 4 3 10 3 7" xfId="25263"/>
    <cellStyle name="Calculation 4 3 10 3 8" xfId="39773"/>
    <cellStyle name="Calculation 4 3 10 3 9" xfId="42132"/>
    <cellStyle name="Calculation 4 3 10 4" xfId="19370"/>
    <cellStyle name="Calculation 4 3 10 4 2" xfId="27304"/>
    <cellStyle name="Calculation 4 3 10 4 3" xfId="29876"/>
    <cellStyle name="Calculation 4 3 10 4 4" xfId="32318"/>
    <cellStyle name="Calculation 4 3 10 4 5" xfId="34722"/>
    <cellStyle name="Calculation 4 3 10 4 6" xfId="36967"/>
    <cellStyle name="Calculation 4 3 10 4 7" xfId="23512"/>
    <cellStyle name="Calculation 4 3 10 4 8" xfId="39556"/>
    <cellStyle name="Calculation 4 3 10 4 9" xfId="41915"/>
    <cellStyle name="Calculation 4 3 10 5" xfId="20271"/>
    <cellStyle name="Calculation 4 3 10 5 2" xfId="28205"/>
    <cellStyle name="Calculation 4 3 10 5 3" xfId="30776"/>
    <cellStyle name="Calculation 4 3 10 5 4" xfId="33218"/>
    <cellStyle name="Calculation 4 3 10 5 5" xfId="35622"/>
    <cellStyle name="Calculation 4 3 10 5 6" xfId="37830"/>
    <cellStyle name="Calculation 4 3 10 5 7" xfId="26180"/>
    <cellStyle name="Calculation 4 3 10 5 8" xfId="40456"/>
    <cellStyle name="Calculation 4 3 10 5 9" xfId="42815"/>
    <cellStyle name="Calculation 4 3 10 6" xfId="21759"/>
    <cellStyle name="Calculation 4 3 10 7" xfId="26171"/>
    <cellStyle name="Calculation 4 3 10 8" xfId="28839"/>
    <cellStyle name="Calculation 4 3 10 9" xfId="31307"/>
    <cellStyle name="Calculation 4 3 11" xfId="15055"/>
    <cellStyle name="Calculation 4 3 11 10" xfId="22465"/>
    <cellStyle name="Calculation 4 3 11 11" xfId="36004"/>
    <cellStyle name="Calculation 4 3 11 2" xfId="18795"/>
    <cellStyle name="Calculation 4 3 11 2 2" xfId="26729"/>
    <cellStyle name="Calculation 4 3 11 2 3" xfId="29301"/>
    <cellStyle name="Calculation 4 3 11 2 4" xfId="31743"/>
    <cellStyle name="Calculation 4 3 11 2 5" xfId="34147"/>
    <cellStyle name="Calculation 4 3 11 2 6" xfId="36399"/>
    <cellStyle name="Calculation 4 3 11 2 7" xfId="23397"/>
    <cellStyle name="Calculation 4 3 11 2 8" xfId="38981"/>
    <cellStyle name="Calculation 4 3 11 2 9" xfId="41340"/>
    <cellStyle name="Calculation 4 3 11 3" xfId="18969"/>
    <cellStyle name="Calculation 4 3 11 3 2" xfId="26903"/>
    <cellStyle name="Calculation 4 3 11 3 3" xfId="29475"/>
    <cellStyle name="Calculation 4 3 11 3 4" xfId="31917"/>
    <cellStyle name="Calculation 4 3 11 3 5" xfId="34321"/>
    <cellStyle name="Calculation 4 3 11 3 6" xfId="36566"/>
    <cellStyle name="Calculation 4 3 11 3 7" xfId="25058"/>
    <cellStyle name="Calculation 4 3 11 3 8" xfId="39155"/>
    <cellStyle name="Calculation 4 3 11 3 9" xfId="41514"/>
    <cellStyle name="Calculation 4 3 11 4" xfId="20323"/>
    <cellStyle name="Calculation 4 3 11 4 2" xfId="28257"/>
    <cellStyle name="Calculation 4 3 11 4 3" xfId="30828"/>
    <cellStyle name="Calculation 4 3 11 4 4" xfId="33270"/>
    <cellStyle name="Calculation 4 3 11 4 5" xfId="35674"/>
    <cellStyle name="Calculation 4 3 11 4 6" xfId="37876"/>
    <cellStyle name="Calculation 4 3 11 4 7" xfId="25238"/>
    <cellStyle name="Calculation 4 3 11 4 8" xfId="40508"/>
    <cellStyle name="Calculation 4 3 11 4 9" xfId="42867"/>
    <cellStyle name="Calculation 4 3 11 5" xfId="24766"/>
    <cellStyle name="Calculation 4 3 11 6" xfId="25485"/>
    <cellStyle name="Calculation 4 3 11 7" xfId="24107"/>
    <cellStyle name="Calculation 4 3 11 8" xfId="25798"/>
    <cellStyle name="Calculation 4 3 11 9" xfId="38229"/>
    <cellStyle name="Calculation 4 3 12" xfId="17399"/>
    <cellStyle name="Calculation 4 3 12 10" xfId="38305"/>
    <cellStyle name="Calculation 4 3 12 11" xfId="25246"/>
    <cellStyle name="Calculation 4 3 12 2" xfId="20013"/>
    <cellStyle name="Calculation 4 3 12 2 2" xfId="27947"/>
    <cellStyle name="Calculation 4 3 12 2 3" xfId="30518"/>
    <cellStyle name="Calculation 4 3 12 2 4" xfId="32960"/>
    <cellStyle name="Calculation 4 3 12 2 5" xfId="35364"/>
    <cellStyle name="Calculation 4 3 12 2 6" xfId="37577"/>
    <cellStyle name="Calculation 4 3 12 2 7" xfId="33810"/>
    <cellStyle name="Calculation 4 3 12 2 8" xfId="40198"/>
    <cellStyle name="Calculation 4 3 12 2 9" xfId="42557"/>
    <cellStyle name="Calculation 4 3 12 3" xfId="20312"/>
    <cellStyle name="Calculation 4 3 12 3 2" xfId="28246"/>
    <cellStyle name="Calculation 4 3 12 3 3" xfId="30817"/>
    <cellStyle name="Calculation 4 3 12 3 4" xfId="33259"/>
    <cellStyle name="Calculation 4 3 12 3 5" xfId="35663"/>
    <cellStyle name="Calculation 4 3 12 3 6" xfId="37865"/>
    <cellStyle name="Calculation 4 3 12 3 7" xfId="23822"/>
    <cellStyle name="Calculation 4 3 12 3 8" xfId="40497"/>
    <cellStyle name="Calculation 4 3 12 3 9" xfId="42856"/>
    <cellStyle name="Calculation 4 3 12 4" xfId="19896"/>
    <cellStyle name="Calculation 4 3 12 4 2" xfId="27830"/>
    <cellStyle name="Calculation 4 3 12 4 3" xfId="30402"/>
    <cellStyle name="Calculation 4 3 12 4 4" xfId="32844"/>
    <cellStyle name="Calculation 4 3 12 4 5" xfId="35248"/>
    <cellStyle name="Calculation 4 3 12 4 6" xfId="37481"/>
    <cellStyle name="Calculation 4 3 12 4 7" xfId="22083"/>
    <cellStyle name="Calculation 4 3 12 4 8" xfId="40082"/>
    <cellStyle name="Calculation 4 3 12 4 9" xfId="42441"/>
    <cellStyle name="Calculation 4 3 12 5" xfId="25859"/>
    <cellStyle name="Calculation 4 3 12 6" xfId="24980"/>
    <cellStyle name="Calculation 4 3 12 7" xfId="21232"/>
    <cellStyle name="Calculation 4 3 12 8" xfId="24192"/>
    <cellStyle name="Calculation 4 3 12 9" xfId="23288"/>
    <cellStyle name="Calculation 4 3 13" xfId="19588"/>
    <cellStyle name="Calculation 4 3 13 2" xfId="27522"/>
    <cellStyle name="Calculation 4 3 13 3" xfId="30094"/>
    <cellStyle name="Calculation 4 3 13 4" xfId="32536"/>
    <cellStyle name="Calculation 4 3 13 5" xfId="34940"/>
    <cellStyle name="Calculation 4 3 13 6" xfId="37185"/>
    <cellStyle name="Calculation 4 3 13 7" xfId="23535"/>
    <cellStyle name="Calculation 4 3 13 8" xfId="39774"/>
    <cellStyle name="Calculation 4 3 13 9" xfId="42133"/>
    <cellStyle name="Calculation 4 3 14" xfId="19371"/>
    <cellStyle name="Calculation 4 3 14 2" xfId="27305"/>
    <cellStyle name="Calculation 4 3 14 3" xfId="29877"/>
    <cellStyle name="Calculation 4 3 14 4" xfId="32319"/>
    <cellStyle name="Calculation 4 3 14 5" xfId="34723"/>
    <cellStyle name="Calculation 4 3 14 6" xfId="36968"/>
    <cellStyle name="Calculation 4 3 14 7" xfId="21464"/>
    <cellStyle name="Calculation 4 3 14 8" xfId="39557"/>
    <cellStyle name="Calculation 4 3 14 9" xfId="41916"/>
    <cellStyle name="Calculation 4 3 15" xfId="19072"/>
    <cellStyle name="Calculation 4 3 15 2" xfId="27006"/>
    <cellStyle name="Calculation 4 3 15 3" xfId="29578"/>
    <cellStyle name="Calculation 4 3 15 4" xfId="32020"/>
    <cellStyle name="Calculation 4 3 15 5" xfId="34424"/>
    <cellStyle name="Calculation 4 3 15 6" xfId="36669"/>
    <cellStyle name="Calculation 4 3 15 7" xfId="23454"/>
    <cellStyle name="Calculation 4 3 15 8" xfId="39258"/>
    <cellStyle name="Calculation 4 3 15 9" xfId="41617"/>
    <cellStyle name="Calculation 4 3 16" xfId="21758"/>
    <cellStyle name="Calculation 4 3 17" xfId="23726"/>
    <cellStyle name="Calculation 4 3 18" xfId="22204"/>
    <cellStyle name="Calculation 4 3 19" xfId="23217"/>
    <cellStyle name="Calculation 4 3 2" xfId="2498"/>
    <cellStyle name="Calculation 4 3 2 10" xfId="22548"/>
    <cellStyle name="Calculation 4 3 2 11" xfId="24055"/>
    <cellStyle name="Calculation 4 3 2 12" xfId="25943"/>
    <cellStyle name="Calculation 4 3 2 2" xfId="15057"/>
    <cellStyle name="Calculation 4 3 2 2 10" xfId="23894"/>
    <cellStyle name="Calculation 4 3 2 2 11" xfId="24025"/>
    <cellStyle name="Calculation 4 3 2 2 2" xfId="18794"/>
    <cellStyle name="Calculation 4 3 2 2 2 2" xfId="26728"/>
    <cellStyle name="Calculation 4 3 2 2 2 3" xfId="29300"/>
    <cellStyle name="Calculation 4 3 2 2 2 4" xfId="31742"/>
    <cellStyle name="Calculation 4 3 2 2 2 5" xfId="34146"/>
    <cellStyle name="Calculation 4 3 2 2 2 6" xfId="36398"/>
    <cellStyle name="Calculation 4 3 2 2 2 7" xfId="24515"/>
    <cellStyle name="Calculation 4 3 2 2 2 8" xfId="38980"/>
    <cellStyle name="Calculation 4 3 2 2 2 9" xfId="41339"/>
    <cellStyle name="Calculation 4 3 2 2 3" xfId="20373"/>
    <cellStyle name="Calculation 4 3 2 2 3 2" xfId="28307"/>
    <cellStyle name="Calculation 4 3 2 2 3 3" xfId="30878"/>
    <cellStyle name="Calculation 4 3 2 2 3 4" xfId="33320"/>
    <cellStyle name="Calculation 4 3 2 2 3 5" xfId="35724"/>
    <cellStyle name="Calculation 4 3 2 2 3 6" xfId="37926"/>
    <cellStyle name="Calculation 4 3 2 2 3 7" xfId="22133"/>
    <cellStyle name="Calculation 4 3 2 2 3 8" xfId="40558"/>
    <cellStyle name="Calculation 4 3 2 2 3 9" xfId="42917"/>
    <cellStyle name="Calculation 4 3 2 2 4" xfId="18902"/>
    <cellStyle name="Calculation 4 3 2 2 4 2" xfId="26836"/>
    <cellStyle name="Calculation 4 3 2 2 4 3" xfId="29408"/>
    <cellStyle name="Calculation 4 3 2 2 4 4" xfId="31850"/>
    <cellStyle name="Calculation 4 3 2 2 4 5" xfId="34254"/>
    <cellStyle name="Calculation 4 3 2 2 4 6" xfId="36499"/>
    <cellStyle name="Calculation 4 3 2 2 4 7" xfId="21444"/>
    <cellStyle name="Calculation 4 3 2 2 4 8" xfId="39088"/>
    <cellStyle name="Calculation 4 3 2 2 4 9" xfId="41447"/>
    <cellStyle name="Calculation 4 3 2 2 5" xfId="24768"/>
    <cellStyle name="Calculation 4 3 2 2 6" xfId="25484"/>
    <cellStyle name="Calculation 4 3 2 2 7" xfId="25145"/>
    <cellStyle name="Calculation 4 3 2 2 8" xfId="24442"/>
    <cellStyle name="Calculation 4 3 2 2 9" xfId="38286"/>
    <cellStyle name="Calculation 4 3 2 3" xfId="20399"/>
    <cellStyle name="Calculation 4 3 2 3 2" xfId="28333"/>
    <cellStyle name="Calculation 4 3 2 3 3" xfId="30902"/>
    <cellStyle name="Calculation 4 3 2 3 4" xfId="33344"/>
    <cellStyle name="Calculation 4 3 2 3 5" xfId="35748"/>
    <cellStyle name="Calculation 4 3 2 3 6" xfId="37950"/>
    <cellStyle name="Calculation 4 3 2 3 7" xfId="28845"/>
    <cellStyle name="Calculation 4 3 2 3 8" xfId="40582"/>
    <cellStyle name="Calculation 4 3 2 3 9" xfId="42941"/>
    <cellStyle name="Calculation 4 3 2 4" xfId="19369"/>
    <cellStyle name="Calculation 4 3 2 4 2" xfId="27303"/>
    <cellStyle name="Calculation 4 3 2 4 3" xfId="29875"/>
    <cellStyle name="Calculation 4 3 2 4 4" xfId="32317"/>
    <cellStyle name="Calculation 4 3 2 4 5" xfId="34721"/>
    <cellStyle name="Calculation 4 3 2 4 6" xfId="36966"/>
    <cellStyle name="Calculation 4 3 2 4 7" xfId="25211"/>
    <cellStyle name="Calculation 4 3 2 4 8" xfId="39555"/>
    <cellStyle name="Calculation 4 3 2 4 9" xfId="41914"/>
    <cellStyle name="Calculation 4 3 2 5" xfId="19073"/>
    <cellStyle name="Calculation 4 3 2 5 2" xfId="27007"/>
    <cellStyle name="Calculation 4 3 2 5 3" xfId="29579"/>
    <cellStyle name="Calculation 4 3 2 5 4" xfId="32021"/>
    <cellStyle name="Calculation 4 3 2 5 5" xfId="34425"/>
    <cellStyle name="Calculation 4 3 2 5 6" xfId="36670"/>
    <cellStyle name="Calculation 4 3 2 5 7" xfId="21558"/>
    <cellStyle name="Calculation 4 3 2 5 8" xfId="39259"/>
    <cellStyle name="Calculation 4 3 2 5 9" xfId="41618"/>
    <cellStyle name="Calculation 4 3 2 6" xfId="21760"/>
    <cellStyle name="Calculation 4 3 2 7" xfId="23725"/>
    <cellStyle name="Calculation 4 3 2 8" xfId="22205"/>
    <cellStyle name="Calculation 4 3 2 9" xfId="23216"/>
    <cellStyle name="Calculation 4 3 20" xfId="22546"/>
    <cellStyle name="Calculation 4 3 21" xfId="25114"/>
    <cellStyle name="Calculation 4 3 22" xfId="22728"/>
    <cellStyle name="Calculation 4 3 3" xfId="2499"/>
    <cellStyle name="Calculation 4 3 3 10" xfId="22549"/>
    <cellStyle name="Calculation 4 3 3 11" xfId="28622"/>
    <cellStyle name="Calculation 4 3 3 12" xfId="22729"/>
    <cellStyle name="Calculation 4 3 3 2" xfId="15058"/>
    <cellStyle name="Calculation 4 3 3 2 10" xfId="22989"/>
    <cellStyle name="Calculation 4 3 3 2 11" xfId="23063"/>
    <cellStyle name="Calculation 4 3 3 2 2" xfId="20211"/>
    <cellStyle name="Calculation 4 3 3 2 2 2" xfId="28145"/>
    <cellStyle name="Calculation 4 3 3 2 2 3" xfId="30716"/>
    <cellStyle name="Calculation 4 3 3 2 2 4" xfId="33158"/>
    <cellStyle name="Calculation 4 3 3 2 2 5" xfId="35562"/>
    <cellStyle name="Calculation 4 3 3 2 2 6" xfId="37770"/>
    <cellStyle name="Calculation 4 3 3 2 2 7" xfId="21500"/>
    <cellStyle name="Calculation 4 3 3 2 2 8" xfId="40396"/>
    <cellStyle name="Calculation 4 3 3 2 2 9" xfId="42755"/>
    <cellStyle name="Calculation 4 3 3 2 3" xfId="20122"/>
    <cellStyle name="Calculation 4 3 3 2 3 2" xfId="28056"/>
    <cellStyle name="Calculation 4 3 3 2 3 3" xfId="30627"/>
    <cellStyle name="Calculation 4 3 3 2 3 4" xfId="33069"/>
    <cellStyle name="Calculation 4 3 3 2 3 5" xfId="35473"/>
    <cellStyle name="Calculation 4 3 3 2 3 6" xfId="37681"/>
    <cellStyle name="Calculation 4 3 3 2 3 7" xfId="21496"/>
    <cellStyle name="Calculation 4 3 3 2 3 8" xfId="40307"/>
    <cellStyle name="Calculation 4 3 3 2 3 9" xfId="42666"/>
    <cellStyle name="Calculation 4 3 3 2 4" xfId="19672"/>
    <cellStyle name="Calculation 4 3 3 2 4 2" xfId="27606"/>
    <cellStyle name="Calculation 4 3 3 2 4 3" xfId="30178"/>
    <cellStyle name="Calculation 4 3 3 2 4 4" xfId="32620"/>
    <cellStyle name="Calculation 4 3 3 2 4 5" xfId="35024"/>
    <cellStyle name="Calculation 4 3 3 2 4 6" xfId="37269"/>
    <cellStyle name="Calculation 4 3 3 2 4 7" xfId="23545"/>
    <cellStyle name="Calculation 4 3 3 2 4 8" xfId="39858"/>
    <cellStyle name="Calculation 4 3 3 2 4 9" xfId="42217"/>
    <cellStyle name="Calculation 4 3 3 2 5" xfId="24769"/>
    <cellStyle name="Calculation 4 3 3 2 6" xfId="21330"/>
    <cellStyle name="Calculation 4 3 3 2 7" xfId="21371"/>
    <cellStyle name="Calculation 4 3 3 2 8" xfId="25123"/>
    <cellStyle name="Calculation 4 3 3 2 9" xfId="38364"/>
    <cellStyle name="Calculation 4 3 3 3" xfId="19586"/>
    <cellStyle name="Calculation 4 3 3 3 2" xfId="27520"/>
    <cellStyle name="Calculation 4 3 3 3 3" xfId="30092"/>
    <cellStyle name="Calculation 4 3 3 3 4" xfId="32534"/>
    <cellStyle name="Calculation 4 3 3 3 5" xfId="34938"/>
    <cellStyle name="Calculation 4 3 3 3 6" xfId="37183"/>
    <cellStyle name="Calculation 4 3 3 3 7" xfId="28920"/>
    <cellStyle name="Calculation 4 3 3 3 8" xfId="39772"/>
    <cellStyle name="Calculation 4 3 3 3 9" xfId="42131"/>
    <cellStyle name="Calculation 4 3 3 4" xfId="19368"/>
    <cellStyle name="Calculation 4 3 3 4 2" xfId="27302"/>
    <cellStyle name="Calculation 4 3 3 4 3" xfId="29874"/>
    <cellStyle name="Calculation 4 3 3 4 4" xfId="32316"/>
    <cellStyle name="Calculation 4 3 3 4 5" xfId="34720"/>
    <cellStyle name="Calculation 4 3 3 4 6" xfId="36965"/>
    <cellStyle name="Calculation 4 3 3 4 7" xfId="23957"/>
    <cellStyle name="Calculation 4 3 3 4 8" xfId="39554"/>
    <cellStyle name="Calculation 4 3 3 4 9" xfId="41913"/>
    <cellStyle name="Calculation 4 3 3 5" xfId="19074"/>
    <cellStyle name="Calculation 4 3 3 5 2" xfId="27008"/>
    <cellStyle name="Calculation 4 3 3 5 3" xfId="29580"/>
    <cellStyle name="Calculation 4 3 3 5 4" xfId="32022"/>
    <cellStyle name="Calculation 4 3 3 5 5" xfId="34426"/>
    <cellStyle name="Calculation 4 3 3 5 6" xfId="36671"/>
    <cellStyle name="Calculation 4 3 3 5 7" xfId="25611"/>
    <cellStyle name="Calculation 4 3 3 5 8" xfId="39260"/>
    <cellStyle name="Calculation 4 3 3 5 9" xfId="41619"/>
    <cellStyle name="Calculation 4 3 3 6" xfId="21761"/>
    <cellStyle name="Calculation 4 3 3 7" xfId="23724"/>
    <cellStyle name="Calculation 4 3 3 8" xfId="22206"/>
    <cellStyle name="Calculation 4 3 3 9" xfId="23215"/>
    <cellStyle name="Calculation 4 3 4" xfId="2500"/>
    <cellStyle name="Calculation 4 3 4 10" xfId="22550"/>
    <cellStyle name="Calculation 4 3 4 11" xfId="22854"/>
    <cellStyle name="Calculation 4 3 4 12" xfId="25944"/>
    <cellStyle name="Calculation 4 3 4 2" xfId="15059"/>
    <cellStyle name="Calculation 4 3 4 2 10" xfId="33738"/>
    <cellStyle name="Calculation 4 3 4 2 11" xfId="37629"/>
    <cellStyle name="Calculation 4 3 4 2 2" xfId="18793"/>
    <cellStyle name="Calculation 4 3 4 2 2 2" xfId="26727"/>
    <cellStyle name="Calculation 4 3 4 2 2 3" xfId="29299"/>
    <cellStyle name="Calculation 4 3 4 2 2 4" xfId="31741"/>
    <cellStyle name="Calculation 4 3 4 2 2 5" xfId="34145"/>
    <cellStyle name="Calculation 4 3 4 2 2 6" xfId="36397"/>
    <cellStyle name="Calculation 4 3 4 2 2 7" xfId="21438"/>
    <cellStyle name="Calculation 4 3 4 2 2 8" xfId="38979"/>
    <cellStyle name="Calculation 4 3 4 2 2 9" xfId="41338"/>
    <cellStyle name="Calculation 4 3 4 2 3" xfId="18968"/>
    <cellStyle name="Calculation 4 3 4 2 3 2" xfId="26902"/>
    <cellStyle name="Calculation 4 3 4 2 3 3" xfId="29474"/>
    <cellStyle name="Calculation 4 3 4 2 3 4" xfId="31916"/>
    <cellStyle name="Calculation 4 3 4 2 3 5" xfId="34320"/>
    <cellStyle name="Calculation 4 3 4 2 3 6" xfId="36565"/>
    <cellStyle name="Calculation 4 3 4 2 3 7" xfId="21045"/>
    <cellStyle name="Calculation 4 3 4 2 3 8" xfId="39154"/>
    <cellStyle name="Calculation 4 3 4 2 3 9" xfId="41513"/>
    <cellStyle name="Calculation 4 3 4 2 4" xfId="19792"/>
    <cellStyle name="Calculation 4 3 4 2 4 2" xfId="27726"/>
    <cellStyle name="Calculation 4 3 4 2 4 3" xfId="30298"/>
    <cellStyle name="Calculation 4 3 4 2 4 4" xfId="32740"/>
    <cellStyle name="Calculation 4 3 4 2 4 5" xfId="35144"/>
    <cellStyle name="Calculation 4 3 4 2 4 6" xfId="37379"/>
    <cellStyle name="Calculation 4 3 4 2 4 7" xfId="22073"/>
    <cellStyle name="Calculation 4 3 4 2 4 8" xfId="39978"/>
    <cellStyle name="Calculation 4 3 4 2 4 9" xfId="42337"/>
    <cellStyle name="Calculation 4 3 4 2 5" xfId="24770"/>
    <cellStyle name="Calculation 4 3 4 2 6" xfId="25483"/>
    <cellStyle name="Calculation 4 3 4 2 7" xfId="24109"/>
    <cellStyle name="Calculation 4 3 4 2 8" xfId="25797"/>
    <cellStyle name="Calculation 4 3 4 2 9" xfId="38191"/>
    <cellStyle name="Calculation 4 3 4 3" xfId="19585"/>
    <cellStyle name="Calculation 4 3 4 3 2" xfId="27519"/>
    <cellStyle name="Calculation 4 3 4 3 3" xfId="30091"/>
    <cellStyle name="Calculation 4 3 4 3 4" xfId="32533"/>
    <cellStyle name="Calculation 4 3 4 3 5" xfId="34937"/>
    <cellStyle name="Calculation 4 3 4 3 6" xfId="37182"/>
    <cellStyle name="Calculation 4 3 4 3 7" xfId="25728"/>
    <cellStyle name="Calculation 4 3 4 3 8" xfId="39771"/>
    <cellStyle name="Calculation 4 3 4 3 9" xfId="42130"/>
    <cellStyle name="Calculation 4 3 4 4" xfId="19367"/>
    <cellStyle name="Calculation 4 3 4 4 2" xfId="27301"/>
    <cellStyle name="Calculation 4 3 4 4 3" xfId="29873"/>
    <cellStyle name="Calculation 4 3 4 4 4" xfId="32315"/>
    <cellStyle name="Calculation 4 3 4 4 5" xfId="34719"/>
    <cellStyle name="Calculation 4 3 4 4 6" xfId="36964"/>
    <cellStyle name="Calculation 4 3 4 4 7" xfId="23511"/>
    <cellStyle name="Calculation 4 3 4 4 8" xfId="39553"/>
    <cellStyle name="Calculation 4 3 4 4 9" xfId="41912"/>
    <cellStyle name="Calculation 4 3 4 5" xfId="19075"/>
    <cellStyle name="Calculation 4 3 4 5 2" xfId="27009"/>
    <cellStyle name="Calculation 4 3 4 5 3" xfId="29581"/>
    <cellStyle name="Calculation 4 3 4 5 4" xfId="32023"/>
    <cellStyle name="Calculation 4 3 4 5 5" xfId="34427"/>
    <cellStyle name="Calculation 4 3 4 5 6" xfId="36672"/>
    <cellStyle name="Calculation 4 3 4 5 7" xfId="22009"/>
    <cellStyle name="Calculation 4 3 4 5 8" xfId="39261"/>
    <cellStyle name="Calculation 4 3 4 5 9" xfId="41620"/>
    <cellStyle name="Calculation 4 3 4 6" xfId="21762"/>
    <cellStyle name="Calculation 4 3 4 7" xfId="23723"/>
    <cellStyle name="Calculation 4 3 4 8" xfId="22207"/>
    <cellStyle name="Calculation 4 3 4 9" xfId="23214"/>
    <cellStyle name="Calculation 4 3 5" xfId="2501"/>
    <cellStyle name="Calculation 4 3 5 10" xfId="22551"/>
    <cellStyle name="Calculation 4 3 5 11" xfId="28623"/>
    <cellStyle name="Calculation 4 3 5 12" xfId="38434"/>
    <cellStyle name="Calculation 4 3 5 2" xfId="15060"/>
    <cellStyle name="Calculation 4 3 5 2 10" xfId="23338"/>
    <cellStyle name="Calculation 4 3 5 2 11" xfId="38664"/>
    <cellStyle name="Calculation 4 3 5 2 2" xfId="20210"/>
    <cellStyle name="Calculation 4 3 5 2 2 2" xfId="28144"/>
    <cellStyle name="Calculation 4 3 5 2 2 3" xfId="30715"/>
    <cellStyle name="Calculation 4 3 5 2 2 4" xfId="33157"/>
    <cellStyle name="Calculation 4 3 5 2 2 5" xfId="35561"/>
    <cellStyle name="Calculation 4 3 5 2 2 6" xfId="37769"/>
    <cellStyle name="Calculation 4 3 5 2 2 7" xfId="25736"/>
    <cellStyle name="Calculation 4 3 5 2 2 8" xfId="40395"/>
    <cellStyle name="Calculation 4 3 5 2 2 9" xfId="42754"/>
    <cellStyle name="Calculation 4 3 5 2 3" xfId="19856"/>
    <cellStyle name="Calculation 4 3 5 2 3 2" xfId="27790"/>
    <cellStyle name="Calculation 4 3 5 2 3 3" xfId="30362"/>
    <cellStyle name="Calculation 4 3 5 2 3 4" xfId="32804"/>
    <cellStyle name="Calculation 4 3 5 2 3 5" xfId="35208"/>
    <cellStyle name="Calculation 4 3 5 2 3 6" xfId="37443"/>
    <cellStyle name="Calculation 4 3 5 2 3 7" xfId="23561"/>
    <cellStyle name="Calculation 4 3 5 2 3 8" xfId="40042"/>
    <cellStyle name="Calculation 4 3 5 2 3 9" xfId="42401"/>
    <cellStyle name="Calculation 4 3 5 2 4" xfId="20251"/>
    <cellStyle name="Calculation 4 3 5 2 4 2" xfId="28185"/>
    <cellStyle name="Calculation 4 3 5 2 4 3" xfId="30756"/>
    <cellStyle name="Calculation 4 3 5 2 4 4" xfId="33198"/>
    <cellStyle name="Calculation 4 3 5 2 4 5" xfId="35602"/>
    <cellStyle name="Calculation 4 3 5 2 4 6" xfId="37810"/>
    <cellStyle name="Calculation 4 3 5 2 4 7" xfId="20936"/>
    <cellStyle name="Calculation 4 3 5 2 4 8" xfId="40436"/>
    <cellStyle name="Calculation 4 3 5 2 4 9" xfId="42795"/>
    <cellStyle name="Calculation 4 3 5 2 5" xfId="24771"/>
    <cellStyle name="Calculation 4 3 5 2 6" xfId="21329"/>
    <cellStyle name="Calculation 4 3 5 2 7" xfId="28984"/>
    <cellStyle name="Calculation 4 3 5 2 8" xfId="31426"/>
    <cellStyle name="Calculation 4 3 5 2 9" xfId="38169"/>
    <cellStyle name="Calculation 4 3 5 3" xfId="19584"/>
    <cellStyle name="Calculation 4 3 5 3 2" xfId="27518"/>
    <cellStyle name="Calculation 4 3 5 3 3" xfId="30090"/>
    <cellStyle name="Calculation 4 3 5 3 4" xfId="32532"/>
    <cellStyle name="Calculation 4 3 5 3 5" xfId="34936"/>
    <cellStyle name="Calculation 4 3 5 3 6" xfId="37181"/>
    <cellStyle name="Calculation 4 3 5 3 7" xfId="24942"/>
    <cellStyle name="Calculation 4 3 5 3 8" xfId="39770"/>
    <cellStyle name="Calculation 4 3 5 3 9" xfId="42129"/>
    <cellStyle name="Calculation 4 3 5 4" xfId="19366"/>
    <cellStyle name="Calculation 4 3 5 4 2" xfId="27300"/>
    <cellStyle name="Calculation 4 3 5 4 3" xfId="29872"/>
    <cellStyle name="Calculation 4 3 5 4 4" xfId="32314"/>
    <cellStyle name="Calculation 4 3 5 4 5" xfId="34718"/>
    <cellStyle name="Calculation 4 3 5 4 6" xfId="36963"/>
    <cellStyle name="Calculation 4 3 5 4 7" xfId="24537"/>
    <cellStyle name="Calculation 4 3 5 4 8" xfId="39552"/>
    <cellStyle name="Calculation 4 3 5 4 9" xfId="41911"/>
    <cellStyle name="Calculation 4 3 5 5" xfId="19076"/>
    <cellStyle name="Calculation 4 3 5 5 2" xfId="27010"/>
    <cellStyle name="Calculation 4 3 5 5 3" xfId="29582"/>
    <cellStyle name="Calculation 4 3 5 5 4" xfId="32024"/>
    <cellStyle name="Calculation 4 3 5 5 5" xfId="34428"/>
    <cellStyle name="Calculation 4 3 5 5 6" xfId="36673"/>
    <cellStyle name="Calculation 4 3 5 5 7" xfId="23455"/>
    <cellStyle name="Calculation 4 3 5 5 8" xfId="39262"/>
    <cellStyle name="Calculation 4 3 5 5 9" xfId="41621"/>
    <cellStyle name="Calculation 4 3 5 6" xfId="21763"/>
    <cellStyle name="Calculation 4 3 5 7" xfId="23722"/>
    <cellStyle name="Calculation 4 3 5 8" xfId="22208"/>
    <cellStyle name="Calculation 4 3 5 9" xfId="23213"/>
    <cellStyle name="Calculation 4 3 6" xfId="2502"/>
    <cellStyle name="Calculation 4 3 6 10" xfId="22552"/>
    <cellStyle name="Calculation 4 3 6 11" xfId="22853"/>
    <cellStyle name="Calculation 4 3 6 12" xfId="38326"/>
    <cellStyle name="Calculation 4 3 6 2" xfId="15061"/>
    <cellStyle name="Calculation 4 3 6 2 10" xfId="24498"/>
    <cellStyle name="Calculation 4 3 6 2 11" xfId="38655"/>
    <cellStyle name="Calculation 4 3 6 2 2" xfId="18792"/>
    <cellStyle name="Calculation 4 3 6 2 2 2" xfId="26726"/>
    <cellStyle name="Calculation 4 3 6 2 2 3" xfId="29298"/>
    <cellStyle name="Calculation 4 3 6 2 2 4" xfId="31740"/>
    <cellStyle name="Calculation 4 3 6 2 2 5" xfId="34144"/>
    <cellStyle name="Calculation 4 3 6 2 2 6" xfId="36396"/>
    <cellStyle name="Calculation 4 3 6 2 2 7" xfId="33814"/>
    <cellStyle name="Calculation 4 3 6 2 2 8" xfId="38978"/>
    <cellStyle name="Calculation 4 3 6 2 2 9" xfId="41337"/>
    <cellStyle name="Calculation 4 3 6 2 3" xfId="18967"/>
    <cellStyle name="Calculation 4 3 6 2 3 2" xfId="26901"/>
    <cellStyle name="Calculation 4 3 6 2 3 3" xfId="29473"/>
    <cellStyle name="Calculation 4 3 6 2 3 4" xfId="31915"/>
    <cellStyle name="Calculation 4 3 6 2 3 5" xfId="34319"/>
    <cellStyle name="Calculation 4 3 6 2 3 6" xfId="36564"/>
    <cellStyle name="Calculation 4 3 6 2 3 7" xfId="28934"/>
    <cellStyle name="Calculation 4 3 6 2 3 8" xfId="39153"/>
    <cellStyle name="Calculation 4 3 6 2 3 9" xfId="41512"/>
    <cellStyle name="Calculation 4 3 6 2 4" xfId="20324"/>
    <cellStyle name="Calculation 4 3 6 2 4 2" xfId="28258"/>
    <cellStyle name="Calculation 4 3 6 2 4 3" xfId="30829"/>
    <cellStyle name="Calculation 4 3 6 2 4 4" xfId="33271"/>
    <cellStyle name="Calculation 4 3 6 2 4 5" xfId="35675"/>
    <cellStyle name="Calculation 4 3 6 2 4 6" xfId="37877"/>
    <cellStyle name="Calculation 4 3 6 2 4 7" xfId="25745"/>
    <cellStyle name="Calculation 4 3 6 2 4 8" xfId="40509"/>
    <cellStyle name="Calculation 4 3 6 2 4 9" xfId="42868"/>
    <cellStyle name="Calculation 4 3 6 2 5" xfId="24772"/>
    <cellStyle name="Calculation 4 3 6 2 6" xfId="21328"/>
    <cellStyle name="Calculation 4 3 6 2 7" xfId="28955"/>
    <cellStyle name="Calculation 4 3 6 2 8" xfId="31399"/>
    <cellStyle name="Calculation 4 3 6 2 9" xfId="24015"/>
    <cellStyle name="Calculation 4 3 6 3" xfId="19583"/>
    <cellStyle name="Calculation 4 3 6 3 2" xfId="27517"/>
    <cellStyle name="Calculation 4 3 6 3 3" xfId="30089"/>
    <cellStyle name="Calculation 4 3 6 3 4" xfId="32531"/>
    <cellStyle name="Calculation 4 3 6 3 5" xfId="34935"/>
    <cellStyle name="Calculation 4 3 6 3 6" xfId="37180"/>
    <cellStyle name="Calculation 4 3 6 3 7" xfId="24648"/>
    <cellStyle name="Calculation 4 3 6 3 8" xfId="39769"/>
    <cellStyle name="Calculation 4 3 6 3 9" xfId="42128"/>
    <cellStyle name="Calculation 4 3 6 4" xfId="19365"/>
    <cellStyle name="Calculation 4 3 6 4 2" xfId="27299"/>
    <cellStyle name="Calculation 4 3 6 4 3" xfId="29871"/>
    <cellStyle name="Calculation 4 3 6 4 4" xfId="32313"/>
    <cellStyle name="Calculation 4 3 6 4 5" xfId="34717"/>
    <cellStyle name="Calculation 4 3 6 4 6" xfId="36962"/>
    <cellStyle name="Calculation 4 3 6 4 7" xfId="25212"/>
    <cellStyle name="Calculation 4 3 6 4 8" xfId="39551"/>
    <cellStyle name="Calculation 4 3 6 4 9" xfId="41910"/>
    <cellStyle name="Calculation 4 3 6 5" xfId="19077"/>
    <cellStyle name="Calculation 4 3 6 5 2" xfId="27011"/>
    <cellStyle name="Calculation 4 3 6 5 3" xfId="29583"/>
    <cellStyle name="Calculation 4 3 6 5 4" xfId="32025"/>
    <cellStyle name="Calculation 4 3 6 5 5" xfId="34429"/>
    <cellStyle name="Calculation 4 3 6 5 6" xfId="36674"/>
    <cellStyle name="Calculation 4 3 6 5 7" xfId="24361"/>
    <cellStyle name="Calculation 4 3 6 5 8" xfId="39263"/>
    <cellStyle name="Calculation 4 3 6 5 9" xfId="41622"/>
    <cellStyle name="Calculation 4 3 6 6" xfId="21764"/>
    <cellStyle name="Calculation 4 3 6 7" xfId="23721"/>
    <cellStyle name="Calculation 4 3 6 8" xfId="22209"/>
    <cellStyle name="Calculation 4 3 6 9" xfId="23212"/>
    <cellStyle name="Calculation 4 3 7" xfId="2503"/>
    <cellStyle name="Calculation 4 3 7 10" xfId="22553"/>
    <cellStyle name="Calculation 4 3 7 11" xfId="28624"/>
    <cellStyle name="Calculation 4 3 7 12" xfId="38349"/>
    <cellStyle name="Calculation 4 3 7 2" xfId="15062"/>
    <cellStyle name="Calculation 4 3 7 2 10" xfId="21958"/>
    <cellStyle name="Calculation 4 3 7 2 11" xfId="38657"/>
    <cellStyle name="Calculation 4 3 7 2 2" xfId="20209"/>
    <cellStyle name="Calculation 4 3 7 2 2 2" xfId="28143"/>
    <cellStyle name="Calculation 4 3 7 2 2 3" xfId="30714"/>
    <cellStyle name="Calculation 4 3 7 2 2 4" xfId="33156"/>
    <cellStyle name="Calculation 4 3 7 2 2 5" xfId="35560"/>
    <cellStyle name="Calculation 4 3 7 2 2 6" xfId="37768"/>
    <cellStyle name="Calculation 4 3 7 2 2 7" xfId="20842"/>
    <cellStyle name="Calculation 4 3 7 2 2 8" xfId="40394"/>
    <cellStyle name="Calculation 4 3 7 2 2 9" xfId="42753"/>
    <cellStyle name="Calculation 4 3 7 2 3" xfId="18705"/>
    <cellStyle name="Calculation 4 3 7 2 3 2" xfId="26639"/>
    <cellStyle name="Calculation 4 3 7 2 3 3" xfId="29211"/>
    <cellStyle name="Calculation 4 3 7 2 3 4" xfId="31653"/>
    <cellStyle name="Calculation 4 3 7 2 3 5" xfId="34057"/>
    <cellStyle name="Calculation 4 3 7 2 3 6" xfId="36309"/>
    <cellStyle name="Calculation 4 3 7 2 3 7" xfId="23384"/>
    <cellStyle name="Calculation 4 3 7 2 3 8" xfId="38891"/>
    <cellStyle name="Calculation 4 3 7 2 3 9" xfId="41250"/>
    <cellStyle name="Calculation 4 3 7 2 4" xfId="20252"/>
    <cellStyle name="Calculation 4 3 7 2 4 2" xfId="28186"/>
    <cellStyle name="Calculation 4 3 7 2 4 3" xfId="30757"/>
    <cellStyle name="Calculation 4 3 7 2 4 4" xfId="33199"/>
    <cellStyle name="Calculation 4 3 7 2 4 5" xfId="35603"/>
    <cellStyle name="Calculation 4 3 7 2 4 6" xfId="37811"/>
    <cellStyle name="Calculation 4 3 7 2 4 7" xfId="25002"/>
    <cellStyle name="Calculation 4 3 7 2 4 8" xfId="40437"/>
    <cellStyle name="Calculation 4 3 7 2 4 9" xfId="42796"/>
    <cellStyle name="Calculation 4 3 7 2 5" xfId="24773"/>
    <cellStyle name="Calculation 4 3 7 2 6" xfId="21327"/>
    <cellStyle name="Calculation 4 3 7 2 7" xfId="28965"/>
    <cellStyle name="Calculation 4 3 7 2 8" xfId="31409"/>
    <cellStyle name="Calculation 4 3 7 2 9" xfId="22997"/>
    <cellStyle name="Calculation 4 3 7 3" xfId="19582"/>
    <cellStyle name="Calculation 4 3 7 3 2" xfId="27516"/>
    <cellStyle name="Calculation 4 3 7 3 3" xfId="30088"/>
    <cellStyle name="Calculation 4 3 7 3 4" xfId="32530"/>
    <cellStyle name="Calculation 4 3 7 3 5" xfId="34934"/>
    <cellStyle name="Calculation 4 3 7 3 6" xfId="37179"/>
    <cellStyle name="Calculation 4 3 7 3 7" xfId="24252"/>
    <cellStyle name="Calculation 4 3 7 3 8" xfId="39768"/>
    <cellStyle name="Calculation 4 3 7 3 9" xfId="42127"/>
    <cellStyle name="Calculation 4 3 7 4" xfId="19364"/>
    <cellStyle name="Calculation 4 3 7 4 2" xfId="27298"/>
    <cellStyle name="Calculation 4 3 7 4 3" xfId="29870"/>
    <cellStyle name="Calculation 4 3 7 4 4" xfId="32312"/>
    <cellStyle name="Calculation 4 3 7 4 5" xfId="34716"/>
    <cellStyle name="Calculation 4 3 7 4 6" xfId="36961"/>
    <cellStyle name="Calculation 4 3 7 4 7" xfId="20916"/>
    <cellStyle name="Calculation 4 3 7 4 8" xfId="39550"/>
    <cellStyle name="Calculation 4 3 7 4 9" xfId="41909"/>
    <cellStyle name="Calculation 4 3 7 5" xfId="19078"/>
    <cellStyle name="Calculation 4 3 7 5 2" xfId="27012"/>
    <cellStyle name="Calculation 4 3 7 5 3" xfId="29584"/>
    <cellStyle name="Calculation 4 3 7 5 4" xfId="32026"/>
    <cellStyle name="Calculation 4 3 7 5 5" xfId="34430"/>
    <cellStyle name="Calculation 4 3 7 5 6" xfId="36675"/>
    <cellStyle name="Calculation 4 3 7 5 7" xfId="28924"/>
    <cellStyle name="Calculation 4 3 7 5 8" xfId="39264"/>
    <cellStyle name="Calculation 4 3 7 5 9" xfId="41623"/>
    <cellStyle name="Calculation 4 3 7 6" xfId="21765"/>
    <cellStyle name="Calculation 4 3 7 7" xfId="23720"/>
    <cellStyle name="Calculation 4 3 7 8" xfId="22210"/>
    <cellStyle name="Calculation 4 3 7 9" xfId="23211"/>
    <cellStyle name="Calculation 4 3 8" xfId="2504"/>
    <cellStyle name="Calculation 4 3 8 10" xfId="22554"/>
    <cellStyle name="Calculation 4 3 8 11" xfId="28619"/>
    <cellStyle name="Calculation 4 3 8 12" xfId="25844"/>
    <cellStyle name="Calculation 4 3 8 2" xfId="15063"/>
    <cellStyle name="Calculation 4 3 8 2 10" xfId="24210"/>
    <cellStyle name="Calculation 4 3 8 2 11" xfId="38653"/>
    <cellStyle name="Calculation 4 3 8 2 2" xfId="18791"/>
    <cellStyle name="Calculation 4 3 8 2 2 2" xfId="26725"/>
    <cellStyle name="Calculation 4 3 8 2 2 3" xfId="29297"/>
    <cellStyle name="Calculation 4 3 8 2 2 4" xfId="31739"/>
    <cellStyle name="Calculation 4 3 8 2 2 5" xfId="34143"/>
    <cellStyle name="Calculation 4 3 8 2 2 6" xfId="36395"/>
    <cellStyle name="Calculation 4 3 8 2 2 7" xfId="23396"/>
    <cellStyle name="Calculation 4 3 8 2 2 8" xfId="38977"/>
    <cellStyle name="Calculation 4 3 8 2 2 9" xfId="41336"/>
    <cellStyle name="Calculation 4 3 8 2 3" xfId="18966"/>
    <cellStyle name="Calculation 4 3 8 2 3 2" xfId="26900"/>
    <cellStyle name="Calculation 4 3 8 2 3 3" xfId="29472"/>
    <cellStyle name="Calculation 4 3 8 2 3 4" xfId="31914"/>
    <cellStyle name="Calculation 4 3 8 2 3 5" xfId="34318"/>
    <cellStyle name="Calculation 4 3 8 2 3 6" xfId="36563"/>
    <cellStyle name="Calculation 4 3 8 2 3 7" xfId="28925"/>
    <cellStyle name="Calculation 4 3 8 2 3 8" xfId="39152"/>
    <cellStyle name="Calculation 4 3 8 2 3 9" xfId="41511"/>
    <cellStyle name="Calculation 4 3 8 2 4" xfId="19875"/>
    <cellStyle name="Calculation 4 3 8 2 4 2" xfId="27809"/>
    <cellStyle name="Calculation 4 3 8 2 4 3" xfId="30381"/>
    <cellStyle name="Calculation 4 3 8 2 4 4" xfId="32823"/>
    <cellStyle name="Calculation 4 3 8 2 4 5" xfId="35227"/>
    <cellStyle name="Calculation 4 3 8 2 4 6" xfId="37462"/>
    <cellStyle name="Calculation 4 3 8 2 4 7" xfId="23563"/>
    <cellStyle name="Calculation 4 3 8 2 4 8" xfId="40061"/>
    <cellStyle name="Calculation 4 3 8 2 4 9" xfId="42420"/>
    <cellStyle name="Calculation 4 3 8 2 5" xfId="24774"/>
    <cellStyle name="Calculation 4 3 8 2 6" xfId="25465"/>
    <cellStyle name="Calculation 4 3 8 2 7" xfId="28942"/>
    <cellStyle name="Calculation 4 3 8 2 8" xfId="31390"/>
    <cellStyle name="Calculation 4 3 8 2 9" xfId="38228"/>
    <cellStyle name="Calculation 4 3 8 3" xfId="19581"/>
    <cellStyle name="Calculation 4 3 8 3 2" xfId="27515"/>
    <cellStyle name="Calculation 4 3 8 3 3" xfId="30087"/>
    <cellStyle name="Calculation 4 3 8 3 4" xfId="32529"/>
    <cellStyle name="Calculation 4 3 8 3 5" xfId="34933"/>
    <cellStyle name="Calculation 4 3 8 3 6" xfId="37178"/>
    <cellStyle name="Calculation 4 3 8 3 7" xfId="20921"/>
    <cellStyle name="Calculation 4 3 8 3 8" xfId="39767"/>
    <cellStyle name="Calculation 4 3 8 3 9" xfId="42126"/>
    <cellStyle name="Calculation 4 3 8 4" xfId="19363"/>
    <cellStyle name="Calculation 4 3 8 4 2" xfId="27297"/>
    <cellStyle name="Calculation 4 3 8 4 3" xfId="29869"/>
    <cellStyle name="Calculation 4 3 8 4 4" xfId="32311"/>
    <cellStyle name="Calculation 4 3 8 4 5" xfId="34715"/>
    <cellStyle name="Calculation 4 3 8 4 6" xfId="36960"/>
    <cellStyle name="Calculation 4 3 8 4 7" xfId="21051"/>
    <cellStyle name="Calculation 4 3 8 4 8" xfId="39549"/>
    <cellStyle name="Calculation 4 3 8 4 9" xfId="41908"/>
    <cellStyle name="Calculation 4 3 8 5" xfId="19079"/>
    <cellStyle name="Calculation 4 3 8 5 2" xfId="27013"/>
    <cellStyle name="Calculation 4 3 8 5 3" xfId="29585"/>
    <cellStyle name="Calculation 4 3 8 5 4" xfId="32027"/>
    <cellStyle name="Calculation 4 3 8 5 5" xfId="34431"/>
    <cellStyle name="Calculation 4 3 8 5 6" xfId="36676"/>
    <cellStyle name="Calculation 4 3 8 5 7" xfId="24524"/>
    <cellStyle name="Calculation 4 3 8 5 8" xfId="39265"/>
    <cellStyle name="Calculation 4 3 8 5 9" xfId="41624"/>
    <cellStyle name="Calculation 4 3 8 6" xfId="21766"/>
    <cellStyle name="Calculation 4 3 8 7" xfId="23719"/>
    <cellStyle name="Calculation 4 3 8 8" xfId="22211"/>
    <cellStyle name="Calculation 4 3 8 9" xfId="23210"/>
    <cellStyle name="Calculation 4 3 9" xfId="2505"/>
    <cellStyle name="Calculation 4 3 9 10" xfId="22555"/>
    <cellStyle name="Calculation 4 3 9 11" xfId="22852"/>
    <cellStyle name="Calculation 4 3 9 12" xfId="22730"/>
    <cellStyle name="Calculation 4 3 9 2" xfId="15064"/>
    <cellStyle name="Calculation 4 3 9 2 10" xfId="25381"/>
    <cellStyle name="Calculation 4 3 9 2 11" xfId="40598"/>
    <cellStyle name="Calculation 4 3 9 2 2" xfId="18790"/>
    <cellStyle name="Calculation 4 3 9 2 2 2" xfId="26724"/>
    <cellStyle name="Calculation 4 3 9 2 2 3" xfId="29296"/>
    <cellStyle name="Calculation 4 3 9 2 2 4" xfId="31738"/>
    <cellStyle name="Calculation 4 3 9 2 2 5" xfId="34142"/>
    <cellStyle name="Calculation 4 3 9 2 2 6" xfId="36394"/>
    <cellStyle name="Calculation 4 3 9 2 2 7" xfId="24461"/>
    <cellStyle name="Calculation 4 3 9 2 2 8" xfId="38976"/>
    <cellStyle name="Calculation 4 3 9 2 2 9" xfId="41335"/>
    <cellStyle name="Calculation 4 3 9 2 3" xfId="18965"/>
    <cellStyle name="Calculation 4 3 9 2 3 2" xfId="26899"/>
    <cellStyle name="Calculation 4 3 9 2 3 3" xfId="29471"/>
    <cellStyle name="Calculation 4 3 9 2 3 4" xfId="31913"/>
    <cellStyle name="Calculation 4 3 9 2 3 5" xfId="34317"/>
    <cellStyle name="Calculation 4 3 9 2 3 6" xfId="36562"/>
    <cellStyle name="Calculation 4 3 9 2 3 7" xfId="22005"/>
    <cellStyle name="Calculation 4 3 9 2 3 8" xfId="39151"/>
    <cellStyle name="Calculation 4 3 9 2 3 9" xfId="41510"/>
    <cellStyle name="Calculation 4 3 9 2 4" xfId="20085"/>
    <cellStyle name="Calculation 4 3 9 2 4 2" xfId="28019"/>
    <cellStyle name="Calculation 4 3 9 2 4 3" xfId="30590"/>
    <cellStyle name="Calculation 4 3 9 2 4 4" xfId="33032"/>
    <cellStyle name="Calculation 4 3 9 2 4 5" xfId="35436"/>
    <cellStyle name="Calculation 4 3 9 2 4 6" xfId="37644"/>
    <cellStyle name="Calculation 4 3 9 2 4 7" xfId="20836"/>
    <cellStyle name="Calculation 4 3 9 2 4 8" xfId="40270"/>
    <cellStyle name="Calculation 4 3 9 2 4 9" xfId="42629"/>
    <cellStyle name="Calculation 4 3 9 2 5" xfId="24775"/>
    <cellStyle name="Calculation 4 3 9 2 6" xfId="25480"/>
    <cellStyle name="Calculation 4 3 9 2 7" xfId="30922"/>
    <cellStyle name="Calculation 4 3 9 2 8" xfId="33363"/>
    <cellStyle name="Calculation 4 3 9 2 9" xfId="38254"/>
    <cellStyle name="Calculation 4 3 9 3" xfId="19580"/>
    <cellStyle name="Calculation 4 3 9 3 2" xfId="27514"/>
    <cellStyle name="Calculation 4 3 9 3 3" xfId="30086"/>
    <cellStyle name="Calculation 4 3 9 3 4" xfId="32528"/>
    <cellStyle name="Calculation 4 3 9 3 5" xfId="34932"/>
    <cellStyle name="Calculation 4 3 9 3 6" xfId="37177"/>
    <cellStyle name="Calculation 4 3 9 3 7" xfId="20790"/>
    <cellStyle name="Calculation 4 3 9 3 8" xfId="39766"/>
    <cellStyle name="Calculation 4 3 9 3 9" xfId="42125"/>
    <cellStyle name="Calculation 4 3 9 4" xfId="20452"/>
    <cellStyle name="Calculation 4 3 9 4 2" xfId="28386"/>
    <cellStyle name="Calculation 4 3 9 4 3" xfId="30943"/>
    <cellStyle name="Calculation 4 3 9 4 4" xfId="33385"/>
    <cellStyle name="Calculation 4 3 9 4 5" xfId="35788"/>
    <cellStyle name="Calculation 4 3 9 4 6" xfId="37986"/>
    <cellStyle name="Calculation 4 3 9 4 7" xfId="28826"/>
    <cellStyle name="Calculation 4 3 9 4 8" xfId="40619"/>
    <cellStyle name="Calculation 4 3 9 4 9" xfId="42977"/>
    <cellStyle name="Calculation 4 3 9 5" xfId="19080"/>
    <cellStyle name="Calculation 4 3 9 5 2" xfId="27014"/>
    <cellStyle name="Calculation 4 3 9 5 3" xfId="29586"/>
    <cellStyle name="Calculation 4 3 9 5 4" xfId="32028"/>
    <cellStyle name="Calculation 4 3 9 5 5" xfId="34432"/>
    <cellStyle name="Calculation 4 3 9 5 6" xfId="36677"/>
    <cellStyle name="Calculation 4 3 9 5 7" xfId="23456"/>
    <cellStyle name="Calculation 4 3 9 5 8" xfId="39266"/>
    <cellStyle name="Calculation 4 3 9 5 9" xfId="41625"/>
    <cellStyle name="Calculation 4 3 9 6" xfId="21767"/>
    <cellStyle name="Calculation 4 3 9 7" xfId="23718"/>
    <cellStyle name="Calculation 4 3 9 8" xfId="22212"/>
    <cellStyle name="Calculation 4 3 9 9" xfId="23209"/>
    <cellStyle name="Calculation 4 4" xfId="2506"/>
    <cellStyle name="Calculation 4 4 10" xfId="23208"/>
    <cellStyle name="Calculation 4 4 11" xfId="22556"/>
    <cellStyle name="Calculation 4 4 12" xfId="22851"/>
    <cellStyle name="Calculation 4 4 13" xfId="25945"/>
    <cellStyle name="Calculation 4 4 2" xfId="15065"/>
    <cellStyle name="Calculation 4 4 2 10" xfId="25332"/>
    <cellStyle name="Calculation 4 4 2 11" xfId="38656"/>
    <cellStyle name="Calculation 4 4 2 2" xfId="19888"/>
    <cellStyle name="Calculation 4 4 2 2 2" xfId="27822"/>
    <cellStyle name="Calculation 4 4 2 2 3" xfId="30394"/>
    <cellStyle name="Calculation 4 4 2 2 4" xfId="32836"/>
    <cellStyle name="Calculation 4 4 2 2 5" xfId="35240"/>
    <cellStyle name="Calculation 4 4 2 2 6" xfId="37473"/>
    <cellStyle name="Calculation 4 4 2 2 7" xfId="24958"/>
    <cellStyle name="Calculation 4 4 2 2 8" xfId="40074"/>
    <cellStyle name="Calculation 4 4 2 2 9" xfId="42433"/>
    <cellStyle name="Calculation 4 4 2 3" xfId="20054"/>
    <cellStyle name="Calculation 4 4 2 3 2" xfId="27988"/>
    <cellStyle name="Calculation 4 4 2 3 3" xfId="30559"/>
    <cellStyle name="Calculation 4 4 2 3 4" xfId="33001"/>
    <cellStyle name="Calculation 4 4 2 3 5" xfId="35405"/>
    <cellStyle name="Calculation 4 4 2 3 6" xfId="37618"/>
    <cellStyle name="Calculation 4 4 2 3 7" xfId="23987"/>
    <cellStyle name="Calculation 4 4 2 3 8" xfId="40239"/>
    <cellStyle name="Calculation 4 4 2 3 9" xfId="42598"/>
    <cellStyle name="Calculation 4 4 2 4" xfId="20459"/>
    <cellStyle name="Calculation 4 4 2 4 2" xfId="28393"/>
    <cellStyle name="Calculation 4 4 2 4 3" xfId="30950"/>
    <cellStyle name="Calculation 4 4 2 4 4" xfId="33392"/>
    <cellStyle name="Calculation 4 4 2 4 5" xfId="35795"/>
    <cellStyle name="Calculation 4 4 2 4 6" xfId="37993"/>
    <cellStyle name="Calculation 4 4 2 4 7" xfId="24056"/>
    <cellStyle name="Calculation 4 4 2 4 8" xfId="40626"/>
    <cellStyle name="Calculation 4 4 2 4 9" xfId="42984"/>
    <cellStyle name="Calculation 4 4 2 5" xfId="24776"/>
    <cellStyle name="Calculation 4 4 2 6" xfId="21326"/>
    <cellStyle name="Calculation 4 4 2 7" xfId="28960"/>
    <cellStyle name="Calculation 4 4 2 8" xfId="31404"/>
    <cellStyle name="Calculation 4 4 2 9" xfId="38287"/>
    <cellStyle name="Calculation 4 4 3" xfId="17400"/>
    <cellStyle name="Calculation 4 4 3 10" xfId="31375"/>
    <cellStyle name="Calculation 4 4 3 11" xfId="38189"/>
    <cellStyle name="Calculation 4 4 3 2" xfId="18597"/>
    <cellStyle name="Calculation 4 4 3 2 2" xfId="26531"/>
    <cellStyle name="Calculation 4 4 3 2 3" xfId="29103"/>
    <cellStyle name="Calculation 4 4 3 2 4" xfId="31545"/>
    <cellStyle name="Calculation 4 4 3 2 5" xfId="33949"/>
    <cellStyle name="Calculation 4 4 3 2 6" xfId="36207"/>
    <cellStyle name="Calculation 4 4 3 2 7" xfId="36079"/>
    <cellStyle name="Calculation 4 4 3 2 8" xfId="38783"/>
    <cellStyle name="Calculation 4 4 3 2 9" xfId="41142"/>
    <cellStyle name="Calculation 4 4 3 3" xfId="19782"/>
    <cellStyle name="Calculation 4 4 3 3 2" xfId="27716"/>
    <cellStyle name="Calculation 4 4 3 3 3" xfId="30288"/>
    <cellStyle name="Calculation 4 4 3 3 4" xfId="32730"/>
    <cellStyle name="Calculation 4 4 3 3 5" xfId="35134"/>
    <cellStyle name="Calculation 4 4 3 3 6" xfId="37369"/>
    <cellStyle name="Calculation 4 4 3 3 7" xfId="21211"/>
    <cellStyle name="Calculation 4 4 3 3 8" xfId="39968"/>
    <cellStyle name="Calculation 4 4 3 3 9" xfId="42327"/>
    <cellStyle name="Calculation 4 4 3 4" xfId="20341"/>
    <cellStyle name="Calculation 4 4 3 4 2" xfId="28275"/>
    <cellStyle name="Calculation 4 4 3 4 3" xfId="30846"/>
    <cellStyle name="Calculation 4 4 3 4 4" xfId="33288"/>
    <cellStyle name="Calculation 4 4 3 4 5" xfId="35692"/>
    <cellStyle name="Calculation 4 4 3 4 6" xfId="37894"/>
    <cellStyle name="Calculation 4 4 3 4 7" xfId="21508"/>
    <cellStyle name="Calculation 4 4 3 4 8" xfId="40526"/>
    <cellStyle name="Calculation 4 4 3 4 9" xfId="42885"/>
    <cellStyle name="Calculation 4 4 3 5" xfId="25860"/>
    <cellStyle name="Calculation 4 4 3 6" xfId="20825"/>
    <cellStyle name="Calculation 4 4 3 7" xfId="24598"/>
    <cellStyle name="Calculation 4 4 3 8" xfId="25567"/>
    <cellStyle name="Calculation 4 4 3 9" xfId="25323"/>
    <cellStyle name="Calculation 4 4 4" xfId="19579"/>
    <cellStyle name="Calculation 4 4 4 2" xfId="27513"/>
    <cellStyle name="Calculation 4 4 4 3" xfId="30085"/>
    <cellStyle name="Calculation 4 4 4 4" xfId="32527"/>
    <cellStyle name="Calculation 4 4 4 5" xfId="34931"/>
    <cellStyle name="Calculation 4 4 4 6" xfId="37176"/>
    <cellStyle name="Calculation 4 4 4 7" xfId="22053"/>
    <cellStyle name="Calculation 4 4 4 8" xfId="39765"/>
    <cellStyle name="Calculation 4 4 4 9" xfId="42124"/>
    <cellStyle name="Calculation 4 4 5" xfId="19362"/>
    <cellStyle name="Calculation 4 4 5 2" xfId="27296"/>
    <cellStyle name="Calculation 4 4 5 3" xfId="29868"/>
    <cellStyle name="Calculation 4 4 5 4" xfId="32310"/>
    <cellStyle name="Calculation 4 4 5 5" xfId="34714"/>
    <cellStyle name="Calculation 4 4 5 6" xfId="36959"/>
    <cellStyle name="Calculation 4 4 5 7" xfId="22031"/>
    <cellStyle name="Calculation 4 4 5 8" xfId="39548"/>
    <cellStyle name="Calculation 4 4 5 9" xfId="41907"/>
    <cellStyle name="Calculation 4 4 6" xfId="19081"/>
    <cellStyle name="Calculation 4 4 6 2" xfId="27015"/>
    <cellStyle name="Calculation 4 4 6 3" xfId="29587"/>
    <cellStyle name="Calculation 4 4 6 4" xfId="32029"/>
    <cellStyle name="Calculation 4 4 6 5" xfId="34433"/>
    <cellStyle name="Calculation 4 4 6 6" xfId="36678"/>
    <cellStyle name="Calculation 4 4 6 7" xfId="24050"/>
    <cellStyle name="Calculation 4 4 6 8" xfId="39267"/>
    <cellStyle name="Calculation 4 4 6 9" xfId="41626"/>
    <cellStyle name="Calculation 4 4 7" xfId="21768"/>
    <cellStyle name="Calculation 4 4 8" xfId="23717"/>
    <cellStyle name="Calculation 4 4 9" xfId="22213"/>
    <cellStyle name="Calculation 4 5" xfId="2507"/>
    <cellStyle name="Calculation 4 5 10" xfId="23207"/>
    <cellStyle name="Calculation 4 5 11" xfId="22557"/>
    <cellStyle name="Calculation 4 5 12" xfId="28626"/>
    <cellStyle name="Calculation 4 5 13" xfId="24665"/>
    <cellStyle name="Calculation 4 5 2" xfId="15066"/>
    <cellStyle name="Calculation 4 5 2 10" xfId="24211"/>
    <cellStyle name="Calculation 4 5 2 11" xfId="38658"/>
    <cellStyle name="Calculation 4 5 2 2" xfId="19878"/>
    <cellStyle name="Calculation 4 5 2 2 2" xfId="27812"/>
    <cellStyle name="Calculation 4 5 2 2 3" xfId="30384"/>
    <cellStyle name="Calculation 4 5 2 2 4" xfId="32826"/>
    <cellStyle name="Calculation 4 5 2 2 5" xfId="35230"/>
    <cellStyle name="Calculation 4 5 2 2 6" xfId="37465"/>
    <cellStyle name="Calculation 4 5 2 2 7" xfId="21486"/>
    <cellStyle name="Calculation 4 5 2 2 8" xfId="40064"/>
    <cellStyle name="Calculation 4 5 2 2 9" xfId="42423"/>
    <cellStyle name="Calculation 4 5 2 3" xfId="20053"/>
    <cellStyle name="Calculation 4 5 2 3 2" xfId="27987"/>
    <cellStyle name="Calculation 4 5 2 3 3" xfId="30558"/>
    <cellStyle name="Calculation 4 5 2 3 4" xfId="33000"/>
    <cellStyle name="Calculation 4 5 2 3 5" xfId="35404"/>
    <cellStyle name="Calculation 4 5 2 3 6" xfId="37617"/>
    <cellStyle name="Calculation 4 5 2 3 7" xfId="25654"/>
    <cellStyle name="Calculation 4 5 2 3 8" xfId="40238"/>
    <cellStyle name="Calculation 4 5 2 3 9" xfId="42597"/>
    <cellStyle name="Calculation 4 5 2 4" xfId="18903"/>
    <cellStyle name="Calculation 4 5 2 4 2" xfId="26837"/>
    <cellStyle name="Calculation 4 5 2 4 3" xfId="29409"/>
    <cellStyle name="Calculation 4 5 2 4 4" xfId="31851"/>
    <cellStyle name="Calculation 4 5 2 4 5" xfId="34255"/>
    <cellStyle name="Calculation 4 5 2 4 6" xfId="36500"/>
    <cellStyle name="Calculation 4 5 2 4 7" xfId="28982"/>
    <cellStyle name="Calculation 4 5 2 4 8" xfId="39089"/>
    <cellStyle name="Calculation 4 5 2 4 9" xfId="41448"/>
    <cellStyle name="Calculation 4 5 2 5" xfId="24777"/>
    <cellStyle name="Calculation 4 5 2 6" xfId="25479"/>
    <cellStyle name="Calculation 4 5 2 7" xfId="28974"/>
    <cellStyle name="Calculation 4 5 2 8" xfId="31414"/>
    <cellStyle name="Calculation 4 5 2 9" xfId="24324"/>
    <cellStyle name="Calculation 4 5 3" xfId="17401"/>
    <cellStyle name="Calculation 4 5 3 10" xfId="38270"/>
    <cellStyle name="Calculation 4 5 3 11" xfId="21659"/>
    <cellStyle name="Calculation 4 5 3 2" xfId="20012"/>
    <cellStyle name="Calculation 4 5 3 2 2" xfId="27946"/>
    <cellStyle name="Calculation 4 5 3 2 3" xfId="30517"/>
    <cellStyle name="Calculation 4 5 3 2 4" xfId="32959"/>
    <cellStyle name="Calculation 4 5 3 2 5" xfId="35363"/>
    <cellStyle name="Calculation 4 5 3 2 6" xfId="37576"/>
    <cellStyle name="Calculation 4 5 3 2 7" xfId="25537"/>
    <cellStyle name="Calculation 4 5 3 2 8" xfId="40197"/>
    <cellStyle name="Calculation 4 5 3 2 9" xfId="42556"/>
    <cellStyle name="Calculation 4 5 3 3" xfId="18891"/>
    <cellStyle name="Calculation 4 5 3 3 2" xfId="26825"/>
    <cellStyle name="Calculation 4 5 3 3 3" xfId="29397"/>
    <cellStyle name="Calculation 4 5 3 3 4" xfId="31839"/>
    <cellStyle name="Calculation 4 5 3 3 5" xfId="34243"/>
    <cellStyle name="Calculation 4 5 3 3 6" xfId="36488"/>
    <cellStyle name="Calculation 4 5 3 3 7" xfId="23417"/>
    <cellStyle name="Calculation 4 5 3 3 8" xfId="39077"/>
    <cellStyle name="Calculation 4 5 3 3 9" xfId="41436"/>
    <cellStyle name="Calculation 4 5 3 4" xfId="20049"/>
    <cellStyle name="Calculation 4 5 3 4 2" xfId="27983"/>
    <cellStyle name="Calculation 4 5 3 4 3" xfId="30554"/>
    <cellStyle name="Calculation 4 5 3 4 4" xfId="32996"/>
    <cellStyle name="Calculation 4 5 3 4 5" xfId="35400"/>
    <cellStyle name="Calculation 4 5 3 4 6" xfId="37613"/>
    <cellStyle name="Calculation 4 5 3 4 7" xfId="24380"/>
    <cellStyle name="Calculation 4 5 3 4 8" xfId="40234"/>
    <cellStyle name="Calculation 4 5 3 4 9" xfId="42593"/>
    <cellStyle name="Calculation 4 5 3 5" xfId="25861"/>
    <cellStyle name="Calculation 4 5 3 6" xfId="20824"/>
    <cellStyle name="Calculation 4 5 3 7" xfId="25385"/>
    <cellStyle name="Calculation 4 5 3 8" xfId="21024"/>
    <cellStyle name="Calculation 4 5 3 9" xfId="21027"/>
    <cellStyle name="Calculation 4 5 4" xfId="19578"/>
    <cellStyle name="Calculation 4 5 4 2" xfId="27512"/>
    <cellStyle name="Calculation 4 5 4 3" xfId="30084"/>
    <cellStyle name="Calculation 4 5 4 4" xfId="32526"/>
    <cellStyle name="Calculation 4 5 4 5" xfId="34930"/>
    <cellStyle name="Calculation 4 5 4 6" xfId="37175"/>
    <cellStyle name="Calculation 4 5 4 7" xfId="25074"/>
    <cellStyle name="Calculation 4 5 4 8" xfId="39764"/>
    <cellStyle name="Calculation 4 5 4 9" xfId="42123"/>
    <cellStyle name="Calculation 4 5 5" xfId="19361"/>
    <cellStyle name="Calculation 4 5 5 2" xfId="27295"/>
    <cellStyle name="Calculation 4 5 5 3" xfId="29867"/>
    <cellStyle name="Calculation 4 5 5 4" xfId="32309"/>
    <cellStyle name="Calculation 4 5 5 5" xfId="34713"/>
    <cellStyle name="Calculation 4 5 5 6" xfId="36958"/>
    <cellStyle name="Calculation 4 5 5 7" xfId="22032"/>
    <cellStyle name="Calculation 4 5 5 8" xfId="39547"/>
    <cellStyle name="Calculation 4 5 5 9" xfId="41906"/>
    <cellStyle name="Calculation 4 5 6" xfId="19082"/>
    <cellStyle name="Calculation 4 5 6 2" xfId="27016"/>
    <cellStyle name="Calculation 4 5 6 3" xfId="29588"/>
    <cellStyle name="Calculation 4 5 6 4" xfId="32030"/>
    <cellStyle name="Calculation 4 5 6 5" xfId="34434"/>
    <cellStyle name="Calculation 4 5 6 6" xfId="36679"/>
    <cellStyle name="Calculation 4 5 6 7" xfId="25061"/>
    <cellStyle name="Calculation 4 5 6 8" xfId="39268"/>
    <cellStyle name="Calculation 4 5 6 9" xfId="41627"/>
    <cellStyle name="Calculation 4 5 7" xfId="21769"/>
    <cellStyle name="Calculation 4 5 8" xfId="23716"/>
    <cellStyle name="Calculation 4 5 9" xfId="22214"/>
    <cellStyle name="Calculation 4 6" xfId="2508"/>
    <cellStyle name="Calculation 4 6 10" xfId="23206"/>
    <cellStyle name="Calculation 4 6 11" xfId="22558"/>
    <cellStyle name="Calculation 4 6 12" xfId="22850"/>
    <cellStyle name="Calculation 4 6 13" xfId="24670"/>
    <cellStyle name="Calculation 4 6 2" xfId="15067"/>
    <cellStyle name="Calculation 4 6 2 10" xfId="23913"/>
    <cellStyle name="Calculation 4 6 2 11" xfId="38654"/>
    <cellStyle name="Calculation 4 6 2 2" xfId="18461"/>
    <cellStyle name="Calculation 4 6 2 2 2" xfId="26395"/>
    <cellStyle name="Calculation 4 6 2 2 3" xfId="28981"/>
    <cellStyle name="Calculation 4 6 2 2 4" xfId="31422"/>
    <cellStyle name="Calculation 4 6 2 2 5" xfId="33826"/>
    <cellStyle name="Calculation 4 6 2 2 6" xfId="36104"/>
    <cellStyle name="Calculation 4 6 2 2 7" xfId="24499"/>
    <cellStyle name="Calculation 4 6 2 2 8" xfId="38663"/>
    <cellStyle name="Calculation 4 6 2 2 9" xfId="41023"/>
    <cellStyle name="Calculation 4 6 2 3" xfId="20258"/>
    <cellStyle name="Calculation 4 6 2 3 2" xfId="28192"/>
    <cellStyle name="Calculation 4 6 2 3 3" xfId="30763"/>
    <cellStyle name="Calculation 4 6 2 3 4" xfId="33205"/>
    <cellStyle name="Calculation 4 6 2 3 5" xfId="35609"/>
    <cellStyle name="Calculation 4 6 2 3 6" xfId="37817"/>
    <cellStyle name="Calculation 4 6 2 3 7" xfId="24582"/>
    <cellStyle name="Calculation 4 6 2 3 8" xfId="40443"/>
    <cellStyle name="Calculation 4 6 2 3 9" xfId="42802"/>
    <cellStyle name="Calculation 4 6 2 4" xfId="19873"/>
    <cellStyle name="Calculation 4 6 2 4 2" xfId="27807"/>
    <cellStyle name="Calculation 4 6 2 4 3" xfId="30379"/>
    <cellStyle name="Calculation 4 6 2 4 4" xfId="32821"/>
    <cellStyle name="Calculation 4 6 2 4 5" xfId="35225"/>
    <cellStyle name="Calculation 4 6 2 4 6" xfId="37460"/>
    <cellStyle name="Calculation 4 6 2 4 7" xfId="24275"/>
    <cellStyle name="Calculation 4 6 2 4 8" xfId="40059"/>
    <cellStyle name="Calculation 4 6 2 4 9" xfId="42418"/>
    <cellStyle name="Calculation 4 6 2 5" xfId="24778"/>
    <cellStyle name="Calculation 4 6 2 6" xfId="21325"/>
    <cellStyle name="Calculation 4 6 2 7" xfId="28949"/>
    <cellStyle name="Calculation 4 6 2 8" xfId="31394"/>
    <cellStyle name="Calculation 4 6 2 9" xfId="38397"/>
    <cellStyle name="Calculation 4 6 3" xfId="17402"/>
    <cellStyle name="Calculation 4 6 3 10" xfId="22411"/>
    <cellStyle name="Calculation 4 6 3 11" xfId="38322"/>
    <cellStyle name="Calculation 4 6 3 2" xfId="18596"/>
    <cellStyle name="Calculation 4 6 3 2 2" xfId="26530"/>
    <cellStyle name="Calculation 4 6 3 2 3" xfId="29102"/>
    <cellStyle name="Calculation 4 6 3 2 4" xfId="31544"/>
    <cellStyle name="Calculation 4 6 3 2 5" xfId="33948"/>
    <cellStyle name="Calculation 4 6 3 2 6" xfId="36206"/>
    <cellStyle name="Calculation 4 6 3 2 7" xfId="23360"/>
    <cellStyle name="Calculation 4 6 3 2 8" xfId="38782"/>
    <cellStyle name="Calculation 4 6 3 2 9" xfId="41141"/>
    <cellStyle name="Calculation 4 6 3 3" xfId="18670"/>
    <cellStyle name="Calculation 4 6 3 3 2" xfId="26604"/>
    <cellStyle name="Calculation 4 6 3 3 3" xfId="29176"/>
    <cellStyle name="Calculation 4 6 3 3 4" xfId="31618"/>
    <cellStyle name="Calculation 4 6 3 3 5" xfId="34022"/>
    <cellStyle name="Calculation 4 6 3 3 6" xfId="36274"/>
    <cellStyle name="Calculation 4 6 3 3 7" xfId="31387"/>
    <cellStyle name="Calculation 4 6 3 3 8" xfId="38856"/>
    <cellStyle name="Calculation 4 6 3 3 9" xfId="41215"/>
    <cellStyle name="Calculation 4 6 3 4" xfId="19815"/>
    <cellStyle name="Calculation 4 6 3 4 2" xfId="27749"/>
    <cellStyle name="Calculation 4 6 3 4 3" xfId="30321"/>
    <cellStyle name="Calculation 4 6 3 4 4" xfId="32763"/>
    <cellStyle name="Calculation 4 6 3 4 5" xfId="35167"/>
    <cellStyle name="Calculation 4 6 3 4 6" xfId="37402"/>
    <cellStyle name="Calculation 4 6 3 4 7" xfId="23558"/>
    <cellStyle name="Calculation 4 6 3 4 8" xfId="40001"/>
    <cellStyle name="Calculation 4 6 3 4 9" xfId="42360"/>
    <cellStyle name="Calculation 4 6 3 5" xfId="25862"/>
    <cellStyle name="Calculation 4 6 3 6" xfId="20823"/>
    <cellStyle name="Calculation 4 6 3 7" xfId="24599"/>
    <cellStyle name="Calculation 4 6 3 8" xfId="21407"/>
    <cellStyle name="Calculation 4 6 3 9" xfId="25187"/>
    <cellStyle name="Calculation 4 6 4" xfId="19577"/>
    <cellStyle name="Calculation 4 6 4 2" xfId="27511"/>
    <cellStyle name="Calculation 4 6 4 3" xfId="30083"/>
    <cellStyle name="Calculation 4 6 4 4" xfId="32525"/>
    <cellStyle name="Calculation 4 6 4 5" xfId="34929"/>
    <cellStyle name="Calculation 4 6 4 6" xfId="37174"/>
    <cellStyle name="Calculation 4 6 4 7" xfId="20865"/>
    <cellStyle name="Calculation 4 6 4 8" xfId="39763"/>
    <cellStyle name="Calculation 4 6 4 9" xfId="42122"/>
    <cellStyle name="Calculation 4 6 5" xfId="19360"/>
    <cellStyle name="Calculation 4 6 5 2" xfId="27294"/>
    <cellStyle name="Calculation 4 6 5 3" xfId="29866"/>
    <cellStyle name="Calculation 4 6 5 4" xfId="32308"/>
    <cellStyle name="Calculation 4 6 5 5" xfId="34712"/>
    <cellStyle name="Calculation 4 6 5 6" xfId="36957"/>
    <cellStyle name="Calculation 4 6 5 7" xfId="20777"/>
    <cellStyle name="Calculation 4 6 5 8" xfId="39546"/>
    <cellStyle name="Calculation 4 6 5 9" xfId="41905"/>
    <cellStyle name="Calculation 4 6 6" xfId="19083"/>
    <cellStyle name="Calculation 4 6 6 2" xfId="27017"/>
    <cellStyle name="Calculation 4 6 6 3" xfId="29589"/>
    <cellStyle name="Calculation 4 6 6 4" xfId="32031"/>
    <cellStyle name="Calculation 4 6 6 5" xfId="34435"/>
    <cellStyle name="Calculation 4 6 6 6" xfId="36680"/>
    <cellStyle name="Calculation 4 6 6 7" xfId="24244"/>
    <cellStyle name="Calculation 4 6 6 8" xfId="39269"/>
    <cellStyle name="Calculation 4 6 6 9" xfId="41628"/>
    <cellStyle name="Calculation 4 6 7" xfId="21770"/>
    <cellStyle name="Calculation 4 6 8" xfId="23715"/>
    <cellStyle name="Calculation 4 6 9" xfId="22215"/>
    <cellStyle name="Calculation 4 7" xfId="2509"/>
    <cellStyle name="Calculation 4 7 10" xfId="22559"/>
    <cellStyle name="Calculation 4 7 11" xfId="23327"/>
    <cellStyle name="Calculation 4 7 12" xfId="38597"/>
    <cellStyle name="Calculation 4 7 2" xfId="15068"/>
    <cellStyle name="Calculation 4 7 2 10" xfId="21957"/>
    <cellStyle name="Calculation 4 7 2 11" xfId="38652"/>
    <cellStyle name="Calculation 4 7 2 2" xfId="20202"/>
    <cellStyle name="Calculation 4 7 2 2 2" xfId="28136"/>
    <cellStyle name="Calculation 4 7 2 2 3" xfId="30707"/>
    <cellStyle name="Calculation 4 7 2 2 4" xfId="33149"/>
    <cellStyle name="Calculation 4 7 2 2 5" xfId="35553"/>
    <cellStyle name="Calculation 4 7 2 2 6" xfId="37761"/>
    <cellStyle name="Calculation 4 7 2 2 7" xfId="36059"/>
    <cellStyle name="Calculation 4 7 2 2 8" xfId="40387"/>
    <cellStyle name="Calculation 4 7 2 2 9" xfId="42746"/>
    <cellStyle name="Calculation 4 7 2 3" xfId="19852"/>
    <cellStyle name="Calculation 4 7 2 3 2" xfId="27786"/>
    <cellStyle name="Calculation 4 7 2 3 3" xfId="30358"/>
    <cellStyle name="Calculation 4 7 2 3 4" xfId="32800"/>
    <cellStyle name="Calculation 4 7 2 3 5" xfId="35204"/>
    <cellStyle name="Calculation 4 7 2 3 6" xfId="37439"/>
    <cellStyle name="Calculation 4 7 2 3 7" xfId="24680"/>
    <cellStyle name="Calculation 4 7 2 3 8" xfId="40038"/>
    <cellStyle name="Calculation 4 7 2 3 9" xfId="42397"/>
    <cellStyle name="Calculation 4 7 2 4" xfId="19793"/>
    <cellStyle name="Calculation 4 7 2 4 2" xfId="27727"/>
    <cellStyle name="Calculation 4 7 2 4 3" xfId="30299"/>
    <cellStyle name="Calculation 4 7 2 4 4" xfId="32741"/>
    <cellStyle name="Calculation 4 7 2 4 5" xfId="35145"/>
    <cellStyle name="Calculation 4 7 2 4 6" xfId="37380"/>
    <cellStyle name="Calculation 4 7 2 4 7" xfId="24272"/>
    <cellStyle name="Calculation 4 7 2 4 8" xfId="39979"/>
    <cellStyle name="Calculation 4 7 2 4 9" xfId="42338"/>
    <cellStyle name="Calculation 4 7 2 5" xfId="24779"/>
    <cellStyle name="Calculation 4 7 2 6" xfId="25478"/>
    <cellStyle name="Calculation 4 7 2 7" xfId="28937"/>
    <cellStyle name="Calculation 4 7 2 8" xfId="31385"/>
    <cellStyle name="Calculation 4 7 2 9" xfId="24687"/>
    <cellStyle name="Calculation 4 7 3" xfId="19576"/>
    <cellStyle name="Calculation 4 7 3 2" xfId="27510"/>
    <cellStyle name="Calculation 4 7 3 3" xfId="30082"/>
    <cellStyle name="Calculation 4 7 3 4" xfId="32524"/>
    <cellStyle name="Calculation 4 7 3 5" xfId="34928"/>
    <cellStyle name="Calculation 4 7 3 6" xfId="37173"/>
    <cellStyle name="Calculation 4 7 3 7" xfId="22406"/>
    <cellStyle name="Calculation 4 7 3 8" xfId="39762"/>
    <cellStyle name="Calculation 4 7 3 9" xfId="42121"/>
    <cellStyle name="Calculation 4 7 4" xfId="19359"/>
    <cellStyle name="Calculation 4 7 4 2" xfId="27293"/>
    <cellStyle name="Calculation 4 7 4 3" xfId="29865"/>
    <cellStyle name="Calculation 4 7 4 4" xfId="32307"/>
    <cellStyle name="Calculation 4 7 4 5" xfId="34711"/>
    <cellStyle name="Calculation 4 7 4 6" xfId="36956"/>
    <cellStyle name="Calculation 4 7 4 7" xfId="23510"/>
    <cellStyle name="Calculation 4 7 4 8" xfId="39545"/>
    <cellStyle name="Calculation 4 7 4 9" xfId="41904"/>
    <cellStyle name="Calculation 4 7 5" xfId="20063"/>
    <cellStyle name="Calculation 4 7 5 2" xfId="27997"/>
    <cellStyle name="Calculation 4 7 5 3" xfId="30568"/>
    <cellStyle name="Calculation 4 7 5 4" xfId="33010"/>
    <cellStyle name="Calculation 4 7 5 5" xfId="35414"/>
    <cellStyle name="Calculation 4 7 5 6" xfId="37627"/>
    <cellStyle name="Calculation 4 7 5 7" xfId="21068"/>
    <cellStyle name="Calculation 4 7 5 8" xfId="40248"/>
    <cellStyle name="Calculation 4 7 5 9" xfId="42607"/>
    <cellStyle name="Calculation 4 7 6" xfId="21771"/>
    <cellStyle name="Calculation 4 7 7" xfId="26170"/>
    <cellStyle name="Calculation 4 7 8" xfId="28838"/>
    <cellStyle name="Calculation 4 7 9" xfId="31306"/>
    <cellStyle name="Calculation 4 8" xfId="2510"/>
    <cellStyle name="Calculation 4 8 10" xfId="25842"/>
    <cellStyle name="Calculation 4 8 11" xfId="28627"/>
    <cellStyle name="Calculation 4 8 12" xfId="25940"/>
    <cellStyle name="Calculation 4 8 2" xfId="15069"/>
    <cellStyle name="Calculation 4 8 2 10" xfId="38238"/>
    <cellStyle name="Calculation 4 8 2 11" xfId="24403"/>
    <cellStyle name="Calculation 4 8 2 2" xfId="20207"/>
    <cellStyle name="Calculation 4 8 2 2 2" xfId="28141"/>
    <cellStyle name="Calculation 4 8 2 2 3" xfId="30712"/>
    <cellStyle name="Calculation 4 8 2 2 4" xfId="33154"/>
    <cellStyle name="Calculation 4 8 2 2 5" xfId="35558"/>
    <cellStyle name="Calculation 4 8 2 2 6" xfId="37766"/>
    <cellStyle name="Calculation 4 8 2 2 7" xfId="25659"/>
    <cellStyle name="Calculation 4 8 2 2 8" xfId="40392"/>
    <cellStyle name="Calculation 4 8 2 2 9" xfId="42751"/>
    <cellStyle name="Calculation 4 8 2 3" xfId="20121"/>
    <cellStyle name="Calculation 4 8 2 3 2" xfId="28055"/>
    <cellStyle name="Calculation 4 8 2 3 3" xfId="30626"/>
    <cellStyle name="Calculation 4 8 2 3 4" xfId="33068"/>
    <cellStyle name="Calculation 4 8 2 3 5" xfId="35472"/>
    <cellStyle name="Calculation 4 8 2 3 6" xfId="37680"/>
    <cellStyle name="Calculation 4 8 2 3 7" xfId="22106"/>
    <cellStyle name="Calculation 4 8 2 3 8" xfId="40306"/>
    <cellStyle name="Calculation 4 8 2 3 9" xfId="42665"/>
    <cellStyle name="Calculation 4 8 2 4" xfId="18615"/>
    <cellStyle name="Calculation 4 8 2 4 2" xfId="26549"/>
    <cellStyle name="Calculation 4 8 2 4 3" xfId="29121"/>
    <cellStyle name="Calculation 4 8 2 4 4" xfId="31563"/>
    <cellStyle name="Calculation 4 8 2 4 5" xfId="33967"/>
    <cellStyle name="Calculation 4 8 2 4 6" xfId="36225"/>
    <cellStyle name="Calculation 4 8 2 4 7" xfId="31381"/>
    <cellStyle name="Calculation 4 8 2 4 8" xfId="38801"/>
    <cellStyle name="Calculation 4 8 2 4 9" xfId="41160"/>
    <cellStyle name="Calculation 4 8 2 5" xfId="24780"/>
    <cellStyle name="Calculation 4 8 2 6" xfId="21324"/>
    <cellStyle name="Calculation 4 8 2 7" xfId="25525"/>
    <cellStyle name="Calculation 4 8 2 8" xfId="24065"/>
    <cellStyle name="Calculation 4 8 2 9" xfId="24331"/>
    <cellStyle name="Calculation 4 8 3" xfId="19575"/>
    <cellStyle name="Calculation 4 8 3 2" xfId="27509"/>
    <cellStyle name="Calculation 4 8 3 3" xfId="30081"/>
    <cellStyle name="Calculation 4 8 3 4" xfId="32523"/>
    <cellStyle name="Calculation 4 8 3 5" xfId="34927"/>
    <cellStyle name="Calculation 4 8 3 6" xfId="37172"/>
    <cellStyle name="Calculation 4 8 3 7" xfId="22393"/>
    <cellStyle name="Calculation 4 8 3 8" xfId="39761"/>
    <cellStyle name="Calculation 4 8 3 9" xfId="42120"/>
    <cellStyle name="Calculation 4 8 4" xfId="19358"/>
    <cellStyle name="Calculation 4 8 4 2" xfId="27292"/>
    <cellStyle name="Calculation 4 8 4 3" xfId="29864"/>
    <cellStyle name="Calculation 4 8 4 4" xfId="32306"/>
    <cellStyle name="Calculation 4 8 4 5" xfId="34710"/>
    <cellStyle name="Calculation 4 8 4 6" xfId="36955"/>
    <cellStyle name="Calculation 4 8 4 7" xfId="23956"/>
    <cellStyle name="Calculation 4 8 4 8" xfId="39544"/>
    <cellStyle name="Calculation 4 8 4 9" xfId="41903"/>
    <cellStyle name="Calculation 4 8 5" xfId="19084"/>
    <cellStyle name="Calculation 4 8 5 2" xfId="27018"/>
    <cellStyle name="Calculation 4 8 5 3" xfId="29590"/>
    <cellStyle name="Calculation 4 8 5 4" xfId="32032"/>
    <cellStyle name="Calculation 4 8 5 5" xfId="34436"/>
    <cellStyle name="Calculation 4 8 5 6" xfId="36681"/>
    <cellStyle name="Calculation 4 8 5 7" xfId="25059"/>
    <cellStyle name="Calculation 4 8 5 8" xfId="39270"/>
    <cellStyle name="Calculation 4 8 5 9" xfId="41629"/>
    <cellStyle name="Calculation 4 8 6" xfId="21772"/>
    <cellStyle name="Calculation 4 8 7" xfId="23714"/>
    <cellStyle name="Calculation 4 8 8" xfId="22216"/>
    <cellStyle name="Calculation 4 8 9" xfId="23205"/>
    <cellStyle name="Calculation 4 9" xfId="2511"/>
    <cellStyle name="Calculation 4 9 10" xfId="22560"/>
    <cellStyle name="Calculation 4 9 11" xfId="22849"/>
    <cellStyle name="Calculation 4 9 12" xfId="22731"/>
    <cellStyle name="Calculation 4 9 2" xfId="15070"/>
    <cellStyle name="Calculation 4 9 2 10" xfId="22987"/>
    <cellStyle name="Calculation 4 9 2 11" xfId="22478"/>
    <cellStyle name="Calculation 4 9 2 2" xfId="18789"/>
    <cellStyle name="Calculation 4 9 2 2 2" xfId="26723"/>
    <cellStyle name="Calculation 4 9 2 2 3" xfId="29295"/>
    <cellStyle name="Calculation 4 9 2 2 4" xfId="31737"/>
    <cellStyle name="Calculation 4 9 2 2 5" xfId="34141"/>
    <cellStyle name="Calculation 4 9 2 2 6" xfId="36393"/>
    <cellStyle name="Calculation 4 9 2 2 7" xfId="21988"/>
    <cellStyle name="Calculation 4 9 2 2 8" xfId="38975"/>
    <cellStyle name="Calculation 4 9 2 2 9" xfId="41334"/>
    <cellStyle name="Calculation 4 9 2 3" xfId="18964"/>
    <cellStyle name="Calculation 4 9 2 3 2" xfId="26898"/>
    <cellStyle name="Calculation 4 9 2 3 3" xfId="29470"/>
    <cellStyle name="Calculation 4 9 2 3 4" xfId="31912"/>
    <cellStyle name="Calculation 4 9 2 3 5" xfId="34316"/>
    <cellStyle name="Calculation 4 9 2 3 6" xfId="36561"/>
    <cellStyle name="Calculation 4 9 2 3 7" xfId="23434"/>
    <cellStyle name="Calculation 4 9 2 3 8" xfId="39150"/>
    <cellStyle name="Calculation 4 9 2 3 9" xfId="41509"/>
    <cellStyle name="Calculation 4 9 2 4" xfId="20325"/>
    <cellStyle name="Calculation 4 9 2 4 2" xfId="28259"/>
    <cellStyle name="Calculation 4 9 2 4 3" xfId="30830"/>
    <cellStyle name="Calculation 4 9 2 4 4" xfId="33272"/>
    <cellStyle name="Calculation 4 9 2 4 5" xfId="35676"/>
    <cellStyle name="Calculation 4 9 2 4 6" xfId="37878"/>
    <cellStyle name="Calculation 4 9 2 4 7" xfId="20849"/>
    <cellStyle name="Calculation 4 9 2 4 8" xfId="40510"/>
    <cellStyle name="Calculation 4 9 2 4 9" xfId="42869"/>
    <cellStyle name="Calculation 4 9 2 5" xfId="24781"/>
    <cellStyle name="Calculation 4 9 2 6" xfId="25477"/>
    <cellStyle name="Calculation 4 9 2 7" xfId="25543"/>
    <cellStyle name="Calculation 4 9 2 8" xfId="24045"/>
    <cellStyle name="Calculation 4 9 2 9" xfId="38317"/>
    <cellStyle name="Calculation 4 9 3" xfId="19574"/>
    <cellStyle name="Calculation 4 9 3 2" xfId="27508"/>
    <cellStyle name="Calculation 4 9 3 3" xfId="30080"/>
    <cellStyle name="Calculation 4 9 3 4" xfId="32522"/>
    <cellStyle name="Calculation 4 9 3 5" xfId="34926"/>
    <cellStyle name="Calculation 4 9 3 6" xfId="37171"/>
    <cellStyle name="Calculation 4 9 3 7" xfId="24480"/>
    <cellStyle name="Calculation 4 9 3 8" xfId="39760"/>
    <cellStyle name="Calculation 4 9 3 9" xfId="42119"/>
    <cellStyle name="Calculation 4 9 4" xfId="19357"/>
    <cellStyle name="Calculation 4 9 4 2" xfId="27291"/>
    <cellStyle name="Calculation 4 9 4 3" xfId="29863"/>
    <cellStyle name="Calculation 4 9 4 4" xfId="32305"/>
    <cellStyle name="Calculation 4 9 4 5" xfId="34709"/>
    <cellStyle name="Calculation 4 9 4 6" xfId="36954"/>
    <cellStyle name="Calculation 4 9 4 7" xfId="24249"/>
    <cellStyle name="Calculation 4 9 4 8" xfId="39543"/>
    <cellStyle name="Calculation 4 9 4 9" xfId="41902"/>
    <cellStyle name="Calculation 4 9 5" xfId="19085"/>
    <cellStyle name="Calculation 4 9 5 2" xfId="27019"/>
    <cellStyle name="Calculation 4 9 5 3" xfId="29591"/>
    <cellStyle name="Calculation 4 9 5 4" xfId="32033"/>
    <cellStyle name="Calculation 4 9 5 5" xfId="34437"/>
    <cellStyle name="Calculation 4 9 5 6" xfId="36682"/>
    <cellStyle name="Calculation 4 9 5 7" xfId="23457"/>
    <cellStyle name="Calculation 4 9 5 8" xfId="39271"/>
    <cellStyle name="Calculation 4 9 5 9" xfId="41630"/>
    <cellStyle name="Calculation 4 9 6" xfId="21773"/>
    <cellStyle name="Calculation 4 9 7" xfId="23713"/>
    <cellStyle name="Calculation 4 9 8" xfId="22217"/>
    <cellStyle name="Calculation 4 9 9" xfId="23204"/>
    <cellStyle name="Calculation 5" xfId="2512"/>
    <cellStyle name="Calculation 5 10" xfId="2513"/>
    <cellStyle name="Calculation 5 10 10" xfId="22562"/>
    <cellStyle name="Calculation 5 10 11" xfId="22848"/>
    <cellStyle name="Calculation 5 10 12" xfId="25947"/>
    <cellStyle name="Calculation 5 10 2" xfId="15072"/>
    <cellStyle name="Calculation 5 10 2 10" xfId="21928"/>
    <cellStyle name="Calculation 5 10 2 11" xfId="38204"/>
    <cellStyle name="Calculation 5 10 2 2" xfId="18788"/>
    <cellStyle name="Calculation 5 10 2 2 2" xfId="26722"/>
    <cellStyle name="Calculation 5 10 2 2 3" xfId="29294"/>
    <cellStyle name="Calculation 5 10 2 2 4" xfId="31736"/>
    <cellStyle name="Calculation 5 10 2 2 5" xfId="34140"/>
    <cellStyle name="Calculation 5 10 2 2 6" xfId="36392"/>
    <cellStyle name="Calculation 5 10 2 2 7" xfId="24228"/>
    <cellStyle name="Calculation 5 10 2 2 8" xfId="38974"/>
    <cellStyle name="Calculation 5 10 2 2 9" xfId="41333"/>
    <cellStyle name="Calculation 5 10 2 3" xfId="18963"/>
    <cellStyle name="Calculation 5 10 2 3 2" xfId="26897"/>
    <cellStyle name="Calculation 5 10 2 3 3" xfId="29469"/>
    <cellStyle name="Calculation 5 10 2 3 4" xfId="31911"/>
    <cellStyle name="Calculation 5 10 2 3 5" xfId="34315"/>
    <cellStyle name="Calculation 5 10 2 3 6" xfId="36560"/>
    <cellStyle name="Calculation 5 10 2 3 7" xfId="25060"/>
    <cellStyle name="Calculation 5 10 2 3 8" xfId="39149"/>
    <cellStyle name="Calculation 5 10 2 3 9" xfId="41508"/>
    <cellStyle name="Calculation 5 10 2 4" xfId="19673"/>
    <cellStyle name="Calculation 5 10 2 4 2" xfId="27607"/>
    <cellStyle name="Calculation 5 10 2 4 3" xfId="30179"/>
    <cellStyle name="Calculation 5 10 2 4 4" xfId="32621"/>
    <cellStyle name="Calculation 5 10 2 4 5" xfId="35025"/>
    <cellStyle name="Calculation 5 10 2 4 6" xfId="37270"/>
    <cellStyle name="Calculation 5 10 2 4 7" xfId="24267"/>
    <cellStyle name="Calculation 5 10 2 4 8" xfId="39859"/>
    <cellStyle name="Calculation 5 10 2 4 9" xfId="42218"/>
    <cellStyle name="Calculation 5 10 2 5" xfId="24783"/>
    <cellStyle name="Calculation 5 10 2 6" xfId="25476"/>
    <cellStyle name="Calculation 5 10 2 7" xfId="20988"/>
    <cellStyle name="Calculation 5 10 2 8" xfId="21143"/>
    <cellStyle name="Calculation 5 10 2 9" xfId="38378"/>
    <cellStyle name="Calculation 5 10 3" xfId="19572"/>
    <cellStyle name="Calculation 5 10 3 2" xfId="27506"/>
    <cellStyle name="Calculation 5 10 3 3" xfId="30078"/>
    <cellStyle name="Calculation 5 10 3 4" xfId="32520"/>
    <cellStyle name="Calculation 5 10 3 5" xfId="34924"/>
    <cellStyle name="Calculation 5 10 3 6" xfId="37169"/>
    <cellStyle name="Calculation 5 10 3 7" xfId="24474"/>
    <cellStyle name="Calculation 5 10 3 8" xfId="39758"/>
    <cellStyle name="Calculation 5 10 3 9" xfId="42117"/>
    <cellStyle name="Calculation 5 10 4" xfId="20451"/>
    <cellStyle name="Calculation 5 10 4 2" xfId="28385"/>
    <cellStyle name="Calculation 5 10 4 3" xfId="30942"/>
    <cellStyle name="Calculation 5 10 4 4" xfId="33384"/>
    <cellStyle name="Calculation 5 10 4 5" xfId="35787"/>
    <cellStyle name="Calculation 5 10 4 6" xfId="37985"/>
    <cellStyle name="Calculation 5 10 4 7" xfId="25239"/>
    <cellStyle name="Calculation 5 10 4 8" xfId="40618"/>
    <cellStyle name="Calculation 5 10 4 9" xfId="42976"/>
    <cellStyle name="Calculation 5 10 5" xfId="19087"/>
    <cellStyle name="Calculation 5 10 5 2" xfId="27021"/>
    <cellStyle name="Calculation 5 10 5 3" xfId="29593"/>
    <cellStyle name="Calculation 5 10 5 4" xfId="32035"/>
    <cellStyle name="Calculation 5 10 5 5" xfId="34439"/>
    <cellStyle name="Calculation 5 10 5 6" xfId="36684"/>
    <cellStyle name="Calculation 5 10 5 7" xfId="23458"/>
    <cellStyle name="Calculation 5 10 5 8" xfId="39273"/>
    <cellStyle name="Calculation 5 10 5 9" xfId="41632"/>
    <cellStyle name="Calculation 5 10 6" xfId="21775"/>
    <cellStyle name="Calculation 5 10 7" xfId="23711"/>
    <cellStyle name="Calculation 5 10 8" xfId="22219"/>
    <cellStyle name="Calculation 5 10 9" xfId="23202"/>
    <cellStyle name="Calculation 5 11" xfId="2514"/>
    <cellStyle name="Calculation 5 11 10" xfId="22563"/>
    <cellStyle name="Calculation 5 11 11" xfId="22847"/>
    <cellStyle name="Calculation 5 11 12" xfId="22733"/>
    <cellStyle name="Calculation 5 11 2" xfId="15073"/>
    <cellStyle name="Calculation 5 11 2 10" xfId="23056"/>
    <cellStyle name="Calculation 5 11 2 11" xfId="38308"/>
    <cellStyle name="Calculation 5 11 2 2" xfId="20205"/>
    <cellStyle name="Calculation 5 11 2 2 2" xfId="28139"/>
    <cellStyle name="Calculation 5 11 2 2 3" xfId="30710"/>
    <cellStyle name="Calculation 5 11 2 2 4" xfId="33152"/>
    <cellStyle name="Calculation 5 11 2 2 5" xfId="35556"/>
    <cellStyle name="Calculation 5 11 2 2 6" xfId="37764"/>
    <cellStyle name="Calculation 5 11 2 2 7" xfId="21501"/>
    <cellStyle name="Calculation 5 11 2 2 8" xfId="40390"/>
    <cellStyle name="Calculation 5 11 2 2 9" xfId="42749"/>
    <cellStyle name="Calculation 5 11 2 3" xfId="18704"/>
    <cellStyle name="Calculation 5 11 2 3 2" xfId="26638"/>
    <cellStyle name="Calculation 5 11 2 3 3" xfId="29210"/>
    <cellStyle name="Calculation 5 11 2 3 4" xfId="31652"/>
    <cellStyle name="Calculation 5 11 2 3 5" xfId="34056"/>
    <cellStyle name="Calculation 5 11 2 3 6" xfId="36308"/>
    <cellStyle name="Calculation 5 11 2 3 7" xfId="23923"/>
    <cellStyle name="Calculation 5 11 2 3 8" xfId="38890"/>
    <cellStyle name="Calculation 5 11 2 3 9" xfId="41249"/>
    <cellStyle name="Calculation 5 11 2 4" xfId="18905"/>
    <cellStyle name="Calculation 5 11 2 4 2" xfId="26839"/>
    <cellStyle name="Calculation 5 11 2 4 3" xfId="29411"/>
    <cellStyle name="Calculation 5 11 2 4 4" xfId="31853"/>
    <cellStyle name="Calculation 5 11 2 4 5" xfId="34257"/>
    <cellStyle name="Calculation 5 11 2 4 6" xfId="36502"/>
    <cellStyle name="Calculation 5 11 2 4 7" xfId="24356"/>
    <cellStyle name="Calculation 5 11 2 4 8" xfId="39091"/>
    <cellStyle name="Calculation 5 11 2 4 9" xfId="41450"/>
    <cellStyle name="Calculation 5 11 2 5" xfId="24784"/>
    <cellStyle name="Calculation 5 11 2 6" xfId="21322"/>
    <cellStyle name="Calculation 5 11 2 7" xfId="20981"/>
    <cellStyle name="Calculation 5 11 2 8" xfId="21147"/>
    <cellStyle name="Calculation 5 11 2 9" xfId="22381"/>
    <cellStyle name="Calculation 5 11 3" xfId="19571"/>
    <cellStyle name="Calculation 5 11 3 2" xfId="27505"/>
    <cellStyle name="Calculation 5 11 3 3" xfId="30077"/>
    <cellStyle name="Calculation 5 11 3 4" xfId="32519"/>
    <cellStyle name="Calculation 5 11 3 5" xfId="34923"/>
    <cellStyle name="Calculation 5 11 3 6" xfId="37168"/>
    <cellStyle name="Calculation 5 11 3 7" xfId="21171"/>
    <cellStyle name="Calculation 5 11 3 8" xfId="39757"/>
    <cellStyle name="Calculation 5 11 3 9" xfId="42116"/>
    <cellStyle name="Calculation 5 11 4" xfId="19355"/>
    <cellStyle name="Calculation 5 11 4 2" xfId="27289"/>
    <cellStyle name="Calculation 5 11 4 3" xfId="29861"/>
    <cellStyle name="Calculation 5 11 4 4" xfId="32303"/>
    <cellStyle name="Calculation 5 11 4 5" xfId="34707"/>
    <cellStyle name="Calculation 5 11 4 6" xfId="36952"/>
    <cellStyle name="Calculation 5 11 4 7" xfId="20773"/>
    <cellStyle name="Calculation 5 11 4 8" xfId="39541"/>
    <cellStyle name="Calculation 5 11 4 9" xfId="41900"/>
    <cellStyle name="Calculation 5 11 5" xfId="19088"/>
    <cellStyle name="Calculation 5 11 5 2" xfId="27022"/>
    <cellStyle name="Calculation 5 11 5 3" xfId="29594"/>
    <cellStyle name="Calculation 5 11 5 4" xfId="32036"/>
    <cellStyle name="Calculation 5 11 5 5" xfId="34440"/>
    <cellStyle name="Calculation 5 11 5 6" xfId="36685"/>
    <cellStyle name="Calculation 5 11 5 7" xfId="21396"/>
    <cellStyle name="Calculation 5 11 5 8" xfId="39274"/>
    <cellStyle name="Calculation 5 11 5 9" xfId="41633"/>
    <cellStyle name="Calculation 5 11 6" xfId="21776"/>
    <cellStyle name="Calculation 5 11 7" xfId="23710"/>
    <cellStyle name="Calculation 5 11 8" xfId="22220"/>
    <cellStyle name="Calculation 5 11 9" xfId="23201"/>
    <cellStyle name="Calculation 5 12" xfId="2515"/>
    <cellStyle name="Calculation 5 12 10" xfId="22564"/>
    <cellStyle name="Calculation 5 12 11" xfId="24054"/>
    <cellStyle name="Calculation 5 12 12" xfId="25948"/>
    <cellStyle name="Calculation 5 12 2" xfId="15074"/>
    <cellStyle name="Calculation 5 12 2 10" xfId="24032"/>
    <cellStyle name="Calculation 5 12 2 11" xfId="38106"/>
    <cellStyle name="Calculation 5 12 2 2" xfId="18787"/>
    <cellStyle name="Calculation 5 12 2 2 2" xfId="26721"/>
    <cellStyle name="Calculation 5 12 2 2 3" xfId="29293"/>
    <cellStyle name="Calculation 5 12 2 2 4" xfId="31735"/>
    <cellStyle name="Calculation 5 12 2 2 5" xfId="34139"/>
    <cellStyle name="Calculation 5 12 2 2 6" xfId="36391"/>
    <cellStyle name="Calculation 5 12 2 2 7" xfId="21665"/>
    <cellStyle name="Calculation 5 12 2 2 8" xfId="38973"/>
    <cellStyle name="Calculation 5 12 2 2 9" xfId="41332"/>
    <cellStyle name="Calculation 5 12 2 3" xfId="18962"/>
    <cellStyle name="Calculation 5 12 2 3 2" xfId="26896"/>
    <cellStyle name="Calculation 5 12 2 3 3" xfId="29468"/>
    <cellStyle name="Calculation 5 12 2 3 4" xfId="31910"/>
    <cellStyle name="Calculation 5 12 2 3 5" xfId="34314"/>
    <cellStyle name="Calculation 5 12 2 3 6" xfId="36559"/>
    <cellStyle name="Calculation 5 12 2 3 7" xfId="23433"/>
    <cellStyle name="Calculation 5 12 2 3 8" xfId="39148"/>
    <cellStyle name="Calculation 5 12 2 3 9" xfId="41507"/>
    <cellStyle name="Calculation 5 12 2 4" xfId="20091"/>
    <cellStyle name="Calculation 5 12 2 4 2" xfId="28025"/>
    <cellStyle name="Calculation 5 12 2 4 3" xfId="30596"/>
    <cellStyle name="Calculation 5 12 2 4 4" xfId="33038"/>
    <cellStyle name="Calculation 5 12 2 4 5" xfId="35442"/>
    <cellStyle name="Calculation 5 12 2 4 6" xfId="37650"/>
    <cellStyle name="Calculation 5 12 2 4 7" xfId="25655"/>
    <cellStyle name="Calculation 5 12 2 4 8" xfId="40276"/>
    <cellStyle name="Calculation 5 12 2 4 9" xfId="42635"/>
    <cellStyle name="Calculation 5 12 2 5" xfId="24785"/>
    <cellStyle name="Calculation 5 12 2 6" xfId="25471"/>
    <cellStyle name="Calculation 5 12 2 7" xfId="24110"/>
    <cellStyle name="Calculation 5 12 2 8" xfId="21639"/>
    <cellStyle name="Calculation 5 12 2 9" xfId="22998"/>
    <cellStyle name="Calculation 5 12 3" xfId="19570"/>
    <cellStyle name="Calculation 5 12 3 2" xfId="27504"/>
    <cellStyle name="Calculation 5 12 3 3" xfId="30076"/>
    <cellStyle name="Calculation 5 12 3 4" xfId="32518"/>
    <cellStyle name="Calculation 5 12 3 5" xfId="34922"/>
    <cellStyle name="Calculation 5 12 3 6" xfId="37167"/>
    <cellStyle name="Calculation 5 12 3 7" xfId="38423"/>
    <cellStyle name="Calculation 5 12 3 8" xfId="39756"/>
    <cellStyle name="Calculation 5 12 3 9" xfId="42115"/>
    <cellStyle name="Calculation 5 12 4" xfId="19354"/>
    <cellStyle name="Calculation 5 12 4 2" xfId="27288"/>
    <cellStyle name="Calculation 5 12 4 3" xfId="29860"/>
    <cellStyle name="Calculation 5 12 4 4" xfId="32302"/>
    <cellStyle name="Calculation 5 12 4 5" xfId="34706"/>
    <cellStyle name="Calculation 5 12 4 6" xfId="36951"/>
    <cellStyle name="Calculation 5 12 4 7" xfId="25721"/>
    <cellStyle name="Calculation 5 12 4 8" xfId="39540"/>
    <cellStyle name="Calculation 5 12 4 9" xfId="41899"/>
    <cellStyle name="Calculation 5 12 5" xfId="19089"/>
    <cellStyle name="Calculation 5 12 5 2" xfId="27023"/>
    <cellStyle name="Calculation 5 12 5 3" xfId="29595"/>
    <cellStyle name="Calculation 5 12 5 4" xfId="32037"/>
    <cellStyle name="Calculation 5 12 5 5" xfId="34441"/>
    <cellStyle name="Calculation 5 12 5 6" xfId="36686"/>
    <cellStyle name="Calculation 5 12 5 7" xfId="21047"/>
    <cellStyle name="Calculation 5 12 5 8" xfId="39275"/>
    <cellStyle name="Calculation 5 12 5 9" xfId="41634"/>
    <cellStyle name="Calculation 5 12 6" xfId="21777"/>
    <cellStyle name="Calculation 5 12 7" xfId="23709"/>
    <cellStyle name="Calculation 5 12 8" xfId="22221"/>
    <cellStyle name="Calculation 5 12 9" xfId="23200"/>
    <cellStyle name="Calculation 5 13" xfId="15071"/>
    <cellStyle name="Calculation 5 13 10" xfId="25755"/>
    <cellStyle name="Calculation 5 13 11" xfId="22986"/>
    <cellStyle name="Calculation 5 13 2" xfId="20206"/>
    <cellStyle name="Calculation 5 13 2 2" xfId="28140"/>
    <cellStyle name="Calculation 5 13 2 3" xfId="30711"/>
    <cellStyle name="Calculation 5 13 2 4" xfId="33153"/>
    <cellStyle name="Calculation 5 13 2 5" xfId="35557"/>
    <cellStyle name="Calculation 5 13 2 6" xfId="37765"/>
    <cellStyle name="Calculation 5 13 2 7" xfId="20935"/>
    <cellStyle name="Calculation 5 13 2 8" xfId="40391"/>
    <cellStyle name="Calculation 5 13 2 9" xfId="42750"/>
    <cellStyle name="Calculation 5 13 3" xfId="19854"/>
    <cellStyle name="Calculation 5 13 3 2" xfId="27788"/>
    <cellStyle name="Calculation 5 13 3 3" xfId="30360"/>
    <cellStyle name="Calculation 5 13 3 4" xfId="32802"/>
    <cellStyle name="Calculation 5 13 3 5" xfId="35206"/>
    <cellStyle name="Calculation 5 13 3 6" xfId="37441"/>
    <cellStyle name="Calculation 5 13 3 7" xfId="24952"/>
    <cellStyle name="Calculation 5 13 3 8" xfId="40040"/>
    <cellStyle name="Calculation 5 13 3 9" xfId="42399"/>
    <cellStyle name="Calculation 5 13 4" xfId="20025"/>
    <cellStyle name="Calculation 5 13 4 2" xfId="27959"/>
    <cellStyle name="Calculation 5 13 4 3" xfId="30530"/>
    <cellStyle name="Calculation 5 13 4 4" xfId="32972"/>
    <cellStyle name="Calculation 5 13 4 5" xfId="35376"/>
    <cellStyle name="Calculation 5 13 4 6" xfId="37589"/>
    <cellStyle name="Calculation 5 13 4 7" xfId="21493"/>
    <cellStyle name="Calculation 5 13 4 8" xfId="40210"/>
    <cellStyle name="Calculation 5 13 4 9" xfId="42569"/>
    <cellStyle name="Calculation 5 13 5" xfId="24782"/>
    <cellStyle name="Calculation 5 13 6" xfId="21323"/>
    <cellStyle name="Calculation 5 13 7" xfId="24625"/>
    <cellStyle name="Calculation 5 13 8" xfId="25550"/>
    <cellStyle name="Calculation 5 13 9" xfId="38335"/>
    <cellStyle name="Calculation 5 14" xfId="17403"/>
    <cellStyle name="Calculation 5 14 10" xfId="38197"/>
    <cellStyle name="Calculation 5 14 11" xfId="22436"/>
    <cellStyle name="Calculation 5 14 2" xfId="20011"/>
    <cellStyle name="Calculation 5 14 2 2" xfId="27945"/>
    <cellStyle name="Calculation 5 14 2 3" xfId="30516"/>
    <cellStyle name="Calculation 5 14 2 4" xfId="32958"/>
    <cellStyle name="Calculation 5 14 2 5" xfId="35362"/>
    <cellStyle name="Calculation 5 14 2 6" xfId="37575"/>
    <cellStyle name="Calculation 5 14 2 7" xfId="25082"/>
    <cellStyle name="Calculation 5 14 2 8" xfId="40196"/>
    <cellStyle name="Calculation 5 14 2 9" xfId="42555"/>
    <cellStyle name="Calculation 5 14 3" xfId="18890"/>
    <cellStyle name="Calculation 5 14 3 2" xfId="26824"/>
    <cellStyle name="Calculation 5 14 3 3" xfId="29396"/>
    <cellStyle name="Calculation 5 14 3 4" xfId="31838"/>
    <cellStyle name="Calculation 5 14 3 5" xfId="34242"/>
    <cellStyle name="Calculation 5 14 3 6" xfId="36487"/>
    <cellStyle name="Calculation 5 14 3 7" xfId="21101"/>
    <cellStyle name="Calculation 5 14 3 8" xfId="39076"/>
    <cellStyle name="Calculation 5 14 3 9" xfId="41435"/>
    <cellStyle name="Calculation 5 14 4" xfId="19710"/>
    <cellStyle name="Calculation 5 14 4 2" xfId="27644"/>
    <cellStyle name="Calculation 5 14 4 3" xfId="30216"/>
    <cellStyle name="Calculation 5 14 4 4" xfId="32658"/>
    <cellStyle name="Calculation 5 14 4 5" xfId="35062"/>
    <cellStyle name="Calculation 5 14 4 6" xfId="37307"/>
    <cellStyle name="Calculation 5 14 4 7" xfId="24468"/>
    <cellStyle name="Calculation 5 14 4 8" xfId="39896"/>
    <cellStyle name="Calculation 5 14 4 9" xfId="42255"/>
    <cellStyle name="Calculation 5 14 5" xfId="25863"/>
    <cellStyle name="Calculation 5 14 6" xfId="24962"/>
    <cellStyle name="Calculation 5 14 7" xfId="21235"/>
    <cellStyle name="Calculation 5 14 8" xfId="24189"/>
    <cellStyle name="Calculation 5 14 9" xfId="21934"/>
    <cellStyle name="Calculation 5 15" xfId="19573"/>
    <cellStyle name="Calculation 5 15 2" xfId="27507"/>
    <cellStyle name="Calculation 5 15 3" xfId="30079"/>
    <cellStyle name="Calculation 5 15 4" xfId="32521"/>
    <cellStyle name="Calculation 5 15 5" xfId="34925"/>
    <cellStyle name="Calculation 5 15 6" xfId="37170"/>
    <cellStyle name="Calculation 5 15 7" xfId="23884"/>
    <cellStyle name="Calculation 5 15 8" xfId="39759"/>
    <cellStyle name="Calculation 5 15 9" xfId="42118"/>
    <cellStyle name="Calculation 5 16" xfId="19356"/>
    <cellStyle name="Calculation 5 16 2" xfId="27290"/>
    <cellStyle name="Calculation 5 16 3" xfId="29862"/>
    <cellStyle name="Calculation 5 16 4" xfId="32304"/>
    <cellStyle name="Calculation 5 16 5" xfId="34708"/>
    <cellStyle name="Calculation 5 16 6" xfId="36953"/>
    <cellStyle name="Calculation 5 16 7" xfId="25352"/>
    <cellStyle name="Calculation 5 16 8" xfId="39542"/>
    <cellStyle name="Calculation 5 16 9" xfId="41901"/>
    <cellStyle name="Calculation 5 17" xfId="19086"/>
    <cellStyle name="Calculation 5 17 2" xfId="27020"/>
    <cellStyle name="Calculation 5 17 3" xfId="29592"/>
    <cellStyle name="Calculation 5 17 4" xfId="32034"/>
    <cellStyle name="Calculation 5 17 5" xfId="34438"/>
    <cellStyle name="Calculation 5 17 6" xfId="36683"/>
    <cellStyle name="Calculation 5 17 7" xfId="25344"/>
    <cellStyle name="Calculation 5 17 8" xfId="39272"/>
    <cellStyle name="Calculation 5 17 9" xfId="41631"/>
    <cellStyle name="Calculation 5 18" xfId="21774"/>
    <cellStyle name="Calculation 5 19" xfId="23712"/>
    <cellStyle name="Calculation 5 2" xfId="2516"/>
    <cellStyle name="Calculation 5 2 10" xfId="2517"/>
    <cellStyle name="Calculation 5 2 10 10" xfId="22566"/>
    <cellStyle name="Calculation 5 2 10 11" xfId="25549"/>
    <cellStyle name="Calculation 5 2 10 12" xfId="25949"/>
    <cellStyle name="Calculation 5 2 10 2" xfId="15076"/>
    <cellStyle name="Calculation 5 2 10 2 10" xfId="25027"/>
    <cellStyle name="Calculation 5 2 10 2 11" xfId="22911"/>
    <cellStyle name="Calculation 5 2 10 2 2" xfId="18786"/>
    <cellStyle name="Calculation 5 2 10 2 2 2" xfId="26720"/>
    <cellStyle name="Calculation 5 2 10 2 2 3" xfId="29292"/>
    <cellStyle name="Calculation 5 2 10 2 2 4" xfId="31734"/>
    <cellStyle name="Calculation 5 2 10 2 2 5" xfId="34138"/>
    <cellStyle name="Calculation 5 2 10 2 2 6" xfId="36390"/>
    <cellStyle name="Calculation 5 2 10 2 2 7" xfId="33797"/>
    <cellStyle name="Calculation 5 2 10 2 2 8" xfId="38972"/>
    <cellStyle name="Calculation 5 2 10 2 2 9" xfId="41331"/>
    <cellStyle name="Calculation 5 2 10 2 3" xfId="18961"/>
    <cellStyle name="Calculation 5 2 10 2 3 2" xfId="26895"/>
    <cellStyle name="Calculation 5 2 10 2 3 3" xfId="29467"/>
    <cellStyle name="Calculation 5 2 10 2 3 4" xfId="31909"/>
    <cellStyle name="Calculation 5 2 10 2 3 5" xfId="34313"/>
    <cellStyle name="Calculation 5 2 10 2 3 6" xfId="36558"/>
    <cellStyle name="Calculation 5 2 10 2 3 7" xfId="23935"/>
    <cellStyle name="Calculation 5 2 10 2 3 8" xfId="39147"/>
    <cellStyle name="Calculation 5 2 10 2 3 9" xfId="41506"/>
    <cellStyle name="Calculation 5 2 10 2 4" xfId="18904"/>
    <cellStyle name="Calculation 5 2 10 2 4 2" xfId="26838"/>
    <cellStyle name="Calculation 5 2 10 2 4 3" xfId="29410"/>
    <cellStyle name="Calculation 5 2 10 2 4 4" xfId="31852"/>
    <cellStyle name="Calculation 5 2 10 2 4 5" xfId="34256"/>
    <cellStyle name="Calculation 5 2 10 2 4 6" xfId="36501"/>
    <cellStyle name="Calculation 5 2 10 2 4 7" xfId="23420"/>
    <cellStyle name="Calculation 5 2 10 2 4 8" xfId="39090"/>
    <cellStyle name="Calculation 5 2 10 2 4 9" xfId="41449"/>
    <cellStyle name="Calculation 5 2 10 2 5" xfId="24787"/>
    <cellStyle name="Calculation 5 2 10 2 6" xfId="21321"/>
    <cellStyle name="Calculation 5 2 10 2 7" xfId="24111"/>
    <cellStyle name="Calculation 5 2 10 2 8" xfId="21638"/>
    <cellStyle name="Calculation 5 2 10 2 9" xfId="38255"/>
    <cellStyle name="Calculation 5 2 10 3" xfId="19568"/>
    <cellStyle name="Calculation 5 2 10 3 2" xfId="27502"/>
    <cellStyle name="Calculation 5 2 10 3 3" xfId="30074"/>
    <cellStyle name="Calculation 5 2 10 3 4" xfId="32516"/>
    <cellStyle name="Calculation 5 2 10 3 5" xfId="34920"/>
    <cellStyle name="Calculation 5 2 10 3 6" xfId="37165"/>
    <cellStyle name="Calculation 5 2 10 3 7" xfId="23882"/>
    <cellStyle name="Calculation 5 2 10 3 8" xfId="39754"/>
    <cellStyle name="Calculation 5 2 10 3 9" xfId="42113"/>
    <cellStyle name="Calculation 5 2 10 4" xfId="19352"/>
    <cellStyle name="Calculation 5 2 10 4 2" xfId="27286"/>
    <cellStyle name="Calculation 5 2 10 4 3" xfId="29858"/>
    <cellStyle name="Calculation 5 2 10 4 4" xfId="32300"/>
    <cellStyle name="Calculation 5 2 10 4 5" xfId="34704"/>
    <cellStyle name="Calculation 5 2 10 4 6" xfId="36949"/>
    <cellStyle name="Calculation 5 2 10 4 7" xfId="22030"/>
    <cellStyle name="Calculation 5 2 10 4 8" xfId="39538"/>
    <cellStyle name="Calculation 5 2 10 4 9" xfId="41897"/>
    <cellStyle name="Calculation 5 2 10 5" xfId="19091"/>
    <cellStyle name="Calculation 5 2 10 5 2" xfId="27025"/>
    <cellStyle name="Calculation 5 2 10 5 3" xfId="29597"/>
    <cellStyle name="Calculation 5 2 10 5 4" xfId="32039"/>
    <cellStyle name="Calculation 5 2 10 5 5" xfId="34443"/>
    <cellStyle name="Calculation 5 2 10 5 6" xfId="36688"/>
    <cellStyle name="Calculation 5 2 10 5 7" xfId="25715"/>
    <cellStyle name="Calculation 5 2 10 5 8" xfId="39277"/>
    <cellStyle name="Calculation 5 2 10 5 9" xfId="41636"/>
    <cellStyle name="Calculation 5 2 10 6" xfId="21779"/>
    <cellStyle name="Calculation 5 2 10 7" xfId="23707"/>
    <cellStyle name="Calculation 5 2 10 8" xfId="22223"/>
    <cellStyle name="Calculation 5 2 10 9" xfId="23198"/>
    <cellStyle name="Calculation 5 2 11" xfId="15075"/>
    <cellStyle name="Calculation 5 2 11 10" xfId="24628"/>
    <cellStyle name="Calculation 5 2 11 11" xfId="25103"/>
    <cellStyle name="Calculation 5 2 11 2" xfId="20204"/>
    <cellStyle name="Calculation 5 2 11 2 2" xfId="28138"/>
    <cellStyle name="Calculation 5 2 11 2 3" xfId="30709"/>
    <cellStyle name="Calculation 5 2 11 2 4" xfId="33151"/>
    <cellStyle name="Calculation 5 2 11 2 5" xfId="35555"/>
    <cellStyle name="Calculation 5 2 11 2 6" xfId="37763"/>
    <cellStyle name="Calculation 5 2 11 2 7" xfId="24579"/>
    <cellStyle name="Calculation 5 2 11 2 8" xfId="40389"/>
    <cellStyle name="Calculation 5 2 11 2 9" xfId="42748"/>
    <cellStyle name="Calculation 5 2 11 3" xfId="20118"/>
    <cellStyle name="Calculation 5 2 11 3 2" xfId="28052"/>
    <cellStyle name="Calculation 5 2 11 3 3" xfId="30623"/>
    <cellStyle name="Calculation 5 2 11 3 4" xfId="33065"/>
    <cellStyle name="Calculation 5 2 11 3 5" xfId="35469"/>
    <cellStyle name="Calculation 5 2 11 3 6" xfId="37677"/>
    <cellStyle name="Calculation 5 2 11 3 7" xfId="21113"/>
    <cellStyle name="Calculation 5 2 11 3 8" xfId="40303"/>
    <cellStyle name="Calculation 5 2 11 3 9" xfId="42662"/>
    <cellStyle name="Calculation 5 2 11 4" xfId="18613"/>
    <cellStyle name="Calculation 5 2 11 4 2" xfId="26547"/>
    <cellStyle name="Calculation 5 2 11 4 3" xfId="29119"/>
    <cellStyle name="Calculation 5 2 11 4 4" xfId="31561"/>
    <cellStyle name="Calculation 5 2 11 4 5" xfId="33965"/>
    <cellStyle name="Calculation 5 2 11 4 6" xfId="36223"/>
    <cellStyle name="Calculation 5 2 11 4 7" xfId="28927"/>
    <cellStyle name="Calculation 5 2 11 4 8" xfId="38799"/>
    <cellStyle name="Calculation 5 2 11 4 9" xfId="41158"/>
    <cellStyle name="Calculation 5 2 11 5" xfId="24786"/>
    <cellStyle name="Calculation 5 2 11 6" xfId="25475"/>
    <cellStyle name="Calculation 5 2 11 7" xfId="25146"/>
    <cellStyle name="Calculation 5 2 11 8" xfId="24441"/>
    <cellStyle name="Calculation 5 2 11 9" xfId="38227"/>
    <cellStyle name="Calculation 5 2 12" xfId="17404"/>
    <cellStyle name="Calculation 5 2 12 10" xfId="38210"/>
    <cellStyle name="Calculation 5 2 12 11" xfId="25692"/>
    <cellStyle name="Calculation 5 2 12 2" xfId="18595"/>
    <cellStyle name="Calculation 5 2 12 2 2" xfId="26529"/>
    <cellStyle name="Calculation 5 2 12 2 3" xfId="29101"/>
    <cellStyle name="Calculation 5 2 12 2 4" xfId="31543"/>
    <cellStyle name="Calculation 5 2 12 2 5" xfId="33947"/>
    <cellStyle name="Calculation 5 2 12 2 6" xfId="36205"/>
    <cellStyle name="Calculation 5 2 12 2 7" xfId="37966"/>
    <cellStyle name="Calculation 5 2 12 2 8" xfId="38781"/>
    <cellStyle name="Calculation 5 2 12 2 9" xfId="41140"/>
    <cellStyle name="Calculation 5 2 12 3" xfId="19779"/>
    <cellStyle name="Calculation 5 2 12 3 2" xfId="27713"/>
    <cellStyle name="Calculation 5 2 12 3 3" xfId="30285"/>
    <cellStyle name="Calculation 5 2 12 3 4" xfId="32727"/>
    <cellStyle name="Calculation 5 2 12 3 5" xfId="35131"/>
    <cellStyle name="Calculation 5 2 12 3 6" xfId="37366"/>
    <cellStyle name="Calculation 5 2 12 3 7" xfId="25732"/>
    <cellStyle name="Calculation 5 2 12 3 8" xfId="39965"/>
    <cellStyle name="Calculation 5 2 12 3 9" xfId="42324"/>
    <cellStyle name="Calculation 5 2 12 4" xfId="18922"/>
    <cellStyle name="Calculation 5 2 12 4 2" xfId="26856"/>
    <cellStyle name="Calculation 5 2 12 4 3" xfId="29428"/>
    <cellStyle name="Calculation 5 2 12 4 4" xfId="31870"/>
    <cellStyle name="Calculation 5 2 12 4 5" xfId="34274"/>
    <cellStyle name="Calculation 5 2 12 4 6" xfId="36519"/>
    <cellStyle name="Calculation 5 2 12 4 7" xfId="28963"/>
    <cellStyle name="Calculation 5 2 12 4 8" xfId="39108"/>
    <cellStyle name="Calculation 5 2 12 4 9" xfId="41467"/>
    <cellStyle name="Calculation 5 2 12 5" xfId="25864"/>
    <cellStyle name="Calculation 5 2 12 6" xfId="24977"/>
    <cellStyle name="Calculation 5 2 12 7" xfId="21233"/>
    <cellStyle name="Calculation 5 2 12 8" xfId="21026"/>
    <cellStyle name="Calculation 5 2 12 9" xfId="24018"/>
    <cellStyle name="Calculation 5 2 13" xfId="19569"/>
    <cellStyle name="Calculation 5 2 13 2" xfId="27503"/>
    <cellStyle name="Calculation 5 2 13 3" xfId="30075"/>
    <cellStyle name="Calculation 5 2 13 4" xfId="32517"/>
    <cellStyle name="Calculation 5 2 13 5" xfId="34921"/>
    <cellStyle name="Calculation 5 2 13 6" xfId="37166"/>
    <cellStyle name="Calculation 5 2 13 7" xfId="25248"/>
    <cellStyle name="Calculation 5 2 13 8" xfId="39755"/>
    <cellStyle name="Calculation 5 2 13 9" xfId="42114"/>
    <cellStyle name="Calculation 5 2 14" xfId="19353"/>
    <cellStyle name="Calculation 5 2 14 2" xfId="27287"/>
    <cellStyle name="Calculation 5 2 14 3" xfId="29859"/>
    <cellStyle name="Calculation 5 2 14 4" xfId="32301"/>
    <cellStyle name="Calculation 5 2 14 5" xfId="34705"/>
    <cellStyle name="Calculation 5 2 14 6" xfId="36950"/>
    <cellStyle name="Calculation 5 2 14 7" xfId="21463"/>
    <cellStyle name="Calculation 5 2 14 8" xfId="39539"/>
    <cellStyle name="Calculation 5 2 14 9" xfId="41898"/>
    <cellStyle name="Calculation 5 2 15" xfId="19090"/>
    <cellStyle name="Calculation 5 2 15 2" xfId="27024"/>
    <cellStyle name="Calculation 5 2 15 3" xfId="29596"/>
    <cellStyle name="Calculation 5 2 15 4" xfId="32038"/>
    <cellStyle name="Calculation 5 2 15 5" xfId="34442"/>
    <cellStyle name="Calculation 5 2 15 6" xfId="36687"/>
    <cellStyle name="Calculation 5 2 15 7" xfId="24245"/>
    <cellStyle name="Calculation 5 2 15 8" xfId="39276"/>
    <cellStyle name="Calculation 5 2 15 9" xfId="41635"/>
    <cellStyle name="Calculation 5 2 16" xfId="21778"/>
    <cellStyle name="Calculation 5 2 17" xfId="23708"/>
    <cellStyle name="Calculation 5 2 18" xfId="22222"/>
    <cellStyle name="Calculation 5 2 19" xfId="23199"/>
    <cellStyle name="Calculation 5 2 2" xfId="2518"/>
    <cellStyle name="Calculation 5 2 2 10" xfId="23888"/>
    <cellStyle name="Calculation 5 2 2 11" xfId="28630"/>
    <cellStyle name="Calculation 5 2 2 12" xfId="22735"/>
    <cellStyle name="Calculation 5 2 2 2" xfId="15077"/>
    <cellStyle name="Calculation 5 2 2 2 10" xfId="36012"/>
    <cellStyle name="Calculation 5 2 2 2 11" xfId="38362"/>
    <cellStyle name="Calculation 5 2 2 2 2" xfId="20203"/>
    <cellStyle name="Calculation 5 2 2 2 2 2" xfId="28137"/>
    <cellStyle name="Calculation 5 2 2 2 2 3" xfId="30708"/>
    <cellStyle name="Calculation 5 2 2 2 2 4" xfId="33150"/>
    <cellStyle name="Calculation 5 2 2 2 2 5" xfId="35554"/>
    <cellStyle name="Calculation 5 2 2 2 2 6" xfId="37762"/>
    <cellStyle name="Calculation 5 2 2 2 2 7" xfId="25383"/>
    <cellStyle name="Calculation 5 2 2 2 2 8" xfId="40388"/>
    <cellStyle name="Calculation 5 2 2 2 2 9" xfId="42747"/>
    <cellStyle name="Calculation 5 2 2 2 3" xfId="19853"/>
    <cellStyle name="Calculation 5 2 2 2 3 2" xfId="27787"/>
    <cellStyle name="Calculation 5 2 2 2 3 3" xfId="30359"/>
    <cellStyle name="Calculation 5 2 2 2 3 4" xfId="32801"/>
    <cellStyle name="Calculation 5 2 2 2 3 5" xfId="35205"/>
    <cellStyle name="Calculation 5 2 2 2 3 6" xfId="37440"/>
    <cellStyle name="Calculation 5 2 2 2 3 7" xfId="24377"/>
    <cellStyle name="Calculation 5 2 2 2 3 8" xfId="40039"/>
    <cellStyle name="Calculation 5 2 2 2 3 9" xfId="42398"/>
    <cellStyle name="Calculation 5 2 2 2 4" xfId="19674"/>
    <cellStyle name="Calculation 5 2 2 2 4 2" xfId="27608"/>
    <cellStyle name="Calculation 5 2 2 2 4 3" xfId="30180"/>
    <cellStyle name="Calculation 5 2 2 2 4 4" xfId="32622"/>
    <cellStyle name="Calculation 5 2 2 2 4 5" xfId="35026"/>
    <cellStyle name="Calculation 5 2 2 2 4 6" xfId="37271"/>
    <cellStyle name="Calculation 5 2 2 2 4 7" xfId="21108"/>
    <cellStyle name="Calculation 5 2 2 2 4 8" xfId="39860"/>
    <cellStyle name="Calculation 5 2 2 2 4 9" xfId="42219"/>
    <cellStyle name="Calculation 5 2 2 2 5" xfId="24788"/>
    <cellStyle name="Calculation 5 2 2 2 6" xfId="25474"/>
    <cellStyle name="Calculation 5 2 2 2 7" xfId="25142"/>
    <cellStyle name="Calculation 5 2 2 2 8" xfId="25300"/>
    <cellStyle name="Calculation 5 2 2 2 9" xfId="38288"/>
    <cellStyle name="Calculation 5 2 2 3" xfId="19567"/>
    <cellStyle name="Calculation 5 2 2 3 2" xfId="27501"/>
    <cellStyle name="Calculation 5 2 2 3 3" xfId="30073"/>
    <cellStyle name="Calculation 5 2 2 3 4" xfId="32515"/>
    <cellStyle name="Calculation 5 2 2 3 5" xfId="34919"/>
    <cellStyle name="Calculation 5 2 2 3 6" xfId="37164"/>
    <cellStyle name="Calculation 5 2 2 3 7" xfId="25836"/>
    <cellStyle name="Calculation 5 2 2 3 8" xfId="39753"/>
    <cellStyle name="Calculation 5 2 2 3 9" xfId="42112"/>
    <cellStyle name="Calculation 5 2 2 4" xfId="19351"/>
    <cellStyle name="Calculation 5 2 2 4 2" xfId="27285"/>
    <cellStyle name="Calculation 5 2 2 4 3" xfId="29857"/>
    <cellStyle name="Calculation 5 2 2 4 4" xfId="32299"/>
    <cellStyle name="Calculation 5 2 2 4 5" xfId="34703"/>
    <cellStyle name="Calculation 5 2 2 4 6" xfId="36948"/>
    <cellStyle name="Calculation 5 2 2 4 7" xfId="23955"/>
    <cellStyle name="Calculation 5 2 2 4 8" xfId="39537"/>
    <cellStyle name="Calculation 5 2 2 4 9" xfId="41896"/>
    <cellStyle name="Calculation 5 2 2 5" xfId="19092"/>
    <cellStyle name="Calculation 5 2 2 5 2" xfId="27026"/>
    <cellStyle name="Calculation 5 2 2 5 3" xfId="29598"/>
    <cellStyle name="Calculation 5 2 2 5 4" xfId="32040"/>
    <cellStyle name="Calculation 5 2 2 5 5" xfId="34444"/>
    <cellStyle name="Calculation 5 2 2 5 6" xfId="36689"/>
    <cellStyle name="Calculation 5 2 2 5 7" xfId="28979"/>
    <cellStyle name="Calculation 5 2 2 5 8" xfId="39278"/>
    <cellStyle name="Calculation 5 2 2 5 9" xfId="41637"/>
    <cellStyle name="Calculation 5 2 2 6" xfId="21780"/>
    <cellStyle name="Calculation 5 2 2 7" xfId="23706"/>
    <cellStyle name="Calculation 5 2 2 8" xfId="22224"/>
    <cellStyle name="Calculation 5 2 2 9" xfId="23197"/>
    <cellStyle name="Calculation 5 2 20" xfId="22565"/>
    <cellStyle name="Calculation 5 2 21" xfId="20961"/>
    <cellStyle name="Calculation 5 2 22" xfId="22734"/>
    <cellStyle name="Calculation 5 2 3" xfId="2519"/>
    <cellStyle name="Calculation 5 2 3 10" xfId="22567"/>
    <cellStyle name="Calculation 5 2 3 11" xfId="28625"/>
    <cellStyle name="Calculation 5 2 3 12" xfId="25950"/>
    <cellStyle name="Calculation 5 2 3 2" xfId="15078"/>
    <cellStyle name="Calculation 5 2 3 2 10" xfId="21085"/>
    <cellStyle name="Calculation 5 2 3 2 11" xfId="22912"/>
    <cellStyle name="Calculation 5 2 3 2 2" xfId="18785"/>
    <cellStyle name="Calculation 5 2 3 2 2 2" xfId="26719"/>
    <cellStyle name="Calculation 5 2 3 2 2 3" xfId="29291"/>
    <cellStyle name="Calculation 5 2 3 2 2 4" xfId="31733"/>
    <cellStyle name="Calculation 5 2 3 2 2 5" xfId="34137"/>
    <cellStyle name="Calculation 5 2 3 2 2 6" xfId="36389"/>
    <cellStyle name="Calculation 5 2 3 2 2 7" xfId="21664"/>
    <cellStyle name="Calculation 5 2 3 2 2 8" xfId="38971"/>
    <cellStyle name="Calculation 5 2 3 2 2 9" xfId="41330"/>
    <cellStyle name="Calculation 5 2 3 2 3" xfId="18960"/>
    <cellStyle name="Calculation 5 2 3 2 3 2" xfId="26894"/>
    <cellStyle name="Calculation 5 2 3 2 3 3" xfId="29466"/>
    <cellStyle name="Calculation 5 2 3 2 3 4" xfId="31908"/>
    <cellStyle name="Calculation 5 2 3 2 3 5" xfId="34312"/>
    <cellStyle name="Calculation 5 2 3 2 3 6" xfId="36557"/>
    <cellStyle name="Calculation 5 2 3 2 3 7" xfId="20906"/>
    <cellStyle name="Calculation 5 2 3 2 3 8" xfId="39146"/>
    <cellStyle name="Calculation 5 2 3 2 3 9" xfId="41505"/>
    <cellStyle name="Calculation 5 2 3 2 4" xfId="20326"/>
    <cellStyle name="Calculation 5 2 3 2 4 2" xfId="28260"/>
    <cellStyle name="Calculation 5 2 3 2 4 3" xfId="30831"/>
    <cellStyle name="Calculation 5 2 3 2 4 4" xfId="33273"/>
    <cellStyle name="Calculation 5 2 3 2 4 5" xfId="35677"/>
    <cellStyle name="Calculation 5 2 3 2 4 6" xfId="37879"/>
    <cellStyle name="Calculation 5 2 3 2 4 7" xfId="22127"/>
    <cellStyle name="Calculation 5 2 3 2 4 8" xfId="40511"/>
    <cellStyle name="Calculation 5 2 3 2 4 9" xfId="42870"/>
    <cellStyle name="Calculation 5 2 3 2 5" xfId="24789"/>
    <cellStyle name="Calculation 5 2 3 2 6" xfId="21320"/>
    <cellStyle name="Calculation 5 2 3 2 7" xfId="24112"/>
    <cellStyle name="Calculation 5 2 3 2 8" xfId="25790"/>
    <cellStyle name="Calculation 5 2 3 2 9" xfId="38319"/>
    <cellStyle name="Calculation 5 2 3 3" xfId="19566"/>
    <cellStyle name="Calculation 5 2 3 3 2" xfId="27500"/>
    <cellStyle name="Calculation 5 2 3 3 3" xfId="30072"/>
    <cellStyle name="Calculation 5 2 3 3 4" xfId="32514"/>
    <cellStyle name="Calculation 5 2 3 3 5" xfId="34918"/>
    <cellStyle name="Calculation 5 2 3 3 6" xfId="37163"/>
    <cellStyle name="Calculation 5 2 3 3 7" xfId="21172"/>
    <cellStyle name="Calculation 5 2 3 3 8" xfId="39752"/>
    <cellStyle name="Calculation 5 2 3 3 9" xfId="42111"/>
    <cellStyle name="Calculation 5 2 3 4" xfId="19350"/>
    <cellStyle name="Calculation 5 2 3 4 2" xfId="27284"/>
    <cellStyle name="Calculation 5 2 3 4 3" xfId="29856"/>
    <cellStyle name="Calculation 5 2 3 4 4" xfId="32298"/>
    <cellStyle name="Calculation 5 2 3 4 5" xfId="34702"/>
    <cellStyle name="Calculation 5 2 3 4 6" xfId="36947"/>
    <cellStyle name="Calculation 5 2 3 4 7" xfId="23509"/>
    <cellStyle name="Calculation 5 2 3 4 8" xfId="39536"/>
    <cellStyle name="Calculation 5 2 3 4 9" xfId="41895"/>
    <cellStyle name="Calculation 5 2 3 5" xfId="19093"/>
    <cellStyle name="Calculation 5 2 3 5 2" xfId="27027"/>
    <cellStyle name="Calculation 5 2 3 5 3" xfId="29599"/>
    <cellStyle name="Calculation 5 2 3 5 4" xfId="32041"/>
    <cellStyle name="Calculation 5 2 3 5 5" xfId="34445"/>
    <cellStyle name="Calculation 5 2 3 5 6" xfId="36690"/>
    <cellStyle name="Calculation 5 2 3 5 7" xfId="23459"/>
    <cellStyle name="Calculation 5 2 3 5 8" xfId="39279"/>
    <cellStyle name="Calculation 5 2 3 5 9" xfId="41638"/>
    <cellStyle name="Calculation 5 2 3 6" xfId="21781"/>
    <cellStyle name="Calculation 5 2 3 7" xfId="23705"/>
    <cellStyle name="Calculation 5 2 3 8" xfId="22225"/>
    <cellStyle name="Calculation 5 2 3 9" xfId="23196"/>
    <cellStyle name="Calculation 5 2 4" xfId="2520"/>
    <cellStyle name="Calculation 5 2 4 10" xfId="22568"/>
    <cellStyle name="Calculation 5 2 4 11" xfId="24637"/>
    <cellStyle name="Calculation 5 2 4 12" xfId="22736"/>
    <cellStyle name="Calculation 5 2 4 2" xfId="15079"/>
    <cellStyle name="Calculation 5 2 4 2 10" xfId="21534"/>
    <cellStyle name="Calculation 5 2 4 2 11" xfId="22420"/>
    <cellStyle name="Calculation 5 2 4 2 2" xfId="18784"/>
    <cellStyle name="Calculation 5 2 4 2 2 2" xfId="26718"/>
    <cellStyle name="Calculation 5 2 4 2 2 3" xfId="29290"/>
    <cellStyle name="Calculation 5 2 4 2 2 4" xfId="31732"/>
    <cellStyle name="Calculation 5 2 4 2 2 5" xfId="34136"/>
    <cellStyle name="Calculation 5 2 4 2 2 6" xfId="36388"/>
    <cellStyle name="Calculation 5 2 4 2 2 7" xfId="21986"/>
    <cellStyle name="Calculation 5 2 4 2 2 8" xfId="38970"/>
    <cellStyle name="Calculation 5 2 4 2 2 9" xfId="41329"/>
    <cellStyle name="Calculation 5 2 4 2 3" xfId="18959"/>
    <cellStyle name="Calculation 5 2 4 2 3 2" xfId="26893"/>
    <cellStyle name="Calculation 5 2 4 2 3 3" xfId="29465"/>
    <cellStyle name="Calculation 5 2 4 2 3 4" xfId="31907"/>
    <cellStyle name="Calculation 5 2 4 2 3 5" xfId="34311"/>
    <cellStyle name="Calculation 5 2 4 2 3 6" xfId="36556"/>
    <cellStyle name="Calculation 5 2 4 2 3 7" xfId="25606"/>
    <cellStyle name="Calculation 5 2 4 2 3 8" xfId="39145"/>
    <cellStyle name="Calculation 5 2 4 2 3 9" xfId="41504"/>
    <cellStyle name="Calculation 5 2 4 2 4" xfId="20030"/>
    <cellStyle name="Calculation 5 2 4 2 4 2" xfId="27964"/>
    <cellStyle name="Calculation 5 2 4 2 4 3" xfId="30535"/>
    <cellStyle name="Calculation 5 2 4 2 4 4" xfId="32977"/>
    <cellStyle name="Calculation 5 2 4 2 4 5" xfId="35381"/>
    <cellStyle name="Calculation 5 2 4 2 4 6" xfId="37594"/>
    <cellStyle name="Calculation 5 2 4 2 4 7" xfId="25270"/>
    <cellStyle name="Calculation 5 2 4 2 4 8" xfId="40215"/>
    <cellStyle name="Calculation 5 2 4 2 4 9" xfId="42574"/>
    <cellStyle name="Calculation 5 2 4 2 5" xfId="24790"/>
    <cellStyle name="Calculation 5 2 4 2 6" xfId="25473"/>
    <cellStyle name="Calculation 5 2 4 2 7" xfId="20982"/>
    <cellStyle name="Calculation 5 2 4 2 8" xfId="24440"/>
    <cellStyle name="Calculation 5 2 4 2 9" xfId="38156"/>
    <cellStyle name="Calculation 5 2 4 3" xfId="19565"/>
    <cellStyle name="Calculation 5 2 4 3 2" xfId="27499"/>
    <cellStyle name="Calculation 5 2 4 3 3" xfId="30071"/>
    <cellStyle name="Calculation 5 2 4 3 4" xfId="32513"/>
    <cellStyle name="Calculation 5 2 4 3 5" xfId="34917"/>
    <cellStyle name="Calculation 5 2 4 3 6" xfId="37162"/>
    <cellStyle name="Calculation 5 2 4 3 7" xfId="21055"/>
    <cellStyle name="Calculation 5 2 4 3 8" xfId="39751"/>
    <cellStyle name="Calculation 5 2 4 3 9" xfId="42110"/>
    <cellStyle name="Calculation 5 2 4 4" xfId="19349"/>
    <cellStyle name="Calculation 5 2 4 4 2" xfId="27283"/>
    <cellStyle name="Calculation 5 2 4 4 3" xfId="29855"/>
    <cellStyle name="Calculation 5 2 4 4 4" xfId="32297"/>
    <cellStyle name="Calculation 5 2 4 4 5" xfId="34701"/>
    <cellStyle name="Calculation 5 2 4 4 6" xfId="36946"/>
    <cellStyle name="Calculation 5 2 4 4 7" xfId="20915"/>
    <cellStyle name="Calculation 5 2 4 4 8" xfId="39535"/>
    <cellStyle name="Calculation 5 2 4 4 9" xfId="41894"/>
    <cellStyle name="Calculation 5 2 4 5" xfId="19094"/>
    <cellStyle name="Calculation 5 2 4 5 2" xfId="27028"/>
    <cellStyle name="Calculation 5 2 4 5 3" xfId="29600"/>
    <cellStyle name="Calculation 5 2 4 5 4" xfId="32042"/>
    <cellStyle name="Calculation 5 2 4 5 5" xfId="34446"/>
    <cellStyle name="Calculation 5 2 4 5 6" xfId="36691"/>
    <cellStyle name="Calculation 5 2 4 5 7" xfId="20962"/>
    <cellStyle name="Calculation 5 2 4 5 8" xfId="39280"/>
    <cellStyle name="Calculation 5 2 4 5 9" xfId="41639"/>
    <cellStyle name="Calculation 5 2 4 6" xfId="21782"/>
    <cellStyle name="Calculation 5 2 4 7" xfId="23704"/>
    <cellStyle name="Calculation 5 2 4 8" xfId="22226"/>
    <cellStyle name="Calculation 5 2 4 9" xfId="23195"/>
    <cellStyle name="Calculation 5 2 5" xfId="2521"/>
    <cellStyle name="Calculation 5 2 5 10" xfId="22569"/>
    <cellStyle name="Calculation 5 2 5 11" xfId="25533"/>
    <cellStyle name="Calculation 5 2 5 12" xfId="25951"/>
    <cellStyle name="Calculation 5 2 5 2" xfId="15080"/>
    <cellStyle name="Calculation 5 2 5 2 10" xfId="22464"/>
    <cellStyle name="Calculation 5 2 5 2 11" xfId="22913"/>
    <cellStyle name="Calculation 5 2 5 2 2" xfId="20196"/>
    <cellStyle name="Calculation 5 2 5 2 2 2" xfId="28130"/>
    <cellStyle name="Calculation 5 2 5 2 2 3" xfId="30701"/>
    <cellStyle name="Calculation 5 2 5 2 2 4" xfId="33143"/>
    <cellStyle name="Calculation 5 2 5 2 2 5" xfId="35547"/>
    <cellStyle name="Calculation 5 2 5 2 2 6" xfId="37755"/>
    <cellStyle name="Calculation 5 2 5 2 2 7" xfId="25090"/>
    <cellStyle name="Calculation 5 2 5 2 2 8" xfId="40381"/>
    <cellStyle name="Calculation 5 2 5 2 2 9" xfId="42740"/>
    <cellStyle name="Calculation 5 2 5 2 3" xfId="19849"/>
    <cellStyle name="Calculation 5 2 5 2 3 2" xfId="27783"/>
    <cellStyle name="Calculation 5 2 5 2 3 3" xfId="30355"/>
    <cellStyle name="Calculation 5 2 5 2 3 4" xfId="32797"/>
    <cellStyle name="Calculation 5 2 5 2 3 5" xfId="35201"/>
    <cellStyle name="Calculation 5 2 5 2 3 6" xfId="37436"/>
    <cellStyle name="Calculation 5 2 5 2 3 7" xfId="25079"/>
    <cellStyle name="Calculation 5 2 5 2 3 8" xfId="40035"/>
    <cellStyle name="Calculation 5 2 5 2 3 9" xfId="42394"/>
    <cellStyle name="Calculation 5 2 5 2 4" xfId="19891"/>
    <cellStyle name="Calculation 5 2 5 2 4 2" xfId="27825"/>
    <cellStyle name="Calculation 5 2 5 2 4 3" xfId="30397"/>
    <cellStyle name="Calculation 5 2 5 2 4 4" xfId="32839"/>
    <cellStyle name="Calculation 5 2 5 2 4 5" xfId="35243"/>
    <cellStyle name="Calculation 5 2 5 2 4 6" xfId="37476"/>
    <cellStyle name="Calculation 5 2 5 2 4 7" xfId="22084"/>
    <cellStyle name="Calculation 5 2 5 2 4 8" xfId="40077"/>
    <cellStyle name="Calculation 5 2 5 2 4 9" xfId="42436"/>
    <cellStyle name="Calculation 5 2 5 2 5" xfId="24791"/>
    <cellStyle name="Calculation 5 2 5 2 6" xfId="21319"/>
    <cellStyle name="Calculation 5 2 5 2 7" xfId="24113"/>
    <cellStyle name="Calculation 5 2 5 2 8" xfId="25795"/>
    <cellStyle name="Calculation 5 2 5 2 9" xfId="21397"/>
    <cellStyle name="Calculation 5 2 5 3" xfId="19564"/>
    <cellStyle name="Calculation 5 2 5 3 2" xfId="27498"/>
    <cellStyle name="Calculation 5 2 5 3 3" xfId="30070"/>
    <cellStyle name="Calculation 5 2 5 3 4" xfId="32512"/>
    <cellStyle name="Calculation 5 2 5 3 5" xfId="34916"/>
    <cellStyle name="Calculation 5 2 5 3 6" xfId="37161"/>
    <cellStyle name="Calculation 5 2 5 3 7" xfId="25754"/>
    <cellStyle name="Calculation 5 2 5 3 8" xfId="39750"/>
    <cellStyle name="Calculation 5 2 5 3 9" xfId="42109"/>
    <cellStyle name="Calculation 5 2 5 4" xfId="19348"/>
    <cellStyle name="Calculation 5 2 5 4 2" xfId="27282"/>
    <cellStyle name="Calculation 5 2 5 4 3" xfId="29854"/>
    <cellStyle name="Calculation 5 2 5 4 4" xfId="32296"/>
    <cellStyle name="Calculation 5 2 5 4 5" xfId="34700"/>
    <cellStyle name="Calculation 5 2 5 4 6" xfId="36945"/>
    <cellStyle name="Calculation 5 2 5 4 7" xfId="21050"/>
    <cellStyle name="Calculation 5 2 5 4 8" xfId="39534"/>
    <cellStyle name="Calculation 5 2 5 4 9" xfId="41893"/>
    <cellStyle name="Calculation 5 2 5 5" xfId="19095"/>
    <cellStyle name="Calculation 5 2 5 5 2" xfId="27029"/>
    <cellStyle name="Calculation 5 2 5 5 3" xfId="29601"/>
    <cellStyle name="Calculation 5 2 5 5 4" xfId="32043"/>
    <cellStyle name="Calculation 5 2 5 5 5" xfId="34447"/>
    <cellStyle name="Calculation 5 2 5 5 6" xfId="36692"/>
    <cellStyle name="Calculation 5 2 5 5 7" xfId="25612"/>
    <cellStyle name="Calculation 5 2 5 5 8" xfId="39281"/>
    <cellStyle name="Calculation 5 2 5 5 9" xfId="41640"/>
    <cellStyle name="Calculation 5 2 5 6" xfId="21783"/>
    <cellStyle name="Calculation 5 2 5 7" xfId="23703"/>
    <cellStyle name="Calculation 5 2 5 8" xfId="22227"/>
    <cellStyle name="Calculation 5 2 5 9" xfId="23194"/>
    <cellStyle name="Calculation 5 2 6" xfId="2522"/>
    <cellStyle name="Calculation 5 2 6 10" xfId="22570"/>
    <cellStyle name="Calculation 5 2 6 11" xfId="25531"/>
    <cellStyle name="Calculation 5 2 6 12" xfId="25946"/>
    <cellStyle name="Calculation 5 2 6 2" xfId="15081"/>
    <cellStyle name="Calculation 5 2 6 2 10" xfId="28932"/>
    <cellStyle name="Calculation 5 2 6 2 11" xfId="38371"/>
    <cellStyle name="Calculation 5 2 6 2 2" xfId="20201"/>
    <cellStyle name="Calculation 5 2 6 2 2 2" xfId="28135"/>
    <cellStyle name="Calculation 5 2 6 2 2 3" xfId="30706"/>
    <cellStyle name="Calculation 5 2 6 2 2 4" xfId="33148"/>
    <cellStyle name="Calculation 5 2 6 2 2 5" xfId="35552"/>
    <cellStyle name="Calculation 5 2 6 2 2 6" xfId="37760"/>
    <cellStyle name="Calculation 5 2 6 2 2 7" xfId="24999"/>
    <cellStyle name="Calculation 5 2 6 2 2 8" xfId="40386"/>
    <cellStyle name="Calculation 5 2 6 2 2 9" xfId="42745"/>
    <cellStyle name="Calculation 5 2 6 2 3" xfId="18703"/>
    <cellStyle name="Calculation 5 2 6 2 3 2" xfId="26637"/>
    <cellStyle name="Calculation 5 2 6 2 3 3" xfId="29209"/>
    <cellStyle name="Calculation 5 2 6 2 3 4" xfId="31651"/>
    <cellStyle name="Calculation 5 2 6 2 3 5" xfId="34055"/>
    <cellStyle name="Calculation 5 2 6 2 3 6" xfId="36307"/>
    <cellStyle name="Calculation 5 2 6 2 3 7" xfId="24644"/>
    <cellStyle name="Calculation 5 2 6 2 3 8" xfId="38889"/>
    <cellStyle name="Calculation 5 2 6 2 3 9" xfId="41248"/>
    <cellStyle name="Calculation 5 2 6 2 4" xfId="19675"/>
    <cellStyle name="Calculation 5 2 6 2 4 2" xfId="27609"/>
    <cellStyle name="Calculation 5 2 6 2 4 3" xfId="30181"/>
    <cellStyle name="Calculation 5 2 6 2 4 4" xfId="32623"/>
    <cellStyle name="Calculation 5 2 6 2 4 5" xfId="35027"/>
    <cellStyle name="Calculation 5 2 6 2 4 6" xfId="37272"/>
    <cellStyle name="Calculation 5 2 6 2 4 7" xfId="22063"/>
    <cellStyle name="Calculation 5 2 6 2 4 8" xfId="39861"/>
    <cellStyle name="Calculation 5 2 6 2 4 9" xfId="42220"/>
    <cellStyle name="Calculation 5 2 6 2 5" xfId="24792"/>
    <cellStyle name="Calculation 5 2 6 2 6" xfId="25472"/>
    <cellStyle name="Calculation 5 2 6 2 7" xfId="25147"/>
    <cellStyle name="Calculation 5 2 6 2 8" xfId="21146"/>
    <cellStyle name="Calculation 5 2 6 2 9" xfId="24485"/>
    <cellStyle name="Calculation 5 2 6 3" xfId="20398"/>
    <cellStyle name="Calculation 5 2 6 3 2" xfId="28332"/>
    <cellStyle name="Calculation 5 2 6 3 3" xfId="30901"/>
    <cellStyle name="Calculation 5 2 6 3 4" xfId="33343"/>
    <cellStyle name="Calculation 5 2 6 3 5" xfId="35747"/>
    <cellStyle name="Calculation 5 2 6 3 6" xfId="37949"/>
    <cellStyle name="Calculation 5 2 6 3 7" xfId="23830"/>
    <cellStyle name="Calculation 5 2 6 3 8" xfId="40581"/>
    <cellStyle name="Calculation 5 2 6 3 9" xfId="42940"/>
    <cellStyle name="Calculation 5 2 6 4" xfId="19347"/>
    <cellStyle name="Calculation 5 2 6 4 2" xfId="27281"/>
    <cellStyle name="Calculation 5 2 6 4 3" xfId="29853"/>
    <cellStyle name="Calculation 5 2 6 4 4" xfId="32295"/>
    <cellStyle name="Calculation 5 2 6 4 5" xfId="34699"/>
    <cellStyle name="Calculation 5 2 6 4 6" xfId="36944"/>
    <cellStyle name="Calculation 5 2 6 4 7" xfId="24536"/>
    <cellStyle name="Calculation 5 2 6 4 8" xfId="39533"/>
    <cellStyle name="Calculation 5 2 6 4 9" xfId="41892"/>
    <cellStyle name="Calculation 5 2 6 5" xfId="19096"/>
    <cellStyle name="Calculation 5 2 6 5 2" xfId="27030"/>
    <cellStyle name="Calculation 5 2 6 5 3" xfId="29602"/>
    <cellStyle name="Calculation 5 2 6 5 4" xfId="32044"/>
    <cellStyle name="Calculation 5 2 6 5 5" xfId="34448"/>
    <cellStyle name="Calculation 5 2 6 5 6" xfId="36693"/>
    <cellStyle name="Calculation 5 2 6 5 7" xfId="25057"/>
    <cellStyle name="Calculation 5 2 6 5 8" xfId="39282"/>
    <cellStyle name="Calculation 5 2 6 5 9" xfId="41641"/>
    <cellStyle name="Calculation 5 2 6 6" xfId="21784"/>
    <cellStyle name="Calculation 5 2 6 7" xfId="23702"/>
    <cellStyle name="Calculation 5 2 6 8" xfId="22228"/>
    <cellStyle name="Calculation 5 2 6 9" xfId="23193"/>
    <cellStyle name="Calculation 5 2 7" xfId="2523"/>
    <cellStyle name="Calculation 5 2 7 10" xfId="22571"/>
    <cellStyle name="Calculation 5 2 7 11" xfId="22846"/>
    <cellStyle name="Calculation 5 2 7 12" xfId="22737"/>
    <cellStyle name="Calculation 5 2 7 2" xfId="15082"/>
    <cellStyle name="Calculation 5 2 7 2 10" xfId="22463"/>
    <cellStyle name="Calculation 5 2 7 2 11" xfId="22914"/>
    <cellStyle name="Calculation 5 2 7 2 2" xfId="18783"/>
    <cellStyle name="Calculation 5 2 7 2 2 2" xfId="26717"/>
    <cellStyle name="Calculation 5 2 7 2 2 3" xfId="29289"/>
    <cellStyle name="Calculation 5 2 7 2 2 4" xfId="31731"/>
    <cellStyle name="Calculation 5 2 7 2 2 5" xfId="34135"/>
    <cellStyle name="Calculation 5 2 7 2 2 6" xfId="36387"/>
    <cellStyle name="Calculation 5 2 7 2 2 7" xfId="21439"/>
    <cellStyle name="Calculation 5 2 7 2 2 8" xfId="38969"/>
    <cellStyle name="Calculation 5 2 7 2 2 9" xfId="41328"/>
    <cellStyle name="Calculation 5 2 7 2 3" xfId="18958"/>
    <cellStyle name="Calculation 5 2 7 2 3 2" xfId="26892"/>
    <cellStyle name="Calculation 5 2 7 2 3 3" xfId="29464"/>
    <cellStyle name="Calculation 5 2 7 2 3 4" xfId="31906"/>
    <cellStyle name="Calculation 5 2 7 2 3 5" xfId="34310"/>
    <cellStyle name="Calculation 5 2 7 2 3 6" xfId="36555"/>
    <cellStyle name="Calculation 5 2 7 2 3 7" xfId="23432"/>
    <cellStyle name="Calculation 5 2 7 2 3 8" xfId="39144"/>
    <cellStyle name="Calculation 5 2 7 2 3 9" xfId="41503"/>
    <cellStyle name="Calculation 5 2 7 2 4" xfId="18614"/>
    <cellStyle name="Calculation 5 2 7 2 4 2" xfId="26548"/>
    <cellStyle name="Calculation 5 2 7 2 4 3" xfId="29120"/>
    <cellStyle name="Calculation 5 2 7 2 4 4" xfId="31562"/>
    <cellStyle name="Calculation 5 2 7 2 4 5" xfId="33966"/>
    <cellStyle name="Calculation 5 2 7 2 4 6" xfId="36224"/>
    <cellStyle name="Calculation 5 2 7 2 4 7" xfId="23364"/>
    <cellStyle name="Calculation 5 2 7 2 4 8" xfId="38800"/>
    <cellStyle name="Calculation 5 2 7 2 4 9" xfId="41159"/>
    <cellStyle name="Calculation 5 2 7 2 5" xfId="24793"/>
    <cellStyle name="Calculation 5 2 7 2 6" xfId="21318"/>
    <cellStyle name="Calculation 5 2 7 2 7" xfId="24114"/>
    <cellStyle name="Calculation 5 2 7 2 8" xfId="21637"/>
    <cellStyle name="Calculation 5 2 7 2 9" xfId="38187"/>
    <cellStyle name="Calculation 5 2 7 3" xfId="19563"/>
    <cellStyle name="Calculation 5 2 7 3 2" xfId="27497"/>
    <cellStyle name="Calculation 5 2 7 3 3" xfId="30069"/>
    <cellStyle name="Calculation 5 2 7 3 4" xfId="32511"/>
    <cellStyle name="Calculation 5 2 7 3 5" xfId="34915"/>
    <cellStyle name="Calculation 5 2 7 3 6" xfId="37160"/>
    <cellStyle name="Calculation 5 2 7 3 7" xfId="21107"/>
    <cellStyle name="Calculation 5 2 7 3 8" xfId="39749"/>
    <cellStyle name="Calculation 5 2 7 3 9" xfId="42108"/>
    <cellStyle name="Calculation 5 2 7 4" xfId="19346"/>
    <cellStyle name="Calculation 5 2 7 4 2" xfId="27280"/>
    <cellStyle name="Calculation 5 2 7 4 3" xfId="29852"/>
    <cellStyle name="Calculation 5 2 7 4 4" xfId="32294"/>
    <cellStyle name="Calculation 5 2 7 4 5" xfId="34698"/>
    <cellStyle name="Calculation 5 2 7 4 6" xfId="36943"/>
    <cellStyle name="Calculation 5 2 7 4 7" xfId="20771"/>
    <cellStyle name="Calculation 5 2 7 4 8" xfId="39532"/>
    <cellStyle name="Calculation 5 2 7 4 9" xfId="41891"/>
    <cellStyle name="Calculation 5 2 7 5" xfId="19097"/>
    <cellStyle name="Calculation 5 2 7 5 2" xfId="27031"/>
    <cellStyle name="Calculation 5 2 7 5 3" xfId="29603"/>
    <cellStyle name="Calculation 5 2 7 5 4" xfId="32045"/>
    <cellStyle name="Calculation 5 2 7 5 5" xfId="34449"/>
    <cellStyle name="Calculation 5 2 7 5 6" xfId="36694"/>
    <cellStyle name="Calculation 5 2 7 5 7" xfId="23460"/>
    <cellStyle name="Calculation 5 2 7 5 8" xfId="39283"/>
    <cellStyle name="Calculation 5 2 7 5 9" xfId="41642"/>
    <cellStyle name="Calculation 5 2 7 6" xfId="21785"/>
    <cellStyle name="Calculation 5 2 7 7" xfId="23701"/>
    <cellStyle name="Calculation 5 2 7 8" xfId="22229"/>
    <cellStyle name="Calculation 5 2 7 9" xfId="23192"/>
    <cellStyle name="Calculation 5 2 8" xfId="2524"/>
    <cellStyle name="Calculation 5 2 8 10" xfId="22572"/>
    <cellStyle name="Calculation 5 2 8 11" xfId="22845"/>
    <cellStyle name="Calculation 5 2 8 12" xfId="38433"/>
    <cellStyle name="Calculation 5 2 8 2" xfId="15083"/>
    <cellStyle name="Calculation 5 2 8 2 10" xfId="31423"/>
    <cellStyle name="Calculation 5 2 8 2 11" xfId="22388"/>
    <cellStyle name="Calculation 5 2 8 2 2" xfId="20200"/>
    <cellStyle name="Calculation 5 2 8 2 2 2" xfId="28134"/>
    <cellStyle name="Calculation 5 2 8 2 2 3" xfId="30705"/>
    <cellStyle name="Calculation 5 2 8 2 2 4" xfId="33147"/>
    <cellStyle name="Calculation 5 2 8 2 2 5" xfId="35551"/>
    <cellStyle name="Calculation 5 2 8 2 2 6" xfId="37759"/>
    <cellStyle name="Calculation 5 2 8 2 2 7" xfId="28848"/>
    <cellStyle name="Calculation 5 2 8 2 2 8" xfId="40385"/>
    <cellStyle name="Calculation 5 2 8 2 2 9" xfId="42744"/>
    <cellStyle name="Calculation 5 2 8 2 3" xfId="19851"/>
    <cellStyle name="Calculation 5 2 8 2 3 2" xfId="27785"/>
    <cellStyle name="Calculation 5 2 8 2 3 3" xfId="30357"/>
    <cellStyle name="Calculation 5 2 8 2 3 4" xfId="32799"/>
    <cellStyle name="Calculation 5 2 8 2 3 5" xfId="35203"/>
    <cellStyle name="Calculation 5 2 8 2 3 6" xfId="37438"/>
    <cellStyle name="Calculation 5 2 8 2 3 7" xfId="22078"/>
    <cellStyle name="Calculation 5 2 8 2 3 8" xfId="40037"/>
    <cellStyle name="Calculation 5 2 8 2 3 9" xfId="42396"/>
    <cellStyle name="Calculation 5 2 8 2 4" xfId="19676"/>
    <cellStyle name="Calculation 5 2 8 2 4 2" xfId="27610"/>
    <cellStyle name="Calculation 5 2 8 2 4 3" xfId="30182"/>
    <cellStyle name="Calculation 5 2 8 2 4 4" xfId="32624"/>
    <cellStyle name="Calculation 5 2 8 2 4 5" xfId="35028"/>
    <cellStyle name="Calculation 5 2 8 2 4 6" xfId="37273"/>
    <cellStyle name="Calculation 5 2 8 2 4 7" xfId="36039"/>
    <cellStyle name="Calculation 5 2 8 2 4 8" xfId="39862"/>
    <cellStyle name="Calculation 5 2 8 2 4 9" xfId="42221"/>
    <cellStyle name="Calculation 5 2 8 2 5" xfId="24794"/>
    <cellStyle name="Calculation 5 2 8 2 6" xfId="21317"/>
    <cellStyle name="Calculation 5 2 8 2 7" xfId="20985"/>
    <cellStyle name="Calculation 5 2 8 2 8" xfId="21145"/>
    <cellStyle name="Calculation 5 2 8 2 9" xfId="23879"/>
    <cellStyle name="Calculation 5 2 8 3" xfId="19562"/>
    <cellStyle name="Calculation 5 2 8 3 2" xfId="27496"/>
    <cellStyle name="Calculation 5 2 8 3 3" xfId="30068"/>
    <cellStyle name="Calculation 5 2 8 3 4" xfId="32510"/>
    <cellStyle name="Calculation 5 2 8 3 5" xfId="34914"/>
    <cellStyle name="Calculation 5 2 8 3 6" xfId="37159"/>
    <cellStyle name="Calculation 5 2 8 3 7" xfId="23534"/>
    <cellStyle name="Calculation 5 2 8 3 8" xfId="39748"/>
    <cellStyle name="Calculation 5 2 8 3 9" xfId="42107"/>
    <cellStyle name="Calculation 5 2 8 4" xfId="19345"/>
    <cellStyle name="Calculation 5 2 8 4 2" xfId="27279"/>
    <cellStyle name="Calculation 5 2 8 4 3" xfId="29851"/>
    <cellStyle name="Calculation 5 2 8 4 4" xfId="32293"/>
    <cellStyle name="Calculation 5 2 8 4 5" xfId="34697"/>
    <cellStyle name="Calculation 5 2 8 4 6" xfId="36942"/>
    <cellStyle name="Calculation 5 2 8 4 7" xfId="25261"/>
    <cellStyle name="Calculation 5 2 8 4 8" xfId="39531"/>
    <cellStyle name="Calculation 5 2 8 4 9" xfId="41890"/>
    <cellStyle name="Calculation 5 2 8 5" xfId="19098"/>
    <cellStyle name="Calculation 5 2 8 5 2" xfId="27032"/>
    <cellStyle name="Calculation 5 2 8 5 3" xfId="29604"/>
    <cellStyle name="Calculation 5 2 8 5 4" xfId="32046"/>
    <cellStyle name="Calculation 5 2 8 5 5" xfId="34450"/>
    <cellStyle name="Calculation 5 2 8 5 6" xfId="36695"/>
    <cellStyle name="Calculation 5 2 8 5 7" xfId="25905"/>
    <cellStyle name="Calculation 5 2 8 5 8" xfId="39284"/>
    <cellStyle name="Calculation 5 2 8 5 9" xfId="41643"/>
    <cellStyle name="Calculation 5 2 8 6" xfId="21786"/>
    <cellStyle name="Calculation 5 2 8 7" xfId="23700"/>
    <cellStyle name="Calculation 5 2 8 8" xfId="22230"/>
    <cellStyle name="Calculation 5 2 8 9" xfId="23191"/>
    <cellStyle name="Calculation 5 2 9" xfId="2525"/>
    <cellStyle name="Calculation 5 2 9 10" xfId="22573"/>
    <cellStyle name="Calculation 5 2 9 11" xfId="28632"/>
    <cellStyle name="Calculation 5 2 9 12" xfId="38185"/>
    <cellStyle name="Calculation 5 2 9 2" xfId="15084"/>
    <cellStyle name="Calculation 5 2 9 2 10" xfId="25898"/>
    <cellStyle name="Calculation 5 2 9 2 11" xfId="22421"/>
    <cellStyle name="Calculation 5 2 9 2 2" xfId="18782"/>
    <cellStyle name="Calculation 5 2 9 2 2 2" xfId="26716"/>
    <cellStyle name="Calculation 5 2 9 2 2 3" xfId="29288"/>
    <cellStyle name="Calculation 5 2 9 2 2 4" xfId="31730"/>
    <cellStyle name="Calculation 5 2 9 2 2 5" xfId="34134"/>
    <cellStyle name="Calculation 5 2 9 2 2 6" xfId="36386"/>
    <cellStyle name="Calculation 5 2 9 2 2 7" xfId="33807"/>
    <cellStyle name="Calculation 5 2 9 2 2 8" xfId="38968"/>
    <cellStyle name="Calculation 5 2 9 2 2 9" xfId="41327"/>
    <cellStyle name="Calculation 5 2 9 2 3" xfId="20372"/>
    <cellStyle name="Calculation 5 2 9 2 3 2" xfId="28306"/>
    <cellStyle name="Calculation 5 2 9 2 3 3" xfId="30877"/>
    <cellStyle name="Calculation 5 2 9 2 3 4" xfId="33319"/>
    <cellStyle name="Calculation 5 2 9 2 3 5" xfId="35723"/>
    <cellStyle name="Calculation 5 2 9 2 3 6" xfId="37925"/>
    <cellStyle name="Calculation 5 2 9 2 3 7" xfId="20851"/>
    <cellStyle name="Calculation 5 2 9 2 3 8" xfId="40557"/>
    <cellStyle name="Calculation 5 2 9 2 3 9" xfId="42916"/>
    <cellStyle name="Calculation 5 2 9 2 4" xfId="19717"/>
    <cellStyle name="Calculation 5 2 9 2 4 2" xfId="27651"/>
    <cellStyle name="Calculation 5 2 9 2 4 3" xfId="30223"/>
    <cellStyle name="Calculation 5 2 9 2 4 4" xfId="32665"/>
    <cellStyle name="Calculation 5 2 9 2 4 5" xfId="35069"/>
    <cellStyle name="Calculation 5 2 9 2 4 6" xfId="37314"/>
    <cellStyle name="Calculation 5 2 9 2 4 7" xfId="36085"/>
    <cellStyle name="Calculation 5 2 9 2 4 8" xfId="39903"/>
    <cellStyle name="Calculation 5 2 9 2 4 9" xfId="42262"/>
    <cellStyle name="Calculation 5 2 9 2 5" xfId="24795"/>
    <cellStyle name="Calculation 5 2 9 2 6" xfId="25466"/>
    <cellStyle name="Calculation 5 2 9 2 7" xfId="20983"/>
    <cellStyle name="Calculation 5 2 9 2 8" xfId="24439"/>
    <cellStyle name="Calculation 5 2 9 2 9" xfId="38170"/>
    <cellStyle name="Calculation 5 2 9 3" xfId="19561"/>
    <cellStyle name="Calculation 5 2 9 3 2" xfId="27495"/>
    <cellStyle name="Calculation 5 2 9 3 3" xfId="30067"/>
    <cellStyle name="Calculation 5 2 9 3 4" xfId="32509"/>
    <cellStyle name="Calculation 5 2 9 3 5" xfId="34913"/>
    <cellStyle name="Calculation 5 2 9 3 6" xfId="37158"/>
    <cellStyle name="Calculation 5 2 9 3 7" xfId="21473"/>
    <cellStyle name="Calculation 5 2 9 3 8" xfId="39747"/>
    <cellStyle name="Calculation 5 2 9 3 9" xfId="42106"/>
    <cellStyle name="Calculation 5 2 9 4" xfId="19344"/>
    <cellStyle name="Calculation 5 2 9 4 2" xfId="27278"/>
    <cellStyle name="Calculation 5 2 9 4 3" xfId="29850"/>
    <cellStyle name="Calculation 5 2 9 4 4" xfId="32292"/>
    <cellStyle name="Calculation 5 2 9 4 5" xfId="34696"/>
    <cellStyle name="Calculation 5 2 9 4 6" xfId="36941"/>
    <cellStyle name="Calculation 5 2 9 4 7" xfId="25621"/>
    <cellStyle name="Calculation 5 2 9 4 8" xfId="39530"/>
    <cellStyle name="Calculation 5 2 9 4 9" xfId="41889"/>
    <cellStyle name="Calculation 5 2 9 5" xfId="19099"/>
    <cellStyle name="Calculation 5 2 9 5 2" xfId="27033"/>
    <cellStyle name="Calculation 5 2 9 5 3" xfId="29605"/>
    <cellStyle name="Calculation 5 2 9 5 4" xfId="32047"/>
    <cellStyle name="Calculation 5 2 9 5 5" xfId="34451"/>
    <cellStyle name="Calculation 5 2 9 5 6" xfId="36696"/>
    <cellStyle name="Calculation 5 2 9 5 7" xfId="25210"/>
    <cellStyle name="Calculation 5 2 9 5 8" xfId="39285"/>
    <cellStyle name="Calculation 5 2 9 5 9" xfId="41644"/>
    <cellStyle name="Calculation 5 2 9 6" xfId="21787"/>
    <cellStyle name="Calculation 5 2 9 7" xfId="23699"/>
    <cellStyle name="Calculation 5 2 9 8" xfId="22231"/>
    <cellStyle name="Calculation 5 2 9 9" xfId="23190"/>
    <cellStyle name="Calculation 5 20" xfId="22218"/>
    <cellStyle name="Calculation 5 21" xfId="23203"/>
    <cellStyle name="Calculation 5 22" xfId="22561"/>
    <cellStyle name="Calculation 5 23" xfId="28628"/>
    <cellStyle name="Calculation 5 24" xfId="22732"/>
    <cellStyle name="Calculation 5 3" xfId="2526"/>
    <cellStyle name="Calculation 5 3 10" xfId="2527"/>
    <cellStyle name="Calculation 5 3 10 10" xfId="22575"/>
    <cellStyle name="Calculation 5 3 10 11" xfId="28633"/>
    <cellStyle name="Calculation 5 3 10 12" xfId="25038"/>
    <cellStyle name="Calculation 5 3 10 2" xfId="15086"/>
    <cellStyle name="Calculation 5 3 10 2 10" xfId="23055"/>
    <cellStyle name="Calculation 5 3 10 2 11" xfId="38389"/>
    <cellStyle name="Calculation 5 3 10 2 2" xfId="18781"/>
    <cellStyle name="Calculation 5 3 10 2 2 2" xfId="26715"/>
    <cellStyle name="Calculation 5 3 10 2 2 3" xfId="29287"/>
    <cellStyle name="Calculation 5 3 10 2 2 4" xfId="31729"/>
    <cellStyle name="Calculation 5 3 10 2 2 5" xfId="34133"/>
    <cellStyle name="Calculation 5 3 10 2 2 6" xfId="36385"/>
    <cellStyle name="Calculation 5 3 10 2 2 7" xfId="23395"/>
    <cellStyle name="Calculation 5 3 10 2 2 8" xfId="38967"/>
    <cellStyle name="Calculation 5 3 10 2 2 9" xfId="41326"/>
    <cellStyle name="Calculation 5 3 10 2 3" xfId="18957"/>
    <cellStyle name="Calculation 5 3 10 2 3 2" xfId="26891"/>
    <cellStyle name="Calculation 5 3 10 2 3 3" xfId="29463"/>
    <cellStyle name="Calculation 5 3 10 2 3 4" xfId="31905"/>
    <cellStyle name="Calculation 5 3 10 2 3 5" xfId="34309"/>
    <cellStyle name="Calculation 5 3 10 2 3 6" xfId="36554"/>
    <cellStyle name="Calculation 5 3 10 2 3 7" xfId="25205"/>
    <cellStyle name="Calculation 5 3 10 2 3 8" xfId="39143"/>
    <cellStyle name="Calculation 5 3 10 2 3 9" xfId="41502"/>
    <cellStyle name="Calculation 5 3 10 2 4" xfId="20031"/>
    <cellStyle name="Calculation 5 3 10 2 4 2" xfId="27965"/>
    <cellStyle name="Calculation 5 3 10 2 4 3" xfId="30536"/>
    <cellStyle name="Calculation 5 3 10 2 4 4" xfId="32978"/>
    <cellStyle name="Calculation 5 3 10 2 4 5" xfId="35382"/>
    <cellStyle name="Calculation 5 3 10 2 4 6" xfId="37595"/>
    <cellStyle name="Calculation 5 3 10 2 4 7" xfId="25229"/>
    <cellStyle name="Calculation 5 3 10 2 4 8" xfId="40216"/>
    <cellStyle name="Calculation 5 3 10 2 4 9" xfId="42575"/>
    <cellStyle name="Calculation 5 3 10 2 5" xfId="24797"/>
    <cellStyle name="Calculation 5 3 10 2 6" xfId="21316"/>
    <cellStyle name="Calculation 5 3 10 2 7" xfId="25148"/>
    <cellStyle name="Calculation 5 3 10 2 8" xfId="25299"/>
    <cellStyle name="Calculation 5 3 10 2 9" xfId="22999"/>
    <cellStyle name="Calculation 5 3 10 3" xfId="19559"/>
    <cellStyle name="Calculation 5 3 10 3 2" xfId="27493"/>
    <cellStyle name="Calculation 5 3 10 3 3" xfId="30065"/>
    <cellStyle name="Calculation 5 3 10 3 4" xfId="32507"/>
    <cellStyle name="Calculation 5 3 10 3 5" xfId="34911"/>
    <cellStyle name="Calculation 5 3 10 3 6" xfId="37156"/>
    <cellStyle name="Calculation 5 3 10 3 7" xfId="25633"/>
    <cellStyle name="Calculation 5 3 10 3 8" xfId="39745"/>
    <cellStyle name="Calculation 5 3 10 3 9" xfId="42104"/>
    <cellStyle name="Calculation 5 3 10 4" xfId="19343"/>
    <cellStyle name="Calculation 5 3 10 4 2" xfId="27277"/>
    <cellStyle name="Calculation 5 3 10 4 3" xfId="29849"/>
    <cellStyle name="Calculation 5 3 10 4 4" xfId="32291"/>
    <cellStyle name="Calculation 5 3 10 4 5" xfId="34695"/>
    <cellStyle name="Calculation 5 3 10 4 6" xfId="36940"/>
    <cellStyle name="Calculation 5 3 10 4 7" xfId="22029"/>
    <cellStyle name="Calculation 5 3 10 4 8" xfId="39529"/>
    <cellStyle name="Calculation 5 3 10 4 9" xfId="41888"/>
    <cellStyle name="Calculation 5 3 10 5" xfId="19101"/>
    <cellStyle name="Calculation 5 3 10 5 2" xfId="27035"/>
    <cellStyle name="Calculation 5 3 10 5 3" xfId="29607"/>
    <cellStyle name="Calculation 5 3 10 5 4" xfId="32049"/>
    <cellStyle name="Calculation 5 3 10 5 5" xfId="34453"/>
    <cellStyle name="Calculation 5 3 10 5 6" xfId="36698"/>
    <cellStyle name="Calculation 5 3 10 5 7" xfId="36027"/>
    <cellStyle name="Calculation 5 3 10 5 8" xfId="39287"/>
    <cellStyle name="Calculation 5 3 10 5 9" xfId="41646"/>
    <cellStyle name="Calculation 5 3 10 6" xfId="21789"/>
    <cellStyle name="Calculation 5 3 10 7" xfId="23697"/>
    <cellStyle name="Calculation 5 3 10 8" xfId="22233"/>
    <cellStyle name="Calculation 5 3 10 9" xfId="23188"/>
    <cellStyle name="Calculation 5 3 11" xfId="15085"/>
    <cellStyle name="Calculation 5 3 11 10" xfId="24482"/>
    <cellStyle name="Calculation 5 3 11 11" xfId="22915"/>
    <cellStyle name="Calculation 5 3 11 2" xfId="20199"/>
    <cellStyle name="Calculation 5 3 11 2 2" xfId="28133"/>
    <cellStyle name="Calculation 5 3 11 2 3" xfId="30704"/>
    <cellStyle name="Calculation 5 3 11 2 4" xfId="33146"/>
    <cellStyle name="Calculation 5 3 11 2 5" xfId="35550"/>
    <cellStyle name="Calculation 5 3 11 2 6" xfId="37758"/>
    <cellStyle name="Calculation 5 3 11 2 7" xfId="24284"/>
    <cellStyle name="Calculation 5 3 11 2 8" xfId="40384"/>
    <cellStyle name="Calculation 5 3 11 2 9" xfId="42743"/>
    <cellStyle name="Calculation 5 3 11 3" xfId="20119"/>
    <cellStyle name="Calculation 5 3 11 3 2" xfId="28053"/>
    <cellStyle name="Calculation 5 3 11 3 3" xfId="30624"/>
    <cellStyle name="Calculation 5 3 11 3 4" xfId="33066"/>
    <cellStyle name="Calculation 5 3 11 3 5" xfId="35470"/>
    <cellStyle name="Calculation 5 3 11 3 6" xfId="37678"/>
    <cellStyle name="Calculation 5 3 11 3 7" xfId="25739"/>
    <cellStyle name="Calculation 5 3 11 3 8" xfId="40304"/>
    <cellStyle name="Calculation 5 3 11 3 9" xfId="42663"/>
    <cellStyle name="Calculation 5 3 11 4" xfId="20327"/>
    <cellStyle name="Calculation 5 3 11 4 2" xfId="28261"/>
    <cellStyle name="Calculation 5 3 11 4 3" xfId="30832"/>
    <cellStyle name="Calculation 5 3 11 4 4" xfId="33274"/>
    <cellStyle name="Calculation 5 3 11 4 5" xfId="35678"/>
    <cellStyle name="Calculation 5 3 11 4 6" xfId="37880"/>
    <cellStyle name="Calculation 5 3 11 4 7" xfId="25666"/>
    <cellStyle name="Calculation 5 3 11 4 8" xfId="40512"/>
    <cellStyle name="Calculation 5 3 11 4 9" xfId="42871"/>
    <cellStyle name="Calculation 5 3 11 5" xfId="24796"/>
    <cellStyle name="Calculation 5 3 11 6" xfId="25470"/>
    <cellStyle name="Calculation 5 3 11 7" xfId="24115"/>
    <cellStyle name="Calculation 5 3 11 8" xfId="25794"/>
    <cellStyle name="Calculation 5 3 11 9" xfId="25099"/>
    <cellStyle name="Calculation 5 3 12" xfId="17405"/>
    <cellStyle name="Calculation 5 3 12 10" xfId="21599"/>
    <cellStyle name="Calculation 5 3 12 11" xfId="38342"/>
    <cellStyle name="Calculation 5 3 12 2" xfId="20010"/>
    <cellStyle name="Calculation 5 3 12 2 2" xfId="27944"/>
    <cellStyle name="Calculation 5 3 12 2 3" xfId="30515"/>
    <cellStyle name="Calculation 5 3 12 2 4" xfId="32957"/>
    <cellStyle name="Calculation 5 3 12 2 5" xfId="35361"/>
    <cellStyle name="Calculation 5 3 12 2 6" xfId="37574"/>
    <cellStyle name="Calculation 5 3 12 2 7" xfId="28917"/>
    <cellStyle name="Calculation 5 3 12 2 8" xfId="40195"/>
    <cellStyle name="Calculation 5 3 12 2 9" xfId="42554"/>
    <cellStyle name="Calculation 5 3 12 3" xfId="19781"/>
    <cellStyle name="Calculation 5 3 12 3 2" xfId="27715"/>
    <cellStyle name="Calculation 5 3 12 3 3" xfId="30287"/>
    <cellStyle name="Calculation 5 3 12 3 4" xfId="32729"/>
    <cellStyle name="Calculation 5 3 12 3 5" xfId="35133"/>
    <cellStyle name="Calculation 5 3 12 3 6" xfId="37368"/>
    <cellStyle name="Calculation 5 3 12 3 7" xfId="23977"/>
    <cellStyle name="Calculation 5 3 12 3 8" xfId="39967"/>
    <cellStyle name="Calculation 5 3 12 3 9" xfId="42326"/>
    <cellStyle name="Calculation 5 3 12 4" xfId="18634"/>
    <cellStyle name="Calculation 5 3 12 4 2" xfId="26568"/>
    <cellStyle name="Calculation 5 3 12 4 3" xfId="29140"/>
    <cellStyle name="Calculation 5 3 12 4 4" xfId="31582"/>
    <cellStyle name="Calculation 5 3 12 4 5" xfId="33986"/>
    <cellStyle name="Calculation 5 3 12 4 6" xfId="36244"/>
    <cellStyle name="Calculation 5 3 12 4 7" xfId="23369"/>
    <cellStyle name="Calculation 5 3 12 4 8" xfId="38820"/>
    <cellStyle name="Calculation 5 3 12 4 9" xfId="41179"/>
    <cellStyle name="Calculation 5 3 12 5" xfId="25865"/>
    <cellStyle name="Calculation 5 3 12 6" xfId="20822"/>
    <cellStyle name="Calculation 5 3 12 7" xfId="24600"/>
    <cellStyle name="Calculation 5 3 12 8" xfId="25566"/>
    <cellStyle name="Calculation 5 3 12 9" xfId="24019"/>
    <cellStyle name="Calculation 5 3 13" xfId="19560"/>
    <cellStyle name="Calculation 5 3 13 2" xfId="27494"/>
    <cellStyle name="Calculation 5 3 13 3" xfId="30066"/>
    <cellStyle name="Calculation 5 3 13 4" xfId="32508"/>
    <cellStyle name="Calculation 5 3 13 5" xfId="34912"/>
    <cellStyle name="Calculation 5 3 13 6" xfId="37157"/>
    <cellStyle name="Calculation 5 3 13 7" xfId="23966"/>
    <cellStyle name="Calculation 5 3 13 8" xfId="39746"/>
    <cellStyle name="Calculation 5 3 13 9" xfId="42105"/>
    <cellStyle name="Calculation 5 3 14" xfId="20450"/>
    <cellStyle name="Calculation 5 3 14 2" xfId="28384"/>
    <cellStyle name="Calculation 5 3 14 3" xfId="30941"/>
    <cellStyle name="Calculation 5 3 14 4" xfId="33383"/>
    <cellStyle name="Calculation 5 3 14 5" xfId="35786"/>
    <cellStyle name="Calculation 5 3 14 6" xfId="37984"/>
    <cellStyle name="Calculation 5 3 14 7" xfId="23833"/>
    <cellStyle name="Calculation 5 3 14 8" xfId="40617"/>
    <cellStyle name="Calculation 5 3 14 9" xfId="42975"/>
    <cellStyle name="Calculation 5 3 15" xfId="19100"/>
    <cellStyle name="Calculation 5 3 15 2" xfId="27034"/>
    <cellStyle name="Calculation 5 3 15 3" xfId="29606"/>
    <cellStyle name="Calculation 5 3 15 4" xfId="32048"/>
    <cellStyle name="Calculation 5 3 15 5" xfId="34452"/>
    <cellStyle name="Calculation 5 3 15 6" xfId="36697"/>
    <cellStyle name="Calculation 5 3 15 7" xfId="23461"/>
    <cellStyle name="Calculation 5 3 15 8" xfId="39286"/>
    <cellStyle name="Calculation 5 3 15 9" xfId="41645"/>
    <cellStyle name="Calculation 5 3 16" xfId="21788"/>
    <cellStyle name="Calculation 5 3 17" xfId="23698"/>
    <cellStyle name="Calculation 5 3 18" xfId="22232"/>
    <cellStyle name="Calculation 5 3 19" xfId="23189"/>
    <cellStyle name="Calculation 5 3 2" xfId="2528"/>
    <cellStyle name="Calculation 5 3 2 10" xfId="28968"/>
    <cellStyle name="Calculation 5 3 2 11" xfId="24345"/>
    <cellStyle name="Calculation 5 3 2 12" xfId="38596"/>
    <cellStyle name="Calculation 5 3 2 2" xfId="15087"/>
    <cellStyle name="Calculation 5 3 2 2 10" xfId="38348"/>
    <cellStyle name="Calculation 5 3 2 2 11" xfId="22916"/>
    <cellStyle name="Calculation 5 3 2 2 2" xfId="20198"/>
    <cellStyle name="Calculation 5 3 2 2 2 2" xfId="28132"/>
    <cellStyle name="Calculation 5 3 2 2 2 3" xfId="30703"/>
    <cellStyle name="Calculation 5 3 2 2 2 4" xfId="33145"/>
    <cellStyle name="Calculation 5 3 2 2 2 5" xfId="35549"/>
    <cellStyle name="Calculation 5 3 2 2 2 6" xfId="37757"/>
    <cellStyle name="Calculation 5 3 2 2 2 7" xfId="24384"/>
    <cellStyle name="Calculation 5 3 2 2 2 8" xfId="40383"/>
    <cellStyle name="Calculation 5 3 2 2 2 9" xfId="42742"/>
    <cellStyle name="Calculation 5 3 2 2 3" xfId="19850"/>
    <cellStyle name="Calculation 5 3 2 2 3 2" xfId="27784"/>
    <cellStyle name="Calculation 5 3 2 2 3 3" xfId="30356"/>
    <cellStyle name="Calculation 5 3 2 2 3 4" xfId="32798"/>
    <cellStyle name="Calculation 5 3 2 2 3 5" xfId="35202"/>
    <cellStyle name="Calculation 5 3 2 2 3 6" xfId="37437"/>
    <cellStyle name="Calculation 5 3 2 2 3 7" xfId="36046"/>
    <cellStyle name="Calculation 5 3 2 2 3 8" xfId="40036"/>
    <cellStyle name="Calculation 5 3 2 2 3 9" xfId="42395"/>
    <cellStyle name="Calculation 5 3 2 2 4" xfId="19796"/>
    <cellStyle name="Calculation 5 3 2 2 4 2" xfId="27730"/>
    <cellStyle name="Calculation 5 3 2 2 4 3" xfId="30302"/>
    <cellStyle name="Calculation 5 3 2 2 4 4" xfId="32744"/>
    <cellStyle name="Calculation 5 3 2 2 4 5" xfId="35148"/>
    <cellStyle name="Calculation 5 3 2 2 4 6" xfId="37383"/>
    <cellStyle name="Calculation 5 3 2 2 4 7" xfId="25359"/>
    <cellStyle name="Calculation 5 3 2 2 4 8" xfId="39982"/>
    <cellStyle name="Calculation 5 3 2 2 4 9" xfId="42341"/>
    <cellStyle name="Calculation 5 3 2 2 5" xfId="24798"/>
    <cellStyle name="Calculation 5 3 2 2 6" xfId="25469"/>
    <cellStyle name="Calculation 5 3 2 2 7" xfId="24116"/>
    <cellStyle name="Calculation 5 3 2 2 8" xfId="21636"/>
    <cellStyle name="Calculation 5 3 2 2 9" xfId="38226"/>
    <cellStyle name="Calculation 5 3 2 3" xfId="19558"/>
    <cellStyle name="Calculation 5 3 2 3 2" xfId="27492"/>
    <cellStyle name="Calculation 5 3 2 3 3" xfId="30064"/>
    <cellStyle name="Calculation 5 3 2 3 4" xfId="32506"/>
    <cellStyle name="Calculation 5 3 2 3 5" xfId="34910"/>
    <cellStyle name="Calculation 5 3 2 3 6" xfId="37155"/>
    <cellStyle name="Calculation 5 3 2 3 7" xfId="22052"/>
    <cellStyle name="Calculation 5 3 2 3 8" xfId="39744"/>
    <cellStyle name="Calculation 5 3 2 3 9" xfId="42103"/>
    <cellStyle name="Calculation 5 3 2 4" xfId="20449"/>
    <cellStyle name="Calculation 5 3 2 4 2" xfId="28383"/>
    <cellStyle name="Calculation 5 3 2 4 3" xfId="30940"/>
    <cellStyle name="Calculation 5 3 2 4 4" xfId="33382"/>
    <cellStyle name="Calculation 5 3 2 4 5" xfId="35785"/>
    <cellStyle name="Calculation 5 3 2 4 6" xfId="37983"/>
    <cellStyle name="Calculation 5 3 2 4 7" xfId="21511"/>
    <cellStyle name="Calculation 5 3 2 4 8" xfId="40616"/>
    <cellStyle name="Calculation 5 3 2 4 9" xfId="42974"/>
    <cellStyle name="Calculation 5 3 2 5" xfId="18848"/>
    <cellStyle name="Calculation 5 3 2 5 2" xfId="26782"/>
    <cellStyle name="Calculation 5 3 2 5 3" xfId="29354"/>
    <cellStyle name="Calculation 5 3 2 5 4" xfId="31796"/>
    <cellStyle name="Calculation 5 3 2 5 5" xfId="34200"/>
    <cellStyle name="Calculation 5 3 2 5 6" xfId="36452"/>
    <cellStyle name="Calculation 5 3 2 5 7" xfId="24517"/>
    <cellStyle name="Calculation 5 3 2 5 8" xfId="39034"/>
    <cellStyle name="Calculation 5 3 2 5 9" xfId="41393"/>
    <cellStyle name="Calculation 5 3 2 6" xfId="21790"/>
    <cellStyle name="Calculation 5 3 2 7" xfId="26169"/>
    <cellStyle name="Calculation 5 3 2 8" xfId="28837"/>
    <cellStyle name="Calculation 5 3 2 9" xfId="31305"/>
    <cellStyle name="Calculation 5 3 20" xfId="22574"/>
    <cellStyle name="Calculation 5 3 21" xfId="22844"/>
    <cellStyle name="Calculation 5 3 22" xfId="24327"/>
    <cellStyle name="Calculation 5 3 3" xfId="2529"/>
    <cellStyle name="Calculation 5 3 3 10" xfId="22576"/>
    <cellStyle name="Calculation 5 3 3 11" xfId="22843"/>
    <cellStyle name="Calculation 5 3 3 12" xfId="22738"/>
    <cellStyle name="Calculation 5 3 3 2" xfId="15088"/>
    <cellStyle name="Calculation 5 3 3 2 10" xfId="21390"/>
    <cellStyle name="Calculation 5 3 3 2 11" xfId="38274"/>
    <cellStyle name="Calculation 5 3 3 2 2" xfId="18780"/>
    <cellStyle name="Calculation 5 3 3 2 2 2" xfId="26714"/>
    <cellStyle name="Calculation 5 3 3 2 2 3" xfId="29286"/>
    <cellStyle name="Calculation 5 3 3 2 2 4" xfId="31728"/>
    <cellStyle name="Calculation 5 3 3 2 2 5" xfId="34132"/>
    <cellStyle name="Calculation 5 3 3 2 2 6" xfId="36384"/>
    <cellStyle name="Calculation 5 3 3 2 2 7" xfId="24511"/>
    <cellStyle name="Calculation 5 3 3 2 2 8" xfId="38966"/>
    <cellStyle name="Calculation 5 3 3 2 2 9" xfId="41325"/>
    <cellStyle name="Calculation 5 3 3 2 3" xfId="20371"/>
    <cellStyle name="Calculation 5 3 3 2 3 2" xfId="28305"/>
    <cellStyle name="Calculation 5 3 3 2 3 3" xfId="30876"/>
    <cellStyle name="Calculation 5 3 3 2 3 4" xfId="33318"/>
    <cellStyle name="Calculation 5 3 3 2 3 5" xfId="35722"/>
    <cellStyle name="Calculation 5 3 3 2 3 6" xfId="37924"/>
    <cellStyle name="Calculation 5 3 3 2 3 7" xfId="21509"/>
    <cellStyle name="Calculation 5 3 3 2 3 8" xfId="40556"/>
    <cellStyle name="Calculation 5 3 3 2 3 9" xfId="42915"/>
    <cellStyle name="Calculation 5 3 3 2 4" xfId="19677"/>
    <cellStyle name="Calculation 5 3 3 2 4 2" xfId="27611"/>
    <cellStyle name="Calculation 5 3 3 2 4 3" xfId="30183"/>
    <cellStyle name="Calculation 5 3 3 2 4 4" xfId="32625"/>
    <cellStyle name="Calculation 5 3 3 2 4 5" xfId="35029"/>
    <cellStyle name="Calculation 5 3 3 2 4 6" xfId="37274"/>
    <cellStyle name="Calculation 5 3 3 2 4 7" xfId="25361"/>
    <cellStyle name="Calculation 5 3 3 2 4 8" xfId="39863"/>
    <cellStyle name="Calculation 5 3 3 2 4 9" xfId="42222"/>
    <cellStyle name="Calculation 5 3 3 2 5" xfId="24799"/>
    <cellStyle name="Calculation 5 3 3 2 6" xfId="21315"/>
    <cellStyle name="Calculation 5 3 3 2 7" xfId="20984"/>
    <cellStyle name="Calculation 5 3 3 2 8" xfId="25301"/>
    <cellStyle name="Calculation 5 3 3 2 9" xfId="38256"/>
    <cellStyle name="Calculation 5 3 3 3" xfId="19557"/>
    <cellStyle name="Calculation 5 3 3 3 2" xfId="27491"/>
    <cellStyle name="Calculation 5 3 3 3 3" xfId="30063"/>
    <cellStyle name="Calculation 5 3 3 3 4" xfId="32505"/>
    <cellStyle name="Calculation 5 3 3 3 5" xfId="34909"/>
    <cellStyle name="Calculation 5 3 3 3 6" xfId="37154"/>
    <cellStyle name="Calculation 5 3 3 3 7" xfId="23533"/>
    <cellStyle name="Calculation 5 3 3 3 8" xfId="39743"/>
    <cellStyle name="Calculation 5 3 3 3 9" xfId="42102"/>
    <cellStyle name="Calculation 5 3 3 4" xfId="19342"/>
    <cellStyle name="Calculation 5 3 3 4 2" xfId="27276"/>
    <cellStyle name="Calculation 5 3 3 4 3" xfId="29848"/>
    <cellStyle name="Calculation 5 3 3 4 4" xfId="32290"/>
    <cellStyle name="Calculation 5 3 3 4 5" xfId="34694"/>
    <cellStyle name="Calculation 5 3 3 4 6" xfId="36939"/>
    <cellStyle name="Calculation 5 3 3 4 7" xfId="23508"/>
    <cellStyle name="Calculation 5 3 3 4 8" xfId="39528"/>
    <cellStyle name="Calculation 5 3 3 4 9" xfId="41887"/>
    <cellStyle name="Calculation 5 3 3 5" xfId="19102"/>
    <cellStyle name="Calculation 5 3 3 5 2" xfId="27036"/>
    <cellStyle name="Calculation 5 3 3 5 3" xfId="29608"/>
    <cellStyle name="Calculation 5 3 3 5 4" xfId="32050"/>
    <cellStyle name="Calculation 5 3 3 5 5" xfId="34454"/>
    <cellStyle name="Calculation 5 3 3 5 6" xfId="36699"/>
    <cellStyle name="Calculation 5 3 3 5 7" xfId="25062"/>
    <cellStyle name="Calculation 5 3 3 5 8" xfId="39288"/>
    <cellStyle name="Calculation 5 3 3 5 9" xfId="41647"/>
    <cellStyle name="Calculation 5 3 3 6" xfId="21791"/>
    <cellStyle name="Calculation 5 3 3 7" xfId="23696"/>
    <cellStyle name="Calculation 5 3 3 8" xfId="22234"/>
    <cellStyle name="Calculation 5 3 3 9" xfId="23187"/>
    <cellStyle name="Calculation 5 3 4" xfId="2530"/>
    <cellStyle name="Calculation 5 3 4 10" xfId="22577"/>
    <cellStyle name="Calculation 5 3 4 11" xfId="28634"/>
    <cellStyle name="Calculation 5 3 4 12" xfId="25953"/>
    <cellStyle name="Calculation 5 3 4 2" xfId="15089"/>
    <cellStyle name="Calculation 5 3 4 2 10" xfId="38323"/>
    <cellStyle name="Calculation 5 3 4 2 11" xfId="22917"/>
    <cellStyle name="Calculation 5 3 4 2 2" xfId="20197"/>
    <cellStyle name="Calculation 5 3 4 2 2 2" xfId="28131"/>
    <cellStyle name="Calculation 5 3 4 2 2 3" xfId="30702"/>
    <cellStyle name="Calculation 5 3 4 2 2 4" xfId="33144"/>
    <cellStyle name="Calculation 5 3 4 2 2 5" xfId="35548"/>
    <cellStyle name="Calculation 5 3 4 2 2 6" xfId="37756"/>
    <cellStyle name="Calculation 5 3 4 2 2 7" xfId="26179"/>
    <cellStyle name="Calculation 5 3 4 2 2 8" xfId="40382"/>
    <cellStyle name="Calculation 5 3 4 2 2 9" xfId="42741"/>
    <cellStyle name="Calculation 5 3 4 2 3" xfId="18702"/>
    <cellStyle name="Calculation 5 3 4 2 3 2" xfId="26636"/>
    <cellStyle name="Calculation 5 3 4 2 3 3" xfId="29208"/>
    <cellStyle name="Calculation 5 3 4 2 3 4" xfId="31650"/>
    <cellStyle name="Calculation 5 3 4 2 3 5" xfId="34054"/>
    <cellStyle name="Calculation 5 3 4 2 3 6" xfId="36306"/>
    <cellStyle name="Calculation 5 3 4 2 3 7" xfId="21980"/>
    <cellStyle name="Calculation 5 3 4 2 3 8" xfId="38888"/>
    <cellStyle name="Calculation 5 3 4 2 3 9" xfId="41247"/>
    <cellStyle name="Calculation 5 3 4 2 4" xfId="20322"/>
    <cellStyle name="Calculation 5 3 4 2 4 2" xfId="28256"/>
    <cellStyle name="Calculation 5 3 4 2 4 3" xfId="30827"/>
    <cellStyle name="Calculation 5 3 4 2 4 4" xfId="33269"/>
    <cellStyle name="Calculation 5 3 4 2 4 5" xfId="35673"/>
    <cellStyle name="Calculation 5 3 4 2 4 6" xfId="37875"/>
    <cellStyle name="Calculation 5 3 4 2 4 7" xfId="25377"/>
    <cellStyle name="Calculation 5 3 4 2 4 8" xfId="40507"/>
    <cellStyle name="Calculation 5 3 4 2 4 9" xfId="42866"/>
    <cellStyle name="Calculation 5 3 4 2 5" xfId="24800"/>
    <cellStyle name="Calculation 5 3 4 2 6" xfId="25468"/>
    <cellStyle name="Calculation 5 3 4 2 7" xfId="24117"/>
    <cellStyle name="Calculation 5 3 4 2 8" xfId="25793"/>
    <cellStyle name="Calculation 5 3 4 2 9" xfId="38289"/>
    <cellStyle name="Calculation 5 3 4 3" xfId="20397"/>
    <cellStyle name="Calculation 5 3 4 3 2" xfId="28331"/>
    <cellStyle name="Calculation 5 3 4 3 3" xfId="30900"/>
    <cellStyle name="Calculation 5 3 4 3 4" xfId="33342"/>
    <cellStyle name="Calculation 5 3 4 3 5" xfId="35746"/>
    <cellStyle name="Calculation 5 3 4 3 6" xfId="37948"/>
    <cellStyle name="Calculation 5 3 4 3 7" xfId="20940"/>
    <cellStyle name="Calculation 5 3 4 3 8" xfId="40580"/>
    <cellStyle name="Calculation 5 3 4 3 9" xfId="42939"/>
    <cellStyle name="Calculation 5 3 4 4" xfId="20383"/>
    <cellStyle name="Calculation 5 3 4 4 2" xfId="28317"/>
    <cellStyle name="Calculation 5 3 4 4 3" xfId="30886"/>
    <cellStyle name="Calculation 5 3 4 4 4" xfId="33328"/>
    <cellStyle name="Calculation 5 3 4 4 5" xfId="35732"/>
    <cellStyle name="Calculation 5 3 4 4 6" xfId="37934"/>
    <cellStyle name="Calculation 5 3 4 4 7" xfId="36082"/>
    <cellStyle name="Calculation 5 3 4 4 8" xfId="40566"/>
    <cellStyle name="Calculation 5 3 4 4 9" xfId="42925"/>
    <cellStyle name="Calculation 5 3 4 5" xfId="19103"/>
    <cellStyle name="Calculation 5 3 4 5 2" xfId="27037"/>
    <cellStyle name="Calculation 5 3 4 5 3" xfId="29609"/>
    <cellStyle name="Calculation 5 3 4 5 4" xfId="32051"/>
    <cellStyle name="Calculation 5 3 4 5 5" xfId="34455"/>
    <cellStyle name="Calculation 5 3 4 5 6" xfId="36700"/>
    <cellStyle name="Calculation 5 3 4 5 7" xfId="23943"/>
    <cellStyle name="Calculation 5 3 4 5 8" xfId="39289"/>
    <cellStyle name="Calculation 5 3 4 5 9" xfId="41648"/>
    <cellStyle name="Calculation 5 3 4 6" xfId="21792"/>
    <cellStyle name="Calculation 5 3 4 7" xfId="23695"/>
    <cellStyle name="Calculation 5 3 4 8" xfId="22235"/>
    <cellStyle name="Calculation 5 3 4 9" xfId="23186"/>
    <cellStyle name="Calculation 5 3 5" xfId="2531"/>
    <cellStyle name="Calculation 5 3 5 10" xfId="25320"/>
    <cellStyle name="Calculation 5 3 5 11" xfId="22842"/>
    <cellStyle name="Calculation 5 3 5 12" xfId="22739"/>
    <cellStyle name="Calculation 5 3 5 2" xfId="15090"/>
    <cellStyle name="Calculation 5 3 5 2 10" xfId="20948"/>
    <cellStyle name="Calculation 5 3 5 2 11" xfId="31376"/>
    <cellStyle name="Calculation 5 3 5 2 2" xfId="18779"/>
    <cellStyle name="Calculation 5 3 5 2 2 2" xfId="26713"/>
    <cellStyle name="Calculation 5 3 5 2 2 3" xfId="29285"/>
    <cellStyle name="Calculation 5 3 5 2 2 4" xfId="31727"/>
    <cellStyle name="Calculation 5 3 5 2 2 5" xfId="34131"/>
    <cellStyle name="Calculation 5 3 5 2 2 6" xfId="36383"/>
    <cellStyle name="Calculation 5 3 5 2 2 7" xfId="21987"/>
    <cellStyle name="Calculation 5 3 5 2 2 8" xfId="38965"/>
    <cellStyle name="Calculation 5 3 5 2 2 9" xfId="41324"/>
    <cellStyle name="Calculation 5 3 5 2 3" xfId="18954"/>
    <cellStyle name="Calculation 5 3 5 2 3 2" xfId="26888"/>
    <cellStyle name="Calculation 5 3 5 2 3 3" xfId="29460"/>
    <cellStyle name="Calculation 5 3 5 2 3 4" xfId="31902"/>
    <cellStyle name="Calculation 5 3 5 2 3 5" xfId="34306"/>
    <cellStyle name="Calculation 5 3 5 2 3 6" xfId="36551"/>
    <cellStyle name="Calculation 5 3 5 2 3 7" xfId="20905"/>
    <cellStyle name="Calculation 5 3 5 2 3 8" xfId="39140"/>
    <cellStyle name="Calculation 5 3 5 2 3 9" xfId="41499"/>
    <cellStyle name="Calculation 5 3 5 2 4" xfId="19678"/>
    <cellStyle name="Calculation 5 3 5 2 4 2" xfId="27612"/>
    <cellStyle name="Calculation 5 3 5 2 4 3" xfId="30184"/>
    <cellStyle name="Calculation 5 3 5 2 4 4" xfId="32626"/>
    <cellStyle name="Calculation 5 3 5 2 4 5" xfId="35030"/>
    <cellStyle name="Calculation 5 3 5 2 4 6" xfId="37275"/>
    <cellStyle name="Calculation 5 3 5 2 4 7" xfId="25820"/>
    <cellStyle name="Calculation 5 3 5 2 4 8" xfId="39864"/>
    <cellStyle name="Calculation 5 3 5 2 4 9" xfId="42223"/>
    <cellStyle name="Calculation 5 3 5 2 5" xfId="24801"/>
    <cellStyle name="Calculation 5 3 5 2 6" xfId="21314"/>
    <cellStyle name="Calculation 5 3 5 2 7" xfId="25149"/>
    <cellStyle name="Calculation 5 3 5 2 8" xfId="24438"/>
    <cellStyle name="Calculation 5 3 5 2 9" xfId="38366"/>
    <cellStyle name="Calculation 5 3 5 3" xfId="19556"/>
    <cellStyle name="Calculation 5 3 5 3 2" xfId="27490"/>
    <cellStyle name="Calculation 5 3 5 3 3" xfId="30062"/>
    <cellStyle name="Calculation 5 3 5 3 4" xfId="32504"/>
    <cellStyle name="Calculation 5 3 5 3 5" xfId="34908"/>
    <cellStyle name="Calculation 5 3 5 3 6" xfId="37153"/>
    <cellStyle name="Calculation 5 3 5 3 7" xfId="21568"/>
    <cellStyle name="Calculation 5 3 5 3 8" xfId="39742"/>
    <cellStyle name="Calculation 5 3 5 3 9" xfId="42101"/>
    <cellStyle name="Calculation 5 3 5 4" xfId="19341"/>
    <cellStyle name="Calculation 5 3 5 4 2" xfId="27275"/>
    <cellStyle name="Calculation 5 3 5 4 3" xfId="29847"/>
    <cellStyle name="Calculation 5 3 5 4 4" xfId="32289"/>
    <cellStyle name="Calculation 5 3 5 4 5" xfId="34693"/>
    <cellStyle name="Calculation 5 3 5 4 6" xfId="36938"/>
    <cellStyle name="Calculation 5 3 5 4 7" xfId="22028"/>
    <cellStyle name="Calculation 5 3 5 4 8" xfId="39527"/>
    <cellStyle name="Calculation 5 3 5 4 9" xfId="41886"/>
    <cellStyle name="Calculation 5 3 5 5" xfId="19104"/>
    <cellStyle name="Calculation 5 3 5 5 2" xfId="27038"/>
    <cellStyle name="Calculation 5 3 5 5 3" xfId="29610"/>
    <cellStyle name="Calculation 5 3 5 5 4" xfId="32052"/>
    <cellStyle name="Calculation 5 3 5 5 5" xfId="34456"/>
    <cellStyle name="Calculation 5 3 5 5 6" xfId="36701"/>
    <cellStyle name="Calculation 5 3 5 5 7" xfId="21454"/>
    <cellStyle name="Calculation 5 3 5 5 8" xfId="39290"/>
    <cellStyle name="Calculation 5 3 5 5 9" xfId="41649"/>
    <cellStyle name="Calculation 5 3 5 6" xfId="21793"/>
    <cellStyle name="Calculation 5 3 5 7" xfId="23694"/>
    <cellStyle name="Calculation 5 3 5 8" xfId="22236"/>
    <cellStyle name="Calculation 5 3 5 9" xfId="23185"/>
    <cellStyle name="Calculation 5 3 6" xfId="2532"/>
    <cellStyle name="Calculation 5 3 6 10" xfId="22578"/>
    <cellStyle name="Calculation 5 3 6 11" xfId="28635"/>
    <cellStyle name="Calculation 5 3 6 12" xfId="25954"/>
    <cellStyle name="Calculation 5 3 6 2" xfId="15091"/>
    <cellStyle name="Calculation 5 3 6 2 10" xfId="38438"/>
    <cellStyle name="Calculation 5 3 6 2 11" xfId="22918"/>
    <cellStyle name="Calculation 5 3 6 2 2" xfId="18778"/>
    <cellStyle name="Calculation 5 3 6 2 2 2" xfId="26712"/>
    <cellStyle name="Calculation 5 3 6 2 2 3" xfId="29284"/>
    <cellStyle name="Calculation 5 3 6 2 2 4" xfId="31726"/>
    <cellStyle name="Calculation 5 3 6 2 2 5" xfId="34130"/>
    <cellStyle name="Calculation 5 3 6 2 2 6" xfId="36382"/>
    <cellStyle name="Calculation 5 3 6 2 2 7" xfId="23394"/>
    <cellStyle name="Calculation 5 3 6 2 2 8" xfId="38964"/>
    <cellStyle name="Calculation 5 3 6 2 2 9" xfId="41323"/>
    <cellStyle name="Calculation 5 3 6 2 3" xfId="18956"/>
    <cellStyle name="Calculation 5 3 6 2 3 2" xfId="26890"/>
    <cellStyle name="Calculation 5 3 6 2 3 3" xfId="29462"/>
    <cellStyle name="Calculation 5 3 6 2 3 4" xfId="31904"/>
    <cellStyle name="Calculation 5 3 6 2 3 5" xfId="34308"/>
    <cellStyle name="Calculation 5 3 6 2 3 6" xfId="36553"/>
    <cellStyle name="Calculation 5 3 6 2 3 7" xfId="20763"/>
    <cellStyle name="Calculation 5 3 6 2 3 8" xfId="39142"/>
    <cellStyle name="Calculation 5 3 6 2 3 9" xfId="41501"/>
    <cellStyle name="Calculation 5 3 6 2 4" xfId="19797"/>
    <cellStyle name="Calculation 5 3 6 2 4 2" xfId="27731"/>
    <cellStyle name="Calculation 5 3 6 2 4 3" xfId="30303"/>
    <cellStyle name="Calculation 5 3 6 2 4 4" xfId="32745"/>
    <cellStyle name="Calculation 5 3 6 2 4 5" xfId="35149"/>
    <cellStyle name="Calculation 5 3 6 2 4 6" xfId="37384"/>
    <cellStyle name="Calculation 5 3 6 2 4 7" xfId="28919"/>
    <cellStyle name="Calculation 5 3 6 2 4 8" xfId="39983"/>
    <cellStyle name="Calculation 5 3 6 2 4 9" xfId="42342"/>
    <cellStyle name="Calculation 5 3 6 2 5" xfId="24802"/>
    <cellStyle name="Calculation 5 3 6 2 6" xfId="25467"/>
    <cellStyle name="Calculation 5 3 6 2 7" xfId="24118"/>
    <cellStyle name="Calculation 5 3 6 2 8" xfId="21635"/>
    <cellStyle name="Calculation 5 3 6 2 9" xfId="38396"/>
    <cellStyle name="Calculation 5 3 6 3" xfId="19555"/>
    <cellStyle name="Calculation 5 3 6 3 2" xfId="27489"/>
    <cellStyle name="Calculation 5 3 6 3 3" xfId="30061"/>
    <cellStyle name="Calculation 5 3 6 3 4" xfId="32503"/>
    <cellStyle name="Calculation 5 3 6 3 5" xfId="34907"/>
    <cellStyle name="Calculation 5 3 6 3 6" xfId="37152"/>
    <cellStyle name="Calculation 5 3 6 3 7" xfId="24941"/>
    <cellStyle name="Calculation 5 3 6 3 8" xfId="39741"/>
    <cellStyle name="Calculation 5 3 6 3 9" xfId="42100"/>
    <cellStyle name="Calculation 5 3 6 4" xfId="19340"/>
    <cellStyle name="Calculation 5 3 6 4 2" xfId="27274"/>
    <cellStyle name="Calculation 5 3 6 4 3" xfId="29846"/>
    <cellStyle name="Calculation 5 3 6 4 4" xfId="32288"/>
    <cellStyle name="Calculation 5 3 6 4 5" xfId="34692"/>
    <cellStyle name="Calculation 5 3 6 4 6" xfId="36937"/>
    <cellStyle name="Calculation 5 3 6 4 7" xfId="25726"/>
    <cellStyle name="Calculation 5 3 6 4 8" xfId="39526"/>
    <cellStyle name="Calculation 5 3 6 4 9" xfId="41885"/>
    <cellStyle name="Calculation 5 3 6 5" xfId="19105"/>
    <cellStyle name="Calculation 5 3 6 5 2" xfId="27039"/>
    <cellStyle name="Calculation 5 3 6 5 3" xfId="29611"/>
    <cellStyle name="Calculation 5 3 6 5 4" xfId="32053"/>
    <cellStyle name="Calculation 5 3 6 5 5" xfId="34457"/>
    <cellStyle name="Calculation 5 3 6 5 6" xfId="36702"/>
    <cellStyle name="Calculation 5 3 6 5 7" xfId="23942"/>
    <cellStyle name="Calculation 5 3 6 5 8" xfId="39291"/>
    <cellStyle name="Calculation 5 3 6 5 9" xfId="41650"/>
    <cellStyle name="Calculation 5 3 6 6" xfId="21794"/>
    <cellStyle name="Calculation 5 3 6 7" xfId="23693"/>
    <cellStyle name="Calculation 5 3 6 8" xfId="22237"/>
    <cellStyle name="Calculation 5 3 6 9" xfId="23184"/>
    <cellStyle name="Calculation 5 3 7" xfId="2533"/>
    <cellStyle name="Calculation 5 3 7 10" xfId="21090"/>
    <cellStyle name="Calculation 5 3 7 11" xfId="22841"/>
    <cellStyle name="Calculation 5 3 7 12" xfId="22740"/>
    <cellStyle name="Calculation 5 3 7 2" xfId="15092"/>
    <cellStyle name="Calculation 5 3 7 2 10" xfId="25280"/>
    <cellStyle name="Calculation 5 3 7 2 11" xfId="22919"/>
    <cellStyle name="Calculation 5 3 7 2 2" xfId="20190"/>
    <cellStyle name="Calculation 5 3 7 2 2 2" xfId="28124"/>
    <cellStyle name="Calculation 5 3 7 2 2 3" xfId="30695"/>
    <cellStyle name="Calculation 5 3 7 2 2 4" xfId="33137"/>
    <cellStyle name="Calculation 5 3 7 2 2 5" xfId="35541"/>
    <cellStyle name="Calculation 5 3 7 2 2 6" xfId="37749"/>
    <cellStyle name="Calculation 5 3 7 2 2 7" xfId="21499"/>
    <cellStyle name="Calculation 5 3 7 2 2 8" xfId="40375"/>
    <cellStyle name="Calculation 5 3 7 2 2 9" xfId="42734"/>
    <cellStyle name="Calculation 5 3 7 2 3" xfId="20103"/>
    <cellStyle name="Calculation 5 3 7 2 3 2" xfId="28037"/>
    <cellStyle name="Calculation 5 3 7 2 3 3" xfId="30608"/>
    <cellStyle name="Calculation 5 3 7 2 3 4" xfId="33050"/>
    <cellStyle name="Calculation 5 3 7 2 3 5" xfId="35454"/>
    <cellStyle name="Calculation 5 3 7 2 3 6" xfId="37662"/>
    <cellStyle name="Calculation 5 3 7 2 3 7" xfId="24570"/>
    <cellStyle name="Calculation 5 3 7 2 3 8" xfId="40288"/>
    <cellStyle name="Calculation 5 3 7 2 3 9" xfId="42647"/>
    <cellStyle name="Calculation 5 3 7 2 4" xfId="20020"/>
    <cellStyle name="Calculation 5 3 7 2 4 2" xfId="27954"/>
    <cellStyle name="Calculation 5 3 7 2 4 3" xfId="30525"/>
    <cellStyle name="Calculation 5 3 7 2 4 4" xfId="32967"/>
    <cellStyle name="Calculation 5 3 7 2 4 5" xfId="35371"/>
    <cellStyle name="Calculation 5 3 7 2 4 6" xfId="37584"/>
    <cellStyle name="Calculation 5 3 7 2 4 7" xfId="21219"/>
    <cellStyle name="Calculation 5 3 7 2 4 8" xfId="40205"/>
    <cellStyle name="Calculation 5 3 7 2 4 9" xfId="42564"/>
    <cellStyle name="Calculation 5 3 7 2 5" xfId="24803"/>
    <cellStyle name="Calculation 5 3 7 2 6" xfId="21313"/>
    <cellStyle name="Calculation 5 3 7 2 7" xfId="24119"/>
    <cellStyle name="Calculation 5 3 7 2 8" xfId="25792"/>
    <cellStyle name="Calculation 5 3 7 2 9" xfId="25831"/>
    <cellStyle name="Calculation 5 3 7 3" xfId="19554"/>
    <cellStyle name="Calculation 5 3 7 3 2" xfId="27488"/>
    <cellStyle name="Calculation 5 3 7 3 3" xfId="30060"/>
    <cellStyle name="Calculation 5 3 7 3 4" xfId="32502"/>
    <cellStyle name="Calculation 5 3 7 3 5" xfId="34906"/>
    <cellStyle name="Calculation 5 3 7 3 6" xfId="37151"/>
    <cellStyle name="Calculation 5 3 7 3 7" xfId="25357"/>
    <cellStyle name="Calculation 5 3 7 3 8" xfId="39740"/>
    <cellStyle name="Calculation 5 3 7 3 9" xfId="42099"/>
    <cellStyle name="Calculation 5 3 7 4" xfId="19339"/>
    <cellStyle name="Calculation 5 3 7 4 2" xfId="27273"/>
    <cellStyle name="Calculation 5 3 7 4 3" xfId="29845"/>
    <cellStyle name="Calculation 5 3 7 4 4" xfId="32287"/>
    <cellStyle name="Calculation 5 3 7 4 5" xfId="34691"/>
    <cellStyle name="Calculation 5 3 7 4 6" xfId="36936"/>
    <cellStyle name="Calculation 5 3 7 4 7" xfId="24248"/>
    <cellStyle name="Calculation 5 3 7 4 8" xfId="39525"/>
    <cellStyle name="Calculation 5 3 7 4 9" xfId="41884"/>
    <cellStyle name="Calculation 5 3 7 5" xfId="19106"/>
    <cellStyle name="Calculation 5 3 7 5 2" xfId="27040"/>
    <cellStyle name="Calculation 5 3 7 5 3" xfId="29612"/>
    <cellStyle name="Calculation 5 3 7 5 4" xfId="32054"/>
    <cellStyle name="Calculation 5 3 7 5 5" xfId="34458"/>
    <cellStyle name="Calculation 5 3 7 5 6" xfId="36703"/>
    <cellStyle name="Calculation 5 3 7 5 7" xfId="23462"/>
    <cellStyle name="Calculation 5 3 7 5 8" xfId="39292"/>
    <cellStyle name="Calculation 5 3 7 5 9" xfId="41651"/>
    <cellStyle name="Calculation 5 3 7 6" xfId="21795"/>
    <cellStyle name="Calculation 5 3 7 7" xfId="23692"/>
    <cellStyle name="Calculation 5 3 7 8" xfId="22238"/>
    <cellStyle name="Calculation 5 3 7 9" xfId="23183"/>
    <cellStyle name="Calculation 5 3 8" xfId="2534"/>
    <cellStyle name="Calculation 5 3 8 10" xfId="28945"/>
    <cellStyle name="Calculation 5 3 8 11" xfId="28636"/>
    <cellStyle name="Calculation 5 3 8 12" xfId="25955"/>
    <cellStyle name="Calculation 5 3 8 2" xfId="15093"/>
    <cellStyle name="Calculation 5 3 8 2 10" xfId="31395"/>
    <cellStyle name="Calculation 5 3 8 2 11" xfId="22423"/>
    <cellStyle name="Calculation 5 3 8 2 2" xfId="20195"/>
    <cellStyle name="Calculation 5 3 8 2 2 2" xfId="28129"/>
    <cellStyle name="Calculation 5 3 8 2 2 3" xfId="30700"/>
    <cellStyle name="Calculation 5 3 8 2 2 4" xfId="33142"/>
    <cellStyle name="Calculation 5 3 8 2 2 5" xfId="35546"/>
    <cellStyle name="Calculation 5 3 8 2 2 6" xfId="37754"/>
    <cellStyle name="Calculation 5 3 8 2 2 7" xfId="21071"/>
    <cellStyle name="Calculation 5 3 8 2 2 8" xfId="40380"/>
    <cellStyle name="Calculation 5 3 8 2 2 9" xfId="42739"/>
    <cellStyle name="Calculation 5 3 8 2 3" xfId="18701"/>
    <cellStyle name="Calculation 5 3 8 2 3 2" xfId="26635"/>
    <cellStyle name="Calculation 5 3 8 2 3 3" xfId="29207"/>
    <cellStyle name="Calculation 5 3 8 2 3 4" xfId="31649"/>
    <cellStyle name="Calculation 5 3 8 2 3 5" xfId="34053"/>
    <cellStyle name="Calculation 5 3 8 2 3 6" xfId="36305"/>
    <cellStyle name="Calculation 5 3 8 2 3 7" xfId="25111"/>
    <cellStyle name="Calculation 5 3 8 2 3 8" xfId="38887"/>
    <cellStyle name="Calculation 5 3 8 2 3 9" xfId="41246"/>
    <cellStyle name="Calculation 5 3 8 2 4" xfId="19794"/>
    <cellStyle name="Calculation 5 3 8 2 4 2" xfId="27728"/>
    <cellStyle name="Calculation 5 3 8 2 4 3" xfId="30300"/>
    <cellStyle name="Calculation 5 3 8 2 4 4" xfId="32742"/>
    <cellStyle name="Calculation 5 3 8 2 4 5" xfId="35146"/>
    <cellStyle name="Calculation 5 3 8 2 4 6" xfId="37381"/>
    <cellStyle name="Calculation 5 3 8 2 4 7" xfId="25128"/>
    <cellStyle name="Calculation 5 3 8 2 4 8" xfId="39980"/>
    <cellStyle name="Calculation 5 3 8 2 4 9" xfId="42339"/>
    <cellStyle name="Calculation 5 3 8 2 5" xfId="24804"/>
    <cellStyle name="Calculation 5 3 8 2 6" xfId="21312"/>
    <cellStyle name="Calculation 5 3 8 2 7" xfId="20987"/>
    <cellStyle name="Calculation 5 3 8 2 8" xfId="24435"/>
    <cellStyle name="Calculation 5 3 8 2 9" xfId="23890"/>
    <cellStyle name="Calculation 5 3 8 3" xfId="19553"/>
    <cellStyle name="Calculation 5 3 8 3 2" xfId="27487"/>
    <cellStyle name="Calculation 5 3 8 3 3" xfId="30059"/>
    <cellStyle name="Calculation 5 3 8 3 4" xfId="32501"/>
    <cellStyle name="Calculation 5 3 8 3 5" xfId="34905"/>
    <cellStyle name="Calculation 5 3 8 3 6" xfId="37150"/>
    <cellStyle name="Calculation 5 3 8 3 7" xfId="26238"/>
    <cellStyle name="Calculation 5 3 8 3 8" xfId="39739"/>
    <cellStyle name="Calculation 5 3 8 3 9" xfId="42098"/>
    <cellStyle name="Calculation 5 3 8 4" xfId="19338"/>
    <cellStyle name="Calculation 5 3 8 4 2" xfId="27272"/>
    <cellStyle name="Calculation 5 3 8 4 3" xfId="29844"/>
    <cellStyle name="Calculation 5 3 8 4 4" xfId="32286"/>
    <cellStyle name="Calculation 5 3 8 4 5" xfId="34690"/>
    <cellStyle name="Calculation 5 3 8 4 6" xfId="36935"/>
    <cellStyle name="Calculation 5 3 8 4 7" xfId="25622"/>
    <cellStyle name="Calculation 5 3 8 4 8" xfId="39524"/>
    <cellStyle name="Calculation 5 3 8 4 9" xfId="41883"/>
    <cellStyle name="Calculation 5 3 8 5" xfId="19107"/>
    <cellStyle name="Calculation 5 3 8 5 2" xfId="27041"/>
    <cellStyle name="Calculation 5 3 8 5 3" xfId="29613"/>
    <cellStyle name="Calculation 5 3 8 5 4" xfId="32055"/>
    <cellStyle name="Calculation 5 3 8 5 5" xfId="34459"/>
    <cellStyle name="Calculation 5 3 8 5 6" xfId="36704"/>
    <cellStyle name="Calculation 5 3 8 5 7" xfId="24525"/>
    <cellStyle name="Calculation 5 3 8 5 8" xfId="39293"/>
    <cellStyle name="Calculation 5 3 8 5 9" xfId="41652"/>
    <cellStyle name="Calculation 5 3 8 6" xfId="21796"/>
    <cellStyle name="Calculation 5 3 8 7" xfId="23691"/>
    <cellStyle name="Calculation 5 3 8 8" xfId="22239"/>
    <cellStyle name="Calculation 5 3 8 9" xfId="23182"/>
    <cellStyle name="Calculation 5 3 9" xfId="2535"/>
    <cellStyle name="Calculation 5 3 9 10" xfId="22579"/>
    <cellStyle name="Calculation 5 3 9 11" xfId="25534"/>
    <cellStyle name="Calculation 5 3 9 12" xfId="22741"/>
    <cellStyle name="Calculation 5 3 9 2" xfId="15094"/>
    <cellStyle name="Calculation 5 3 9 2 10" xfId="21929"/>
    <cellStyle name="Calculation 5 3 9 2 11" xfId="22422"/>
    <cellStyle name="Calculation 5 3 9 2 2" xfId="18777"/>
    <cellStyle name="Calculation 5 3 9 2 2 2" xfId="26711"/>
    <cellStyle name="Calculation 5 3 9 2 2 3" xfId="29283"/>
    <cellStyle name="Calculation 5 3 9 2 2 4" xfId="31725"/>
    <cellStyle name="Calculation 5 3 9 2 2 5" xfId="34129"/>
    <cellStyle name="Calculation 5 3 9 2 2 6" xfId="36381"/>
    <cellStyle name="Calculation 5 3 9 2 2 7" xfId="33820"/>
    <cellStyle name="Calculation 5 3 9 2 2 8" xfId="38963"/>
    <cellStyle name="Calculation 5 3 9 2 2 9" xfId="41322"/>
    <cellStyle name="Calculation 5 3 9 2 3" xfId="18955"/>
    <cellStyle name="Calculation 5 3 9 2 3 2" xfId="26889"/>
    <cellStyle name="Calculation 5 3 9 2 3 3" xfId="29461"/>
    <cellStyle name="Calculation 5 3 9 2 3 4" xfId="31903"/>
    <cellStyle name="Calculation 5 3 9 2 3 5" xfId="34307"/>
    <cellStyle name="Calculation 5 3 9 2 3 6" xfId="36552"/>
    <cellStyle name="Calculation 5 3 9 2 3 7" xfId="23431"/>
    <cellStyle name="Calculation 5 3 9 2 3 8" xfId="39141"/>
    <cellStyle name="Calculation 5 3 9 2 3 9" xfId="41500"/>
    <cellStyle name="Calculation 5 3 9 2 4" xfId="20032"/>
    <cellStyle name="Calculation 5 3 9 2 4 2" xfId="27966"/>
    <cellStyle name="Calculation 5 3 9 2 4 3" xfId="30537"/>
    <cellStyle name="Calculation 5 3 9 2 4 4" xfId="32979"/>
    <cellStyle name="Calculation 5 3 9 2 4 5" xfId="35383"/>
    <cellStyle name="Calculation 5 3 9 2 4 6" xfId="37596"/>
    <cellStyle name="Calculation 5 3 9 2 4 7" xfId="22098"/>
    <cellStyle name="Calculation 5 3 9 2 4 8" xfId="40217"/>
    <cellStyle name="Calculation 5 3 9 2 4 9" xfId="42576"/>
    <cellStyle name="Calculation 5 3 9 2 5" xfId="24805"/>
    <cellStyle name="Calculation 5 3 9 2 6" xfId="21311"/>
    <cellStyle name="Calculation 5 3 9 2 7" xfId="25150"/>
    <cellStyle name="Calculation 5 3 9 2 8" xfId="24437"/>
    <cellStyle name="Calculation 5 3 9 2 9" xfId="38403"/>
    <cellStyle name="Calculation 5 3 9 3" xfId="19552"/>
    <cellStyle name="Calculation 5 3 9 3 2" xfId="27486"/>
    <cellStyle name="Calculation 5 3 9 3 3" xfId="30058"/>
    <cellStyle name="Calculation 5 3 9 3 4" xfId="32500"/>
    <cellStyle name="Calculation 5 3 9 3 5" xfId="34904"/>
    <cellStyle name="Calculation 5 3 9 3 6" xfId="37149"/>
    <cellStyle name="Calculation 5 3 9 3 7" xfId="25626"/>
    <cellStyle name="Calculation 5 3 9 3 8" xfId="39738"/>
    <cellStyle name="Calculation 5 3 9 3 9" xfId="42097"/>
    <cellStyle name="Calculation 5 3 9 4" xfId="19337"/>
    <cellStyle name="Calculation 5 3 9 4 2" xfId="27271"/>
    <cellStyle name="Calculation 5 3 9 4 3" xfId="29843"/>
    <cellStyle name="Calculation 5 3 9 4 4" xfId="32285"/>
    <cellStyle name="Calculation 5 3 9 4 5" xfId="34689"/>
    <cellStyle name="Calculation 5 3 9 4 6" xfId="36934"/>
    <cellStyle name="Calculation 5 3 9 4 7" xfId="20769"/>
    <cellStyle name="Calculation 5 3 9 4 8" xfId="39523"/>
    <cellStyle name="Calculation 5 3 9 4 9" xfId="41882"/>
    <cellStyle name="Calculation 5 3 9 5" xfId="19108"/>
    <cellStyle name="Calculation 5 3 9 5 2" xfId="27042"/>
    <cellStyle name="Calculation 5 3 9 5 3" xfId="29614"/>
    <cellStyle name="Calculation 5 3 9 5 4" xfId="32056"/>
    <cellStyle name="Calculation 5 3 9 5 5" xfId="34460"/>
    <cellStyle name="Calculation 5 3 9 5 6" xfId="36705"/>
    <cellStyle name="Calculation 5 3 9 5 7" xfId="25523"/>
    <cellStyle name="Calculation 5 3 9 5 8" xfId="39294"/>
    <cellStyle name="Calculation 5 3 9 5 9" xfId="41653"/>
    <cellStyle name="Calculation 5 3 9 6" xfId="21797"/>
    <cellStyle name="Calculation 5 3 9 7" xfId="23690"/>
    <cellStyle name="Calculation 5 3 9 8" xfId="22240"/>
    <cellStyle name="Calculation 5 3 9 9" xfId="23181"/>
    <cellStyle name="Calculation 5 4" xfId="2536"/>
    <cellStyle name="Calculation 5 4 10" xfId="23180"/>
    <cellStyle name="Calculation 5 4 11" xfId="22580"/>
    <cellStyle name="Calculation 5 4 12" xfId="21381"/>
    <cellStyle name="Calculation 5 4 13" xfId="25956"/>
    <cellStyle name="Calculation 5 4 2" xfId="15095"/>
    <cellStyle name="Calculation 5 4 2 10" xfId="25029"/>
    <cellStyle name="Calculation 5 4 2 11" xfId="22920"/>
    <cellStyle name="Calculation 5 4 2 2" xfId="20194"/>
    <cellStyle name="Calculation 5 4 2 2 2" xfId="28128"/>
    <cellStyle name="Calculation 5 4 2 2 3" xfId="30699"/>
    <cellStyle name="Calculation 5 4 2 2 4" xfId="33141"/>
    <cellStyle name="Calculation 5 4 2 2 5" xfId="35545"/>
    <cellStyle name="Calculation 5 4 2 2 6" xfId="37753"/>
    <cellStyle name="Calculation 5 4 2 2 7" xfId="24578"/>
    <cellStyle name="Calculation 5 4 2 2 8" xfId="40379"/>
    <cellStyle name="Calculation 5 4 2 2 9" xfId="42738"/>
    <cellStyle name="Calculation 5 4 2 3" xfId="20120"/>
    <cellStyle name="Calculation 5 4 2 3 2" xfId="28054"/>
    <cellStyle name="Calculation 5 4 2 3 3" xfId="30625"/>
    <cellStyle name="Calculation 5 4 2 3 4" xfId="33067"/>
    <cellStyle name="Calculation 5 4 2 3 5" xfId="35471"/>
    <cellStyle name="Calculation 5 4 2 3 6" xfId="37679"/>
    <cellStyle name="Calculation 5 4 2 3 7" xfId="23803"/>
    <cellStyle name="Calculation 5 4 2 3 8" xfId="40305"/>
    <cellStyle name="Calculation 5 4 2 3 9" xfId="42664"/>
    <cellStyle name="Calculation 5 4 2 4" xfId="20329"/>
    <cellStyle name="Calculation 5 4 2 4 2" xfId="28263"/>
    <cellStyle name="Calculation 5 4 2 4 3" xfId="30834"/>
    <cellStyle name="Calculation 5 4 2 4 4" xfId="33276"/>
    <cellStyle name="Calculation 5 4 2 4 5" xfId="35680"/>
    <cellStyle name="Calculation 5 4 2 4 6" xfId="37882"/>
    <cellStyle name="Calculation 5 4 2 4 7" xfId="36063"/>
    <cellStyle name="Calculation 5 4 2 4 8" xfId="40514"/>
    <cellStyle name="Calculation 5 4 2 4 9" xfId="42873"/>
    <cellStyle name="Calculation 5 4 2 5" xfId="24806"/>
    <cellStyle name="Calculation 5 4 2 6" xfId="25449"/>
    <cellStyle name="Calculation 5 4 2 7" xfId="24120"/>
    <cellStyle name="Calculation 5 4 2 8" xfId="21634"/>
    <cellStyle name="Calculation 5 4 2 9" xfId="38370"/>
    <cellStyle name="Calculation 5 4 3" xfId="17406"/>
    <cellStyle name="Calculation 5 4 3 10" xfId="23015"/>
    <cellStyle name="Calculation 5 4 3 11" xfId="23866"/>
    <cellStyle name="Calculation 5 4 3 2" xfId="18594"/>
    <cellStyle name="Calculation 5 4 3 2 2" xfId="26528"/>
    <cellStyle name="Calculation 5 4 3 2 3" xfId="29100"/>
    <cellStyle name="Calculation 5 4 3 2 4" xfId="31542"/>
    <cellStyle name="Calculation 5 4 3 2 5" xfId="33946"/>
    <cellStyle name="Calculation 5 4 3 2 6" xfId="36204"/>
    <cellStyle name="Calculation 5 4 3 2 7" xfId="21972"/>
    <cellStyle name="Calculation 5 4 3 2 8" xfId="38780"/>
    <cellStyle name="Calculation 5 4 3 2 9" xfId="41139"/>
    <cellStyle name="Calculation 5 4 3 3" xfId="20306"/>
    <cellStyle name="Calculation 5 4 3 3 2" xfId="28240"/>
    <cellStyle name="Calculation 5 4 3 3 3" xfId="30811"/>
    <cellStyle name="Calculation 5 4 3 3 4" xfId="33253"/>
    <cellStyle name="Calculation 5 4 3 3 5" xfId="35657"/>
    <cellStyle name="Calculation 5 4 3 3 6" xfId="37859"/>
    <cellStyle name="Calculation 5 4 3 3 7" xfId="21227"/>
    <cellStyle name="Calculation 5 4 3 3 8" xfId="40491"/>
    <cellStyle name="Calculation 5 4 3 3 9" xfId="42850"/>
    <cellStyle name="Calculation 5 4 3 4" xfId="20102"/>
    <cellStyle name="Calculation 5 4 3 4 2" xfId="28036"/>
    <cellStyle name="Calculation 5 4 3 4 3" xfId="30607"/>
    <cellStyle name="Calculation 5 4 3 4 4" xfId="33049"/>
    <cellStyle name="Calculation 5 4 3 4 5" xfId="35453"/>
    <cellStyle name="Calculation 5 4 3 4 6" xfId="37661"/>
    <cellStyle name="Calculation 5 4 3 4 7" xfId="24287"/>
    <cellStyle name="Calculation 5 4 3 4 8" xfId="40287"/>
    <cellStyle name="Calculation 5 4 3 4 9" xfId="42646"/>
    <cellStyle name="Calculation 5 4 3 5" xfId="25866"/>
    <cellStyle name="Calculation 5 4 3 6" xfId="24976"/>
    <cellStyle name="Calculation 5 4 3 7" xfId="25386"/>
    <cellStyle name="Calculation 5 4 3 8" xfId="24191"/>
    <cellStyle name="Calculation 5 4 3 9" xfId="20888"/>
    <cellStyle name="Calculation 5 4 4" xfId="19551"/>
    <cellStyle name="Calculation 5 4 4 2" xfId="27485"/>
    <cellStyle name="Calculation 5 4 4 3" xfId="30057"/>
    <cellStyle name="Calculation 5 4 4 4" xfId="32499"/>
    <cellStyle name="Calculation 5 4 4 5" xfId="34903"/>
    <cellStyle name="Calculation 5 4 4 6" xfId="37148"/>
    <cellStyle name="Calculation 5 4 4 7" xfId="36036"/>
    <cellStyle name="Calculation 5 4 4 8" xfId="39737"/>
    <cellStyle name="Calculation 5 4 4 9" xfId="42096"/>
    <cellStyle name="Calculation 5 4 5" xfId="19336"/>
    <cellStyle name="Calculation 5 4 5 2" xfId="27270"/>
    <cellStyle name="Calculation 5 4 5 3" xfId="29842"/>
    <cellStyle name="Calculation 5 4 5 4" xfId="32284"/>
    <cellStyle name="Calculation 5 4 5 5" xfId="34688"/>
    <cellStyle name="Calculation 5 4 5 6" xfId="36933"/>
    <cellStyle name="Calculation 5 4 5 7" xfId="24533"/>
    <cellStyle name="Calculation 5 4 5 8" xfId="39522"/>
    <cellStyle name="Calculation 5 4 5 9" xfId="41881"/>
    <cellStyle name="Calculation 5 4 6" xfId="19109"/>
    <cellStyle name="Calculation 5 4 6 2" xfId="27043"/>
    <cellStyle name="Calculation 5 4 6 3" xfId="29615"/>
    <cellStyle name="Calculation 5 4 6 4" xfId="32057"/>
    <cellStyle name="Calculation 5 4 6 5" xfId="34461"/>
    <cellStyle name="Calculation 5 4 6 6" xfId="36706"/>
    <cellStyle name="Calculation 5 4 6 7" xfId="25906"/>
    <cellStyle name="Calculation 5 4 6 8" xfId="39295"/>
    <cellStyle name="Calculation 5 4 6 9" xfId="41654"/>
    <cellStyle name="Calculation 5 4 7" xfId="21798"/>
    <cellStyle name="Calculation 5 4 8" xfId="23689"/>
    <cellStyle name="Calculation 5 4 9" xfId="22241"/>
    <cellStyle name="Calculation 5 5" xfId="2537"/>
    <cellStyle name="Calculation 5 5 10" xfId="23179"/>
    <cellStyle name="Calculation 5 5 11" xfId="22581"/>
    <cellStyle name="Calculation 5 5 12" xfId="28631"/>
    <cellStyle name="Calculation 5 5 13" xfId="22742"/>
    <cellStyle name="Calculation 5 5 2" xfId="15096"/>
    <cellStyle name="Calculation 5 5 2 10" xfId="31420"/>
    <cellStyle name="Calculation 5 5 2 11" xfId="23018"/>
    <cellStyle name="Calculation 5 5 2 2" xfId="18776"/>
    <cellStyle name="Calculation 5 5 2 2 2" xfId="26710"/>
    <cellStyle name="Calculation 5 5 2 2 3" xfId="29282"/>
    <cellStyle name="Calculation 5 5 2 2 4" xfId="31724"/>
    <cellStyle name="Calculation 5 5 2 2 5" xfId="34128"/>
    <cellStyle name="Calculation 5 5 2 2 6" xfId="36380"/>
    <cellStyle name="Calculation 5 5 2 2 7" xfId="21437"/>
    <cellStyle name="Calculation 5 5 2 2 8" xfId="38962"/>
    <cellStyle name="Calculation 5 5 2 2 9" xfId="41321"/>
    <cellStyle name="Calculation 5 5 2 3" xfId="18473"/>
    <cellStyle name="Calculation 5 5 2 3 2" xfId="26407"/>
    <cellStyle name="Calculation 5 5 2 3 3" xfId="28988"/>
    <cellStyle name="Calculation 5 5 2 3 4" xfId="31430"/>
    <cellStyle name="Calculation 5 5 2 3 5" xfId="33834"/>
    <cellStyle name="Calculation 5 5 2 3 6" xfId="36111"/>
    <cellStyle name="Calculation 5 5 2 3 7" xfId="21960"/>
    <cellStyle name="Calculation 5 5 2 3 8" xfId="38668"/>
    <cellStyle name="Calculation 5 5 2 3 9" xfId="41027"/>
    <cellStyle name="Calculation 5 5 2 4" xfId="18906"/>
    <cellStyle name="Calculation 5 5 2 4 2" xfId="26840"/>
    <cellStyle name="Calculation 5 5 2 4 3" xfId="29412"/>
    <cellStyle name="Calculation 5 5 2 4 4" xfId="31854"/>
    <cellStyle name="Calculation 5 5 2 4 5" xfId="34258"/>
    <cellStyle name="Calculation 5 5 2 4 6" xfId="36503"/>
    <cellStyle name="Calculation 5 5 2 4 7" xfId="24235"/>
    <cellStyle name="Calculation 5 5 2 4 8" xfId="39092"/>
    <cellStyle name="Calculation 5 5 2 4 9" xfId="41451"/>
    <cellStyle name="Calculation 5 5 2 5" xfId="24807"/>
    <cellStyle name="Calculation 5 5 2 6" xfId="25464"/>
    <cellStyle name="Calculation 5 5 2 7" xfId="20986"/>
    <cellStyle name="Calculation 5 5 2 8" xfId="25298"/>
    <cellStyle name="Calculation 5 5 2 9" xfId="38379"/>
    <cellStyle name="Calculation 5 5 3" xfId="17407"/>
    <cellStyle name="Calculation 5 5 3 10" xfId="33742"/>
    <cellStyle name="Calculation 5 5 3 11" xfId="25399"/>
    <cellStyle name="Calculation 5 5 3 2" xfId="18593"/>
    <cellStyle name="Calculation 5 5 3 2 2" xfId="26527"/>
    <cellStyle name="Calculation 5 5 3 2 3" xfId="29099"/>
    <cellStyle name="Calculation 5 5 3 2 4" xfId="31541"/>
    <cellStyle name="Calculation 5 5 3 2 5" xfId="33945"/>
    <cellStyle name="Calculation 5 5 3 2 6" xfId="36203"/>
    <cellStyle name="Calculation 5 5 3 2 7" xfId="25589"/>
    <cellStyle name="Calculation 5 5 3 2 8" xfId="38779"/>
    <cellStyle name="Calculation 5 5 3 2 9" xfId="41138"/>
    <cellStyle name="Calculation 5 5 3 3" xfId="18669"/>
    <cellStyle name="Calculation 5 5 3 3 2" xfId="26603"/>
    <cellStyle name="Calculation 5 5 3 3 3" xfId="29175"/>
    <cellStyle name="Calculation 5 5 3 3 4" xfId="31617"/>
    <cellStyle name="Calculation 5 5 3 3 5" xfId="34021"/>
    <cellStyle name="Calculation 5 5 3 3 6" xfId="36273"/>
    <cellStyle name="Calculation 5 5 3 3 7" xfId="21977"/>
    <cellStyle name="Calculation 5 5 3 3 8" xfId="38855"/>
    <cellStyle name="Calculation 5 5 3 3 9" xfId="41214"/>
    <cellStyle name="Calculation 5 5 3 4" xfId="19711"/>
    <cellStyle name="Calculation 5 5 3 4 2" xfId="27645"/>
    <cellStyle name="Calculation 5 5 3 4 3" xfId="30217"/>
    <cellStyle name="Calculation 5 5 3 4 4" xfId="32659"/>
    <cellStyle name="Calculation 5 5 3 4 5" xfId="35063"/>
    <cellStyle name="Calculation 5 5 3 4 6" xfId="37308"/>
    <cellStyle name="Calculation 5 5 3 4 7" xfId="22066"/>
    <cellStyle name="Calculation 5 5 3 4 8" xfId="39897"/>
    <cellStyle name="Calculation 5 5 3 4 9" xfId="42256"/>
    <cellStyle name="Calculation 5 5 3 5" xfId="25867"/>
    <cellStyle name="Calculation 5 5 3 6" xfId="20821"/>
    <cellStyle name="Calculation 5 5 3 7" xfId="24601"/>
    <cellStyle name="Calculation 5 5 3 8" xfId="21406"/>
    <cellStyle name="Calculation 5 5 3 9" xfId="23289"/>
    <cellStyle name="Calculation 5 5 4" xfId="19550"/>
    <cellStyle name="Calculation 5 5 4 2" xfId="27484"/>
    <cellStyle name="Calculation 5 5 4 3" xfId="30056"/>
    <cellStyle name="Calculation 5 5 4 4" xfId="32498"/>
    <cellStyle name="Calculation 5 5 4 5" xfId="34902"/>
    <cellStyle name="Calculation 5 5 4 6" xfId="37147"/>
    <cellStyle name="Calculation 5 5 4 7" xfId="20920"/>
    <cellStyle name="Calculation 5 5 4 8" xfId="39736"/>
    <cellStyle name="Calculation 5 5 4 9" xfId="42095"/>
    <cellStyle name="Calculation 5 5 5" xfId="19335"/>
    <cellStyle name="Calculation 5 5 5 2" xfId="27269"/>
    <cellStyle name="Calculation 5 5 5 3" xfId="29841"/>
    <cellStyle name="Calculation 5 5 5 4" xfId="32283"/>
    <cellStyle name="Calculation 5 5 5 5" xfId="34687"/>
    <cellStyle name="Calculation 5 5 5 6" xfId="36932"/>
    <cellStyle name="Calculation 5 5 5 7" xfId="23507"/>
    <cellStyle name="Calculation 5 5 5 8" xfId="39521"/>
    <cellStyle name="Calculation 5 5 5 9" xfId="41880"/>
    <cellStyle name="Calculation 5 5 6" xfId="19110"/>
    <cellStyle name="Calculation 5 5 6 2" xfId="27044"/>
    <cellStyle name="Calculation 5 5 6 3" xfId="29616"/>
    <cellStyle name="Calculation 5 5 6 4" xfId="32058"/>
    <cellStyle name="Calculation 5 5 6 5" xfId="34462"/>
    <cellStyle name="Calculation 5 5 6 6" xfId="36707"/>
    <cellStyle name="Calculation 5 5 6 7" xfId="23463"/>
    <cellStyle name="Calculation 5 5 6 8" xfId="39296"/>
    <cellStyle name="Calculation 5 5 6 9" xfId="41655"/>
    <cellStyle name="Calculation 5 5 7" xfId="21799"/>
    <cellStyle name="Calculation 5 5 8" xfId="23688"/>
    <cellStyle name="Calculation 5 5 9" xfId="22242"/>
    <cellStyle name="Calculation 5 6" xfId="2538"/>
    <cellStyle name="Calculation 5 6 10" xfId="23178"/>
    <cellStyle name="Calculation 5 6 11" xfId="22582"/>
    <cellStyle name="Calculation 5 6 12" xfId="22840"/>
    <cellStyle name="Calculation 5 6 13" xfId="25957"/>
    <cellStyle name="Calculation 5 6 2" xfId="15097"/>
    <cellStyle name="Calculation 5 6 2 10" xfId="21086"/>
    <cellStyle name="Calculation 5 6 2 11" xfId="22921"/>
    <cellStyle name="Calculation 5 6 2 2" xfId="20193"/>
    <cellStyle name="Calculation 5 6 2 2 2" xfId="28127"/>
    <cellStyle name="Calculation 5 6 2 2 3" xfId="30698"/>
    <cellStyle name="Calculation 5 6 2 2 4" xfId="33140"/>
    <cellStyle name="Calculation 5 6 2 2 5" xfId="35544"/>
    <cellStyle name="Calculation 5 6 2 2 6" xfId="37752"/>
    <cellStyle name="Calculation 5 6 2 2 7" xfId="21114"/>
    <cellStyle name="Calculation 5 6 2 2 8" xfId="40378"/>
    <cellStyle name="Calculation 5 6 2 2 9" xfId="42737"/>
    <cellStyle name="Calculation 5 6 2 3" xfId="19848"/>
    <cellStyle name="Calculation 5 6 2 3 2" xfId="27782"/>
    <cellStyle name="Calculation 5 6 2 3 3" xfId="30354"/>
    <cellStyle name="Calculation 5 6 2 3 4" xfId="32796"/>
    <cellStyle name="Calculation 5 6 2 3 5" xfId="35200"/>
    <cellStyle name="Calculation 5 6 2 3 6" xfId="37435"/>
    <cellStyle name="Calculation 5 6 2 3 7" xfId="23980"/>
    <cellStyle name="Calculation 5 6 2 3 8" xfId="40034"/>
    <cellStyle name="Calculation 5 6 2 3 9" xfId="42393"/>
    <cellStyle name="Calculation 5 6 2 4" xfId="19679"/>
    <cellStyle name="Calculation 5 6 2 4 2" xfId="27613"/>
    <cellStyle name="Calculation 5 6 2 4 3" xfId="30185"/>
    <cellStyle name="Calculation 5 6 2 4 4" xfId="32627"/>
    <cellStyle name="Calculation 5 6 2 4 5" xfId="35031"/>
    <cellStyle name="Calculation 5 6 2 4 6" xfId="37276"/>
    <cellStyle name="Calculation 5 6 2 4 7" xfId="24068"/>
    <cellStyle name="Calculation 5 6 2 4 8" xfId="39865"/>
    <cellStyle name="Calculation 5 6 2 4 9" xfId="42224"/>
    <cellStyle name="Calculation 5 6 2 5" xfId="24808"/>
    <cellStyle name="Calculation 5 6 2 6" xfId="21310"/>
    <cellStyle name="Calculation 5 6 2 7" xfId="24121"/>
    <cellStyle name="Calculation 5 6 2 8" xfId="25791"/>
    <cellStyle name="Calculation 5 6 2 9" xfId="25098"/>
    <cellStyle name="Calculation 5 6 3" xfId="17408"/>
    <cellStyle name="Calculation 5 6 3 10" xfId="24397"/>
    <cellStyle name="Calculation 5 6 3 11" xfId="21602"/>
    <cellStyle name="Calculation 5 6 3 2" xfId="18592"/>
    <cellStyle name="Calculation 5 6 3 2 2" xfId="26526"/>
    <cellStyle name="Calculation 5 6 3 2 3" xfId="29098"/>
    <cellStyle name="Calculation 5 6 3 2 4" xfId="31540"/>
    <cellStyle name="Calculation 5 6 3 2 5" xfId="33944"/>
    <cellStyle name="Calculation 5 6 3 2 6" xfId="36202"/>
    <cellStyle name="Calculation 5 6 3 2 7" xfId="24219"/>
    <cellStyle name="Calculation 5 6 3 2 8" xfId="38778"/>
    <cellStyle name="Calculation 5 6 3 2 9" xfId="41137"/>
    <cellStyle name="Calculation 5 6 3 3" xfId="20311"/>
    <cellStyle name="Calculation 5 6 3 3 2" xfId="28245"/>
    <cellStyle name="Calculation 5 6 3 3 3" xfId="30816"/>
    <cellStyle name="Calculation 5 6 3 3 4" xfId="33258"/>
    <cellStyle name="Calculation 5 6 3 3 5" xfId="35662"/>
    <cellStyle name="Calculation 5 6 3 3 6" xfId="37864"/>
    <cellStyle name="Calculation 5 6 3 3 7" xfId="31370"/>
    <cellStyle name="Calculation 5 6 3 3 8" xfId="40496"/>
    <cellStyle name="Calculation 5 6 3 3 9" xfId="42855"/>
    <cellStyle name="Calculation 5 6 3 4" xfId="18636"/>
    <cellStyle name="Calculation 5 6 3 4 2" xfId="26570"/>
    <cellStyle name="Calculation 5 6 3 4 3" xfId="29142"/>
    <cellStyle name="Calculation 5 6 3 4 4" xfId="31584"/>
    <cellStyle name="Calculation 5 6 3 4 5" xfId="33988"/>
    <cellStyle name="Calculation 5 6 3 4 6" xfId="36246"/>
    <cellStyle name="Calculation 5 6 3 4 7" xfId="24220"/>
    <cellStyle name="Calculation 5 6 3 4 8" xfId="38822"/>
    <cellStyle name="Calculation 5 6 3 4 9" xfId="41181"/>
    <cellStyle name="Calculation 5 6 3 5" xfId="25868"/>
    <cellStyle name="Calculation 5 6 3 6" xfId="24975"/>
    <cellStyle name="Calculation 5 6 3 7" xfId="21234"/>
    <cellStyle name="Calculation 5 6 3 8" xfId="24190"/>
    <cellStyle name="Calculation 5 6 3 9" xfId="24489"/>
    <cellStyle name="Calculation 5 6 4" xfId="19549"/>
    <cellStyle name="Calculation 5 6 4 2" xfId="27483"/>
    <cellStyle name="Calculation 5 6 4 3" xfId="30055"/>
    <cellStyle name="Calculation 5 6 4 4" xfId="32497"/>
    <cellStyle name="Calculation 5 6 4 5" xfId="34901"/>
    <cellStyle name="Calculation 5 6 4 6" xfId="37146"/>
    <cellStyle name="Calculation 5 6 4 7" xfId="23532"/>
    <cellStyle name="Calculation 5 6 4 8" xfId="39735"/>
    <cellStyle name="Calculation 5 6 4 9" xfId="42094"/>
    <cellStyle name="Calculation 5 6 5" xfId="19334"/>
    <cellStyle name="Calculation 5 6 5 2" xfId="27268"/>
    <cellStyle name="Calculation 5 6 5 3" xfId="29840"/>
    <cellStyle name="Calculation 5 6 5 4" xfId="32282"/>
    <cellStyle name="Calculation 5 6 5 5" xfId="34686"/>
    <cellStyle name="Calculation 5 6 5 6" xfId="36931"/>
    <cellStyle name="Calculation 5 6 5 7" xfId="20914"/>
    <cellStyle name="Calculation 5 6 5 8" xfId="39520"/>
    <cellStyle name="Calculation 5 6 5 9" xfId="41879"/>
    <cellStyle name="Calculation 5 6 6" xfId="19111"/>
    <cellStyle name="Calculation 5 6 6 2" xfId="27045"/>
    <cellStyle name="Calculation 5 6 6 3" xfId="29617"/>
    <cellStyle name="Calculation 5 6 6 4" xfId="32059"/>
    <cellStyle name="Calculation 5 6 6 5" xfId="34463"/>
    <cellStyle name="Calculation 5 6 6 6" xfId="36708"/>
    <cellStyle name="Calculation 5 6 6 7" xfId="20909"/>
    <cellStyle name="Calculation 5 6 6 8" xfId="39297"/>
    <cellStyle name="Calculation 5 6 6 9" xfId="41656"/>
    <cellStyle name="Calculation 5 6 7" xfId="21800"/>
    <cellStyle name="Calculation 5 6 8" xfId="23687"/>
    <cellStyle name="Calculation 5 6 9" xfId="25911"/>
    <cellStyle name="Calculation 5 7" xfId="2539"/>
    <cellStyle name="Calculation 5 7 10" xfId="22583"/>
    <cellStyle name="Calculation 5 7 11" xfId="38100"/>
    <cellStyle name="Calculation 5 7 12" xfId="25952"/>
    <cellStyle name="Calculation 5 7 2" xfId="15098"/>
    <cellStyle name="Calculation 5 7 2 10" xfId="23054"/>
    <cellStyle name="Calculation 5 7 2 11" xfId="21128"/>
    <cellStyle name="Calculation 5 7 2 2" xfId="18775"/>
    <cellStyle name="Calculation 5 7 2 2 2" xfId="26709"/>
    <cellStyle name="Calculation 5 7 2 2 3" xfId="29281"/>
    <cellStyle name="Calculation 5 7 2 2 4" xfId="31723"/>
    <cellStyle name="Calculation 5 7 2 2 5" xfId="34127"/>
    <cellStyle name="Calculation 5 7 2 2 6" xfId="36379"/>
    <cellStyle name="Calculation 5 7 2 2 7" xfId="25341"/>
    <cellStyle name="Calculation 5 7 2 2 8" xfId="38961"/>
    <cellStyle name="Calculation 5 7 2 2 9" xfId="41320"/>
    <cellStyle name="Calculation 5 7 2 3" xfId="18953"/>
    <cellStyle name="Calculation 5 7 2 3 2" xfId="26887"/>
    <cellStyle name="Calculation 5 7 2 3 3" xfId="29459"/>
    <cellStyle name="Calculation 5 7 2 3 4" xfId="31901"/>
    <cellStyle name="Calculation 5 7 2 3 5" xfId="34305"/>
    <cellStyle name="Calculation 5 7 2 3 6" xfId="36550"/>
    <cellStyle name="Calculation 5 7 2 3 7" xfId="36025"/>
    <cellStyle name="Calculation 5 7 2 3 8" xfId="39139"/>
    <cellStyle name="Calculation 5 7 2 3 9" xfId="41498"/>
    <cellStyle name="Calculation 5 7 2 4" xfId="20099"/>
    <cellStyle name="Calculation 5 7 2 4 2" xfId="28033"/>
    <cellStyle name="Calculation 5 7 2 4 3" xfId="30604"/>
    <cellStyle name="Calculation 5 7 2 4 4" xfId="33046"/>
    <cellStyle name="Calculation 5 7 2 4 5" xfId="35450"/>
    <cellStyle name="Calculation 5 7 2 4 6" xfId="37658"/>
    <cellStyle name="Calculation 5 7 2 4 7" xfId="23802"/>
    <cellStyle name="Calculation 5 7 2 4 8" xfId="40284"/>
    <cellStyle name="Calculation 5 7 2 4 9" xfId="42643"/>
    <cellStyle name="Calculation 5 7 2 5" xfId="24809"/>
    <cellStyle name="Calculation 5 7 2 6" xfId="25463"/>
    <cellStyle name="Calculation 5 7 2 7" xfId="25151"/>
    <cellStyle name="Calculation 5 7 2 8" xfId="24436"/>
    <cellStyle name="Calculation 5 7 2 9" xfId="23000"/>
    <cellStyle name="Calculation 5 7 3" xfId="19548"/>
    <cellStyle name="Calculation 5 7 3 2" xfId="27482"/>
    <cellStyle name="Calculation 5 7 3 3" xfId="30054"/>
    <cellStyle name="Calculation 5 7 3 4" xfId="32496"/>
    <cellStyle name="Calculation 5 7 3 5" xfId="34900"/>
    <cellStyle name="Calculation 5 7 3 6" xfId="37145"/>
    <cellStyle name="Calculation 5 7 3 7" xfId="22051"/>
    <cellStyle name="Calculation 5 7 3 8" xfId="39734"/>
    <cellStyle name="Calculation 5 7 3 9" xfId="42093"/>
    <cellStyle name="Calculation 5 7 4" xfId="19333"/>
    <cellStyle name="Calculation 5 7 4 2" xfId="27267"/>
    <cellStyle name="Calculation 5 7 4 3" xfId="29839"/>
    <cellStyle name="Calculation 5 7 4 4" xfId="32281"/>
    <cellStyle name="Calculation 5 7 4 5" xfId="34685"/>
    <cellStyle name="Calculation 5 7 4 6" xfId="36930"/>
    <cellStyle name="Calculation 5 7 4 7" xfId="21461"/>
    <cellStyle name="Calculation 5 7 4 8" xfId="39519"/>
    <cellStyle name="Calculation 5 7 4 9" xfId="41878"/>
    <cellStyle name="Calculation 5 7 5" xfId="19112"/>
    <cellStyle name="Calculation 5 7 5 2" xfId="27046"/>
    <cellStyle name="Calculation 5 7 5 3" xfId="29618"/>
    <cellStyle name="Calculation 5 7 5 4" xfId="32060"/>
    <cellStyle name="Calculation 5 7 5 5" xfId="34464"/>
    <cellStyle name="Calculation 5 7 5 6" xfId="36709"/>
    <cellStyle name="Calculation 5 7 5 7" xfId="23464"/>
    <cellStyle name="Calculation 5 7 5 8" xfId="39298"/>
    <cellStyle name="Calculation 5 7 5 9" xfId="41657"/>
    <cellStyle name="Calculation 5 7 6" xfId="21801"/>
    <cellStyle name="Calculation 5 7 7" xfId="23686"/>
    <cellStyle name="Calculation 5 7 8" xfId="22243"/>
    <cellStyle name="Calculation 5 7 9" xfId="23177"/>
    <cellStyle name="Calculation 5 8" xfId="2540"/>
    <cellStyle name="Calculation 5 8 10" xfId="22584"/>
    <cellStyle name="Calculation 5 8 11" xfId="37834"/>
    <cellStyle name="Calculation 5 8 12" xfId="22743"/>
    <cellStyle name="Calculation 5 8 2" xfId="15099"/>
    <cellStyle name="Calculation 5 8 2 10" xfId="22462"/>
    <cellStyle name="Calculation 5 8 2 11" xfId="22922"/>
    <cellStyle name="Calculation 5 8 2 2" xfId="20192"/>
    <cellStyle name="Calculation 5 8 2 2 2" xfId="28126"/>
    <cellStyle name="Calculation 5 8 2 2 3" xfId="30697"/>
    <cellStyle name="Calculation 5 8 2 2 4" xfId="33139"/>
    <cellStyle name="Calculation 5 8 2 2 5" xfId="35543"/>
    <cellStyle name="Calculation 5 8 2 2 6" xfId="37751"/>
    <cellStyle name="Calculation 5 8 2 2 7" xfId="23810"/>
    <cellStyle name="Calculation 5 8 2 2 8" xfId="40377"/>
    <cellStyle name="Calculation 5 8 2 2 9" xfId="42736"/>
    <cellStyle name="Calculation 5 8 2 3" xfId="18700"/>
    <cellStyle name="Calculation 5 8 2 3 2" xfId="26634"/>
    <cellStyle name="Calculation 5 8 2 3 3" xfId="29206"/>
    <cellStyle name="Calculation 5 8 2 3 4" xfId="31648"/>
    <cellStyle name="Calculation 5 8 2 3 5" xfId="34052"/>
    <cellStyle name="Calculation 5 8 2 3 6" xfId="36304"/>
    <cellStyle name="Calculation 5 8 2 3 7" xfId="36020"/>
    <cellStyle name="Calculation 5 8 2 3 8" xfId="38886"/>
    <cellStyle name="Calculation 5 8 2 3 9" xfId="41245"/>
    <cellStyle name="Calculation 5 8 2 4" xfId="18616"/>
    <cellStyle name="Calculation 5 8 2 4 2" xfId="26550"/>
    <cellStyle name="Calculation 5 8 2 4 3" xfId="29122"/>
    <cellStyle name="Calculation 5 8 2 4 4" xfId="31564"/>
    <cellStyle name="Calculation 5 8 2 4 5" xfId="33968"/>
    <cellStyle name="Calculation 5 8 2 4 6" xfId="36226"/>
    <cellStyle name="Calculation 5 8 2 4 7" xfId="25125"/>
    <cellStyle name="Calculation 5 8 2 4 8" xfId="38802"/>
    <cellStyle name="Calculation 5 8 2 4 9" xfId="41161"/>
    <cellStyle name="Calculation 5 8 2 5" xfId="24810"/>
    <cellStyle name="Calculation 5 8 2 6" xfId="21309"/>
    <cellStyle name="Calculation 5 8 2 7" xfId="24122"/>
    <cellStyle name="Calculation 5 8 2 8" xfId="21633"/>
    <cellStyle name="Calculation 5 8 2 9" xfId="38225"/>
    <cellStyle name="Calculation 5 8 3" xfId="19547"/>
    <cellStyle name="Calculation 5 8 3 2" xfId="27481"/>
    <cellStyle name="Calculation 5 8 3 3" xfId="30053"/>
    <cellStyle name="Calculation 5 8 3 4" xfId="32495"/>
    <cellStyle name="Calculation 5 8 3 5" xfId="34899"/>
    <cellStyle name="Calculation 5 8 3 6" xfId="37144"/>
    <cellStyle name="Calculation 5 8 3 7" xfId="25216"/>
    <cellStyle name="Calculation 5 8 3 8" xfId="39733"/>
    <cellStyle name="Calculation 5 8 3 9" xfId="42092"/>
    <cellStyle name="Calculation 5 8 4" xfId="20448"/>
    <cellStyle name="Calculation 5 8 4 2" xfId="28382"/>
    <cellStyle name="Calculation 5 8 4 3" xfId="30939"/>
    <cellStyle name="Calculation 5 8 4 4" xfId="33381"/>
    <cellStyle name="Calculation 5 8 4 5" xfId="35784"/>
    <cellStyle name="Calculation 5 8 4 6" xfId="37982"/>
    <cellStyle name="Calculation 5 8 4 7" xfId="22135"/>
    <cellStyle name="Calculation 5 8 4 8" xfId="40615"/>
    <cellStyle name="Calculation 5 8 4 9" xfId="42973"/>
    <cellStyle name="Calculation 5 8 5" xfId="19113"/>
    <cellStyle name="Calculation 5 8 5 2" xfId="27047"/>
    <cellStyle name="Calculation 5 8 5 3" xfId="29619"/>
    <cellStyle name="Calculation 5 8 5 4" xfId="32061"/>
    <cellStyle name="Calculation 5 8 5 5" xfId="34465"/>
    <cellStyle name="Calculation 5 8 5 6" xfId="36710"/>
    <cellStyle name="Calculation 5 8 5 7" xfId="25346"/>
    <cellStyle name="Calculation 5 8 5 8" xfId="39299"/>
    <cellStyle name="Calculation 5 8 5 9" xfId="41658"/>
    <cellStyle name="Calculation 5 8 6" xfId="21802"/>
    <cellStyle name="Calculation 5 8 7" xfId="23685"/>
    <cellStyle name="Calculation 5 8 8" xfId="22244"/>
    <cellStyle name="Calculation 5 8 9" xfId="23176"/>
    <cellStyle name="Calculation 5 9" xfId="2541"/>
    <cellStyle name="Calculation 5 9 10" xfId="22585"/>
    <cellStyle name="Calculation 5 9 11" xfId="36140"/>
    <cellStyle name="Calculation 5 9 12" xfId="22744"/>
    <cellStyle name="Calculation 5 9 2" xfId="15100"/>
    <cellStyle name="Calculation 5 9 2 10" xfId="25040"/>
    <cellStyle name="Calculation 5 9 2 11" xfId="36009"/>
    <cellStyle name="Calculation 5 9 2 2" xfId="18774"/>
    <cellStyle name="Calculation 5 9 2 2 2" xfId="26708"/>
    <cellStyle name="Calculation 5 9 2 2 3" xfId="29280"/>
    <cellStyle name="Calculation 5 9 2 2 4" xfId="31722"/>
    <cellStyle name="Calculation 5 9 2 2 5" xfId="34126"/>
    <cellStyle name="Calculation 5 9 2 2 6" xfId="36378"/>
    <cellStyle name="Calculation 5 9 2 2 7" xfId="23393"/>
    <cellStyle name="Calculation 5 9 2 2 8" xfId="38960"/>
    <cellStyle name="Calculation 5 9 2 2 9" xfId="41319"/>
    <cellStyle name="Calculation 5 9 2 3" xfId="18472"/>
    <cellStyle name="Calculation 5 9 2 3 2" xfId="26406"/>
    <cellStyle name="Calculation 5 9 2 3 3" xfId="28987"/>
    <cellStyle name="Calculation 5 9 2 3 4" xfId="31429"/>
    <cellStyle name="Calculation 5 9 2 3 5" xfId="33833"/>
    <cellStyle name="Calculation 5 9 2 3 6" xfId="36110"/>
    <cellStyle name="Calculation 5 9 2 3 7" xfId="28929"/>
    <cellStyle name="Calculation 5 9 2 3 8" xfId="38667"/>
    <cellStyle name="Calculation 5 9 2 3 9" xfId="41026"/>
    <cellStyle name="Calculation 5 9 2 4" xfId="18907"/>
    <cellStyle name="Calculation 5 9 2 4 2" xfId="26841"/>
    <cellStyle name="Calculation 5 9 2 4 3" xfId="29413"/>
    <cellStyle name="Calculation 5 9 2 4 4" xfId="31855"/>
    <cellStyle name="Calculation 5 9 2 4 5" xfId="34259"/>
    <cellStyle name="Calculation 5 9 2 4 6" xfId="36504"/>
    <cellStyle name="Calculation 5 9 2 4 7" xfId="22002"/>
    <cellStyle name="Calculation 5 9 2 4 8" xfId="39093"/>
    <cellStyle name="Calculation 5 9 2 4 9" xfId="41452"/>
    <cellStyle name="Calculation 5 9 2 5" xfId="24811"/>
    <cellStyle name="Calculation 5 9 2 6" xfId="25462"/>
    <cellStyle name="Calculation 5 9 2 7" xfId="24643"/>
    <cellStyle name="Calculation 5 9 2 8" xfId="21144"/>
    <cellStyle name="Calculation 5 9 2 9" xfId="38257"/>
    <cellStyle name="Calculation 5 9 3" xfId="19546"/>
    <cellStyle name="Calculation 5 9 3 2" xfId="27480"/>
    <cellStyle name="Calculation 5 9 3 3" xfId="30052"/>
    <cellStyle name="Calculation 5 9 3 4" xfId="32494"/>
    <cellStyle name="Calculation 5 9 3 5" xfId="34898"/>
    <cellStyle name="Calculation 5 9 3 6" xfId="37143"/>
    <cellStyle name="Calculation 5 9 3 7" xfId="24367"/>
    <cellStyle name="Calculation 5 9 3 8" xfId="39732"/>
    <cellStyle name="Calculation 5 9 3 9" xfId="42091"/>
    <cellStyle name="Calculation 5 9 4" xfId="19332"/>
    <cellStyle name="Calculation 5 9 4 2" xfId="27266"/>
    <cellStyle name="Calculation 5 9 4 3" xfId="29838"/>
    <cellStyle name="Calculation 5 9 4 4" xfId="32280"/>
    <cellStyle name="Calculation 5 9 4 5" xfId="34684"/>
    <cellStyle name="Calculation 5 9 4 6" xfId="36929"/>
    <cellStyle name="Calculation 5 9 4 7" xfId="21206"/>
    <cellStyle name="Calculation 5 9 4 8" xfId="39518"/>
    <cellStyle name="Calculation 5 9 4 9" xfId="41877"/>
    <cellStyle name="Calculation 5 9 5" xfId="19114"/>
    <cellStyle name="Calculation 5 9 5 2" xfId="27048"/>
    <cellStyle name="Calculation 5 9 5 3" xfId="29620"/>
    <cellStyle name="Calculation 5 9 5 4" xfId="32062"/>
    <cellStyle name="Calculation 5 9 5 5" xfId="34466"/>
    <cellStyle name="Calculation 5 9 5 6" xfId="36711"/>
    <cellStyle name="Calculation 5 9 5 7" xfId="21195"/>
    <cellStyle name="Calculation 5 9 5 8" xfId="39300"/>
    <cellStyle name="Calculation 5 9 5 9" xfId="41659"/>
    <cellStyle name="Calculation 5 9 6" xfId="21803"/>
    <cellStyle name="Calculation 5 9 7" xfId="23684"/>
    <cellStyle name="Calculation 5 9 8" xfId="22245"/>
    <cellStyle name="Calculation 5 9 9" xfId="23175"/>
    <cellStyle name="Calculation 6" xfId="2542"/>
    <cellStyle name="Calculation 6 10" xfId="2543"/>
    <cellStyle name="Calculation 6 10 10" xfId="22587"/>
    <cellStyle name="Calculation 6 10 11" xfId="22839"/>
    <cellStyle name="Calculation 6 10 12" xfId="22745"/>
    <cellStyle name="Calculation 6 10 2" xfId="15102"/>
    <cellStyle name="Calculation 6 10 2 10" xfId="22461"/>
    <cellStyle name="Calculation 6 10 2 11" xfId="22924"/>
    <cellStyle name="Calculation 6 10 2 2" xfId="18773"/>
    <cellStyle name="Calculation 6 10 2 2 2" xfId="26707"/>
    <cellStyle name="Calculation 6 10 2 2 3" xfId="29279"/>
    <cellStyle name="Calculation 6 10 2 2 4" xfId="31721"/>
    <cellStyle name="Calculation 6 10 2 2 5" xfId="34125"/>
    <cellStyle name="Calculation 6 10 2 2 6" xfId="36377"/>
    <cellStyle name="Calculation 6 10 2 2 7" xfId="21985"/>
    <cellStyle name="Calculation 6 10 2 2 8" xfId="38959"/>
    <cellStyle name="Calculation 6 10 2 2 9" xfId="41318"/>
    <cellStyle name="Calculation 6 10 2 3" xfId="18471"/>
    <cellStyle name="Calculation 6 10 2 3 2" xfId="26405"/>
    <cellStyle name="Calculation 6 10 2 3 3" xfId="28986"/>
    <cellStyle name="Calculation 6 10 2 3 4" xfId="31428"/>
    <cellStyle name="Calculation 6 10 2 3 5" xfId="33832"/>
    <cellStyle name="Calculation 6 10 2 3 6" xfId="36109"/>
    <cellStyle name="Calculation 6 10 2 3 7" xfId="21426"/>
    <cellStyle name="Calculation 6 10 2 3 8" xfId="38666"/>
    <cellStyle name="Calculation 6 10 2 3 9" xfId="41025"/>
    <cellStyle name="Calculation 6 10 2 4" xfId="20092"/>
    <cellStyle name="Calculation 6 10 2 4 2" xfId="28026"/>
    <cellStyle name="Calculation 6 10 2 4 3" xfId="30597"/>
    <cellStyle name="Calculation 6 10 2 4 4" xfId="33039"/>
    <cellStyle name="Calculation 6 10 2 4 5" xfId="35443"/>
    <cellStyle name="Calculation 6 10 2 4 6" xfId="37651"/>
    <cellStyle name="Calculation 6 10 2 4 7" xfId="24991"/>
    <cellStyle name="Calculation 6 10 2 4 8" xfId="40277"/>
    <cellStyle name="Calculation 6 10 2 4 9" xfId="42636"/>
    <cellStyle name="Calculation 6 10 2 5" xfId="24813"/>
    <cellStyle name="Calculation 6 10 2 6" xfId="25461"/>
    <cellStyle name="Calculation 6 10 2 7" xfId="24124"/>
    <cellStyle name="Calculation 6 10 2 8" xfId="25784"/>
    <cellStyle name="Calculation 6 10 2 9" xfId="38358"/>
    <cellStyle name="Calculation 6 10 3" xfId="20396"/>
    <cellStyle name="Calculation 6 10 3 2" xfId="28330"/>
    <cellStyle name="Calculation 6 10 3 3" xfId="30899"/>
    <cellStyle name="Calculation 6 10 3 4" xfId="33341"/>
    <cellStyle name="Calculation 6 10 3 5" xfId="35745"/>
    <cellStyle name="Calculation 6 10 3 6" xfId="37947"/>
    <cellStyle name="Calculation 6 10 3 7" xfId="25006"/>
    <cellStyle name="Calculation 6 10 3 8" xfId="40579"/>
    <cellStyle name="Calculation 6 10 3 9" xfId="42938"/>
    <cellStyle name="Calculation 6 10 4" xfId="19330"/>
    <cellStyle name="Calculation 6 10 4 2" xfId="27264"/>
    <cellStyle name="Calculation 6 10 4 3" xfId="29836"/>
    <cellStyle name="Calculation 6 10 4 4" xfId="32278"/>
    <cellStyle name="Calculation 6 10 4 5" xfId="34682"/>
    <cellStyle name="Calculation 6 10 4 6" xfId="36927"/>
    <cellStyle name="Calculation 6 10 4 7" xfId="21561"/>
    <cellStyle name="Calculation 6 10 4 8" xfId="39516"/>
    <cellStyle name="Calculation 6 10 4 9" xfId="41875"/>
    <cellStyle name="Calculation 6 10 5" xfId="19116"/>
    <cellStyle name="Calculation 6 10 5 2" xfId="27050"/>
    <cellStyle name="Calculation 6 10 5 3" xfId="29622"/>
    <cellStyle name="Calculation 6 10 5 4" xfId="32064"/>
    <cellStyle name="Calculation 6 10 5 5" xfId="34468"/>
    <cellStyle name="Calculation 6 10 5 6" xfId="36713"/>
    <cellStyle name="Calculation 6 10 5 7" xfId="21557"/>
    <cellStyle name="Calculation 6 10 5 8" xfId="39302"/>
    <cellStyle name="Calculation 6 10 5 9" xfId="41661"/>
    <cellStyle name="Calculation 6 10 6" xfId="21805"/>
    <cellStyle name="Calculation 6 10 7" xfId="23682"/>
    <cellStyle name="Calculation 6 10 8" xfId="22247"/>
    <cellStyle name="Calculation 6 10 9" xfId="23173"/>
    <cellStyle name="Calculation 6 11" xfId="2544"/>
    <cellStyle name="Calculation 6 11 10" xfId="22588"/>
    <cellStyle name="Calculation 6 11 11" xfId="28638"/>
    <cellStyle name="Calculation 6 11 12" xfId="25960"/>
    <cellStyle name="Calculation 6 11 2" xfId="15103"/>
    <cellStyle name="Calculation 6 11 2 10" xfId="25684"/>
    <cellStyle name="Calculation 6 11 2 11" xfId="22925"/>
    <cellStyle name="Calculation 6 11 2 2" xfId="18772"/>
    <cellStyle name="Calculation 6 11 2 2 2" xfId="26706"/>
    <cellStyle name="Calculation 6 11 2 2 3" xfId="29278"/>
    <cellStyle name="Calculation 6 11 2 2 4" xfId="31720"/>
    <cellStyle name="Calculation 6 11 2 2 5" xfId="34124"/>
    <cellStyle name="Calculation 6 11 2 2 6" xfId="36376"/>
    <cellStyle name="Calculation 6 11 2 2 7" xfId="25590"/>
    <cellStyle name="Calculation 6 11 2 2 8" xfId="38958"/>
    <cellStyle name="Calculation 6 11 2 2 9" xfId="41317"/>
    <cellStyle name="Calculation 6 11 2 3" xfId="18453"/>
    <cellStyle name="Calculation 6 11 2 3 2" xfId="26387"/>
    <cellStyle name="Calculation 6 11 2 3 3" xfId="28976"/>
    <cellStyle name="Calculation 6 11 2 3 4" xfId="31416"/>
    <cellStyle name="Calculation 6 11 2 3 5" xfId="33822"/>
    <cellStyle name="Calculation 6 11 2 3 6" xfId="36100"/>
    <cellStyle name="Calculation 6 11 2 3 7" xfId="21098"/>
    <cellStyle name="Calculation 6 11 2 3 8" xfId="38659"/>
    <cellStyle name="Calculation 6 11 2 3 9" xfId="41019"/>
    <cellStyle name="Calculation 6 11 2 4" xfId="20460"/>
    <cellStyle name="Calculation 6 11 2 4 2" xfId="28394"/>
    <cellStyle name="Calculation 6 11 2 4 3" xfId="30951"/>
    <cellStyle name="Calculation 6 11 2 4 4" xfId="33393"/>
    <cellStyle name="Calculation 6 11 2 4 5" xfId="35796"/>
    <cellStyle name="Calculation 6 11 2 4 6" xfId="37994"/>
    <cellStyle name="Calculation 6 11 2 4 7" xfId="24305"/>
    <cellStyle name="Calculation 6 11 2 4 8" xfId="40627"/>
    <cellStyle name="Calculation 6 11 2 4 9" xfId="42985"/>
    <cellStyle name="Calculation 6 11 2 5" xfId="24814"/>
    <cellStyle name="Calculation 6 11 2 6" xfId="21307"/>
    <cellStyle name="Calculation 6 11 2 7" xfId="24125"/>
    <cellStyle name="Calculation 6 11 2 8" xfId="24675"/>
    <cellStyle name="Calculation 6 11 2 9" xfId="38193"/>
    <cellStyle name="Calculation 6 11 3" xfId="19544"/>
    <cellStyle name="Calculation 6 11 3 2" xfId="27478"/>
    <cellStyle name="Calculation 6 11 3 3" xfId="30050"/>
    <cellStyle name="Calculation 6 11 3 4" xfId="32492"/>
    <cellStyle name="Calculation 6 11 3 5" xfId="34896"/>
    <cellStyle name="Calculation 6 11 3 6" xfId="37141"/>
    <cellStyle name="Calculation 6 11 3 7" xfId="28853"/>
    <cellStyle name="Calculation 6 11 3 8" xfId="39730"/>
    <cellStyle name="Calculation 6 11 3 9" xfId="42089"/>
    <cellStyle name="Calculation 6 11 4" xfId="19329"/>
    <cellStyle name="Calculation 6 11 4 2" xfId="27263"/>
    <cellStyle name="Calculation 6 11 4 3" xfId="29835"/>
    <cellStyle name="Calculation 6 11 4 4" xfId="32277"/>
    <cellStyle name="Calculation 6 11 4 5" xfId="34681"/>
    <cellStyle name="Calculation 6 11 4 6" xfId="36926"/>
    <cellStyle name="Calculation 6 11 4 7" xfId="21111"/>
    <cellStyle name="Calculation 6 11 4 8" xfId="39515"/>
    <cellStyle name="Calculation 6 11 4 9" xfId="41874"/>
    <cellStyle name="Calculation 6 11 5" xfId="19117"/>
    <cellStyle name="Calculation 6 11 5 2" xfId="27051"/>
    <cellStyle name="Calculation 6 11 5 3" xfId="29623"/>
    <cellStyle name="Calculation 6 11 5 4" xfId="32065"/>
    <cellStyle name="Calculation 6 11 5 5" xfId="34469"/>
    <cellStyle name="Calculation 6 11 5 6" xfId="36714"/>
    <cellStyle name="Calculation 6 11 5 7" xfId="25613"/>
    <cellStyle name="Calculation 6 11 5 8" xfId="39303"/>
    <cellStyle name="Calculation 6 11 5 9" xfId="41662"/>
    <cellStyle name="Calculation 6 11 6" xfId="21806"/>
    <cellStyle name="Calculation 6 11 7" xfId="23681"/>
    <cellStyle name="Calculation 6 11 8" xfId="22248"/>
    <cellStyle name="Calculation 6 11 9" xfId="23172"/>
    <cellStyle name="Calculation 6 12" xfId="2545"/>
    <cellStyle name="Calculation 6 12 10" xfId="33791"/>
    <cellStyle name="Calculation 6 12 11" xfId="22838"/>
    <cellStyle name="Calculation 6 12 12" xfId="22746"/>
    <cellStyle name="Calculation 6 12 2" xfId="15104"/>
    <cellStyle name="Calculation 6 12 2 10" xfId="28936"/>
    <cellStyle name="Calculation 6 12 2 11" xfId="25024"/>
    <cellStyle name="Calculation 6 12 2 2" xfId="20184"/>
    <cellStyle name="Calculation 6 12 2 2 2" xfId="28118"/>
    <cellStyle name="Calculation 6 12 2 2 3" xfId="30689"/>
    <cellStyle name="Calculation 6 12 2 2 4" xfId="33131"/>
    <cellStyle name="Calculation 6 12 2 2 5" xfId="35535"/>
    <cellStyle name="Calculation 6 12 2 2 6" xfId="37743"/>
    <cellStyle name="Calculation 6 12 2 2 7" xfId="23809"/>
    <cellStyle name="Calculation 6 12 2 2 8" xfId="40369"/>
    <cellStyle name="Calculation 6 12 2 2 9" xfId="42728"/>
    <cellStyle name="Calculation 6 12 2 3" xfId="20116"/>
    <cellStyle name="Calculation 6 12 2 3 2" xfId="28050"/>
    <cellStyle name="Calculation 6 12 2 3 3" xfId="30621"/>
    <cellStyle name="Calculation 6 12 2 3 4" xfId="33063"/>
    <cellStyle name="Calculation 6 12 2 3 5" xfId="35467"/>
    <cellStyle name="Calculation 6 12 2 3 6" xfId="37675"/>
    <cellStyle name="Calculation 6 12 2 3 7" xfId="22407"/>
    <cellStyle name="Calculation 6 12 2 3 8" xfId="40301"/>
    <cellStyle name="Calculation 6 12 2 3 9" xfId="42660"/>
    <cellStyle name="Calculation 6 12 2 4" xfId="20033"/>
    <cellStyle name="Calculation 6 12 2 4 2" xfId="27967"/>
    <cellStyle name="Calculation 6 12 2 4 3" xfId="30538"/>
    <cellStyle name="Calculation 6 12 2 4 4" xfId="32980"/>
    <cellStyle name="Calculation 6 12 2 4 5" xfId="35384"/>
    <cellStyle name="Calculation 6 12 2 4 6" xfId="37597"/>
    <cellStyle name="Calculation 6 12 2 4 7" xfId="36053"/>
    <cellStyle name="Calculation 6 12 2 4 8" xfId="40218"/>
    <cellStyle name="Calculation 6 12 2 4 9" xfId="42577"/>
    <cellStyle name="Calculation 6 12 2 5" xfId="24815"/>
    <cellStyle name="Calculation 6 12 2 6" xfId="25460"/>
    <cellStyle name="Calculation 6 12 2 7" xfId="25161"/>
    <cellStyle name="Calculation 6 12 2 8" xfId="24426"/>
    <cellStyle name="Calculation 6 12 2 9" xfId="38171"/>
    <cellStyle name="Calculation 6 12 3" xfId="20395"/>
    <cellStyle name="Calculation 6 12 3 2" xfId="28329"/>
    <cellStyle name="Calculation 6 12 3 3" xfId="30898"/>
    <cellStyle name="Calculation 6 12 3 4" xfId="33340"/>
    <cellStyle name="Calculation 6 12 3 5" xfId="35744"/>
    <cellStyle name="Calculation 6 12 3 6" xfId="37946"/>
    <cellStyle name="Calculation 6 12 3 7" xfId="26241"/>
    <cellStyle name="Calculation 6 12 3 8" xfId="40578"/>
    <cellStyle name="Calculation 6 12 3 9" xfId="42937"/>
    <cellStyle name="Calculation 6 12 4" xfId="19328"/>
    <cellStyle name="Calculation 6 12 4 2" xfId="27262"/>
    <cellStyle name="Calculation 6 12 4 3" xfId="29834"/>
    <cellStyle name="Calculation 6 12 4 4" xfId="32276"/>
    <cellStyle name="Calculation 6 12 4 5" xfId="34680"/>
    <cellStyle name="Calculation 6 12 4 6" xfId="36925"/>
    <cellStyle name="Calculation 6 12 4 7" xfId="25544"/>
    <cellStyle name="Calculation 6 12 4 8" xfId="39514"/>
    <cellStyle name="Calculation 6 12 4 9" xfId="41873"/>
    <cellStyle name="Calculation 6 12 5" xfId="19118"/>
    <cellStyle name="Calculation 6 12 5 2" xfId="27052"/>
    <cellStyle name="Calculation 6 12 5 3" xfId="29624"/>
    <cellStyle name="Calculation 6 12 5 4" xfId="32066"/>
    <cellStyle name="Calculation 6 12 5 5" xfId="34470"/>
    <cellStyle name="Calculation 6 12 5 6" xfId="36715"/>
    <cellStyle name="Calculation 6 12 5 7" xfId="22011"/>
    <cellStyle name="Calculation 6 12 5 8" xfId="39304"/>
    <cellStyle name="Calculation 6 12 5 9" xfId="41663"/>
    <cellStyle name="Calculation 6 12 6" xfId="21807"/>
    <cellStyle name="Calculation 6 12 7" xfId="23680"/>
    <cellStyle name="Calculation 6 12 8" xfId="22249"/>
    <cellStyle name="Calculation 6 12 9" xfId="23171"/>
    <cellStyle name="Calculation 6 13" xfId="15101"/>
    <cellStyle name="Calculation 6 13 10" xfId="23873"/>
    <cellStyle name="Calculation 6 13 11" xfId="22923"/>
    <cellStyle name="Calculation 6 13 2" xfId="20191"/>
    <cellStyle name="Calculation 6 13 2 2" xfId="28125"/>
    <cellStyle name="Calculation 6 13 2 3" xfId="30696"/>
    <cellStyle name="Calculation 6 13 2 4" xfId="33138"/>
    <cellStyle name="Calculation 6 13 2 5" xfId="35542"/>
    <cellStyle name="Calculation 6 13 2 6" xfId="37750"/>
    <cellStyle name="Calculation 6 13 2 7" xfId="25741"/>
    <cellStyle name="Calculation 6 13 2 8" xfId="40376"/>
    <cellStyle name="Calculation 6 13 2 9" xfId="42735"/>
    <cellStyle name="Calculation 6 13 3" xfId="19847"/>
    <cellStyle name="Calculation 6 13 3 2" xfId="27781"/>
    <cellStyle name="Calculation 6 13 3 3" xfId="30353"/>
    <cellStyle name="Calculation 6 13 3 4" xfId="32795"/>
    <cellStyle name="Calculation 6 13 3 5" xfId="35199"/>
    <cellStyle name="Calculation 6 13 3 6" xfId="37434"/>
    <cellStyle name="Calculation 6 13 3 7" xfId="21520"/>
    <cellStyle name="Calculation 6 13 3 8" xfId="40033"/>
    <cellStyle name="Calculation 6 13 3 9" xfId="42392"/>
    <cellStyle name="Calculation 6 13 4" xfId="19680"/>
    <cellStyle name="Calculation 6 13 4 2" xfId="27614"/>
    <cellStyle name="Calculation 6 13 4 3" xfId="30186"/>
    <cellStyle name="Calculation 6 13 4 4" xfId="32628"/>
    <cellStyle name="Calculation 6 13 4 5" xfId="35032"/>
    <cellStyle name="Calculation 6 13 4 6" xfId="37277"/>
    <cellStyle name="Calculation 6 13 4 7" xfId="36040"/>
    <cellStyle name="Calculation 6 13 4 8" xfId="39866"/>
    <cellStyle name="Calculation 6 13 4 9" xfId="42225"/>
    <cellStyle name="Calculation 6 13 5" xfId="24812"/>
    <cellStyle name="Calculation 6 13 6" xfId="21308"/>
    <cellStyle name="Calculation 6 13 7" xfId="24123"/>
    <cellStyle name="Calculation 6 13 8" xfId="21632"/>
    <cellStyle name="Calculation 6 13 9" xfId="38290"/>
    <cellStyle name="Calculation 6 14" xfId="17409"/>
    <cellStyle name="Calculation 6 14 10" xfId="25519"/>
    <cellStyle name="Calculation 6 14 11" xfId="22984"/>
    <cellStyle name="Calculation 6 14 2" xfId="19996"/>
    <cellStyle name="Calculation 6 14 2 2" xfId="27930"/>
    <cellStyle name="Calculation 6 14 2 3" xfId="30501"/>
    <cellStyle name="Calculation 6 14 2 4" xfId="32943"/>
    <cellStyle name="Calculation 6 14 2 5" xfId="35347"/>
    <cellStyle name="Calculation 6 14 2 6" xfId="37560"/>
    <cellStyle name="Calculation 6 14 2 7" xfId="21069"/>
    <cellStyle name="Calculation 6 14 2 8" xfId="40181"/>
    <cellStyle name="Calculation 6 14 2 9" xfId="42540"/>
    <cellStyle name="Calculation 6 14 3" xfId="19780"/>
    <cellStyle name="Calculation 6 14 3 2" xfId="27714"/>
    <cellStyle name="Calculation 6 14 3 3" xfId="30286"/>
    <cellStyle name="Calculation 6 14 3 4" xfId="32728"/>
    <cellStyle name="Calculation 6 14 3 5" xfId="35132"/>
    <cellStyle name="Calculation 6 14 3 6" xfId="37367"/>
    <cellStyle name="Calculation 6 14 3 7" xfId="21060"/>
    <cellStyle name="Calculation 6 14 3 8" xfId="39966"/>
    <cellStyle name="Calculation 6 14 3 9" xfId="42325"/>
    <cellStyle name="Calculation 6 14 4" xfId="20050"/>
    <cellStyle name="Calculation 6 14 4 2" xfId="27984"/>
    <cellStyle name="Calculation 6 14 4 3" xfId="30555"/>
    <cellStyle name="Calculation 6 14 4 4" xfId="32997"/>
    <cellStyle name="Calculation 6 14 4 5" xfId="35401"/>
    <cellStyle name="Calculation 6 14 4 6" xfId="37614"/>
    <cellStyle name="Calculation 6 14 4 7" xfId="20834"/>
    <cellStyle name="Calculation 6 14 4 8" xfId="40235"/>
    <cellStyle name="Calculation 6 14 4 9" xfId="42594"/>
    <cellStyle name="Calculation 6 14 5" xfId="25869"/>
    <cellStyle name="Calculation 6 14 6" xfId="20820"/>
    <cellStyle name="Calculation 6 14 7" xfId="24602"/>
    <cellStyle name="Calculation 6 14 8" xfId="25561"/>
    <cellStyle name="Calculation 6 14 9" xfId="25572"/>
    <cellStyle name="Calculation 6 15" xfId="19545"/>
    <cellStyle name="Calculation 6 15 2" xfId="27479"/>
    <cellStyle name="Calculation 6 15 3" xfId="30051"/>
    <cellStyle name="Calculation 6 15 4" xfId="32493"/>
    <cellStyle name="Calculation 6 15 5" xfId="34897"/>
    <cellStyle name="Calculation 6 15 6" xfId="37142"/>
    <cellStyle name="Calculation 6 15 7" xfId="20786"/>
    <cellStyle name="Calculation 6 15 8" xfId="39731"/>
    <cellStyle name="Calculation 6 15 9" xfId="42090"/>
    <cellStyle name="Calculation 6 16" xfId="19331"/>
    <cellStyle name="Calculation 6 16 2" xfId="27265"/>
    <cellStyle name="Calculation 6 16 3" xfId="29837"/>
    <cellStyle name="Calculation 6 16 4" xfId="32279"/>
    <cellStyle name="Calculation 6 16 5" xfId="34683"/>
    <cellStyle name="Calculation 6 16 6" xfId="36928"/>
    <cellStyle name="Calculation 6 16 7" xfId="20767"/>
    <cellStyle name="Calculation 6 16 8" xfId="39517"/>
    <cellStyle name="Calculation 6 16 9" xfId="41876"/>
    <cellStyle name="Calculation 6 17" xfId="19115"/>
    <cellStyle name="Calculation 6 17 2" xfId="27049"/>
    <cellStyle name="Calculation 6 17 3" xfId="29621"/>
    <cellStyle name="Calculation 6 17 4" xfId="32063"/>
    <cellStyle name="Calculation 6 17 5" xfId="34467"/>
    <cellStyle name="Calculation 6 17 6" xfId="36712"/>
    <cellStyle name="Calculation 6 17 7" xfId="21456"/>
    <cellStyle name="Calculation 6 17 8" xfId="39301"/>
    <cellStyle name="Calculation 6 17 9" xfId="41660"/>
    <cellStyle name="Calculation 6 18" xfId="21804"/>
    <cellStyle name="Calculation 6 19" xfId="23683"/>
    <cellStyle name="Calculation 6 2" xfId="2546"/>
    <cellStyle name="Calculation 6 2 10" xfId="2547"/>
    <cellStyle name="Calculation 6 2 10 10" xfId="22590"/>
    <cellStyle name="Calculation 6 2 10 11" xfId="24034"/>
    <cellStyle name="Calculation 6 2 10 12" xfId="22747"/>
    <cellStyle name="Calculation 6 2 10 2" xfId="15106"/>
    <cellStyle name="Calculation 6 2 10 2 10" xfId="23887"/>
    <cellStyle name="Calculation 6 2 10 2 11" xfId="22926"/>
    <cellStyle name="Calculation 6 2 10 2 2" xfId="18771"/>
    <cellStyle name="Calculation 6 2 10 2 2 2" xfId="26705"/>
    <cellStyle name="Calculation 6 2 10 2 2 3" xfId="29277"/>
    <cellStyle name="Calculation 6 2 10 2 2 4" xfId="31719"/>
    <cellStyle name="Calculation 6 2 10 2 2 5" xfId="34123"/>
    <cellStyle name="Calculation 6 2 10 2 2 6" xfId="36375"/>
    <cellStyle name="Calculation 6 2 10 2 2 7" xfId="33829"/>
    <cellStyle name="Calculation 6 2 10 2 2 8" xfId="38957"/>
    <cellStyle name="Calculation 6 2 10 2 2 9" xfId="41316"/>
    <cellStyle name="Calculation 6 2 10 2 3" xfId="20365"/>
    <cellStyle name="Calculation 6 2 10 2 3 2" xfId="28299"/>
    <cellStyle name="Calculation 6 2 10 2 3 3" xfId="30870"/>
    <cellStyle name="Calculation 6 2 10 2 3 4" xfId="33312"/>
    <cellStyle name="Calculation 6 2 10 2 3 5" xfId="35716"/>
    <cellStyle name="Calculation 6 2 10 2 3 6" xfId="37918"/>
    <cellStyle name="Calculation 6 2 10 2 3 7" xfId="21077"/>
    <cellStyle name="Calculation 6 2 10 2 3 8" xfId="40550"/>
    <cellStyle name="Calculation 6 2 10 2 3 9" xfId="42909"/>
    <cellStyle name="Calculation 6 2 10 2 4" xfId="19798"/>
    <cellStyle name="Calculation 6 2 10 2 4 2" xfId="27732"/>
    <cellStyle name="Calculation 6 2 10 2 4 3" xfId="30304"/>
    <cellStyle name="Calculation 6 2 10 2 4 4" xfId="32746"/>
    <cellStyle name="Calculation 6 2 10 2 4 5" xfId="35150"/>
    <cellStyle name="Calculation 6 2 10 2 4 6" xfId="37385"/>
    <cellStyle name="Calculation 6 2 10 2 4 7" xfId="21670"/>
    <cellStyle name="Calculation 6 2 10 2 4 8" xfId="39984"/>
    <cellStyle name="Calculation 6 2 10 2 4 9" xfId="42343"/>
    <cellStyle name="Calculation 6 2 10 2 5" xfId="24817"/>
    <cellStyle name="Calculation 6 2 10 2 6" xfId="25455"/>
    <cellStyle name="Calculation 6 2 10 2 7" xfId="24126"/>
    <cellStyle name="Calculation 6 2 10 2 8" xfId="24660"/>
    <cellStyle name="Calculation 6 2 10 2 9" xfId="23001"/>
    <cellStyle name="Calculation 6 2 10 3" xfId="19542"/>
    <cellStyle name="Calculation 6 2 10 3 2" xfId="27476"/>
    <cellStyle name="Calculation 6 2 10 3 3" xfId="30048"/>
    <cellStyle name="Calculation 6 2 10 3 4" xfId="32490"/>
    <cellStyle name="Calculation 6 2 10 3 5" xfId="34894"/>
    <cellStyle name="Calculation 6 2 10 3 6" xfId="37139"/>
    <cellStyle name="Calculation 6 2 10 3 7" xfId="25631"/>
    <cellStyle name="Calculation 6 2 10 3 8" xfId="39728"/>
    <cellStyle name="Calculation 6 2 10 3 9" xfId="42087"/>
    <cellStyle name="Calculation 6 2 10 4" xfId="19326"/>
    <cellStyle name="Calculation 6 2 10 4 2" xfId="27260"/>
    <cellStyle name="Calculation 6 2 10 4 3" xfId="29832"/>
    <cellStyle name="Calculation 6 2 10 4 4" xfId="32274"/>
    <cellStyle name="Calculation 6 2 10 4 5" xfId="34678"/>
    <cellStyle name="Calculation 6 2 10 4 6" xfId="36923"/>
    <cellStyle name="Calculation 6 2 10 4 7" xfId="21562"/>
    <cellStyle name="Calculation 6 2 10 4 8" xfId="39512"/>
    <cellStyle name="Calculation 6 2 10 4 9" xfId="41871"/>
    <cellStyle name="Calculation 6 2 10 5" xfId="19120"/>
    <cellStyle name="Calculation 6 2 10 5 2" xfId="27054"/>
    <cellStyle name="Calculation 6 2 10 5 3" xfId="29626"/>
    <cellStyle name="Calculation 6 2 10 5 4" xfId="32068"/>
    <cellStyle name="Calculation 6 2 10 5 5" xfId="34472"/>
    <cellStyle name="Calculation 6 2 10 5 6" xfId="36717"/>
    <cellStyle name="Calculation 6 2 10 5 7" xfId="21556"/>
    <cellStyle name="Calculation 6 2 10 5 8" xfId="39306"/>
    <cellStyle name="Calculation 6 2 10 5 9" xfId="41665"/>
    <cellStyle name="Calculation 6 2 10 6" xfId="21809"/>
    <cellStyle name="Calculation 6 2 10 7" xfId="23678"/>
    <cellStyle name="Calculation 6 2 10 8" xfId="22251"/>
    <cellStyle name="Calculation 6 2 10 9" xfId="23169"/>
    <cellStyle name="Calculation 6 2 11" xfId="15105"/>
    <cellStyle name="Calculation 6 2 11 10" xfId="23053"/>
    <cellStyle name="Calculation 6 2 11 11" xfId="25104"/>
    <cellStyle name="Calculation 6 2 11 2" xfId="20189"/>
    <cellStyle name="Calculation 6 2 11 2 2" xfId="28123"/>
    <cellStyle name="Calculation 6 2 11 2 3" xfId="30694"/>
    <cellStyle name="Calculation 6 2 11 2 4" xfId="33136"/>
    <cellStyle name="Calculation 6 2 11 2 5" xfId="35540"/>
    <cellStyle name="Calculation 6 2 11 2 6" xfId="37748"/>
    <cellStyle name="Calculation 6 2 11 2 7" xfId="22115"/>
    <cellStyle name="Calculation 6 2 11 2 8" xfId="40374"/>
    <cellStyle name="Calculation 6 2 11 2 9" xfId="42733"/>
    <cellStyle name="Calculation 6 2 11 3" xfId="20412"/>
    <cellStyle name="Calculation 6 2 11 3 2" xfId="28346"/>
    <cellStyle name="Calculation 6 2 11 3 3" xfId="30915"/>
    <cellStyle name="Calculation 6 2 11 3 4" xfId="33357"/>
    <cellStyle name="Calculation 6 2 11 3 5" xfId="35761"/>
    <cellStyle name="Calculation 6 2 11 3 6" xfId="37963"/>
    <cellStyle name="Calculation 6 2 11 3 7" xfId="21228"/>
    <cellStyle name="Calculation 6 2 11 3 8" xfId="40595"/>
    <cellStyle name="Calculation 6 2 11 3 9" xfId="42954"/>
    <cellStyle name="Calculation 6 2 11 4" xfId="19799"/>
    <cellStyle name="Calculation 6 2 11 4 2" xfId="27733"/>
    <cellStyle name="Calculation 6 2 11 4 3" xfId="30305"/>
    <cellStyle name="Calculation 6 2 11 4 4" xfId="32747"/>
    <cellStyle name="Calculation 6 2 11 4 5" xfId="35151"/>
    <cellStyle name="Calculation 6 2 11 4 6" xfId="37386"/>
    <cellStyle name="Calculation 6 2 11 4 7" xfId="20802"/>
    <cellStyle name="Calculation 6 2 11 4 8" xfId="39985"/>
    <cellStyle name="Calculation 6 2 11 4 9" xfId="42344"/>
    <cellStyle name="Calculation 6 2 11 5" xfId="24816"/>
    <cellStyle name="Calculation 6 2 11 6" xfId="21306"/>
    <cellStyle name="Calculation 6 2 11 7" xfId="20989"/>
    <cellStyle name="Calculation 6 2 11 8" xfId="24434"/>
    <cellStyle name="Calculation 6 2 11 9" xfId="21671"/>
    <cellStyle name="Calculation 6 2 12" xfId="17410"/>
    <cellStyle name="Calculation 6 2 12 10" xfId="38178"/>
    <cellStyle name="Calculation 6 2 12 11" xfId="25893"/>
    <cellStyle name="Calculation 6 2 12 2" xfId="20008"/>
    <cellStyle name="Calculation 6 2 12 2 2" xfId="27942"/>
    <cellStyle name="Calculation 6 2 12 2 3" xfId="30513"/>
    <cellStyle name="Calculation 6 2 12 2 4" xfId="32955"/>
    <cellStyle name="Calculation 6 2 12 2 5" xfId="35359"/>
    <cellStyle name="Calculation 6 2 12 2 6" xfId="37572"/>
    <cellStyle name="Calculation 6 2 12 2 7" xfId="22099"/>
    <cellStyle name="Calculation 6 2 12 2 8" xfId="40193"/>
    <cellStyle name="Calculation 6 2 12 2 9" xfId="42552"/>
    <cellStyle name="Calculation 6 2 12 3" xfId="19899"/>
    <cellStyle name="Calculation 6 2 12 3 2" xfId="27833"/>
    <cellStyle name="Calculation 6 2 12 3 3" xfId="30405"/>
    <cellStyle name="Calculation 6 2 12 3 4" xfId="32847"/>
    <cellStyle name="Calculation 6 2 12 3 5" xfId="35251"/>
    <cellStyle name="Calculation 6 2 12 3 6" xfId="37484"/>
    <cellStyle name="Calculation 6 2 12 3 7" xfId="20804"/>
    <cellStyle name="Calculation 6 2 12 3 8" xfId="40085"/>
    <cellStyle name="Calculation 6 2 12 3 9" xfId="42444"/>
    <cellStyle name="Calculation 6 2 12 4" xfId="18925"/>
    <cellStyle name="Calculation 6 2 12 4 2" xfId="26859"/>
    <cellStyle name="Calculation 6 2 12 4 3" xfId="29431"/>
    <cellStyle name="Calculation 6 2 12 4 4" xfId="31873"/>
    <cellStyle name="Calculation 6 2 12 4 5" xfId="34277"/>
    <cellStyle name="Calculation 6 2 12 4 6" xfId="36522"/>
    <cellStyle name="Calculation 6 2 12 4 7" xfId="23425"/>
    <cellStyle name="Calculation 6 2 12 4 8" xfId="39111"/>
    <cellStyle name="Calculation 6 2 12 4 9" xfId="41470"/>
    <cellStyle name="Calculation 6 2 12 5" xfId="25870"/>
    <cellStyle name="Calculation 6 2 12 6" xfId="24974"/>
    <cellStyle name="Calculation 6 2 12 7" xfId="25387"/>
    <cellStyle name="Calculation 6 2 12 8" xfId="25182"/>
    <cellStyle name="Calculation 6 2 12 9" xfId="25696"/>
    <cellStyle name="Calculation 6 2 13" xfId="19543"/>
    <cellStyle name="Calculation 6 2 13 2" xfId="27477"/>
    <cellStyle name="Calculation 6 2 13 3" xfId="30049"/>
    <cellStyle name="Calculation 6 2 13 4" xfId="32491"/>
    <cellStyle name="Calculation 6 2 13 5" xfId="34895"/>
    <cellStyle name="Calculation 6 2 13 6" xfId="37140"/>
    <cellStyle name="Calculation 6 2 13 7" xfId="25727"/>
    <cellStyle name="Calculation 6 2 13 8" xfId="39729"/>
    <cellStyle name="Calculation 6 2 13 9" xfId="42088"/>
    <cellStyle name="Calculation 6 2 14" xfId="19327"/>
    <cellStyle name="Calculation 6 2 14 2" xfId="27261"/>
    <cellStyle name="Calculation 6 2 14 3" xfId="29833"/>
    <cellStyle name="Calculation 6 2 14 4" xfId="32275"/>
    <cellStyle name="Calculation 6 2 14 5" xfId="34679"/>
    <cellStyle name="Calculation 6 2 14 6" xfId="36924"/>
    <cellStyle name="Calculation 6 2 14 7" xfId="23506"/>
    <cellStyle name="Calculation 6 2 14 8" xfId="39513"/>
    <cellStyle name="Calculation 6 2 14 9" xfId="41872"/>
    <cellStyle name="Calculation 6 2 15" xfId="19119"/>
    <cellStyle name="Calculation 6 2 15 2" xfId="27053"/>
    <cellStyle name="Calculation 6 2 15 3" xfId="29625"/>
    <cellStyle name="Calculation 6 2 15 4" xfId="32067"/>
    <cellStyle name="Calculation 6 2 15 5" xfId="34471"/>
    <cellStyle name="Calculation 6 2 15 6" xfId="36716"/>
    <cellStyle name="Calculation 6 2 15 7" xfId="23465"/>
    <cellStyle name="Calculation 6 2 15 8" xfId="39305"/>
    <cellStyle name="Calculation 6 2 15 9" xfId="41664"/>
    <cellStyle name="Calculation 6 2 16" xfId="21808"/>
    <cellStyle name="Calculation 6 2 17" xfId="23679"/>
    <cellStyle name="Calculation 6 2 18" xfId="22250"/>
    <cellStyle name="Calculation 6 2 19" xfId="23170"/>
    <cellStyle name="Calculation 6 2 2" xfId="2548"/>
    <cellStyle name="Calculation 6 2 2 10" xfId="22591"/>
    <cellStyle name="Calculation 6 2 2 11" xfId="28640"/>
    <cellStyle name="Calculation 6 2 2 12" xfId="25962"/>
    <cellStyle name="Calculation 6 2 2 2" xfId="15107"/>
    <cellStyle name="Calculation 6 2 2 2 10" xfId="23893"/>
    <cellStyle name="Calculation 6 2 2 2 11" xfId="38275"/>
    <cellStyle name="Calculation 6 2 2 2 2" xfId="20188"/>
    <cellStyle name="Calculation 6 2 2 2 2 2" xfId="28122"/>
    <cellStyle name="Calculation 6 2 2 2 2 3" xfId="30693"/>
    <cellStyle name="Calculation 6 2 2 2 2 4" xfId="33135"/>
    <cellStyle name="Calculation 6 2 2 2 2 5" xfId="35539"/>
    <cellStyle name="Calculation 6 2 2 2 2 6" xfId="37747"/>
    <cellStyle name="Calculation 6 2 2 2 2 7" xfId="20841"/>
    <cellStyle name="Calculation 6 2 2 2 2 8" xfId="40373"/>
    <cellStyle name="Calculation 6 2 2 2 2 9" xfId="42732"/>
    <cellStyle name="Calculation 6 2 2 2 3" xfId="20117"/>
    <cellStyle name="Calculation 6 2 2 2 3 2" xfId="28051"/>
    <cellStyle name="Calculation 6 2 2 2 3 3" xfId="30622"/>
    <cellStyle name="Calculation 6 2 2 2 3 4" xfId="33064"/>
    <cellStyle name="Calculation 6 2 2 2 3 5" xfId="35468"/>
    <cellStyle name="Calculation 6 2 2 2 3 6" xfId="37676"/>
    <cellStyle name="Calculation 6 2 2 2 3 7" xfId="33830"/>
    <cellStyle name="Calculation 6 2 2 2 3 8" xfId="40302"/>
    <cellStyle name="Calculation 6 2 2 2 3 9" xfId="42661"/>
    <cellStyle name="Calculation 6 2 2 2 4" xfId="19681"/>
    <cellStyle name="Calculation 6 2 2 2 4 2" xfId="27615"/>
    <cellStyle name="Calculation 6 2 2 2 4 3" xfId="30187"/>
    <cellStyle name="Calculation 6 2 2 2 4 4" xfId="32629"/>
    <cellStyle name="Calculation 6 2 2 2 4 5" xfId="35033"/>
    <cellStyle name="Calculation 6 2 2 2 4 6" xfId="37278"/>
    <cellStyle name="Calculation 6 2 2 2 4 7" xfId="28851"/>
    <cellStyle name="Calculation 6 2 2 2 4 8" xfId="39867"/>
    <cellStyle name="Calculation 6 2 2 2 4 9" xfId="42226"/>
    <cellStyle name="Calculation 6 2 2 2 5" xfId="24818"/>
    <cellStyle name="Calculation 6 2 2 2 6" xfId="25459"/>
    <cellStyle name="Calculation 6 2 2 2 7" xfId="25154"/>
    <cellStyle name="Calculation 6 2 2 2 8" xfId="25292"/>
    <cellStyle name="Calculation 6 2 2 2 9" xfId="38224"/>
    <cellStyle name="Calculation 6 2 2 3" xfId="19541"/>
    <cellStyle name="Calculation 6 2 2 3 2" xfId="27475"/>
    <cellStyle name="Calculation 6 2 2 3 3" xfId="30047"/>
    <cellStyle name="Calculation 6 2 2 3 4" xfId="32489"/>
    <cellStyle name="Calculation 6 2 2 3 5" xfId="34893"/>
    <cellStyle name="Calculation 6 2 2 3 6" xfId="37138"/>
    <cellStyle name="Calculation 6 2 2 3 7" xfId="24368"/>
    <cellStyle name="Calculation 6 2 2 3 8" xfId="39727"/>
    <cellStyle name="Calculation 6 2 2 3 9" xfId="42086"/>
    <cellStyle name="Calculation 6 2 2 4" xfId="19325"/>
    <cellStyle name="Calculation 6 2 2 4 2" xfId="27259"/>
    <cellStyle name="Calculation 6 2 2 4 3" xfId="29831"/>
    <cellStyle name="Calculation 6 2 2 4 4" xfId="32273"/>
    <cellStyle name="Calculation 6 2 2 4 5" xfId="34677"/>
    <cellStyle name="Calculation 6 2 2 4 6" xfId="36922"/>
    <cellStyle name="Calculation 6 2 2 4 7" xfId="24247"/>
    <cellStyle name="Calculation 6 2 2 4 8" xfId="39511"/>
    <cellStyle name="Calculation 6 2 2 4 9" xfId="41870"/>
    <cellStyle name="Calculation 6 2 2 5" xfId="19121"/>
    <cellStyle name="Calculation 6 2 2 5 2" xfId="27055"/>
    <cellStyle name="Calculation 6 2 2 5 3" xfId="29627"/>
    <cellStyle name="Calculation 6 2 2 5 4" xfId="32069"/>
    <cellStyle name="Calculation 6 2 2 5 5" xfId="34473"/>
    <cellStyle name="Calculation 6 2 2 5 6" xfId="36718"/>
    <cellStyle name="Calculation 6 2 2 5 7" xfId="36028"/>
    <cellStyle name="Calculation 6 2 2 5 8" xfId="39307"/>
    <cellStyle name="Calculation 6 2 2 5 9" xfId="41666"/>
    <cellStyle name="Calculation 6 2 2 6" xfId="21810"/>
    <cellStyle name="Calculation 6 2 2 7" xfId="23677"/>
    <cellStyle name="Calculation 6 2 2 8" xfId="22252"/>
    <cellStyle name="Calculation 6 2 2 9" xfId="23168"/>
    <cellStyle name="Calculation 6 2 20" xfId="22589"/>
    <cellStyle name="Calculation 6 2 21" xfId="28639"/>
    <cellStyle name="Calculation 6 2 22" xfId="25961"/>
    <cellStyle name="Calculation 6 2 3" xfId="2549"/>
    <cellStyle name="Calculation 6 2 3 10" xfId="22592"/>
    <cellStyle name="Calculation 6 2 3 11" xfId="22837"/>
    <cellStyle name="Calculation 6 2 3 12" xfId="22748"/>
    <cellStyle name="Calculation 6 2 3 2" xfId="15108"/>
    <cellStyle name="Calculation 6 2 3 2 10" xfId="24326"/>
    <cellStyle name="Calculation 6 2 3 2 11" xfId="22927"/>
    <cellStyle name="Calculation 6 2 3 2 2" xfId="18770"/>
    <cellStyle name="Calculation 6 2 3 2 2 2" xfId="26704"/>
    <cellStyle name="Calculation 6 2 3 2 2 3" xfId="29276"/>
    <cellStyle name="Calculation 6 2 3 2 2 4" xfId="31718"/>
    <cellStyle name="Calculation 6 2 3 2 2 5" xfId="34122"/>
    <cellStyle name="Calculation 6 2 3 2 2 6" xfId="36374"/>
    <cellStyle name="Calculation 6 2 3 2 2 7" xfId="36022"/>
    <cellStyle name="Calculation 6 2 3 2 2 8" xfId="38956"/>
    <cellStyle name="Calculation 6 2 3 2 2 9" xfId="41315"/>
    <cellStyle name="Calculation 6 2 3 2 3" xfId="20370"/>
    <cellStyle name="Calculation 6 2 3 2 3 2" xfId="28304"/>
    <cellStyle name="Calculation 6 2 3 2 3 3" xfId="30875"/>
    <cellStyle name="Calculation 6 2 3 2 3 4" xfId="33317"/>
    <cellStyle name="Calculation 6 2 3 2 3 5" xfId="35721"/>
    <cellStyle name="Calculation 6 2 3 2 3 6" xfId="37923"/>
    <cellStyle name="Calculation 6 2 3 2 3 7" xfId="24585"/>
    <cellStyle name="Calculation 6 2 3 2 3 8" xfId="40555"/>
    <cellStyle name="Calculation 6 2 3 2 3 9" xfId="42914"/>
    <cellStyle name="Calculation 6 2 3 2 4" xfId="18908"/>
    <cellStyle name="Calculation 6 2 3 2 4 2" xfId="26842"/>
    <cellStyle name="Calculation 6 2 3 2 4 3" xfId="29414"/>
    <cellStyle name="Calculation 6 2 3 2 4 4" xfId="31856"/>
    <cellStyle name="Calculation 6 2 3 2 4 5" xfId="34260"/>
    <cellStyle name="Calculation 6 2 3 2 4 6" xfId="36505"/>
    <cellStyle name="Calculation 6 2 3 2 4 7" xfId="22001"/>
    <cellStyle name="Calculation 6 2 3 2 4 8" xfId="39094"/>
    <cellStyle name="Calculation 6 2 3 2 4 9" xfId="41453"/>
    <cellStyle name="Calculation 6 2 3 2 5" xfId="24819"/>
    <cellStyle name="Calculation 6 2 3 2 6" xfId="21305"/>
    <cellStyle name="Calculation 6 2 3 2 7" xfId="24127"/>
    <cellStyle name="Calculation 6 2 3 2 8" xfId="25789"/>
    <cellStyle name="Calculation 6 2 3 2 9" xfId="38258"/>
    <cellStyle name="Calculation 6 2 3 3" xfId="19540"/>
    <cellStyle name="Calculation 6 2 3 3 2" xfId="27474"/>
    <cellStyle name="Calculation 6 2 3 3 3" xfId="30046"/>
    <cellStyle name="Calculation 6 2 3 3 4" xfId="32488"/>
    <cellStyle name="Calculation 6 2 3 3 5" xfId="34892"/>
    <cellStyle name="Calculation 6 2 3 3 6" xfId="37137"/>
    <cellStyle name="Calculation 6 2 3 3 7" xfId="23531"/>
    <cellStyle name="Calculation 6 2 3 3 8" xfId="39726"/>
    <cellStyle name="Calculation 6 2 3 3 9" xfId="42085"/>
    <cellStyle name="Calculation 6 2 3 4" xfId="19324"/>
    <cellStyle name="Calculation 6 2 3 4 2" xfId="27258"/>
    <cellStyle name="Calculation 6 2 3 4 3" xfId="29830"/>
    <cellStyle name="Calculation 6 2 3 4 4" xfId="32272"/>
    <cellStyle name="Calculation 6 2 3 4 5" xfId="34676"/>
    <cellStyle name="Calculation 6 2 3 4 6" xfId="36921"/>
    <cellStyle name="Calculation 6 2 3 4 7" xfId="24535"/>
    <cellStyle name="Calculation 6 2 3 4 8" xfId="39510"/>
    <cellStyle name="Calculation 6 2 3 4 9" xfId="41869"/>
    <cellStyle name="Calculation 6 2 3 5" xfId="19122"/>
    <cellStyle name="Calculation 6 2 3 5 2" xfId="27056"/>
    <cellStyle name="Calculation 6 2 3 5 3" xfId="29628"/>
    <cellStyle name="Calculation 6 2 3 5 4" xfId="32070"/>
    <cellStyle name="Calculation 6 2 3 5 5" xfId="34474"/>
    <cellStyle name="Calculation 6 2 3 5 6" xfId="36719"/>
    <cellStyle name="Calculation 6 2 3 5 7" xfId="25608"/>
    <cellStyle name="Calculation 6 2 3 5 8" xfId="39308"/>
    <cellStyle name="Calculation 6 2 3 5 9" xfId="41667"/>
    <cellStyle name="Calculation 6 2 3 6" xfId="21811"/>
    <cellStyle name="Calculation 6 2 3 7" xfId="23676"/>
    <cellStyle name="Calculation 6 2 3 8" xfId="22253"/>
    <cellStyle name="Calculation 6 2 3 9" xfId="23167"/>
    <cellStyle name="Calculation 6 2 4" xfId="2550"/>
    <cellStyle name="Calculation 6 2 4 10" xfId="22593"/>
    <cellStyle name="Calculation 6 2 4 11" xfId="22836"/>
    <cellStyle name="Calculation 6 2 4 12" xfId="25963"/>
    <cellStyle name="Calculation 6 2 4 2" xfId="15109"/>
    <cellStyle name="Calculation 6 2 4 2 10" xfId="31405"/>
    <cellStyle name="Calculation 6 2 4 2 11" xfId="38312"/>
    <cellStyle name="Calculation 6 2 4 2 2" xfId="20187"/>
    <cellStyle name="Calculation 6 2 4 2 2 2" xfId="28121"/>
    <cellStyle name="Calculation 6 2 4 2 2 3" xfId="30692"/>
    <cellStyle name="Calculation 6 2 4 2 2 4" xfId="33134"/>
    <cellStyle name="Calculation 6 2 4 2 2 5" xfId="35538"/>
    <cellStyle name="Calculation 6 2 4 2 2 6" xfId="37746"/>
    <cellStyle name="Calculation 6 2 4 2 2 7" xfId="23994"/>
    <cellStyle name="Calculation 6 2 4 2 2 8" xfId="40372"/>
    <cellStyle name="Calculation 6 2 4 2 2 9" xfId="42731"/>
    <cellStyle name="Calculation 6 2 4 2 3" xfId="19846"/>
    <cellStyle name="Calculation 6 2 4 2 3 2" xfId="27780"/>
    <cellStyle name="Calculation 6 2 4 2 3 3" xfId="30352"/>
    <cellStyle name="Calculation 6 2 4 2 3 4" xfId="32794"/>
    <cellStyle name="Calculation 6 2 4 2 3 5" xfId="35198"/>
    <cellStyle name="Calculation 6 2 4 2 3 6" xfId="37433"/>
    <cellStyle name="Calculation 6 2 4 2 3 7" xfId="25524"/>
    <cellStyle name="Calculation 6 2 4 2 3 8" xfId="40032"/>
    <cellStyle name="Calculation 6 2 4 2 3 9" xfId="42391"/>
    <cellStyle name="Calculation 6 2 4 2 4" xfId="18617"/>
    <cellStyle name="Calculation 6 2 4 2 4 2" xfId="26551"/>
    <cellStyle name="Calculation 6 2 4 2 4 3" xfId="29123"/>
    <cellStyle name="Calculation 6 2 4 2 4 4" xfId="31565"/>
    <cellStyle name="Calculation 6 2 4 2 4 5" xfId="33969"/>
    <cellStyle name="Calculation 6 2 4 2 4 6" xfId="36227"/>
    <cellStyle name="Calculation 6 2 4 2 4 7" xfId="23365"/>
    <cellStyle name="Calculation 6 2 4 2 4 8" xfId="38803"/>
    <cellStyle name="Calculation 6 2 4 2 4 9" xfId="41162"/>
    <cellStyle name="Calculation 6 2 4 2 5" xfId="24820"/>
    <cellStyle name="Calculation 6 2 4 2 6" xfId="25458"/>
    <cellStyle name="Calculation 6 2 4 2 7" xfId="20990"/>
    <cellStyle name="Calculation 6 2 4 2 8" xfId="21150"/>
    <cellStyle name="Calculation 6 2 4 2 9" xfId="38291"/>
    <cellStyle name="Calculation 6 2 4 3" xfId="19539"/>
    <cellStyle name="Calculation 6 2 4 3 2" xfId="27473"/>
    <cellStyle name="Calculation 6 2 4 3 3" xfId="30045"/>
    <cellStyle name="Calculation 6 2 4 3 4" xfId="32487"/>
    <cellStyle name="Calculation 6 2 4 3 5" xfId="34891"/>
    <cellStyle name="Calculation 6 2 4 3 6" xfId="37136"/>
    <cellStyle name="Calculation 6 2 4 3 7" xfId="25118"/>
    <cellStyle name="Calculation 6 2 4 3 8" xfId="39725"/>
    <cellStyle name="Calculation 6 2 4 3 9" xfId="42084"/>
    <cellStyle name="Calculation 6 2 4 4" xfId="19323"/>
    <cellStyle name="Calculation 6 2 4 4 2" xfId="27257"/>
    <cellStyle name="Calculation 6 2 4 4 3" xfId="29829"/>
    <cellStyle name="Calculation 6 2 4 4 4" xfId="32271"/>
    <cellStyle name="Calculation 6 2 4 4 5" xfId="34675"/>
    <cellStyle name="Calculation 6 2 4 4 6" xfId="36920"/>
    <cellStyle name="Calculation 6 2 4 4 7" xfId="23505"/>
    <cellStyle name="Calculation 6 2 4 4 8" xfId="39509"/>
    <cellStyle name="Calculation 6 2 4 4 9" xfId="41868"/>
    <cellStyle name="Calculation 6 2 4 5" xfId="19123"/>
    <cellStyle name="Calculation 6 2 4 5 2" xfId="27057"/>
    <cellStyle name="Calculation 6 2 4 5 3" xfId="29629"/>
    <cellStyle name="Calculation 6 2 4 5 4" xfId="32071"/>
    <cellStyle name="Calculation 6 2 4 5 5" xfId="34475"/>
    <cellStyle name="Calculation 6 2 4 5 6" xfId="36720"/>
    <cellStyle name="Calculation 6 2 4 5 7" xfId="24526"/>
    <cellStyle name="Calculation 6 2 4 5 8" xfId="39309"/>
    <cellStyle name="Calculation 6 2 4 5 9" xfId="41668"/>
    <cellStyle name="Calculation 6 2 4 6" xfId="21812"/>
    <cellStyle name="Calculation 6 2 4 7" xfId="23675"/>
    <cellStyle name="Calculation 6 2 4 8" xfId="22254"/>
    <cellStyle name="Calculation 6 2 4 9" xfId="23166"/>
    <cellStyle name="Calculation 6 2 5" xfId="2551"/>
    <cellStyle name="Calculation 6 2 5 10" xfId="22594"/>
    <cellStyle name="Calculation 6 2 5 11" xfId="31380"/>
    <cellStyle name="Calculation 6 2 5 12" xfId="25958"/>
    <cellStyle name="Calculation 6 2 5 2" xfId="15110"/>
    <cellStyle name="Calculation 6 2 5 2 10" xfId="38325"/>
    <cellStyle name="Calculation 6 2 5 2 11" xfId="22928"/>
    <cellStyle name="Calculation 6 2 5 2 2" xfId="18769"/>
    <cellStyle name="Calculation 6 2 5 2 2 2" xfId="26703"/>
    <cellStyle name="Calculation 6 2 5 2 2 3" xfId="29275"/>
    <cellStyle name="Calculation 6 2 5 2 2 4" xfId="31717"/>
    <cellStyle name="Calculation 6 2 5 2 2 5" xfId="34121"/>
    <cellStyle name="Calculation 6 2 5 2 2 6" xfId="36373"/>
    <cellStyle name="Calculation 6 2 5 2 2 7" xfId="35766"/>
    <cellStyle name="Calculation 6 2 5 2 2 8" xfId="38955"/>
    <cellStyle name="Calculation 6 2 5 2 2 9" xfId="41314"/>
    <cellStyle name="Calculation 6 2 5 2 3" xfId="18952"/>
    <cellStyle name="Calculation 6 2 5 2 3 2" xfId="26886"/>
    <cellStyle name="Calculation 6 2 5 2 3 3" xfId="29458"/>
    <cellStyle name="Calculation 6 2 5 2 3 4" xfId="31900"/>
    <cellStyle name="Calculation 6 2 5 2 3 5" xfId="34304"/>
    <cellStyle name="Calculation 6 2 5 2 3 6" xfId="36549"/>
    <cellStyle name="Calculation 6 2 5 2 3 7" xfId="28970"/>
    <cellStyle name="Calculation 6 2 5 2 3 8" xfId="39138"/>
    <cellStyle name="Calculation 6 2 5 2 3 9" xfId="41497"/>
    <cellStyle name="Calculation 6 2 5 2 4" xfId="18677"/>
    <cellStyle name="Calculation 6 2 5 2 4 2" xfId="26611"/>
    <cellStyle name="Calculation 6 2 5 2 4 3" xfId="29183"/>
    <cellStyle name="Calculation 6 2 5 2 4 4" xfId="31625"/>
    <cellStyle name="Calculation 6 2 5 2 4 5" xfId="34029"/>
    <cellStyle name="Calculation 6 2 5 2 4 6" xfId="36281"/>
    <cellStyle name="Calculation 6 2 5 2 4 7" xfId="25200"/>
    <cellStyle name="Calculation 6 2 5 2 4 8" xfId="38863"/>
    <cellStyle name="Calculation 6 2 5 2 4 9" xfId="41222"/>
    <cellStyle name="Calculation 6 2 5 2 5" xfId="24821"/>
    <cellStyle name="Calculation 6 2 5 2 6" xfId="21304"/>
    <cellStyle name="Calculation 6 2 5 2 7" xfId="24128"/>
    <cellStyle name="Calculation 6 2 5 2 8" xfId="21631"/>
    <cellStyle name="Calculation 6 2 5 2 9" xfId="38329"/>
    <cellStyle name="Calculation 6 2 5 3" xfId="19538"/>
    <cellStyle name="Calculation 6 2 5 3 2" xfId="27472"/>
    <cellStyle name="Calculation 6 2 5 3 3" xfId="30044"/>
    <cellStyle name="Calculation 6 2 5 3 4" xfId="32486"/>
    <cellStyle name="Calculation 6 2 5 3 5" xfId="34890"/>
    <cellStyle name="Calculation 6 2 5 3 6" xfId="37135"/>
    <cellStyle name="Calculation 6 2 5 3 7" xfId="24258"/>
    <cellStyle name="Calculation 6 2 5 3 8" xfId="39724"/>
    <cellStyle name="Calculation 6 2 5 3 9" xfId="42083"/>
    <cellStyle name="Calculation 6 2 5 4" xfId="19995"/>
    <cellStyle name="Calculation 6 2 5 4 2" xfId="27929"/>
    <cellStyle name="Calculation 6 2 5 4 3" xfId="30500"/>
    <cellStyle name="Calculation 6 2 5 4 4" xfId="32942"/>
    <cellStyle name="Calculation 6 2 5 4 5" xfId="35346"/>
    <cellStyle name="Calculation 6 2 5 4 6" xfId="37559"/>
    <cellStyle name="Calculation 6 2 5 4 7" xfId="24633"/>
    <cellStyle name="Calculation 6 2 5 4 8" xfId="40180"/>
    <cellStyle name="Calculation 6 2 5 4 9" xfId="42539"/>
    <cellStyle name="Calculation 6 2 5 5" xfId="19124"/>
    <cellStyle name="Calculation 6 2 5 5 2" xfId="27058"/>
    <cellStyle name="Calculation 6 2 5 5 3" xfId="29630"/>
    <cellStyle name="Calculation 6 2 5 5 4" xfId="32072"/>
    <cellStyle name="Calculation 6 2 5 5 5" xfId="34476"/>
    <cellStyle name="Calculation 6 2 5 5 6" xfId="36721"/>
    <cellStyle name="Calculation 6 2 5 5 7" xfId="23944"/>
    <cellStyle name="Calculation 6 2 5 5 8" xfId="39310"/>
    <cellStyle name="Calculation 6 2 5 5 9" xfId="41669"/>
    <cellStyle name="Calculation 6 2 5 6" xfId="21813"/>
    <cellStyle name="Calculation 6 2 5 7" xfId="23674"/>
    <cellStyle name="Calculation 6 2 5 8" xfId="22255"/>
    <cellStyle name="Calculation 6 2 5 9" xfId="23165"/>
    <cellStyle name="Calculation 6 2 6" xfId="2552"/>
    <cellStyle name="Calculation 6 2 6 10" xfId="22595"/>
    <cellStyle name="Calculation 6 2 6 11" xfId="25101"/>
    <cellStyle name="Calculation 6 2 6 12" xfId="38595"/>
    <cellStyle name="Calculation 6 2 6 2" xfId="15111"/>
    <cellStyle name="Calculation 6 2 6 2 10" xfId="21927"/>
    <cellStyle name="Calculation 6 2 6 2 11" xfId="33740"/>
    <cellStyle name="Calculation 6 2 6 2 2" xfId="20186"/>
    <cellStyle name="Calculation 6 2 6 2 2 2" xfId="28120"/>
    <cellStyle name="Calculation 6 2 6 2 2 3" xfId="30691"/>
    <cellStyle name="Calculation 6 2 6 2 2 4" xfId="33133"/>
    <cellStyle name="Calculation 6 2 6 2 2 5" xfId="35537"/>
    <cellStyle name="Calculation 6 2 6 2 2 6" xfId="37745"/>
    <cellStyle name="Calculation 6 2 6 2 2 7" xfId="24291"/>
    <cellStyle name="Calculation 6 2 6 2 2 8" xfId="40371"/>
    <cellStyle name="Calculation 6 2 6 2 2 9" xfId="42730"/>
    <cellStyle name="Calculation 6 2 6 2 3" xfId="18699"/>
    <cellStyle name="Calculation 6 2 6 2 3 2" xfId="26633"/>
    <cellStyle name="Calculation 6 2 6 2 3 3" xfId="29205"/>
    <cellStyle name="Calculation 6 2 6 2 3 4" xfId="31647"/>
    <cellStyle name="Calculation 6 2 6 2 3 5" xfId="34051"/>
    <cellStyle name="Calculation 6 2 6 2 3 6" xfId="36303"/>
    <cellStyle name="Calculation 6 2 6 2 3 7" xfId="25705"/>
    <cellStyle name="Calculation 6 2 6 2 3 8" xfId="38885"/>
    <cellStyle name="Calculation 6 2 6 2 3 9" xfId="41244"/>
    <cellStyle name="Calculation 6 2 6 2 4" xfId="19682"/>
    <cellStyle name="Calculation 6 2 6 2 4 2" xfId="27616"/>
    <cellStyle name="Calculation 6 2 6 2 4 3" xfId="30188"/>
    <cellStyle name="Calculation 6 2 6 2 4 4" xfId="32630"/>
    <cellStyle name="Calculation 6 2 6 2 4 5" xfId="35034"/>
    <cellStyle name="Calculation 6 2 6 2 4 6" xfId="37279"/>
    <cellStyle name="Calculation 6 2 6 2 4 7" xfId="21667"/>
    <cellStyle name="Calculation 6 2 6 2 4 8" xfId="39868"/>
    <cellStyle name="Calculation 6 2 6 2 4 9" xfId="42227"/>
    <cellStyle name="Calculation 6 2 6 2 5" xfId="24822"/>
    <cellStyle name="Calculation 6 2 6 2 6" xfId="25457"/>
    <cellStyle name="Calculation 6 2 6 2 7" xfId="25155"/>
    <cellStyle name="Calculation 6 2 6 2 8" xfId="24433"/>
    <cellStyle name="Calculation 6 2 6 2 9" xfId="38160"/>
    <cellStyle name="Calculation 6 2 6 3" xfId="19537"/>
    <cellStyle name="Calculation 6 2 6 3 2" xfId="27471"/>
    <cellStyle name="Calculation 6 2 6 3 3" xfId="30043"/>
    <cellStyle name="Calculation 6 2 6 3 4" xfId="32485"/>
    <cellStyle name="Calculation 6 2 6 3 5" xfId="34889"/>
    <cellStyle name="Calculation 6 2 6 3 6" xfId="37134"/>
    <cellStyle name="Calculation 6 2 6 3 7" xfId="23965"/>
    <cellStyle name="Calculation 6 2 6 3 8" xfId="39723"/>
    <cellStyle name="Calculation 6 2 6 3 9" xfId="42082"/>
    <cellStyle name="Calculation 6 2 6 4" xfId="19322"/>
    <cellStyle name="Calculation 6 2 6 4 2" xfId="27256"/>
    <cellStyle name="Calculation 6 2 6 4 3" xfId="29828"/>
    <cellStyle name="Calculation 6 2 6 4 4" xfId="32270"/>
    <cellStyle name="Calculation 6 2 6 4 5" xfId="34674"/>
    <cellStyle name="Calculation 6 2 6 4 6" xfId="36919"/>
    <cellStyle name="Calculation 6 2 6 4 7" xfId="22026"/>
    <cellStyle name="Calculation 6 2 6 4 8" xfId="39508"/>
    <cellStyle name="Calculation 6 2 6 4 9" xfId="41867"/>
    <cellStyle name="Calculation 6 2 6 5" xfId="19736"/>
    <cellStyle name="Calculation 6 2 6 5 2" xfId="27670"/>
    <cellStyle name="Calculation 6 2 6 5 3" xfId="30242"/>
    <cellStyle name="Calculation 6 2 6 5 4" xfId="32684"/>
    <cellStyle name="Calculation 6 2 6 5 5" xfId="35088"/>
    <cellStyle name="Calculation 6 2 6 5 6" xfId="37333"/>
    <cellStyle name="Calculation 6 2 6 5 7" xfId="20796"/>
    <cellStyle name="Calculation 6 2 6 5 8" xfId="39922"/>
    <cellStyle name="Calculation 6 2 6 5 9" xfId="42281"/>
    <cellStyle name="Calculation 6 2 6 6" xfId="21814"/>
    <cellStyle name="Calculation 6 2 6 7" xfId="26168"/>
    <cellStyle name="Calculation 6 2 6 8" xfId="28836"/>
    <cellStyle name="Calculation 6 2 6 9" xfId="31304"/>
    <cellStyle name="Calculation 6 2 7" xfId="2553"/>
    <cellStyle name="Calculation 6 2 7 10" xfId="22596"/>
    <cellStyle name="Calculation 6 2 7 11" xfId="28641"/>
    <cellStyle name="Calculation 6 2 7 12" xfId="22749"/>
    <cellStyle name="Calculation 6 2 7 2" xfId="15112"/>
    <cellStyle name="Calculation 6 2 7 2 10" xfId="38439"/>
    <cellStyle name="Calculation 6 2 7 2 11" xfId="22929"/>
    <cellStyle name="Calculation 6 2 7 2 2" xfId="18768"/>
    <cellStyle name="Calculation 6 2 7 2 2 2" xfId="26702"/>
    <cellStyle name="Calculation 6 2 7 2 2 3" xfId="29274"/>
    <cellStyle name="Calculation 6 2 7 2 2 4" xfId="31716"/>
    <cellStyle name="Calculation 6 2 7 2 2 5" xfId="34120"/>
    <cellStyle name="Calculation 6 2 7 2 2 6" xfId="36372"/>
    <cellStyle name="Calculation 6 2 7 2 2 7" xfId="24035"/>
    <cellStyle name="Calculation 6 2 7 2 2 8" xfId="38954"/>
    <cellStyle name="Calculation 6 2 7 2 2 9" xfId="41313"/>
    <cellStyle name="Calculation 6 2 7 2 3" xfId="20369"/>
    <cellStyle name="Calculation 6 2 7 2 3 2" xfId="28303"/>
    <cellStyle name="Calculation 6 2 7 2 3 3" xfId="30874"/>
    <cellStyle name="Calculation 6 2 7 2 3 4" xfId="33316"/>
    <cellStyle name="Calculation 6 2 7 2 3 5" xfId="35720"/>
    <cellStyle name="Calculation 6 2 7 2 3 6" xfId="37922"/>
    <cellStyle name="Calculation 6 2 7 2 3 7" xfId="23828"/>
    <cellStyle name="Calculation 6 2 7 2 3 8" xfId="40554"/>
    <cellStyle name="Calculation 6 2 7 2 3 9" xfId="42913"/>
    <cellStyle name="Calculation 6 2 7 2 4" xfId="20330"/>
    <cellStyle name="Calculation 6 2 7 2 4 2" xfId="28264"/>
    <cellStyle name="Calculation 6 2 7 2 4 3" xfId="30835"/>
    <cellStyle name="Calculation 6 2 7 2 4 4" xfId="33277"/>
    <cellStyle name="Calculation 6 2 7 2 4 5" xfId="35681"/>
    <cellStyle name="Calculation 6 2 7 2 4 6" xfId="37883"/>
    <cellStyle name="Calculation 6 2 7 2 4 7" xfId="23824"/>
    <cellStyle name="Calculation 6 2 7 2 4 8" xfId="40515"/>
    <cellStyle name="Calculation 6 2 7 2 4 9" xfId="42874"/>
    <cellStyle name="Calculation 6 2 7 2 5" xfId="24823"/>
    <cellStyle name="Calculation 6 2 7 2 6" xfId="21303"/>
    <cellStyle name="Calculation 6 2 7 2 7" xfId="24129"/>
    <cellStyle name="Calculation 6 2 7 2 8" xfId="25788"/>
    <cellStyle name="Calculation 6 2 7 2 9" xfId="38380"/>
    <cellStyle name="Calculation 6 2 7 3" xfId="19536"/>
    <cellStyle name="Calculation 6 2 7 3 2" xfId="27470"/>
    <cellStyle name="Calculation 6 2 7 3 3" xfId="30042"/>
    <cellStyle name="Calculation 6 2 7 3 4" xfId="32484"/>
    <cellStyle name="Calculation 6 2 7 3 5" xfId="34888"/>
    <cellStyle name="Calculation 6 2 7 3 6" xfId="37133"/>
    <cellStyle name="Calculation 6 2 7 3 7" xfId="20785"/>
    <cellStyle name="Calculation 6 2 7 3 8" xfId="39722"/>
    <cellStyle name="Calculation 6 2 7 3 9" xfId="42081"/>
    <cellStyle name="Calculation 6 2 7 4" xfId="19321"/>
    <cellStyle name="Calculation 6 2 7 4 2" xfId="27255"/>
    <cellStyle name="Calculation 6 2 7 4 3" xfId="29827"/>
    <cellStyle name="Calculation 6 2 7 4 4" xfId="32269"/>
    <cellStyle name="Calculation 6 2 7 4 5" xfId="34673"/>
    <cellStyle name="Calculation 6 2 7 4 6" xfId="36918"/>
    <cellStyle name="Calculation 6 2 7 4 7" xfId="25614"/>
    <cellStyle name="Calculation 6 2 7 4 8" xfId="39507"/>
    <cellStyle name="Calculation 6 2 7 4 9" xfId="41866"/>
    <cellStyle name="Calculation 6 2 7 5" xfId="19125"/>
    <cellStyle name="Calculation 6 2 7 5 2" xfId="27059"/>
    <cellStyle name="Calculation 6 2 7 5 3" xfId="29631"/>
    <cellStyle name="Calculation 6 2 7 5 4" xfId="32073"/>
    <cellStyle name="Calculation 6 2 7 5 5" xfId="34477"/>
    <cellStyle name="Calculation 6 2 7 5 6" xfId="36722"/>
    <cellStyle name="Calculation 6 2 7 5 7" xfId="23466"/>
    <cellStyle name="Calculation 6 2 7 5 8" xfId="39311"/>
    <cellStyle name="Calculation 6 2 7 5 9" xfId="41670"/>
    <cellStyle name="Calculation 6 2 7 6" xfId="21815"/>
    <cellStyle name="Calculation 6 2 7 7" xfId="23673"/>
    <cellStyle name="Calculation 6 2 7 8" xfId="22256"/>
    <cellStyle name="Calculation 6 2 7 9" xfId="23164"/>
    <cellStyle name="Calculation 6 2 8" xfId="2554"/>
    <cellStyle name="Calculation 6 2 8 10" xfId="22597"/>
    <cellStyle name="Calculation 6 2 8 11" xfId="24070"/>
    <cellStyle name="Calculation 6 2 8 12" xfId="22750"/>
    <cellStyle name="Calculation 6 2 8 2" xfId="15113"/>
    <cellStyle name="Calculation 6 2 8 2 10" xfId="23052"/>
    <cellStyle name="Calculation 6 2 8 2 11" xfId="21600"/>
    <cellStyle name="Calculation 6 2 8 2 2" xfId="20185"/>
    <cellStyle name="Calculation 6 2 8 2 2 2" xfId="28119"/>
    <cellStyle name="Calculation 6 2 8 2 2 3" xfId="30690"/>
    <cellStyle name="Calculation 6 2 8 2 2 4" xfId="33132"/>
    <cellStyle name="Calculation 6 2 8 2 2 5" xfId="35536"/>
    <cellStyle name="Calculation 6 2 8 2 2 6" xfId="37744"/>
    <cellStyle name="Calculation 6 2 8 2 2 7" xfId="24577"/>
    <cellStyle name="Calculation 6 2 8 2 2 8" xfId="40370"/>
    <cellStyle name="Calculation 6 2 8 2 2 9" xfId="42729"/>
    <cellStyle name="Calculation 6 2 8 2 3" xfId="19845"/>
    <cellStyle name="Calculation 6 2 8 2 3 2" xfId="27779"/>
    <cellStyle name="Calculation 6 2 8 2 3 3" xfId="30351"/>
    <cellStyle name="Calculation 6 2 8 2 3 4" xfId="32793"/>
    <cellStyle name="Calculation 6 2 8 2 3 5" xfId="35197"/>
    <cellStyle name="Calculation 6 2 8 2 3 6" xfId="37432"/>
    <cellStyle name="Calculation 6 2 8 2 3 7" xfId="22392"/>
    <cellStyle name="Calculation 6 2 8 2 3 8" xfId="40031"/>
    <cellStyle name="Calculation 6 2 8 2 3 9" xfId="42390"/>
    <cellStyle name="Calculation 6 2 8 2 4" xfId="20034"/>
    <cellStyle name="Calculation 6 2 8 2 4 2" xfId="27968"/>
    <cellStyle name="Calculation 6 2 8 2 4 3" xfId="30539"/>
    <cellStyle name="Calculation 6 2 8 2 4 4" xfId="32981"/>
    <cellStyle name="Calculation 6 2 8 2 4 5" xfId="35385"/>
    <cellStyle name="Calculation 6 2 8 2 4 6" xfId="37598"/>
    <cellStyle name="Calculation 6 2 8 2 4 7" xfId="23986"/>
    <cellStyle name="Calculation 6 2 8 2 4 8" xfId="40219"/>
    <cellStyle name="Calculation 6 2 8 2 4 9" xfId="42578"/>
    <cellStyle name="Calculation 6 2 8 2 5" xfId="24824"/>
    <cellStyle name="Calculation 6 2 8 2 6" xfId="25456"/>
    <cellStyle name="Calculation 6 2 8 2 7" xfId="20991"/>
    <cellStyle name="Calculation 6 2 8 2 8" xfId="24432"/>
    <cellStyle name="Calculation 6 2 8 2 9" xfId="25243"/>
    <cellStyle name="Calculation 6 2 8 3" xfId="19535"/>
    <cellStyle name="Calculation 6 2 8 3 2" xfId="27469"/>
    <cellStyle name="Calculation 6 2 8 3 3" xfId="30041"/>
    <cellStyle name="Calculation 6 2 8 3 4" xfId="32483"/>
    <cellStyle name="Calculation 6 2 8 3 5" xfId="34887"/>
    <cellStyle name="Calculation 6 2 8 3 6" xfId="37132"/>
    <cellStyle name="Calculation 6 2 8 3 7" xfId="24051"/>
    <cellStyle name="Calculation 6 2 8 3 8" xfId="39721"/>
    <cellStyle name="Calculation 6 2 8 3 9" xfId="42080"/>
    <cellStyle name="Calculation 6 2 8 4" xfId="19320"/>
    <cellStyle name="Calculation 6 2 8 4 2" xfId="27254"/>
    <cellStyle name="Calculation 6 2 8 4 3" xfId="29826"/>
    <cellStyle name="Calculation 6 2 8 4 4" xfId="32268"/>
    <cellStyle name="Calculation 6 2 8 4 5" xfId="34672"/>
    <cellStyle name="Calculation 6 2 8 4 6" xfId="36917"/>
    <cellStyle name="Calculation 6 2 8 4 7" xfId="26236"/>
    <cellStyle name="Calculation 6 2 8 4 8" xfId="39506"/>
    <cellStyle name="Calculation 6 2 8 4 9" xfId="41865"/>
    <cellStyle name="Calculation 6 2 8 5" xfId="19126"/>
    <cellStyle name="Calculation 6 2 8 5 2" xfId="27060"/>
    <cellStyle name="Calculation 6 2 8 5 3" xfId="29632"/>
    <cellStyle name="Calculation 6 2 8 5 4" xfId="32074"/>
    <cellStyle name="Calculation 6 2 8 5 5" xfId="34478"/>
    <cellStyle name="Calculation 6 2 8 5 6" xfId="36723"/>
    <cellStyle name="Calculation 6 2 8 5 7" xfId="28950"/>
    <cellStyle name="Calculation 6 2 8 5 8" xfId="39312"/>
    <cellStyle name="Calculation 6 2 8 5 9" xfId="41671"/>
    <cellStyle name="Calculation 6 2 8 6" xfId="21816"/>
    <cellStyle name="Calculation 6 2 8 7" xfId="23672"/>
    <cellStyle name="Calculation 6 2 8 8" xfId="22257"/>
    <cellStyle name="Calculation 6 2 8 9" xfId="23163"/>
    <cellStyle name="Calculation 6 2 9" xfId="2555"/>
    <cellStyle name="Calculation 6 2 9 10" xfId="22598"/>
    <cellStyle name="Calculation 6 2 9 11" xfId="22835"/>
    <cellStyle name="Calculation 6 2 9 12" xfId="25965"/>
    <cellStyle name="Calculation 6 2 9 2" xfId="15114"/>
    <cellStyle name="Calculation 6 2 9 2 10" xfId="22460"/>
    <cellStyle name="Calculation 6 2 9 2 11" xfId="22930"/>
    <cellStyle name="Calculation 6 2 9 2 2" xfId="18767"/>
    <cellStyle name="Calculation 6 2 9 2 2 2" xfId="26701"/>
    <cellStyle name="Calculation 6 2 9 2 2 3" xfId="29273"/>
    <cellStyle name="Calculation 6 2 9 2 2 4" xfId="31715"/>
    <cellStyle name="Calculation 6 2 9 2 2 5" xfId="34119"/>
    <cellStyle name="Calculation 6 2 9 2 2 6" xfId="36371"/>
    <cellStyle name="Calculation 6 2 9 2 2 7" xfId="33803"/>
    <cellStyle name="Calculation 6 2 9 2 2 8" xfId="38953"/>
    <cellStyle name="Calculation 6 2 9 2 2 9" xfId="41312"/>
    <cellStyle name="Calculation 6 2 9 2 3" xfId="18951"/>
    <cellStyle name="Calculation 6 2 9 2 3 2" xfId="26885"/>
    <cellStyle name="Calculation 6 2 9 2 3 3" xfId="29457"/>
    <cellStyle name="Calculation 6 2 9 2 3 4" xfId="31899"/>
    <cellStyle name="Calculation 6 2 9 2 3 5" xfId="34303"/>
    <cellStyle name="Calculation 6 2 9 2 3 6" xfId="36548"/>
    <cellStyle name="Calculation 6 2 9 2 3 7" xfId="25206"/>
    <cellStyle name="Calculation 6 2 9 2 3 8" xfId="39137"/>
    <cellStyle name="Calculation 6 2 9 2 3 9" xfId="41496"/>
    <cellStyle name="Calculation 6 2 9 2 4" xfId="19683"/>
    <cellStyle name="Calculation 6 2 9 2 4 2" xfId="27617"/>
    <cellStyle name="Calculation 6 2 9 2 4 3" xfId="30189"/>
    <cellStyle name="Calculation 6 2 9 2 4 4" xfId="32631"/>
    <cellStyle name="Calculation 6 2 9 2 4 5" xfId="35035"/>
    <cellStyle name="Calculation 6 2 9 2 4 6" xfId="37280"/>
    <cellStyle name="Calculation 6 2 9 2 4 7" xfId="25731"/>
    <cellStyle name="Calculation 6 2 9 2 4 8" xfId="39869"/>
    <cellStyle name="Calculation 6 2 9 2 4 9" xfId="42228"/>
    <cellStyle name="Calculation 6 2 9 2 5" xfId="24825"/>
    <cellStyle name="Calculation 6 2 9 2 6" xfId="21302"/>
    <cellStyle name="Calculation 6 2 9 2 7" xfId="24130"/>
    <cellStyle name="Calculation 6 2 9 2 8" xfId="21630"/>
    <cellStyle name="Calculation 6 2 9 2 9" xfId="23002"/>
    <cellStyle name="Calculation 6 2 9 3" xfId="19534"/>
    <cellStyle name="Calculation 6 2 9 3 2" xfId="27468"/>
    <cellStyle name="Calculation 6 2 9 3 3" xfId="30040"/>
    <cellStyle name="Calculation 6 2 9 3 4" xfId="32482"/>
    <cellStyle name="Calculation 6 2 9 3 5" xfId="34886"/>
    <cellStyle name="Calculation 6 2 9 3 6" xfId="37131"/>
    <cellStyle name="Calculation 6 2 9 3 7" xfId="24315"/>
    <cellStyle name="Calculation 6 2 9 3 8" xfId="39720"/>
    <cellStyle name="Calculation 6 2 9 3 9" xfId="42079"/>
    <cellStyle name="Calculation 6 2 9 4" xfId="19319"/>
    <cellStyle name="Calculation 6 2 9 4 2" xfId="27253"/>
    <cellStyle name="Calculation 6 2 9 4 3" xfId="29825"/>
    <cellStyle name="Calculation 6 2 9 4 4" xfId="32267"/>
    <cellStyle name="Calculation 6 2 9 4 5" xfId="34671"/>
    <cellStyle name="Calculation 6 2 9 4 6" xfId="36916"/>
    <cellStyle name="Calculation 6 2 9 4 7" xfId="22027"/>
    <cellStyle name="Calculation 6 2 9 4 8" xfId="39505"/>
    <cellStyle name="Calculation 6 2 9 4 9" xfId="41864"/>
    <cellStyle name="Calculation 6 2 9 5" xfId="19127"/>
    <cellStyle name="Calculation 6 2 9 5 2" xfId="27061"/>
    <cellStyle name="Calculation 6 2 9 5 3" xfId="29633"/>
    <cellStyle name="Calculation 6 2 9 5 4" xfId="32075"/>
    <cellStyle name="Calculation 6 2 9 5 5" xfId="34479"/>
    <cellStyle name="Calculation 6 2 9 5 6" xfId="36724"/>
    <cellStyle name="Calculation 6 2 9 5 7" xfId="28983"/>
    <cellStyle name="Calculation 6 2 9 5 8" xfId="39313"/>
    <cellStyle name="Calculation 6 2 9 5 9" xfId="41672"/>
    <cellStyle name="Calculation 6 2 9 6" xfId="21817"/>
    <cellStyle name="Calculation 6 2 9 7" xfId="23671"/>
    <cellStyle name="Calculation 6 2 9 8" xfId="22258"/>
    <cellStyle name="Calculation 6 2 9 9" xfId="23162"/>
    <cellStyle name="Calculation 6 20" xfId="22246"/>
    <cellStyle name="Calculation 6 21" xfId="23174"/>
    <cellStyle name="Calculation 6 22" xfId="22586"/>
    <cellStyle name="Calculation 6 23" xfId="35998"/>
    <cellStyle name="Calculation 6 24" xfId="25959"/>
    <cellStyle name="Calculation 6 3" xfId="2556"/>
    <cellStyle name="Calculation 6 3 10" xfId="2557"/>
    <cellStyle name="Calculation 6 3 10 10" xfId="22600"/>
    <cellStyle name="Calculation 6 3 10 11" xfId="28642"/>
    <cellStyle name="Calculation 6 3 10 12" xfId="33818"/>
    <cellStyle name="Calculation 6 3 10 2" xfId="15116"/>
    <cellStyle name="Calculation 6 3 10 2 10" xfId="25694"/>
    <cellStyle name="Calculation 6 3 10 2 11" xfId="22424"/>
    <cellStyle name="Calculation 6 3 10 2 2" xfId="20178"/>
    <cellStyle name="Calculation 6 3 10 2 2 2" xfId="28112"/>
    <cellStyle name="Calculation 6 3 10 2 2 3" xfId="30683"/>
    <cellStyle name="Calculation 6 3 10 2 2 4" xfId="33125"/>
    <cellStyle name="Calculation 6 3 10 2 2 5" xfId="35529"/>
    <cellStyle name="Calculation 6 3 10 2 2 6" xfId="37737"/>
    <cellStyle name="Calculation 6 3 10 2 2 7" xfId="23992"/>
    <cellStyle name="Calculation 6 3 10 2 2 8" xfId="40363"/>
    <cellStyle name="Calculation 6 3 10 2 2 9" xfId="42722"/>
    <cellStyle name="Calculation 6 3 10 2 3" xfId="19841"/>
    <cellStyle name="Calculation 6 3 10 2 3 2" xfId="27775"/>
    <cellStyle name="Calculation 6 3 10 2 3 3" xfId="30347"/>
    <cellStyle name="Calculation 6 3 10 2 3 4" xfId="32789"/>
    <cellStyle name="Calculation 6 3 10 2 3 5" xfId="35193"/>
    <cellStyle name="Calculation 6 3 10 2 3 6" xfId="37428"/>
    <cellStyle name="Calculation 6 3 10 2 3 7" xfId="25835"/>
    <cellStyle name="Calculation 6 3 10 2 3 8" xfId="40027"/>
    <cellStyle name="Calculation 6 3 10 2 3 9" xfId="42386"/>
    <cellStyle name="Calculation 6 3 10 2 4" xfId="19803"/>
    <cellStyle name="Calculation 6 3 10 2 4 2" xfId="27737"/>
    <cellStyle name="Calculation 6 3 10 2 4 3" xfId="30309"/>
    <cellStyle name="Calculation 6 3 10 2 4 4" xfId="32751"/>
    <cellStyle name="Calculation 6 3 10 2 4 5" xfId="35155"/>
    <cellStyle name="Calculation 6 3 10 2 4 6" xfId="37390"/>
    <cellStyle name="Calculation 6 3 10 2 4 7" xfId="24558"/>
    <cellStyle name="Calculation 6 3 10 2 4 8" xfId="39989"/>
    <cellStyle name="Calculation 6 3 10 2 4 9" xfId="42348"/>
    <cellStyle name="Calculation 6 3 10 2 5" xfId="24827"/>
    <cellStyle name="Calculation 6 3 10 2 6" xfId="25450"/>
    <cellStyle name="Calculation 6 3 10 2 7" xfId="25156"/>
    <cellStyle name="Calculation 6 3 10 2 8" xfId="24431"/>
    <cellStyle name="Calculation 6 3 10 2 9" xfId="38259"/>
    <cellStyle name="Calculation 6 3 10 3" xfId="20394"/>
    <cellStyle name="Calculation 6 3 10 3 2" xfId="28328"/>
    <cellStyle name="Calculation 6 3 10 3 3" xfId="30897"/>
    <cellStyle name="Calculation 6 3 10 3 4" xfId="33339"/>
    <cellStyle name="Calculation 6 3 10 3 5" xfId="35743"/>
    <cellStyle name="Calculation 6 3 10 3 6" xfId="37945"/>
    <cellStyle name="Calculation 6 3 10 3 7" xfId="25669"/>
    <cellStyle name="Calculation 6 3 10 3 8" xfId="40577"/>
    <cellStyle name="Calculation 6 3 10 3 9" xfId="42936"/>
    <cellStyle name="Calculation 6 3 10 4" xfId="19317"/>
    <cellStyle name="Calculation 6 3 10 4 2" xfId="27251"/>
    <cellStyle name="Calculation 6 3 10 4 3" xfId="29823"/>
    <cellStyle name="Calculation 6 3 10 4 4" xfId="32265"/>
    <cellStyle name="Calculation 6 3 10 4 5" xfId="34669"/>
    <cellStyle name="Calculation 6 3 10 4 6" xfId="36914"/>
    <cellStyle name="Calculation 6 3 10 4 7" xfId="28938"/>
    <cellStyle name="Calculation 6 3 10 4 8" xfId="39503"/>
    <cellStyle name="Calculation 6 3 10 4 9" xfId="41862"/>
    <cellStyle name="Calculation 6 3 10 5" xfId="19129"/>
    <cellStyle name="Calculation 6 3 10 5 2" xfId="27063"/>
    <cellStyle name="Calculation 6 3 10 5 3" xfId="29635"/>
    <cellStyle name="Calculation 6 3 10 5 4" xfId="32077"/>
    <cellStyle name="Calculation 6 3 10 5 5" xfId="34481"/>
    <cellStyle name="Calculation 6 3 10 5 6" xfId="36726"/>
    <cellStyle name="Calculation 6 3 10 5 7" xfId="23467"/>
    <cellStyle name="Calculation 6 3 10 5 8" xfId="39315"/>
    <cellStyle name="Calculation 6 3 10 5 9" xfId="41674"/>
    <cellStyle name="Calculation 6 3 10 6" xfId="21819"/>
    <cellStyle name="Calculation 6 3 10 7" xfId="23669"/>
    <cellStyle name="Calculation 6 3 10 8" xfId="22260"/>
    <cellStyle name="Calculation 6 3 10 9" xfId="23160"/>
    <cellStyle name="Calculation 6 3 11" xfId="15115"/>
    <cellStyle name="Calculation 6 3 11 10" xfId="20884"/>
    <cellStyle name="Calculation 6 3 11 11" xfId="25759"/>
    <cellStyle name="Calculation 6 3 11 2" xfId="18766"/>
    <cellStyle name="Calculation 6 3 11 2 2" xfId="26700"/>
    <cellStyle name="Calculation 6 3 11 2 3" xfId="29272"/>
    <cellStyle name="Calculation 6 3 11 2 4" xfId="31714"/>
    <cellStyle name="Calculation 6 3 11 2 5" xfId="34118"/>
    <cellStyle name="Calculation 6 3 11 2 6" xfId="36370"/>
    <cellStyle name="Calculation 6 3 11 2 7" xfId="22403"/>
    <cellStyle name="Calculation 6 3 11 2 8" xfId="38952"/>
    <cellStyle name="Calculation 6 3 11 2 9" xfId="41311"/>
    <cellStyle name="Calculation 6 3 11 3" xfId="20368"/>
    <cellStyle name="Calculation 6 3 11 3 2" xfId="28302"/>
    <cellStyle name="Calculation 6 3 11 3 3" xfId="30873"/>
    <cellStyle name="Calculation 6 3 11 3 4" xfId="33315"/>
    <cellStyle name="Calculation 6 3 11 3 5" xfId="35719"/>
    <cellStyle name="Calculation 6 3 11 3 6" xfId="37921"/>
    <cellStyle name="Calculation 6 3 11 3 7" xfId="25375"/>
    <cellStyle name="Calculation 6 3 11 3 8" xfId="40553"/>
    <cellStyle name="Calculation 6 3 11 3 9" xfId="42912"/>
    <cellStyle name="Calculation 6 3 11 4" xfId="20408"/>
    <cellStyle name="Calculation 6 3 11 4 2" xfId="28342"/>
    <cellStyle name="Calculation 6 3 11 4 3" xfId="30911"/>
    <cellStyle name="Calculation 6 3 11 4 4" xfId="33353"/>
    <cellStyle name="Calculation 6 3 11 4 5" xfId="35757"/>
    <cellStyle name="Calculation 6 3 11 4 6" xfId="37959"/>
    <cellStyle name="Calculation 6 3 11 4 7" xfId="21510"/>
    <cellStyle name="Calculation 6 3 11 4 8" xfId="40591"/>
    <cellStyle name="Calculation 6 3 11 4 9" xfId="42950"/>
    <cellStyle name="Calculation 6 3 11 5" xfId="24826"/>
    <cellStyle name="Calculation 6 3 11 6" xfId="21301"/>
    <cellStyle name="Calculation 6 3 11 7" xfId="20993"/>
    <cellStyle name="Calculation 6 3 11 8" xfId="24429"/>
    <cellStyle name="Calculation 6 3 11 9" xfId="38223"/>
    <cellStyle name="Calculation 6 3 12" xfId="17411"/>
    <cellStyle name="Calculation 6 3 12 10" xfId="25678"/>
    <cellStyle name="Calculation 6 3 12 11" xfId="38241"/>
    <cellStyle name="Calculation 6 3 12 2" xfId="18591"/>
    <cellStyle name="Calculation 6 3 12 2 2" xfId="26525"/>
    <cellStyle name="Calculation 6 3 12 2 3" xfId="29097"/>
    <cellStyle name="Calculation 6 3 12 2 4" xfId="31539"/>
    <cellStyle name="Calculation 6 3 12 2 5" xfId="33943"/>
    <cellStyle name="Calculation 6 3 12 2 6" xfId="36201"/>
    <cellStyle name="Calculation 6 3 12 2 7" xfId="28961"/>
    <cellStyle name="Calculation 6 3 12 2 8" xfId="38777"/>
    <cellStyle name="Calculation 6 3 12 2 9" xfId="41136"/>
    <cellStyle name="Calculation 6 3 12 3" xfId="19874"/>
    <cellStyle name="Calculation 6 3 12 3 2" xfId="27808"/>
    <cellStyle name="Calculation 6 3 12 3 3" xfId="30380"/>
    <cellStyle name="Calculation 6 3 12 3 4" xfId="32822"/>
    <cellStyle name="Calculation 6 3 12 3 5" xfId="35226"/>
    <cellStyle name="Calculation 6 3 12 3 6" xfId="37461"/>
    <cellStyle name="Calculation 6 3 12 3 7" xfId="21213"/>
    <cellStyle name="Calculation 6 3 12 3 8" xfId="40060"/>
    <cellStyle name="Calculation 6 3 12 3 9" xfId="42419"/>
    <cellStyle name="Calculation 6 3 12 4" xfId="18923"/>
    <cellStyle name="Calculation 6 3 12 4 2" xfId="26857"/>
    <cellStyle name="Calculation 6 3 12 4 3" xfId="29429"/>
    <cellStyle name="Calculation 6 3 12 4 4" xfId="31871"/>
    <cellStyle name="Calculation 6 3 12 4 5" xfId="34275"/>
    <cellStyle name="Calculation 6 3 12 4 6" xfId="36520"/>
    <cellStyle name="Calculation 6 3 12 4 7" xfId="25604"/>
    <cellStyle name="Calculation 6 3 12 4 8" xfId="39109"/>
    <cellStyle name="Calculation 6 3 12 4 9" xfId="41468"/>
    <cellStyle name="Calculation 6 3 12 5" xfId="25871"/>
    <cellStyle name="Calculation 6 3 12 6" xfId="20819"/>
    <cellStyle name="Calculation 6 3 12 7" xfId="24603"/>
    <cellStyle name="Calculation 6 3 12 8" xfId="25565"/>
    <cellStyle name="Calculation 6 3 12 9" xfId="23290"/>
    <cellStyle name="Calculation 6 3 13" xfId="19533"/>
    <cellStyle name="Calculation 6 3 13 2" xfId="27467"/>
    <cellStyle name="Calculation 6 3 13 3" xfId="30039"/>
    <cellStyle name="Calculation 6 3 13 4" xfId="32481"/>
    <cellStyle name="Calculation 6 3 13 5" xfId="34885"/>
    <cellStyle name="Calculation 6 3 13 6" xfId="37130"/>
    <cellStyle name="Calculation 6 3 13 7" xfId="25554"/>
    <cellStyle name="Calculation 6 3 13 8" xfId="39719"/>
    <cellStyle name="Calculation 6 3 13 9" xfId="42078"/>
    <cellStyle name="Calculation 6 3 14" xfId="19318"/>
    <cellStyle name="Calculation 6 3 14 2" xfId="27252"/>
    <cellStyle name="Calculation 6 3 14 3" xfId="29824"/>
    <cellStyle name="Calculation 6 3 14 4" xfId="32266"/>
    <cellStyle name="Calculation 6 3 14 5" xfId="34670"/>
    <cellStyle name="Calculation 6 3 14 6" xfId="36915"/>
    <cellStyle name="Calculation 6 3 14 7" xfId="23504"/>
    <cellStyle name="Calculation 6 3 14 8" xfId="39504"/>
    <cellStyle name="Calculation 6 3 14 9" xfId="41863"/>
    <cellStyle name="Calculation 6 3 15" xfId="19128"/>
    <cellStyle name="Calculation 6 3 15 2" xfId="27062"/>
    <cellStyle name="Calculation 6 3 15 3" xfId="29634"/>
    <cellStyle name="Calculation 6 3 15 4" xfId="32076"/>
    <cellStyle name="Calculation 6 3 15 5" xfId="34480"/>
    <cellStyle name="Calculation 6 3 15 6" xfId="36725"/>
    <cellStyle name="Calculation 6 3 15 7" xfId="25907"/>
    <cellStyle name="Calculation 6 3 15 8" xfId="39314"/>
    <cellStyle name="Calculation 6 3 15 9" xfId="41673"/>
    <cellStyle name="Calculation 6 3 16" xfId="21818"/>
    <cellStyle name="Calculation 6 3 17" xfId="23670"/>
    <cellStyle name="Calculation 6 3 18" xfId="22259"/>
    <cellStyle name="Calculation 6 3 19" xfId="23161"/>
    <cellStyle name="Calculation 6 3 2" xfId="2558"/>
    <cellStyle name="Calculation 6 3 2 10" xfId="22601"/>
    <cellStyle name="Calculation 6 3 2 11" xfId="21394"/>
    <cellStyle name="Calculation 6 3 2 12" xfId="25966"/>
    <cellStyle name="Calculation 6 3 2 2" xfId="15117"/>
    <cellStyle name="Calculation 6 3 2 2 10" xfId="22459"/>
    <cellStyle name="Calculation 6 3 2 2 11" xfId="24332"/>
    <cellStyle name="Calculation 6 3 2 2 2" xfId="20183"/>
    <cellStyle name="Calculation 6 3 2 2 2 2" xfId="28117"/>
    <cellStyle name="Calculation 6 3 2 2 2 3" xfId="30688"/>
    <cellStyle name="Calculation 6 3 2 2 2 4" xfId="33130"/>
    <cellStyle name="Calculation 6 3 2 2 2 5" xfId="35534"/>
    <cellStyle name="Calculation 6 3 2 2 2 6" xfId="37742"/>
    <cellStyle name="Calculation 6 3 2 2 2 7" xfId="24383"/>
    <cellStyle name="Calculation 6 3 2 2 2 8" xfId="40368"/>
    <cellStyle name="Calculation 6 3 2 2 2 9" xfId="42727"/>
    <cellStyle name="Calculation 6 3 2 2 3" xfId="18834"/>
    <cellStyle name="Calculation 6 3 2 2 3 2" xfId="26768"/>
    <cellStyle name="Calculation 6 3 2 2 3 3" xfId="29340"/>
    <cellStyle name="Calculation 6 3 2 2 3 4" xfId="31782"/>
    <cellStyle name="Calculation 6 3 2 2 3 5" xfId="34186"/>
    <cellStyle name="Calculation 6 3 2 2 3 6" xfId="36438"/>
    <cellStyle name="Calculation 6 3 2 2 3 7" xfId="23403"/>
    <cellStyle name="Calculation 6 3 2 2 3 8" xfId="39020"/>
    <cellStyle name="Calculation 6 3 2 2 3 9" xfId="41379"/>
    <cellStyle name="Calculation 6 3 2 2 4" xfId="18909"/>
    <cellStyle name="Calculation 6 3 2 2 4 2" xfId="26843"/>
    <cellStyle name="Calculation 6 3 2 2 4 3" xfId="29415"/>
    <cellStyle name="Calculation 6 3 2 2 4 4" xfId="31857"/>
    <cellStyle name="Calculation 6 3 2 2 4 5" xfId="34261"/>
    <cellStyle name="Calculation 6 3 2 2 4 6" xfId="36506"/>
    <cellStyle name="Calculation 6 3 2 2 4 7" xfId="23421"/>
    <cellStyle name="Calculation 6 3 2 2 4 8" xfId="39095"/>
    <cellStyle name="Calculation 6 3 2 2 4 9" xfId="41454"/>
    <cellStyle name="Calculation 6 3 2 2 5" xfId="24828"/>
    <cellStyle name="Calculation 6 3 2 2 6" xfId="25454"/>
    <cellStyle name="Calculation 6 3 2 2 7" xfId="24131"/>
    <cellStyle name="Calculation 6 3 2 2 8" xfId="25787"/>
    <cellStyle name="Calculation 6 3 2 2 9" xfId="38292"/>
    <cellStyle name="Calculation 6 3 2 3" xfId="19532"/>
    <cellStyle name="Calculation 6 3 2 3 2" xfId="27466"/>
    <cellStyle name="Calculation 6 3 2 3 3" xfId="30038"/>
    <cellStyle name="Calculation 6 3 2 3 4" xfId="32480"/>
    <cellStyle name="Calculation 6 3 2 3 5" xfId="34884"/>
    <cellStyle name="Calculation 6 3 2 3 6" xfId="37129"/>
    <cellStyle name="Calculation 6 3 2 3 7" xfId="25272"/>
    <cellStyle name="Calculation 6 3 2 3 8" xfId="39718"/>
    <cellStyle name="Calculation 6 3 2 3 9" xfId="42077"/>
    <cellStyle name="Calculation 6 3 2 4" xfId="19316"/>
    <cellStyle name="Calculation 6 3 2 4 2" xfId="27250"/>
    <cellStyle name="Calculation 6 3 2 4 3" xfId="29822"/>
    <cellStyle name="Calculation 6 3 2 4 4" xfId="32264"/>
    <cellStyle name="Calculation 6 3 2 4 5" xfId="34668"/>
    <cellStyle name="Calculation 6 3 2 4 6" xfId="36913"/>
    <cellStyle name="Calculation 6 3 2 4 7" xfId="36031"/>
    <cellStyle name="Calculation 6 3 2 4 8" xfId="39502"/>
    <cellStyle name="Calculation 6 3 2 4 9" xfId="41861"/>
    <cellStyle name="Calculation 6 3 2 5" xfId="19130"/>
    <cellStyle name="Calculation 6 3 2 5 2" xfId="27064"/>
    <cellStyle name="Calculation 6 3 2 5 3" xfId="29636"/>
    <cellStyle name="Calculation 6 3 2 5 4" xfId="32078"/>
    <cellStyle name="Calculation 6 3 2 5 5" xfId="34482"/>
    <cellStyle name="Calculation 6 3 2 5 6" xfId="36727"/>
    <cellStyle name="Calculation 6 3 2 5 7" xfId="28962"/>
    <cellStyle name="Calculation 6 3 2 5 8" xfId="39316"/>
    <cellStyle name="Calculation 6 3 2 5 9" xfId="41675"/>
    <cellStyle name="Calculation 6 3 2 6" xfId="21820"/>
    <cellStyle name="Calculation 6 3 2 7" xfId="23668"/>
    <cellStyle name="Calculation 6 3 2 8" xfId="22261"/>
    <cellStyle name="Calculation 6 3 2 9" xfId="23159"/>
    <cellStyle name="Calculation 6 3 20" xfId="22599"/>
    <cellStyle name="Calculation 6 3 21" xfId="24039"/>
    <cellStyle name="Calculation 6 3 22" xfId="22751"/>
    <cellStyle name="Calculation 6 3 3" xfId="2559"/>
    <cellStyle name="Calculation 6 3 3 10" xfId="22602"/>
    <cellStyle name="Calculation 6 3 3 11" xfId="28637"/>
    <cellStyle name="Calculation 6 3 3 12" xfId="22752"/>
    <cellStyle name="Calculation 6 3 3 2" xfId="15118"/>
    <cellStyle name="Calculation 6 3 3 2 10" xfId="24336"/>
    <cellStyle name="Calculation 6 3 3 2 11" xfId="38340"/>
    <cellStyle name="Calculation 6 3 3 2 2" xfId="18765"/>
    <cellStyle name="Calculation 6 3 3 2 2 2" xfId="26699"/>
    <cellStyle name="Calculation 6 3 3 2 2 3" xfId="29271"/>
    <cellStyle name="Calculation 6 3 3 2 2 4" xfId="31713"/>
    <cellStyle name="Calculation 6 3 3 2 2 5" xfId="34117"/>
    <cellStyle name="Calculation 6 3 3 2 2 6" xfId="36369"/>
    <cellStyle name="Calculation 6 3 3 2 2 7" xfId="25817"/>
    <cellStyle name="Calculation 6 3 3 2 2 8" xfId="38951"/>
    <cellStyle name="Calculation 6 3 3 2 2 9" xfId="41310"/>
    <cellStyle name="Calculation 6 3 3 2 3" xfId="18950"/>
    <cellStyle name="Calculation 6 3 3 2 3 2" xfId="26884"/>
    <cellStyle name="Calculation 6 3 3 2 3 3" xfId="29456"/>
    <cellStyle name="Calculation 6 3 3 2 3 4" xfId="31898"/>
    <cellStyle name="Calculation 6 3 3 2 3 5" xfId="34302"/>
    <cellStyle name="Calculation 6 3 3 2 3 6" xfId="36547"/>
    <cellStyle name="Calculation 6 3 3 2 3 7" xfId="21551"/>
    <cellStyle name="Calculation 6 3 3 2 3 8" xfId="39136"/>
    <cellStyle name="Calculation 6 3 3 2 3 9" xfId="41495"/>
    <cellStyle name="Calculation 6 3 3 2 4" xfId="20037"/>
    <cellStyle name="Calculation 6 3 3 2 4 2" xfId="27971"/>
    <cellStyle name="Calculation 6 3 3 2 4 3" xfId="30542"/>
    <cellStyle name="Calculation 6 3 3 2 4 4" xfId="32984"/>
    <cellStyle name="Calculation 6 3 3 2 4 5" xfId="35388"/>
    <cellStyle name="Calculation 6 3 3 2 4 6" xfId="37601"/>
    <cellStyle name="Calculation 6 3 3 2 4 7" xfId="24276"/>
    <cellStyle name="Calculation 6 3 3 2 4 8" xfId="40222"/>
    <cellStyle name="Calculation 6 3 3 2 4 9" xfId="42581"/>
    <cellStyle name="Calculation 6 3 3 2 5" xfId="24829"/>
    <cellStyle name="Calculation 6 3 3 2 6" xfId="21300"/>
    <cellStyle name="Calculation 6 3 3 2 7" xfId="20992"/>
    <cellStyle name="Calculation 6 3 3 2 8" xfId="25295"/>
    <cellStyle name="Calculation 6 3 3 2 9" xfId="38355"/>
    <cellStyle name="Calculation 6 3 3 3" xfId="19531"/>
    <cellStyle name="Calculation 6 3 3 3 2" xfId="27465"/>
    <cellStyle name="Calculation 6 3 3 3 3" xfId="30037"/>
    <cellStyle name="Calculation 6 3 3 3 4" xfId="32479"/>
    <cellStyle name="Calculation 6 3 3 3 5" xfId="34883"/>
    <cellStyle name="Calculation 6 3 3 3 6" xfId="37128"/>
    <cellStyle name="Calculation 6 3 3 3 7" xfId="21525"/>
    <cellStyle name="Calculation 6 3 3 3 8" xfId="39717"/>
    <cellStyle name="Calculation 6 3 3 3 9" xfId="42076"/>
    <cellStyle name="Calculation 6 3 3 4" xfId="20447"/>
    <cellStyle name="Calculation 6 3 3 4 2" xfId="28381"/>
    <cellStyle name="Calculation 6 3 3 4 3" xfId="30938"/>
    <cellStyle name="Calculation 6 3 3 4 4" xfId="33380"/>
    <cellStyle name="Calculation 6 3 3 4 5" xfId="35783"/>
    <cellStyle name="Calculation 6 3 3 4 6" xfId="37981"/>
    <cellStyle name="Calculation 6 3 3 4 7" xfId="21512"/>
    <cellStyle name="Calculation 6 3 3 4 8" xfId="40614"/>
    <cellStyle name="Calculation 6 3 3 4 9" xfId="42972"/>
    <cellStyle name="Calculation 6 3 3 5" xfId="19131"/>
    <cellStyle name="Calculation 6 3 3 5 2" xfId="27065"/>
    <cellStyle name="Calculation 6 3 3 5 3" xfId="29637"/>
    <cellStyle name="Calculation 6 3 3 5 4" xfId="32079"/>
    <cellStyle name="Calculation 6 3 3 5 5" xfId="34483"/>
    <cellStyle name="Calculation 6 3 3 5 6" xfId="36728"/>
    <cellStyle name="Calculation 6 3 3 5 7" xfId="21455"/>
    <cellStyle name="Calculation 6 3 3 5 8" xfId="39317"/>
    <cellStyle name="Calculation 6 3 3 5 9" xfId="41676"/>
    <cellStyle name="Calculation 6 3 3 6" xfId="21821"/>
    <cellStyle name="Calculation 6 3 3 7" xfId="23667"/>
    <cellStyle name="Calculation 6 3 3 8" xfId="22262"/>
    <cellStyle name="Calculation 6 3 3 9" xfId="23158"/>
    <cellStyle name="Calculation 6 3 4" xfId="2560"/>
    <cellStyle name="Calculation 6 3 4 10" xfId="22603"/>
    <cellStyle name="Calculation 6 3 4 11" xfId="25580"/>
    <cellStyle name="Calculation 6 3 4 12" xfId="38594"/>
    <cellStyle name="Calculation 6 3 4 2" xfId="15119"/>
    <cellStyle name="Calculation 6 3 4 2 10" xfId="24322"/>
    <cellStyle name="Calculation 6 3 4 2 11" xfId="22931"/>
    <cellStyle name="Calculation 6 3 4 2 2" xfId="20182"/>
    <cellStyle name="Calculation 6 3 4 2 2 2" xfId="28116"/>
    <cellStyle name="Calculation 6 3 4 2 2 3" xfId="30687"/>
    <cellStyle name="Calculation 6 3 4 2 2 4" xfId="33129"/>
    <cellStyle name="Calculation 6 3 4 2 2 5" xfId="35533"/>
    <cellStyle name="Calculation 6 3 4 2 2 6" xfId="37741"/>
    <cellStyle name="Calculation 6 3 4 2 2 7" xfId="23995"/>
    <cellStyle name="Calculation 6 3 4 2 2 8" xfId="40367"/>
    <cellStyle name="Calculation 6 3 4 2 2 9" xfId="42726"/>
    <cellStyle name="Calculation 6 3 4 2 3" xfId="19844"/>
    <cellStyle name="Calculation 6 3 4 2 3 2" xfId="27778"/>
    <cellStyle name="Calculation 6 3 4 2 3 3" xfId="30350"/>
    <cellStyle name="Calculation 6 3 4 2 3 4" xfId="32792"/>
    <cellStyle name="Calculation 6 3 4 2 3 5" xfId="35196"/>
    <cellStyle name="Calculation 6 3 4 2 3 6" xfId="37431"/>
    <cellStyle name="Calculation 6 3 4 2 3 7" xfId="25840"/>
    <cellStyle name="Calculation 6 3 4 2 3 8" xfId="40030"/>
    <cellStyle name="Calculation 6 3 4 2 3 9" xfId="42389"/>
    <cellStyle name="Calculation 6 3 4 2 4" xfId="20331"/>
    <cellStyle name="Calculation 6 3 4 2 4 2" xfId="28265"/>
    <cellStyle name="Calculation 6 3 4 2 4 3" xfId="30836"/>
    <cellStyle name="Calculation 6 3 4 2 4 4" xfId="33278"/>
    <cellStyle name="Calculation 6 3 4 2 4 5" xfId="35682"/>
    <cellStyle name="Calculation 6 3 4 2 4 6" xfId="37884"/>
    <cellStyle name="Calculation 6 3 4 2 4 7" xfId="21116"/>
    <cellStyle name="Calculation 6 3 4 2 4 8" xfId="40516"/>
    <cellStyle name="Calculation 6 3 4 2 4 9" xfId="42875"/>
    <cellStyle name="Calculation 6 3 4 2 5" xfId="24830"/>
    <cellStyle name="Calculation 6 3 4 2 6" xfId="25453"/>
    <cellStyle name="Calculation 6 3 4 2 7" xfId="24132"/>
    <cellStyle name="Calculation 6 3 4 2 8" xfId="21629"/>
    <cellStyle name="Calculation 6 3 4 2 9" xfId="38367"/>
    <cellStyle name="Calculation 6 3 4 3" xfId="19530"/>
    <cellStyle name="Calculation 6 3 4 3 2" xfId="27464"/>
    <cellStyle name="Calculation 6 3 4 3 3" xfId="30036"/>
    <cellStyle name="Calculation 6 3 4 3 4" xfId="32478"/>
    <cellStyle name="Calculation 6 3 4 3 5" xfId="34882"/>
    <cellStyle name="Calculation 6 3 4 3 6" xfId="37127"/>
    <cellStyle name="Calculation 6 3 4 3 7" xfId="24937"/>
    <cellStyle name="Calculation 6 3 4 3 8" xfId="39716"/>
    <cellStyle name="Calculation 6 3 4 3 9" xfId="42075"/>
    <cellStyle name="Calculation 6 3 4 4" xfId="19315"/>
    <cellStyle name="Calculation 6 3 4 4 2" xfId="27249"/>
    <cellStyle name="Calculation 6 3 4 4 3" xfId="29821"/>
    <cellStyle name="Calculation 6 3 4 4 4" xfId="32263"/>
    <cellStyle name="Calculation 6 3 4 4 5" xfId="34667"/>
    <cellStyle name="Calculation 6 3 4 4 6" xfId="36912"/>
    <cellStyle name="Calculation 6 3 4 4 7" xfId="25720"/>
    <cellStyle name="Calculation 6 3 4 4 8" xfId="39501"/>
    <cellStyle name="Calculation 6 3 4 4 9" xfId="41860"/>
    <cellStyle name="Calculation 6 3 4 5" xfId="20272"/>
    <cellStyle name="Calculation 6 3 4 5 2" xfId="28206"/>
    <cellStyle name="Calculation 6 3 4 5 3" xfId="30777"/>
    <cellStyle name="Calculation 6 3 4 5 4" xfId="33219"/>
    <cellStyle name="Calculation 6 3 4 5 5" xfId="35623"/>
    <cellStyle name="Calculation 6 3 4 5 6" xfId="37831"/>
    <cellStyle name="Calculation 6 3 4 5 7" xfId="22122"/>
    <cellStyle name="Calculation 6 3 4 5 8" xfId="40457"/>
    <cellStyle name="Calculation 6 3 4 5 9" xfId="42816"/>
    <cellStyle name="Calculation 6 3 4 6" xfId="21822"/>
    <cellStyle name="Calculation 6 3 4 7" xfId="26167"/>
    <cellStyle name="Calculation 6 3 4 8" xfId="28835"/>
    <cellStyle name="Calculation 6 3 4 9" xfId="31303"/>
    <cellStyle name="Calculation 6 3 5" xfId="2561"/>
    <cellStyle name="Calculation 6 3 5 10" xfId="22604"/>
    <cellStyle name="Calculation 6 3 5 11" xfId="22834"/>
    <cellStyle name="Calculation 6 3 5 12" xfId="25967"/>
    <cellStyle name="Calculation 6 3 5 2" xfId="15120"/>
    <cellStyle name="Calculation 6 3 5 2 10" xfId="23051"/>
    <cellStyle name="Calculation 6 3 5 2 11" xfId="24026"/>
    <cellStyle name="Calculation 6 3 5 2 2" xfId="18764"/>
    <cellStyle name="Calculation 6 3 5 2 2 2" xfId="26698"/>
    <cellStyle name="Calculation 6 3 5 2 2 3" xfId="29270"/>
    <cellStyle name="Calculation 6 3 5 2 2 4" xfId="31712"/>
    <cellStyle name="Calculation 6 3 5 2 2 5" xfId="34116"/>
    <cellStyle name="Calculation 6 3 5 2 2 6" xfId="36368"/>
    <cellStyle name="Calculation 6 3 5 2 2 7" xfId="25689"/>
    <cellStyle name="Calculation 6 3 5 2 2 8" xfId="38950"/>
    <cellStyle name="Calculation 6 3 5 2 2 9" xfId="41309"/>
    <cellStyle name="Calculation 6 3 5 2 3" xfId="20367"/>
    <cellStyle name="Calculation 6 3 5 2 3 2" xfId="28301"/>
    <cellStyle name="Calculation 6 3 5 2 3 3" xfId="30872"/>
    <cellStyle name="Calculation 6 3 5 2 3 4" xfId="33314"/>
    <cellStyle name="Calculation 6 3 5 2 3 5" xfId="35718"/>
    <cellStyle name="Calculation 6 3 5 2 3 6" xfId="37920"/>
    <cellStyle name="Calculation 6 3 5 2 3 7" xfId="25237"/>
    <cellStyle name="Calculation 6 3 5 2 3 8" xfId="40552"/>
    <cellStyle name="Calculation 6 3 5 2 3 9" xfId="42911"/>
    <cellStyle name="Calculation 6 3 5 2 4" xfId="20461"/>
    <cellStyle name="Calculation 6 3 5 2 4 2" xfId="28395"/>
    <cellStyle name="Calculation 6 3 5 2 4 3" xfId="30952"/>
    <cellStyle name="Calculation 6 3 5 2 4 4" xfId="33394"/>
    <cellStyle name="Calculation 6 3 5 2 4 5" xfId="35797"/>
    <cellStyle name="Calculation 6 3 5 2 4 6" xfId="37995"/>
    <cellStyle name="Calculation 6 3 5 2 4 7" xfId="24391"/>
    <cellStyle name="Calculation 6 3 5 2 4 8" xfId="40628"/>
    <cellStyle name="Calculation 6 3 5 2 4 9" xfId="42986"/>
    <cellStyle name="Calculation 6 3 5 2 5" xfId="24831"/>
    <cellStyle name="Calculation 6 3 5 2 6" xfId="21299"/>
    <cellStyle name="Calculation 6 3 5 2 7" xfId="25157"/>
    <cellStyle name="Calculation 6 3 5 2 8" xfId="24430"/>
    <cellStyle name="Calculation 6 3 5 2 9" xfId="38375"/>
    <cellStyle name="Calculation 6 3 5 3" xfId="19529"/>
    <cellStyle name="Calculation 6 3 5 3 2" xfId="27463"/>
    <cellStyle name="Calculation 6 3 5 3 3" xfId="30035"/>
    <cellStyle name="Calculation 6 3 5 3 4" xfId="32477"/>
    <cellStyle name="Calculation 6 3 5 3 5" xfId="34881"/>
    <cellStyle name="Calculation 6 3 5 3 6" xfId="37126"/>
    <cellStyle name="Calculation 6 3 5 3 7" xfId="21472"/>
    <cellStyle name="Calculation 6 3 5 3 8" xfId="39715"/>
    <cellStyle name="Calculation 6 3 5 3 9" xfId="42074"/>
    <cellStyle name="Calculation 6 3 5 4" xfId="19314"/>
    <cellStyle name="Calculation 6 3 5 4 2" xfId="27248"/>
    <cellStyle name="Calculation 6 3 5 4 3" xfId="29820"/>
    <cellStyle name="Calculation 6 3 5 4 4" xfId="32262"/>
    <cellStyle name="Calculation 6 3 5 4 5" xfId="34666"/>
    <cellStyle name="Calculation 6 3 5 4 6" xfId="36911"/>
    <cellStyle name="Calculation 6 3 5 4 7" xfId="21049"/>
    <cellStyle name="Calculation 6 3 5 4 8" xfId="39500"/>
    <cellStyle name="Calculation 6 3 5 4 9" xfId="41859"/>
    <cellStyle name="Calculation 6 3 5 5" xfId="19132"/>
    <cellStyle name="Calculation 6 3 5 5 2" xfId="27066"/>
    <cellStyle name="Calculation 6 3 5 5 3" xfId="29638"/>
    <cellStyle name="Calculation 6 3 5 5 4" xfId="32080"/>
    <cellStyle name="Calculation 6 3 5 5 5" xfId="34484"/>
    <cellStyle name="Calculation 6 3 5 5 6" xfId="36729"/>
    <cellStyle name="Calculation 6 3 5 5 7" xfId="23468"/>
    <cellStyle name="Calculation 6 3 5 5 8" xfId="39318"/>
    <cellStyle name="Calculation 6 3 5 5 9" xfId="41677"/>
    <cellStyle name="Calculation 6 3 5 6" xfId="21823"/>
    <cellStyle name="Calculation 6 3 5 7" xfId="23666"/>
    <cellStyle name="Calculation 6 3 5 8" xfId="22263"/>
    <cellStyle name="Calculation 6 3 5 9" xfId="23157"/>
    <cellStyle name="Calculation 6 3 6" xfId="2562"/>
    <cellStyle name="Calculation 6 3 6 10" xfId="22605"/>
    <cellStyle name="Calculation 6 3 6 11" xfId="22833"/>
    <cellStyle name="Calculation 6 3 6 12" xfId="33804"/>
    <cellStyle name="Calculation 6 3 6 2" xfId="15121"/>
    <cellStyle name="Calculation 6 3 6 2 10" xfId="22458"/>
    <cellStyle name="Calculation 6 3 6 2 11" xfId="22932"/>
    <cellStyle name="Calculation 6 3 6 2 2" xfId="20181"/>
    <cellStyle name="Calculation 6 3 6 2 2 2" xfId="28115"/>
    <cellStyle name="Calculation 6 3 6 2 2 3" xfId="30686"/>
    <cellStyle name="Calculation 6 3 6 2 2 4" xfId="33128"/>
    <cellStyle name="Calculation 6 3 6 2 2 5" xfId="35532"/>
    <cellStyle name="Calculation 6 3 6 2 2 6" xfId="37740"/>
    <cellStyle name="Calculation 6 3 6 2 2 7" xfId="25658"/>
    <cellStyle name="Calculation 6 3 6 2 2 8" xfId="40366"/>
    <cellStyle name="Calculation 6 3 6 2 2 9" xfId="42725"/>
    <cellStyle name="Calculation 6 3 6 2 3" xfId="19843"/>
    <cellStyle name="Calculation 6 3 6 2 3 2" xfId="27777"/>
    <cellStyle name="Calculation 6 3 6 2 3 3" xfId="30349"/>
    <cellStyle name="Calculation 6 3 6 2 3 4" xfId="32791"/>
    <cellStyle name="Calculation 6 3 6 2 3 5" xfId="35195"/>
    <cellStyle name="Calculation 6 3 6 2 3 6" xfId="37430"/>
    <cellStyle name="Calculation 6 3 6 2 3 7" xfId="33364"/>
    <cellStyle name="Calculation 6 3 6 2 3 8" xfId="40029"/>
    <cellStyle name="Calculation 6 3 6 2 3 9" xfId="42388"/>
    <cellStyle name="Calculation 6 3 6 2 4" xfId="18910"/>
    <cellStyle name="Calculation 6 3 6 2 4 2" xfId="26844"/>
    <cellStyle name="Calculation 6 3 6 2 4 3" xfId="29416"/>
    <cellStyle name="Calculation 6 3 6 2 4 4" xfId="31858"/>
    <cellStyle name="Calculation 6 3 6 2 4 5" xfId="34262"/>
    <cellStyle name="Calculation 6 3 6 2 4 6" xfId="36507"/>
    <cellStyle name="Calculation 6 3 6 2 4 7" xfId="25056"/>
    <cellStyle name="Calculation 6 3 6 2 4 8" xfId="39096"/>
    <cellStyle name="Calculation 6 3 6 2 4 9" xfId="41455"/>
    <cellStyle name="Calculation 6 3 6 2 5" xfId="24832"/>
    <cellStyle name="Calculation 6 3 6 2 6" xfId="25452"/>
    <cellStyle name="Calculation 6 3 6 2 7" xfId="24133"/>
    <cellStyle name="Calculation 6 3 6 2 8" xfId="25786"/>
    <cellStyle name="Calculation 6 3 6 2 9" xfId="23861"/>
    <cellStyle name="Calculation 6 3 6 3" xfId="19528"/>
    <cellStyle name="Calculation 6 3 6 3 2" xfId="27462"/>
    <cellStyle name="Calculation 6 3 6 3 3" xfId="30034"/>
    <cellStyle name="Calculation 6 3 6 3 4" xfId="32476"/>
    <cellStyle name="Calculation 6 3 6 3 5" xfId="34880"/>
    <cellStyle name="Calculation 6 3 6 3 6" xfId="37125"/>
    <cellStyle name="Calculation 6 3 6 3 7" xfId="24544"/>
    <cellStyle name="Calculation 6 3 6 3 8" xfId="39714"/>
    <cellStyle name="Calculation 6 3 6 3 9" xfId="42073"/>
    <cellStyle name="Calculation 6 3 6 4" xfId="19313"/>
    <cellStyle name="Calculation 6 3 6 4 2" xfId="27247"/>
    <cellStyle name="Calculation 6 3 6 4 3" xfId="29819"/>
    <cellStyle name="Calculation 6 3 6 4 4" xfId="32261"/>
    <cellStyle name="Calculation 6 3 6 4 5" xfId="34665"/>
    <cellStyle name="Calculation 6 3 6 4 6" xfId="36910"/>
    <cellStyle name="Calculation 6 3 6 4 7" xfId="22025"/>
    <cellStyle name="Calculation 6 3 6 4 8" xfId="39499"/>
    <cellStyle name="Calculation 6 3 6 4 9" xfId="41858"/>
    <cellStyle name="Calculation 6 3 6 5" xfId="19133"/>
    <cellStyle name="Calculation 6 3 6 5 2" xfId="27067"/>
    <cellStyle name="Calculation 6 3 6 5 3" xfId="29639"/>
    <cellStyle name="Calculation 6 3 6 5 4" xfId="32081"/>
    <cellStyle name="Calculation 6 3 6 5 5" xfId="34485"/>
    <cellStyle name="Calculation 6 3 6 5 6" xfId="36730"/>
    <cellStyle name="Calculation 6 3 6 5 7" xfId="28953"/>
    <cellStyle name="Calculation 6 3 6 5 8" xfId="39319"/>
    <cellStyle name="Calculation 6 3 6 5 9" xfId="41678"/>
    <cellStyle name="Calculation 6 3 6 6" xfId="21824"/>
    <cellStyle name="Calculation 6 3 6 7" xfId="23665"/>
    <cellStyle name="Calculation 6 3 6 8" xfId="22264"/>
    <cellStyle name="Calculation 6 3 6 9" xfId="23156"/>
    <cellStyle name="Calculation 6 3 7" xfId="2563"/>
    <cellStyle name="Calculation 6 3 7 10" xfId="22606"/>
    <cellStyle name="Calculation 6 3 7 11" xfId="28644"/>
    <cellStyle name="Calculation 6 3 7 12" xfId="22753"/>
    <cellStyle name="Calculation 6 3 7 2" xfId="15122"/>
    <cellStyle name="Calculation 6 3 7 2 10" xfId="23050"/>
    <cellStyle name="Calculation 6 3 7 2 11" xfId="38390"/>
    <cellStyle name="Calculation 6 3 7 2 2" xfId="18763"/>
    <cellStyle name="Calculation 6 3 7 2 2 2" xfId="26697"/>
    <cellStyle name="Calculation 6 3 7 2 2 3" xfId="29269"/>
    <cellStyle name="Calculation 6 3 7 2 2 4" xfId="31711"/>
    <cellStyle name="Calculation 6 3 7 2 2 5" xfId="34115"/>
    <cellStyle name="Calculation 6 3 7 2 2 6" xfId="36367"/>
    <cellStyle name="Calculation 6 3 7 2 2 7" xfId="36075"/>
    <cellStyle name="Calculation 6 3 7 2 2 8" xfId="38949"/>
    <cellStyle name="Calculation 6 3 7 2 2 9" xfId="41308"/>
    <cellStyle name="Calculation 6 3 7 2 3" xfId="18949"/>
    <cellStyle name="Calculation 6 3 7 2 3 2" xfId="26883"/>
    <cellStyle name="Calculation 6 3 7 2 3 3" xfId="29455"/>
    <cellStyle name="Calculation 6 3 7 2 3 4" xfId="31897"/>
    <cellStyle name="Calculation 6 3 7 2 3 5" xfId="34301"/>
    <cellStyle name="Calculation 6 3 7 2 3 6" xfId="36546"/>
    <cellStyle name="Calculation 6 3 7 2 3 7" xfId="21102"/>
    <cellStyle name="Calculation 6 3 7 2 3 8" xfId="39135"/>
    <cellStyle name="Calculation 6 3 7 2 3 9" xfId="41494"/>
    <cellStyle name="Calculation 6 3 7 2 4" xfId="18618"/>
    <cellStyle name="Calculation 6 3 7 2 4 2" xfId="26552"/>
    <cellStyle name="Calculation 6 3 7 2 4 3" xfId="29124"/>
    <cellStyle name="Calculation 6 3 7 2 4 4" xfId="31566"/>
    <cellStyle name="Calculation 6 3 7 2 4 5" xfId="33970"/>
    <cellStyle name="Calculation 6 3 7 2 4 6" xfId="36228"/>
    <cellStyle name="Calculation 6 3 7 2 4 7" xfId="21971"/>
    <cellStyle name="Calculation 6 3 7 2 4 8" xfId="38804"/>
    <cellStyle name="Calculation 6 3 7 2 4 9" xfId="41163"/>
    <cellStyle name="Calculation 6 3 7 2 5" xfId="24833"/>
    <cellStyle name="Calculation 6 3 7 2 6" xfId="21298"/>
    <cellStyle name="Calculation 6 3 7 2 7" xfId="25153"/>
    <cellStyle name="Calculation 6 3 7 2 8" xfId="21141"/>
    <cellStyle name="Calculation 6 3 7 2 9" xfId="23003"/>
    <cellStyle name="Calculation 6 3 7 3" xfId="19527"/>
    <cellStyle name="Calculation 6 3 7 3 2" xfId="27461"/>
    <cellStyle name="Calculation 6 3 7 3 3" xfId="30033"/>
    <cellStyle name="Calculation 6 3 7 3 4" xfId="32475"/>
    <cellStyle name="Calculation 6 3 7 3 5" xfId="34879"/>
    <cellStyle name="Calculation 6 3 7 3 6" xfId="37124"/>
    <cellStyle name="Calculation 6 3 7 3 7" xfId="24259"/>
    <cellStyle name="Calculation 6 3 7 3 8" xfId="39713"/>
    <cellStyle name="Calculation 6 3 7 3 9" xfId="42072"/>
    <cellStyle name="Calculation 6 3 7 4" xfId="19312"/>
    <cellStyle name="Calculation 6 3 7 4 2" xfId="27246"/>
    <cellStyle name="Calculation 6 3 7 4 3" xfId="29818"/>
    <cellStyle name="Calculation 6 3 7 4 4" xfId="32260"/>
    <cellStyle name="Calculation 6 3 7 4 5" xfId="34664"/>
    <cellStyle name="Calculation 6 3 7 4 6" xfId="36909"/>
    <cellStyle name="Calculation 6 3 7 4 7" xfId="21462"/>
    <cellStyle name="Calculation 6 3 7 4 8" xfId="39498"/>
    <cellStyle name="Calculation 6 3 7 4 9" xfId="41857"/>
    <cellStyle name="Calculation 6 3 7 5" xfId="19134"/>
    <cellStyle name="Calculation 6 3 7 5 2" xfId="27068"/>
    <cellStyle name="Calculation 6 3 7 5 3" xfId="29640"/>
    <cellStyle name="Calculation 6 3 7 5 4" xfId="32082"/>
    <cellStyle name="Calculation 6 3 7 5 5" xfId="34486"/>
    <cellStyle name="Calculation 6 3 7 5 6" xfId="36731"/>
    <cellStyle name="Calculation 6 3 7 5 7" xfId="36080"/>
    <cellStyle name="Calculation 6 3 7 5 8" xfId="39320"/>
    <cellStyle name="Calculation 6 3 7 5 9" xfId="41679"/>
    <cellStyle name="Calculation 6 3 7 6" xfId="21825"/>
    <cellStyle name="Calculation 6 3 7 7" xfId="23664"/>
    <cellStyle name="Calculation 6 3 7 8" xfId="22265"/>
    <cellStyle name="Calculation 6 3 7 9" xfId="23155"/>
    <cellStyle name="Calculation 6 3 8" xfId="2564"/>
    <cellStyle name="Calculation 6 3 8 10" xfId="25037"/>
    <cellStyle name="Calculation 6 3 8 11" xfId="22832"/>
    <cellStyle name="Calculation 6 3 8 12" xfId="25968"/>
    <cellStyle name="Calculation 6 3 8 2" xfId="15123"/>
    <cellStyle name="Calculation 6 3 8 2 10" xfId="25680"/>
    <cellStyle name="Calculation 6 3 8 2 11" xfId="22933"/>
    <cellStyle name="Calculation 6 3 8 2 2" xfId="20180"/>
    <cellStyle name="Calculation 6 3 8 2 2 2" xfId="28114"/>
    <cellStyle name="Calculation 6 3 8 2 2 3" xfId="30685"/>
    <cellStyle name="Calculation 6 3 8 2 2 4" xfId="33127"/>
    <cellStyle name="Calculation 6 3 8 2 2 5" xfId="35531"/>
    <cellStyle name="Calculation 6 3 8 2 2 6" xfId="37739"/>
    <cellStyle name="Calculation 6 3 8 2 2 7" xfId="24293"/>
    <cellStyle name="Calculation 6 3 8 2 2 8" xfId="40365"/>
    <cellStyle name="Calculation 6 3 8 2 2 9" xfId="42724"/>
    <cellStyle name="Calculation 6 3 8 2 3" xfId="19842"/>
    <cellStyle name="Calculation 6 3 8 2 3 2" xfId="27776"/>
    <cellStyle name="Calculation 6 3 8 2 3 3" xfId="30348"/>
    <cellStyle name="Calculation 6 3 8 2 3 4" xfId="32790"/>
    <cellStyle name="Calculation 6 3 8 2 3 5" xfId="35194"/>
    <cellStyle name="Calculation 6 3 8 2 3 6" xfId="37429"/>
    <cellStyle name="Calculation 6 3 8 2 3 7" xfId="28954"/>
    <cellStyle name="Calculation 6 3 8 2 3 8" xfId="40028"/>
    <cellStyle name="Calculation 6 3 8 2 3 9" xfId="42387"/>
    <cellStyle name="Calculation 6 3 8 2 4" xfId="20094"/>
    <cellStyle name="Calculation 6 3 8 2 4 2" xfId="28028"/>
    <cellStyle name="Calculation 6 3 8 2 4 3" xfId="30599"/>
    <cellStyle name="Calculation 6 3 8 2 4 4" xfId="33041"/>
    <cellStyle name="Calculation 6 3 8 2 4 5" xfId="35445"/>
    <cellStyle name="Calculation 6 3 8 2 4 6" xfId="37653"/>
    <cellStyle name="Calculation 6 3 8 2 4 7" xfId="23989"/>
    <cellStyle name="Calculation 6 3 8 2 4 8" xfId="40279"/>
    <cellStyle name="Calculation 6 3 8 2 4 9" xfId="42638"/>
    <cellStyle name="Calculation 6 3 8 2 5" xfId="24834"/>
    <cellStyle name="Calculation 6 3 8 2 6" xfId="25451"/>
    <cellStyle name="Calculation 6 3 8 2 7" xfId="24134"/>
    <cellStyle name="Calculation 6 3 8 2 8" xfId="21628"/>
    <cellStyle name="Calculation 6 3 8 2 9" xfId="38222"/>
    <cellStyle name="Calculation 6 3 8 3" xfId="19526"/>
    <cellStyle name="Calculation 6 3 8 3 2" xfId="27460"/>
    <cellStyle name="Calculation 6 3 8 3 3" xfId="30032"/>
    <cellStyle name="Calculation 6 3 8 3 4" xfId="32474"/>
    <cellStyle name="Calculation 6 3 8 3 5" xfId="34878"/>
    <cellStyle name="Calculation 6 3 8 3 6" xfId="37123"/>
    <cellStyle name="Calculation 6 3 8 3 7" xfId="25264"/>
    <cellStyle name="Calculation 6 3 8 3 8" xfId="39712"/>
    <cellStyle name="Calculation 6 3 8 3 9" xfId="42071"/>
    <cellStyle name="Calculation 6 3 8 4" xfId="19311"/>
    <cellStyle name="Calculation 6 3 8 4 2" xfId="27245"/>
    <cellStyle name="Calculation 6 3 8 4 3" xfId="29817"/>
    <cellStyle name="Calculation 6 3 8 4 4" xfId="32259"/>
    <cellStyle name="Calculation 6 3 8 4 5" xfId="34663"/>
    <cellStyle name="Calculation 6 3 8 4 6" xfId="36908"/>
    <cellStyle name="Calculation 6 3 8 4 7" xfId="23953"/>
    <cellStyle name="Calculation 6 3 8 4 8" xfId="39497"/>
    <cellStyle name="Calculation 6 3 8 4 9" xfId="41856"/>
    <cellStyle name="Calculation 6 3 8 5" xfId="19135"/>
    <cellStyle name="Calculation 6 3 8 5 2" xfId="27069"/>
    <cellStyle name="Calculation 6 3 8 5 3" xfId="29641"/>
    <cellStyle name="Calculation 6 3 8 5 4" xfId="32083"/>
    <cellStyle name="Calculation 6 3 8 5 5" xfId="34487"/>
    <cellStyle name="Calculation 6 3 8 5 6" xfId="36732"/>
    <cellStyle name="Calculation 6 3 8 5 7" xfId="22012"/>
    <cellStyle name="Calculation 6 3 8 5 8" xfId="39321"/>
    <cellStyle name="Calculation 6 3 8 5 9" xfId="41680"/>
    <cellStyle name="Calculation 6 3 8 6" xfId="21826"/>
    <cellStyle name="Calculation 6 3 8 7" xfId="23663"/>
    <cellStyle name="Calculation 6 3 8 8" xfId="22266"/>
    <cellStyle name="Calculation 6 3 8 9" xfId="23154"/>
    <cellStyle name="Calculation 6 3 9" xfId="2565"/>
    <cellStyle name="Calculation 6 3 9 10" xfId="22607"/>
    <cellStyle name="Calculation 6 3 9 11" xfId="28645"/>
    <cellStyle name="Calculation 6 3 9 12" xfId="22754"/>
    <cellStyle name="Calculation 6 3 9 2" xfId="15124"/>
    <cellStyle name="Calculation 6 3 9 2 10" xfId="33739"/>
    <cellStyle name="Calculation 6 3 9 2 11" xfId="22934"/>
    <cellStyle name="Calculation 6 3 9 2 2" xfId="18762"/>
    <cellStyle name="Calculation 6 3 9 2 2 2" xfId="26696"/>
    <cellStyle name="Calculation 6 3 9 2 2 3" xfId="29268"/>
    <cellStyle name="Calculation 6 3 9 2 2 4" xfId="31710"/>
    <cellStyle name="Calculation 6 3 9 2 2 5" xfId="34114"/>
    <cellStyle name="Calculation 6 3 9 2 2 6" xfId="36366"/>
    <cellStyle name="Calculation 6 3 9 2 2 7" xfId="25687"/>
    <cellStyle name="Calculation 6 3 9 2 2 8" xfId="38948"/>
    <cellStyle name="Calculation 6 3 9 2 2 9" xfId="41307"/>
    <cellStyle name="Calculation 6 3 9 2 3" xfId="20366"/>
    <cellStyle name="Calculation 6 3 9 2 3 2" xfId="28300"/>
    <cellStyle name="Calculation 6 3 9 2 3 3" xfId="30871"/>
    <cellStyle name="Calculation 6 3 9 2 3 4" xfId="33313"/>
    <cellStyle name="Calculation 6 3 9 2 3 5" xfId="35717"/>
    <cellStyle name="Calculation 6 3 9 2 3 6" xfId="37919"/>
    <cellStyle name="Calculation 6 3 9 2 3 7" xfId="24002"/>
    <cellStyle name="Calculation 6 3 9 2 3 8" xfId="40551"/>
    <cellStyle name="Calculation 6 3 9 2 3 9" xfId="42910"/>
    <cellStyle name="Calculation 6 3 9 2 4" xfId="19684"/>
    <cellStyle name="Calculation 6 3 9 2 4 2" xfId="27618"/>
    <cellStyle name="Calculation 6 3 9 2 4 3" xfId="30190"/>
    <cellStyle name="Calculation 6 3 9 2 4 4" xfId="32632"/>
    <cellStyle name="Calculation 6 3 9 2 4 5" xfId="35036"/>
    <cellStyle name="Calculation 6 3 9 2 4 6" xfId="37281"/>
    <cellStyle name="Calculation 6 3 9 2 4 7" xfId="25632"/>
    <cellStyle name="Calculation 6 3 9 2 4 8" xfId="39870"/>
    <cellStyle name="Calculation 6 3 9 2 4 9" xfId="42229"/>
    <cellStyle name="Calculation 6 3 9 2 5" xfId="24835"/>
    <cellStyle name="Calculation 6 3 9 2 6" xfId="21297"/>
    <cellStyle name="Calculation 6 3 9 2 7" xfId="24135"/>
    <cellStyle name="Calculation 6 3 9 2 8" xfId="25785"/>
    <cellStyle name="Calculation 6 3 9 2 9" xfId="38260"/>
    <cellStyle name="Calculation 6 3 9 3" xfId="19525"/>
    <cellStyle name="Calculation 6 3 9 3 2" xfId="27459"/>
    <cellStyle name="Calculation 6 3 9 3 3" xfId="30031"/>
    <cellStyle name="Calculation 6 3 9 3 4" xfId="32473"/>
    <cellStyle name="Calculation 6 3 9 3 5" xfId="34877"/>
    <cellStyle name="Calculation 6 3 9 3 6" xfId="37122"/>
    <cellStyle name="Calculation 6 3 9 3 7" xfId="23530"/>
    <cellStyle name="Calculation 6 3 9 3 8" xfId="39711"/>
    <cellStyle name="Calculation 6 3 9 3 9" xfId="42070"/>
    <cellStyle name="Calculation 6 3 9 4" xfId="19310"/>
    <cellStyle name="Calculation 6 3 9 4 2" xfId="27244"/>
    <cellStyle name="Calculation 6 3 9 4 3" xfId="29816"/>
    <cellStyle name="Calculation 6 3 9 4 4" xfId="32258"/>
    <cellStyle name="Calculation 6 3 9 4 5" xfId="34662"/>
    <cellStyle name="Calculation 6 3 9 4 6" xfId="36907"/>
    <cellStyle name="Calculation 6 3 9 4 7" xfId="23503"/>
    <cellStyle name="Calculation 6 3 9 4 8" xfId="39496"/>
    <cellStyle name="Calculation 6 3 9 4 9" xfId="41855"/>
    <cellStyle name="Calculation 6 3 9 5" xfId="19136"/>
    <cellStyle name="Calculation 6 3 9 5 2" xfId="27070"/>
    <cellStyle name="Calculation 6 3 9 5 3" xfId="29642"/>
    <cellStyle name="Calculation 6 3 9 5 4" xfId="32084"/>
    <cellStyle name="Calculation 6 3 9 5 5" xfId="34488"/>
    <cellStyle name="Calculation 6 3 9 5 6" xfId="36733"/>
    <cellStyle name="Calculation 6 3 9 5 7" xfId="23469"/>
    <cellStyle name="Calculation 6 3 9 5 8" xfId="39322"/>
    <cellStyle name="Calculation 6 3 9 5 9" xfId="41681"/>
    <cellStyle name="Calculation 6 3 9 6" xfId="21827"/>
    <cellStyle name="Calculation 6 3 9 7" xfId="23662"/>
    <cellStyle name="Calculation 6 3 9 8" xfId="22267"/>
    <cellStyle name="Calculation 6 3 9 9" xfId="23153"/>
    <cellStyle name="Calculation 6 4" xfId="2566"/>
    <cellStyle name="Calculation 6 4 10" xfId="23152"/>
    <cellStyle name="Calculation 6 4 11" xfId="22608"/>
    <cellStyle name="Calculation 6 4 12" xfId="22831"/>
    <cellStyle name="Calculation 6 4 13" xfId="25969"/>
    <cellStyle name="Calculation 6 4 2" xfId="15125"/>
    <cellStyle name="Calculation 6 4 2 10" xfId="31386"/>
    <cellStyle name="Calculation 6 4 2 11" xfId="20868"/>
    <cellStyle name="Calculation 6 4 2 2" xfId="20179"/>
    <cellStyle name="Calculation 6 4 2 2 2" xfId="28113"/>
    <cellStyle name="Calculation 6 4 2 2 3" xfId="30684"/>
    <cellStyle name="Calculation 6 4 2 2 4" xfId="33126"/>
    <cellStyle name="Calculation 6 4 2 2 5" xfId="35530"/>
    <cellStyle name="Calculation 6 4 2 2 6" xfId="37738"/>
    <cellStyle name="Calculation 6 4 2 2 7" xfId="28975"/>
    <cellStyle name="Calculation 6 4 2 2 8" xfId="40364"/>
    <cellStyle name="Calculation 6 4 2 2 9" xfId="42723"/>
    <cellStyle name="Calculation 6 4 2 3" xfId="18697"/>
    <cellStyle name="Calculation 6 4 2 3 2" xfId="26631"/>
    <cellStyle name="Calculation 6 4 2 3 3" xfId="29203"/>
    <cellStyle name="Calculation 6 4 2 3 4" xfId="31645"/>
    <cellStyle name="Calculation 6 4 2 3 5" xfId="34049"/>
    <cellStyle name="Calculation 6 4 2 3 6" xfId="36301"/>
    <cellStyle name="Calculation 6 4 2 3 7" xfId="25331"/>
    <cellStyle name="Calculation 6 4 2 3 8" xfId="38883"/>
    <cellStyle name="Calculation 6 4 2 3 9" xfId="41242"/>
    <cellStyle name="Calculation 6 4 2 4" xfId="20332"/>
    <cellStyle name="Calculation 6 4 2 4 2" xfId="28266"/>
    <cellStyle name="Calculation 6 4 2 4 3" xfId="30837"/>
    <cellStyle name="Calculation 6 4 2 4 4" xfId="33279"/>
    <cellStyle name="Calculation 6 4 2 4 5" xfId="35683"/>
    <cellStyle name="Calculation 6 4 2 4 6" xfId="37885"/>
    <cellStyle name="Calculation 6 4 2 4 7" xfId="21117"/>
    <cellStyle name="Calculation 6 4 2 4 8" xfId="40517"/>
    <cellStyle name="Calculation 6 4 2 4 9" xfId="42876"/>
    <cellStyle name="Calculation 6 4 2 5" xfId="24836"/>
    <cellStyle name="Calculation 6 4 2 6" xfId="21296"/>
    <cellStyle name="Calculation 6 4 2 7" xfId="20996"/>
    <cellStyle name="Calculation 6 4 2 8" xfId="24427"/>
    <cellStyle name="Calculation 6 4 2 9" xfId="38293"/>
    <cellStyle name="Calculation 6 4 3" xfId="17412"/>
    <cellStyle name="Calculation 6 4 3 10" xfId="25022"/>
    <cellStyle name="Calculation 6 4 3 11" xfId="38244"/>
    <cellStyle name="Calculation 6 4 3 2" xfId="20007"/>
    <cellStyle name="Calculation 6 4 3 2 2" xfId="27941"/>
    <cellStyle name="Calculation 6 4 3 2 3" xfId="30512"/>
    <cellStyle name="Calculation 6 4 3 2 4" xfId="32954"/>
    <cellStyle name="Calculation 6 4 3 2 5" xfId="35358"/>
    <cellStyle name="Calculation 6 4 3 2 6" xfId="37571"/>
    <cellStyle name="Calculation 6 4 3 2 7" xfId="25529"/>
    <cellStyle name="Calculation 6 4 3 2 8" xfId="40192"/>
    <cellStyle name="Calculation 6 4 3 2 9" xfId="42551"/>
    <cellStyle name="Calculation 6 4 3 3" xfId="18889"/>
    <cellStyle name="Calculation 6 4 3 3 2" xfId="26823"/>
    <cellStyle name="Calculation 6 4 3 3 3" xfId="29395"/>
    <cellStyle name="Calculation 6 4 3 3 4" xfId="31837"/>
    <cellStyle name="Calculation 6 4 3 3 5" xfId="34241"/>
    <cellStyle name="Calculation 6 4 3 3 6" xfId="36486"/>
    <cellStyle name="Calculation 6 4 3 3 7" xfId="23416"/>
    <cellStyle name="Calculation 6 4 3 3 8" xfId="39075"/>
    <cellStyle name="Calculation 6 4 3 3 9" xfId="41434"/>
    <cellStyle name="Calculation 6 4 3 4" xfId="19712"/>
    <cellStyle name="Calculation 6 4 3 4 2" xfId="27646"/>
    <cellStyle name="Calculation 6 4 3 4 3" xfId="30218"/>
    <cellStyle name="Calculation 6 4 3 4 4" xfId="32660"/>
    <cellStyle name="Calculation 6 4 3 4 5" xfId="35064"/>
    <cellStyle name="Calculation 6 4 3 4 6" xfId="37309"/>
    <cellStyle name="Calculation 6 4 3 4 7" xfId="31378"/>
    <cellStyle name="Calculation 6 4 3 4 8" xfId="39898"/>
    <cellStyle name="Calculation 6 4 3 4 9" xfId="42257"/>
    <cellStyle name="Calculation 6 4 3 5" xfId="25872"/>
    <cellStyle name="Calculation 6 4 3 6" xfId="24973"/>
    <cellStyle name="Calculation 6 4 3 7" xfId="24604"/>
    <cellStyle name="Calculation 6 4 3 8" xfId="21405"/>
    <cellStyle name="Calculation 6 4 3 9" xfId="26233"/>
    <cellStyle name="Calculation 6 4 4" xfId="19524"/>
    <cellStyle name="Calculation 6 4 4 2" xfId="27458"/>
    <cellStyle name="Calculation 6 4 4 3" xfId="30030"/>
    <cellStyle name="Calculation 6 4 4 4" xfId="32472"/>
    <cellStyle name="Calculation 6 4 4 5" xfId="34876"/>
    <cellStyle name="Calculation 6 4 4 6" xfId="37121"/>
    <cellStyle name="Calculation 6 4 4 7" xfId="21204"/>
    <cellStyle name="Calculation 6 4 4 8" xfId="39710"/>
    <cellStyle name="Calculation 6 4 4 9" xfId="42069"/>
    <cellStyle name="Calculation 6 4 5" xfId="19309"/>
    <cellStyle name="Calculation 6 4 5 2" xfId="27243"/>
    <cellStyle name="Calculation 6 4 5 3" xfId="29815"/>
    <cellStyle name="Calculation 6 4 5 4" xfId="32257"/>
    <cellStyle name="Calculation 6 4 5 5" xfId="34661"/>
    <cellStyle name="Calculation 6 4 5 6" xfId="36906"/>
    <cellStyle name="Calculation 6 4 5 7" xfId="24534"/>
    <cellStyle name="Calculation 6 4 5 8" xfId="39495"/>
    <cellStyle name="Calculation 6 4 5 9" xfId="41854"/>
    <cellStyle name="Calculation 6 4 6" xfId="19137"/>
    <cellStyle name="Calculation 6 4 6 2" xfId="27071"/>
    <cellStyle name="Calculation 6 4 6 3" xfId="29643"/>
    <cellStyle name="Calculation 6 4 6 4" xfId="32085"/>
    <cellStyle name="Calculation 6 4 6 5" xfId="34489"/>
    <cellStyle name="Calculation 6 4 6 6" xfId="36734"/>
    <cellStyle name="Calculation 6 4 6 7" xfId="24650"/>
    <cellStyle name="Calculation 6 4 6 8" xfId="39323"/>
    <cellStyle name="Calculation 6 4 6 9" xfId="41682"/>
    <cellStyle name="Calculation 6 4 7" xfId="21828"/>
    <cellStyle name="Calculation 6 4 8" xfId="23661"/>
    <cellStyle name="Calculation 6 4 9" xfId="22268"/>
    <cellStyle name="Calculation 6 5" xfId="2567"/>
    <cellStyle name="Calculation 6 5 10" xfId="23151"/>
    <cellStyle name="Calculation 6 5 11" xfId="22609"/>
    <cellStyle name="Calculation 6 5 12" xfId="28646"/>
    <cellStyle name="Calculation 6 5 13" xfId="25964"/>
    <cellStyle name="Calculation 6 5 2" xfId="15126"/>
    <cellStyle name="Calculation 6 5 2 10" xfId="23049"/>
    <cellStyle name="Calculation 6 5 2 11" xfId="22389"/>
    <cellStyle name="Calculation 6 5 2 2" xfId="18761"/>
    <cellStyle name="Calculation 6 5 2 2 2" xfId="26695"/>
    <cellStyle name="Calculation 6 5 2 2 3" xfId="29267"/>
    <cellStyle name="Calculation 6 5 2 2 4" xfId="31709"/>
    <cellStyle name="Calculation 6 5 2 2 5" xfId="34113"/>
    <cellStyle name="Calculation 6 5 2 2 6" xfId="36365"/>
    <cellStyle name="Calculation 6 5 2 2 7" xfId="35764"/>
    <cellStyle name="Calculation 6 5 2 2 8" xfId="38947"/>
    <cellStyle name="Calculation 6 5 2 2 9" xfId="41306"/>
    <cellStyle name="Calculation 6 5 2 3" xfId="18948"/>
    <cellStyle name="Calculation 6 5 2 3 2" xfId="26882"/>
    <cellStyle name="Calculation 6 5 2 3 3" xfId="29454"/>
    <cellStyle name="Calculation 6 5 2 3 4" xfId="31896"/>
    <cellStyle name="Calculation 6 5 2 3 5" xfId="34300"/>
    <cellStyle name="Calculation 6 5 2 3 6" xfId="36545"/>
    <cellStyle name="Calculation 6 5 2 3 7" xfId="23430"/>
    <cellStyle name="Calculation 6 5 2 3 8" xfId="39134"/>
    <cellStyle name="Calculation 6 5 2 3 9" xfId="41493"/>
    <cellStyle name="Calculation 6 5 2 4" xfId="18619"/>
    <cellStyle name="Calculation 6 5 2 4 2" xfId="26553"/>
    <cellStyle name="Calculation 6 5 2 4 3" xfId="29125"/>
    <cellStyle name="Calculation 6 5 2 4 4" xfId="31567"/>
    <cellStyle name="Calculation 6 5 2 4 5" xfId="33971"/>
    <cellStyle name="Calculation 6 5 2 4 6" xfId="36229"/>
    <cellStyle name="Calculation 6 5 2 4 7" xfId="21431"/>
    <cellStyle name="Calculation 6 5 2 4 8" xfId="38805"/>
    <cellStyle name="Calculation 6 5 2 4 9" xfId="41164"/>
    <cellStyle name="Calculation 6 5 2 5" xfId="24837"/>
    <cellStyle name="Calculation 6 5 2 6" xfId="21295"/>
    <cellStyle name="Calculation 6 5 2 7" xfId="20994"/>
    <cellStyle name="Calculation 6 5 2 8" xfId="25294"/>
    <cellStyle name="Calculation 6 5 2 9" xfId="38331"/>
    <cellStyle name="Calculation 6 5 3" xfId="17413"/>
    <cellStyle name="Calculation 6 5 3 10" xfId="23014"/>
    <cellStyle name="Calculation 6 5 3 11" xfId="23025"/>
    <cellStyle name="Calculation 6 5 3 2" xfId="18590"/>
    <cellStyle name="Calculation 6 5 3 2 2" xfId="26524"/>
    <cellStyle name="Calculation 6 5 3 2 3" xfId="29096"/>
    <cellStyle name="Calculation 6 5 3 2 4" xfId="31538"/>
    <cellStyle name="Calculation 6 5 3 2 5" xfId="33942"/>
    <cellStyle name="Calculation 6 5 3 2 6" xfId="36200"/>
    <cellStyle name="Calculation 6 5 3 2 7" xfId="36083"/>
    <cellStyle name="Calculation 6 5 3 2 8" xfId="38776"/>
    <cellStyle name="Calculation 6 5 3 2 9" xfId="41135"/>
    <cellStyle name="Calculation 6 5 3 3" xfId="20310"/>
    <cellStyle name="Calculation 6 5 3 3 2" xfId="28244"/>
    <cellStyle name="Calculation 6 5 3 3 3" xfId="30815"/>
    <cellStyle name="Calculation 6 5 3 3 4" xfId="33257"/>
    <cellStyle name="Calculation 6 5 3 3 5" xfId="35661"/>
    <cellStyle name="Calculation 6 5 3 3 6" xfId="37863"/>
    <cellStyle name="Calculation 6 5 3 3 7" xfId="25746"/>
    <cellStyle name="Calculation 6 5 3 3 8" xfId="40495"/>
    <cellStyle name="Calculation 6 5 3 3 9" xfId="42854"/>
    <cellStyle name="Calculation 6 5 3 4" xfId="19816"/>
    <cellStyle name="Calculation 6 5 3 4 2" xfId="27750"/>
    <cellStyle name="Calculation 6 5 3 4 3" xfId="30322"/>
    <cellStyle name="Calculation 6 5 3 4 4" xfId="32764"/>
    <cellStyle name="Calculation 6 5 3 4 5" xfId="35168"/>
    <cellStyle name="Calculation 6 5 3 4 6" xfId="37403"/>
    <cellStyle name="Calculation 6 5 3 4 7" xfId="25733"/>
    <cellStyle name="Calculation 6 5 3 4 8" xfId="40002"/>
    <cellStyle name="Calculation 6 5 3 4 9" xfId="42361"/>
    <cellStyle name="Calculation 6 5 3 5" xfId="25873"/>
    <cellStyle name="Calculation 6 5 3 6" xfId="20818"/>
    <cellStyle name="Calculation 6 5 3 7" xfId="21237"/>
    <cellStyle name="Calculation 6 5 3 8" xfId="25184"/>
    <cellStyle name="Calculation 6 5 3 9" xfId="36015"/>
    <cellStyle name="Calculation 6 5 4" xfId="19523"/>
    <cellStyle name="Calculation 6 5 4 2" xfId="27457"/>
    <cellStyle name="Calculation 6 5 4 3" xfId="30029"/>
    <cellStyle name="Calculation 6 5 4 4" xfId="32471"/>
    <cellStyle name="Calculation 6 5 4 5" xfId="34875"/>
    <cellStyle name="Calculation 6 5 4 6" xfId="37120"/>
    <cellStyle name="Calculation 6 5 4 7" xfId="24940"/>
    <cellStyle name="Calculation 6 5 4 8" xfId="39709"/>
    <cellStyle name="Calculation 6 5 4 9" xfId="42068"/>
    <cellStyle name="Calculation 6 5 5" xfId="19308"/>
    <cellStyle name="Calculation 6 5 5 2" xfId="27242"/>
    <cellStyle name="Calculation 6 5 5 3" xfId="29814"/>
    <cellStyle name="Calculation 6 5 5 4" xfId="32256"/>
    <cellStyle name="Calculation 6 5 5 5" xfId="34660"/>
    <cellStyle name="Calculation 6 5 5 6" xfId="36905"/>
    <cellStyle name="Calculation 6 5 5 7" xfId="23954"/>
    <cellStyle name="Calculation 6 5 5 8" xfId="39494"/>
    <cellStyle name="Calculation 6 5 5 9" xfId="41853"/>
    <cellStyle name="Calculation 6 5 6" xfId="19138"/>
    <cellStyle name="Calculation 6 5 6 2" xfId="27072"/>
    <cellStyle name="Calculation 6 5 6 3" xfId="29644"/>
    <cellStyle name="Calculation 6 5 6 4" xfId="32086"/>
    <cellStyle name="Calculation 6 5 6 5" xfId="34490"/>
    <cellStyle name="Calculation 6 5 6 6" xfId="36735"/>
    <cellStyle name="Calculation 6 5 6 7" xfId="23470"/>
    <cellStyle name="Calculation 6 5 6 8" xfId="39324"/>
    <cellStyle name="Calculation 6 5 6 9" xfId="41683"/>
    <cellStyle name="Calculation 6 5 7" xfId="21829"/>
    <cellStyle name="Calculation 6 5 8" xfId="23660"/>
    <cellStyle name="Calculation 6 5 9" xfId="22269"/>
    <cellStyle name="Calculation 6 6" xfId="2568"/>
    <cellStyle name="Calculation 6 6 10" xfId="23150"/>
    <cellStyle name="Calculation 6 6 11" xfId="22610"/>
    <cellStyle name="Calculation 6 6 12" xfId="22830"/>
    <cellStyle name="Calculation 6 6 13" xfId="22755"/>
    <cellStyle name="Calculation 6 6 2" xfId="15127"/>
    <cellStyle name="Calculation 6 6 2 10" xfId="23872"/>
    <cellStyle name="Calculation 6 6 2 11" xfId="22935"/>
    <cellStyle name="Calculation 6 6 2 2" xfId="18760"/>
    <cellStyle name="Calculation 6 6 2 2 2" xfId="26694"/>
    <cellStyle name="Calculation 6 6 2 2 3" xfId="29266"/>
    <cellStyle name="Calculation 6 6 2 2 4" xfId="31708"/>
    <cellStyle name="Calculation 6 6 2 2 5" xfId="34112"/>
    <cellStyle name="Calculation 6 6 2 2 6" xfId="36364"/>
    <cellStyle name="Calculation 6 6 2 2 7" xfId="38418"/>
    <cellStyle name="Calculation 6 6 2 2 8" xfId="38946"/>
    <cellStyle name="Calculation 6 6 2 2 9" xfId="41305"/>
    <cellStyle name="Calculation 6 6 2 3" xfId="18947"/>
    <cellStyle name="Calculation 6 6 2 3 2" xfId="26881"/>
    <cellStyle name="Calculation 6 6 2 3 3" xfId="29453"/>
    <cellStyle name="Calculation 6 6 2 3 4" xfId="31895"/>
    <cellStyle name="Calculation 6 6 2 3 5" xfId="34299"/>
    <cellStyle name="Calculation 6 6 2 3 6" xfId="36544"/>
    <cellStyle name="Calculation 6 6 2 3 7" xfId="21447"/>
    <cellStyle name="Calculation 6 6 2 3 8" xfId="39133"/>
    <cellStyle name="Calculation 6 6 2 3 9" xfId="41492"/>
    <cellStyle name="Calculation 6 6 2 4" xfId="19802"/>
    <cellStyle name="Calculation 6 6 2 4 2" xfId="27736"/>
    <cellStyle name="Calculation 6 6 2 4 3" xfId="30308"/>
    <cellStyle name="Calculation 6 6 2 4 4" xfId="32750"/>
    <cellStyle name="Calculation 6 6 2 4 5" xfId="35154"/>
    <cellStyle name="Calculation 6 6 2 4 6" xfId="37389"/>
    <cellStyle name="Calculation 6 6 2 4 7" xfId="20950"/>
    <cellStyle name="Calculation 6 6 2 4 8" xfId="39988"/>
    <cellStyle name="Calculation 6 6 2 4 9" xfId="42347"/>
    <cellStyle name="Calculation 6 6 2 5" xfId="24838"/>
    <cellStyle name="Calculation 6 6 2 6" xfId="25433"/>
    <cellStyle name="Calculation 6 6 2 7" xfId="24136"/>
    <cellStyle name="Calculation 6 6 2 8" xfId="21627"/>
    <cellStyle name="Calculation 6 6 2 9" xfId="38194"/>
    <cellStyle name="Calculation 6 6 3" xfId="17414"/>
    <cellStyle name="Calculation 6 6 3 10" xfId="38401"/>
    <cellStyle name="Calculation 6 6 3 11" xfId="23024"/>
    <cellStyle name="Calculation 6 6 3 2" xfId="20006"/>
    <cellStyle name="Calculation 6 6 3 2 2" xfId="27940"/>
    <cellStyle name="Calculation 6 6 3 2 3" xfId="30511"/>
    <cellStyle name="Calculation 6 6 3 2 4" xfId="32953"/>
    <cellStyle name="Calculation 6 6 3 2 5" xfId="35357"/>
    <cellStyle name="Calculation 6 6 3 2 6" xfId="37570"/>
    <cellStyle name="Calculation 6 6 3 2 7" xfId="36052"/>
    <cellStyle name="Calculation 6 6 3 2 8" xfId="40191"/>
    <cellStyle name="Calculation 6 6 3 2 9" xfId="42550"/>
    <cellStyle name="Calculation 6 6 3 3" xfId="20081"/>
    <cellStyle name="Calculation 6 6 3 3 2" xfId="28015"/>
    <cellStyle name="Calculation 6 6 3 3 3" xfId="30586"/>
    <cellStyle name="Calculation 6 6 3 3 4" xfId="33028"/>
    <cellStyle name="Calculation 6 6 3 3 5" xfId="35432"/>
    <cellStyle name="Calculation 6 6 3 3 6" xfId="37640"/>
    <cellStyle name="Calculation 6 6 3 3 7" xfId="22103"/>
    <cellStyle name="Calculation 6 6 3 3 8" xfId="40266"/>
    <cellStyle name="Calculation 6 6 3 3 9" xfId="42625"/>
    <cellStyle name="Calculation 6 6 3 4" xfId="18635"/>
    <cellStyle name="Calculation 6 6 3 4 2" xfId="26569"/>
    <cellStyle name="Calculation 6 6 3 4 3" xfId="29141"/>
    <cellStyle name="Calculation 6 6 3 4 4" xfId="31583"/>
    <cellStyle name="Calculation 6 6 3 4 5" xfId="33987"/>
    <cellStyle name="Calculation 6 6 3 4 6" xfId="36245"/>
    <cellStyle name="Calculation 6 6 3 4 7" xfId="23919"/>
    <cellStyle name="Calculation 6 6 3 4 8" xfId="38821"/>
    <cellStyle name="Calculation 6 6 3 4 9" xfId="41180"/>
    <cellStyle name="Calculation 6 6 3 5" xfId="25874"/>
    <cellStyle name="Calculation 6 6 3 6" xfId="24968"/>
    <cellStyle name="Calculation 6 6 3 7" xfId="25388"/>
    <cellStyle name="Calculation 6 6 3 8" xfId="25185"/>
    <cellStyle name="Calculation 6 6 3 9" xfId="23898"/>
    <cellStyle name="Calculation 6 6 4" xfId="19522"/>
    <cellStyle name="Calculation 6 6 4 2" xfId="27456"/>
    <cellStyle name="Calculation 6 6 4 3" xfId="30028"/>
    <cellStyle name="Calculation 6 6 4 4" xfId="32470"/>
    <cellStyle name="Calculation 6 6 4 5" xfId="34874"/>
    <cellStyle name="Calculation 6 6 4 6" xfId="37119"/>
    <cellStyle name="Calculation 6 6 4 7" xfId="25075"/>
    <cellStyle name="Calculation 6 6 4 8" xfId="39708"/>
    <cellStyle name="Calculation 6 6 4 9" xfId="42067"/>
    <cellStyle name="Calculation 6 6 5" xfId="19307"/>
    <cellStyle name="Calculation 6 6 5 2" xfId="27241"/>
    <cellStyle name="Calculation 6 6 5 3" xfId="29813"/>
    <cellStyle name="Calculation 6 6 5 4" xfId="32255"/>
    <cellStyle name="Calculation 6 6 5 5" xfId="34659"/>
    <cellStyle name="Calculation 6 6 5 6" xfId="36904"/>
    <cellStyle name="Calculation 6 6 5 7" xfId="25019"/>
    <cellStyle name="Calculation 6 6 5 8" xfId="39493"/>
    <cellStyle name="Calculation 6 6 5 9" xfId="41852"/>
    <cellStyle name="Calculation 6 6 6" xfId="19139"/>
    <cellStyle name="Calculation 6 6 6 2" xfId="27073"/>
    <cellStyle name="Calculation 6 6 6 3" xfId="29645"/>
    <cellStyle name="Calculation 6 6 6 4" xfId="32087"/>
    <cellStyle name="Calculation 6 6 6 5" xfId="34491"/>
    <cellStyle name="Calculation 6 6 6 6" xfId="36736"/>
    <cellStyle name="Calculation 6 6 6 7" xfId="21194"/>
    <cellStyle name="Calculation 6 6 6 8" xfId="39325"/>
    <cellStyle name="Calculation 6 6 6 9" xfId="41684"/>
    <cellStyle name="Calculation 6 6 7" xfId="21830"/>
    <cellStyle name="Calculation 6 6 8" xfId="23659"/>
    <cellStyle name="Calculation 6 6 9" xfId="22270"/>
    <cellStyle name="Calculation 6 7" xfId="2569"/>
    <cellStyle name="Calculation 6 7 10" xfId="22611"/>
    <cellStyle name="Calculation 6 7 11" xfId="28647"/>
    <cellStyle name="Calculation 6 7 12" xfId="22756"/>
    <cellStyle name="Calculation 6 7 2" xfId="15128"/>
    <cellStyle name="Calculation 6 7 2 10" xfId="20963"/>
    <cellStyle name="Calculation 6 7 2 11" xfId="25829"/>
    <cellStyle name="Calculation 6 7 2 2" xfId="20172"/>
    <cellStyle name="Calculation 6 7 2 2 2" xfId="28106"/>
    <cellStyle name="Calculation 6 7 2 2 3" xfId="30677"/>
    <cellStyle name="Calculation 6 7 2 2 4" xfId="33119"/>
    <cellStyle name="Calculation 6 7 2 2 5" xfId="35523"/>
    <cellStyle name="Calculation 6 7 2 2 6" xfId="37731"/>
    <cellStyle name="Calculation 6 7 2 2 7" xfId="21581"/>
    <cellStyle name="Calculation 6 7 2 2 8" xfId="40357"/>
    <cellStyle name="Calculation 6 7 2 2 9" xfId="42716"/>
    <cellStyle name="Calculation 6 7 2 3" xfId="20115"/>
    <cellStyle name="Calculation 6 7 2 3 2" xfId="28049"/>
    <cellStyle name="Calculation 6 7 2 3 3" xfId="30620"/>
    <cellStyle name="Calculation 6 7 2 3 4" xfId="33062"/>
    <cellStyle name="Calculation 6 7 2 3 5" xfId="35466"/>
    <cellStyle name="Calculation 6 7 2 3 6" xfId="37674"/>
    <cellStyle name="Calculation 6 7 2 3 7" xfId="33799"/>
    <cellStyle name="Calculation 6 7 2 3 8" xfId="40300"/>
    <cellStyle name="Calculation 6 7 2 3 9" xfId="42659"/>
    <cellStyle name="Calculation 6 7 2 4" xfId="19801"/>
    <cellStyle name="Calculation 6 7 2 4 2" xfId="27735"/>
    <cellStyle name="Calculation 6 7 2 4 3" xfId="30307"/>
    <cellStyle name="Calculation 6 7 2 4 4" xfId="32749"/>
    <cellStyle name="Calculation 6 7 2 4 5" xfId="35153"/>
    <cellStyle name="Calculation 6 7 2 4 6" xfId="37388"/>
    <cellStyle name="Calculation 6 7 2 4 7" xfId="20800"/>
    <cellStyle name="Calculation 6 7 2 4 8" xfId="39987"/>
    <cellStyle name="Calculation 6 7 2 4 9" xfId="42346"/>
    <cellStyle name="Calculation 6 7 2 5" xfId="24839"/>
    <cellStyle name="Calculation 6 7 2 6" xfId="25448"/>
    <cellStyle name="Calculation 6 7 2 7" xfId="25159"/>
    <cellStyle name="Calculation 6 7 2 8" xfId="24428"/>
    <cellStyle name="Calculation 6 7 2 9" xfId="38172"/>
    <cellStyle name="Calculation 6 7 3" xfId="19521"/>
    <cellStyle name="Calculation 6 7 3 2" xfId="27455"/>
    <cellStyle name="Calculation 6 7 3 3" xfId="30027"/>
    <cellStyle name="Calculation 6 7 3 4" xfId="32469"/>
    <cellStyle name="Calculation 6 7 3 5" xfId="34873"/>
    <cellStyle name="Calculation 6 7 3 6" xfId="37118"/>
    <cellStyle name="Calculation 6 7 3 7" xfId="25068"/>
    <cellStyle name="Calculation 6 7 3 8" xfId="39707"/>
    <cellStyle name="Calculation 6 7 3 9" xfId="42066"/>
    <cellStyle name="Calculation 6 7 4" xfId="19306"/>
    <cellStyle name="Calculation 6 7 4 2" xfId="27240"/>
    <cellStyle name="Calculation 6 7 4 3" xfId="29812"/>
    <cellStyle name="Calculation 6 7 4 4" xfId="32254"/>
    <cellStyle name="Calculation 6 7 4 5" xfId="34658"/>
    <cellStyle name="Calculation 6 7 4 6" xfId="36903"/>
    <cellStyle name="Calculation 6 7 4 7" xfId="22405"/>
    <cellStyle name="Calculation 6 7 4 8" xfId="39492"/>
    <cellStyle name="Calculation 6 7 4 9" xfId="41851"/>
    <cellStyle name="Calculation 6 7 5" xfId="19140"/>
    <cellStyle name="Calculation 6 7 5 2" xfId="27074"/>
    <cellStyle name="Calculation 6 7 5 3" xfId="29646"/>
    <cellStyle name="Calculation 6 7 5 4" xfId="32088"/>
    <cellStyle name="Calculation 6 7 5 5" xfId="34492"/>
    <cellStyle name="Calculation 6 7 5 6" xfId="36737"/>
    <cellStyle name="Calculation 6 7 5 7" xfId="30920"/>
    <cellStyle name="Calculation 6 7 5 8" xfId="39326"/>
    <cellStyle name="Calculation 6 7 5 9" xfId="41685"/>
    <cellStyle name="Calculation 6 7 6" xfId="21831"/>
    <cellStyle name="Calculation 6 7 7" xfId="23658"/>
    <cellStyle name="Calculation 6 7 8" xfId="22271"/>
    <cellStyle name="Calculation 6 7 9" xfId="23149"/>
    <cellStyle name="Calculation 6 8" xfId="2570"/>
    <cellStyle name="Calculation 6 8 10" xfId="22612"/>
    <cellStyle name="Calculation 6 8 11" xfId="22829"/>
    <cellStyle name="Calculation 6 8 12" xfId="25971"/>
    <cellStyle name="Calculation 6 8 2" xfId="15129"/>
    <cellStyle name="Calculation 6 8 2 10" xfId="22457"/>
    <cellStyle name="Calculation 6 8 2 11" xfId="22936"/>
    <cellStyle name="Calculation 6 8 2 2" xfId="20177"/>
    <cellStyle name="Calculation 6 8 2 2 2" xfId="28111"/>
    <cellStyle name="Calculation 6 8 2 2 3" xfId="30682"/>
    <cellStyle name="Calculation 6 8 2 2 4" xfId="33124"/>
    <cellStyle name="Calculation 6 8 2 2 5" xfId="35528"/>
    <cellStyle name="Calculation 6 8 2 2 6" xfId="37736"/>
    <cellStyle name="Calculation 6 8 2 2 7" xfId="36058"/>
    <cellStyle name="Calculation 6 8 2 2 8" xfId="40362"/>
    <cellStyle name="Calculation 6 8 2 2 9" xfId="42721"/>
    <cellStyle name="Calculation 6 8 2 3" xfId="20114"/>
    <cellStyle name="Calculation 6 8 2 3 2" xfId="28048"/>
    <cellStyle name="Calculation 6 8 2 3 3" xfId="30619"/>
    <cellStyle name="Calculation 6 8 2 3 4" xfId="33061"/>
    <cellStyle name="Calculation 6 8 2 3 5" xfId="35465"/>
    <cellStyle name="Calculation 6 8 2 3 6" xfId="37673"/>
    <cellStyle name="Calculation 6 8 2 3 7" xfId="24481"/>
    <cellStyle name="Calculation 6 8 2 3 8" xfId="40299"/>
    <cellStyle name="Calculation 6 8 2 3 9" xfId="42658"/>
    <cellStyle name="Calculation 6 8 2 4" xfId="19685"/>
    <cellStyle name="Calculation 6 8 2 4 2" xfId="27619"/>
    <cellStyle name="Calculation 6 8 2 4 3" xfId="30191"/>
    <cellStyle name="Calculation 6 8 2 4 4" xfId="32633"/>
    <cellStyle name="Calculation 6 8 2 4 5" xfId="35037"/>
    <cellStyle name="Calculation 6 8 2 4 6" xfId="37282"/>
    <cellStyle name="Calculation 6 8 2 4 7" xfId="25268"/>
    <cellStyle name="Calculation 6 8 2 4 8" xfId="39871"/>
    <cellStyle name="Calculation 6 8 2 4 9" xfId="42230"/>
    <cellStyle name="Calculation 6 8 2 5" xfId="24840"/>
    <cellStyle name="Calculation 6 8 2 6" xfId="21294"/>
    <cellStyle name="Calculation 6 8 2 7" xfId="24137"/>
    <cellStyle name="Calculation 6 8 2 8" xfId="21626"/>
    <cellStyle name="Calculation 6 8 2 9" xfId="22379"/>
    <cellStyle name="Calculation 6 8 3" xfId="19520"/>
    <cellStyle name="Calculation 6 8 3 2" xfId="27454"/>
    <cellStyle name="Calculation 6 8 3 3" xfId="30026"/>
    <cellStyle name="Calculation 6 8 3 4" xfId="32468"/>
    <cellStyle name="Calculation 6 8 3 5" xfId="34872"/>
    <cellStyle name="Calculation 6 8 3 6" xfId="37117"/>
    <cellStyle name="Calculation 6 8 3 7" xfId="25630"/>
    <cellStyle name="Calculation 6 8 3 8" xfId="39706"/>
    <cellStyle name="Calculation 6 8 3 9" xfId="42065"/>
    <cellStyle name="Calculation 6 8 4" xfId="19305"/>
    <cellStyle name="Calculation 6 8 4 2" xfId="27239"/>
    <cellStyle name="Calculation 6 8 4 3" xfId="29811"/>
    <cellStyle name="Calculation 6 8 4 4" xfId="32253"/>
    <cellStyle name="Calculation 6 8 4 5" xfId="34657"/>
    <cellStyle name="Calculation 6 8 4 6" xfId="36902"/>
    <cellStyle name="Calculation 6 8 4 7" xfId="22394"/>
    <cellStyle name="Calculation 6 8 4 8" xfId="39491"/>
    <cellStyle name="Calculation 6 8 4 9" xfId="41850"/>
    <cellStyle name="Calculation 6 8 5" xfId="19141"/>
    <cellStyle name="Calculation 6 8 5 2" xfId="27075"/>
    <cellStyle name="Calculation 6 8 5 3" xfId="29647"/>
    <cellStyle name="Calculation 6 8 5 4" xfId="32089"/>
    <cellStyle name="Calculation 6 8 5 5" xfId="34493"/>
    <cellStyle name="Calculation 6 8 5 6" xfId="36738"/>
    <cellStyle name="Calculation 6 8 5 7" xfId="23945"/>
    <cellStyle name="Calculation 6 8 5 8" xfId="39327"/>
    <cellStyle name="Calculation 6 8 5 9" xfId="41686"/>
    <cellStyle name="Calculation 6 8 6" xfId="21832"/>
    <cellStyle name="Calculation 6 8 7" xfId="23657"/>
    <cellStyle name="Calculation 6 8 8" xfId="22272"/>
    <cellStyle name="Calculation 6 8 9" xfId="23148"/>
    <cellStyle name="Calculation 6 9" xfId="2571"/>
    <cellStyle name="Calculation 6 9 10" xfId="22613"/>
    <cellStyle name="Calculation 6 9 11" xfId="28648"/>
    <cellStyle name="Calculation 6 9 12" xfId="22757"/>
    <cellStyle name="Calculation 6 9 2" xfId="15130"/>
    <cellStyle name="Calculation 6 9 2 10" xfId="36011"/>
    <cellStyle name="Calculation 6 9 2 11" xfId="23019"/>
    <cellStyle name="Calculation 6 9 2 2" xfId="18759"/>
    <cellStyle name="Calculation 6 9 2 2 2" xfId="26693"/>
    <cellStyle name="Calculation 6 9 2 2 3" xfId="29265"/>
    <cellStyle name="Calculation 6 9 2 2 4" xfId="31707"/>
    <cellStyle name="Calculation 6 9 2 2 5" xfId="34111"/>
    <cellStyle name="Calculation 6 9 2 2 6" xfId="36363"/>
    <cellStyle name="Calculation 6 9 2 2 7" xfId="25839"/>
    <cellStyle name="Calculation 6 9 2 2 8" xfId="38945"/>
    <cellStyle name="Calculation 6 9 2 2 9" xfId="41304"/>
    <cellStyle name="Calculation 6 9 2 3" xfId="20359"/>
    <cellStyle name="Calculation 6 9 2 3 2" xfId="28293"/>
    <cellStyle name="Calculation 6 9 2 3 3" xfId="30864"/>
    <cellStyle name="Calculation 6 9 2 3 4" xfId="33306"/>
    <cellStyle name="Calculation 6 9 2 3 5" xfId="35710"/>
    <cellStyle name="Calculation 6 9 2 3 6" xfId="37912"/>
    <cellStyle name="Calculation 6 9 2 3 7" xfId="36065"/>
    <cellStyle name="Calculation 6 9 2 3 8" xfId="40544"/>
    <cellStyle name="Calculation 6 9 2 3 9" xfId="42903"/>
    <cellStyle name="Calculation 6 9 2 4" xfId="18911"/>
    <cellStyle name="Calculation 6 9 2 4 2" xfId="26845"/>
    <cellStyle name="Calculation 6 9 2 4 3" xfId="29417"/>
    <cellStyle name="Calculation 6 9 2 4 4" xfId="31859"/>
    <cellStyle name="Calculation 6 9 2 4 5" xfId="34263"/>
    <cellStyle name="Calculation 6 9 2 4 6" xfId="36508"/>
    <cellStyle name="Calculation 6 9 2 4 7" xfId="24227"/>
    <cellStyle name="Calculation 6 9 2 4 8" xfId="39097"/>
    <cellStyle name="Calculation 6 9 2 4 9" xfId="41456"/>
    <cellStyle name="Calculation 6 9 2 5" xfId="24841"/>
    <cellStyle name="Calculation 6 9 2 6" xfId="25447"/>
    <cellStyle name="Calculation 6 9 2 7" xfId="20995"/>
    <cellStyle name="Calculation 6 9 2 8" xfId="21140"/>
    <cellStyle name="Calculation 6 9 2 9" xfId="23004"/>
    <cellStyle name="Calculation 6 9 3" xfId="19519"/>
    <cellStyle name="Calculation 6 9 3 2" xfId="27453"/>
    <cellStyle name="Calculation 6 9 3 3" xfId="30025"/>
    <cellStyle name="Calculation 6 9 3 4" xfId="32467"/>
    <cellStyle name="Calculation 6 9 3 5" xfId="34871"/>
    <cellStyle name="Calculation 6 9 3 6" xfId="37116"/>
    <cellStyle name="Calculation 6 9 3 7" xfId="26156"/>
    <cellStyle name="Calculation 6 9 3 8" xfId="39705"/>
    <cellStyle name="Calculation 6 9 3 9" xfId="42064"/>
    <cellStyle name="Calculation 6 9 4" xfId="19304"/>
    <cellStyle name="Calculation 6 9 4 2" xfId="27238"/>
    <cellStyle name="Calculation 6 9 4 3" xfId="29810"/>
    <cellStyle name="Calculation 6 9 4 4" xfId="32252"/>
    <cellStyle name="Calculation 6 9 4 5" xfId="34656"/>
    <cellStyle name="Calculation 6 9 4 6" xfId="36901"/>
    <cellStyle name="Calculation 6 9 4 7" xfId="21678"/>
    <cellStyle name="Calculation 6 9 4 8" xfId="39490"/>
    <cellStyle name="Calculation 6 9 4 9" xfId="41849"/>
    <cellStyle name="Calculation 6 9 5" xfId="19142"/>
    <cellStyle name="Calculation 6 9 5 2" xfId="27076"/>
    <cellStyle name="Calculation 6 9 5 3" xfId="29648"/>
    <cellStyle name="Calculation 6 9 5 4" xfId="32090"/>
    <cellStyle name="Calculation 6 9 5 5" xfId="34494"/>
    <cellStyle name="Calculation 6 9 5 6" xfId="36739"/>
    <cellStyle name="Calculation 6 9 5 7" xfId="28964"/>
    <cellStyle name="Calculation 6 9 5 8" xfId="39328"/>
    <cellStyle name="Calculation 6 9 5 9" xfId="41687"/>
    <cellStyle name="Calculation 6 9 6" xfId="21833"/>
    <cellStyle name="Calculation 6 9 7" xfId="23656"/>
    <cellStyle name="Calculation 6 9 8" xfId="22273"/>
    <cellStyle name="Calculation 6 9 9" xfId="23147"/>
    <cellStyle name="Calculation 7" xfId="2572"/>
    <cellStyle name="Calculation 7 10" xfId="2573"/>
    <cellStyle name="Calculation 7 10 10" xfId="22615"/>
    <cellStyle name="Calculation 7 10 11" xfId="23326"/>
    <cellStyle name="Calculation 7 10 12" xfId="38593"/>
    <cellStyle name="Calculation 7 10 2" xfId="15132"/>
    <cellStyle name="Calculation 7 10 2 10" xfId="24047"/>
    <cellStyle name="Calculation 7 10 2 11" xfId="38399"/>
    <cellStyle name="Calculation 7 10 2 2" xfId="18758"/>
    <cellStyle name="Calculation 7 10 2 2 2" xfId="26692"/>
    <cellStyle name="Calculation 7 10 2 2 3" xfId="29264"/>
    <cellStyle name="Calculation 7 10 2 2 4" xfId="31706"/>
    <cellStyle name="Calculation 7 10 2 2 5" xfId="34110"/>
    <cellStyle name="Calculation 7 10 2 2 6" xfId="36362"/>
    <cellStyle name="Calculation 7 10 2 2 7" xfId="33793"/>
    <cellStyle name="Calculation 7 10 2 2 8" xfId="38944"/>
    <cellStyle name="Calculation 7 10 2 2 9" xfId="41303"/>
    <cellStyle name="Calculation 7 10 2 3" xfId="20364"/>
    <cellStyle name="Calculation 7 10 2 3 2" xfId="28298"/>
    <cellStyle name="Calculation 7 10 2 3 3" xfId="30869"/>
    <cellStyle name="Calculation 7 10 2 3 4" xfId="33311"/>
    <cellStyle name="Calculation 7 10 2 3 5" xfId="35715"/>
    <cellStyle name="Calculation 7 10 2 3 6" xfId="37917"/>
    <cellStyle name="Calculation 7 10 2 3 7" xfId="25274"/>
    <cellStyle name="Calculation 7 10 2 3 8" xfId="40549"/>
    <cellStyle name="Calculation 7 10 2 3 9" xfId="42908"/>
    <cellStyle name="Calculation 7 10 2 4" xfId="18679"/>
    <cellStyle name="Calculation 7 10 2 4 2" xfId="26613"/>
    <cellStyle name="Calculation 7 10 2 4 3" xfId="29185"/>
    <cellStyle name="Calculation 7 10 2 4 4" xfId="31627"/>
    <cellStyle name="Calculation 7 10 2 4 5" xfId="34031"/>
    <cellStyle name="Calculation 7 10 2 4 6" xfId="36283"/>
    <cellStyle name="Calculation 7 10 2 4 7" xfId="25702"/>
    <cellStyle name="Calculation 7 10 2 4 8" xfId="38865"/>
    <cellStyle name="Calculation 7 10 2 4 9" xfId="41224"/>
    <cellStyle name="Calculation 7 10 2 5" xfId="24843"/>
    <cellStyle name="Calculation 7 10 2 6" xfId="25446"/>
    <cellStyle name="Calculation 7 10 2 7" xfId="25160"/>
    <cellStyle name="Calculation 7 10 2 8" xfId="21142"/>
    <cellStyle name="Calculation 7 10 2 9" xfId="38261"/>
    <cellStyle name="Calculation 7 10 3" xfId="19517"/>
    <cellStyle name="Calculation 7 10 3 2" xfId="27451"/>
    <cellStyle name="Calculation 7 10 3 3" xfId="30023"/>
    <cellStyle name="Calculation 7 10 3 4" xfId="32465"/>
    <cellStyle name="Calculation 7 10 3 5" xfId="34869"/>
    <cellStyle name="Calculation 7 10 3 6" xfId="37114"/>
    <cellStyle name="Calculation 7 10 3 7" xfId="24255"/>
    <cellStyle name="Calculation 7 10 3 8" xfId="39703"/>
    <cellStyle name="Calculation 7 10 3 9" xfId="42062"/>
    <cellStyle name="Calculation 7 10 4" xfId="19302"/>
    <cellStyle name="Calculation 7 10 4 2" xfId="27236"/>
    <cellStyle name="Calculation 7 10 4 3" xfId="29808"/>
    <cellStyle name="Calculation 7 10 4 4" xfId="32250"/>
    <cellStyle name="Calculation 7 10 4 5" xfId="34654"/>
    <cellStyle name="Calculation 7 10 4 6" xfId="36899"/>
    <cellStyle name="Calculation 7 10 4 7" xfId="25034"/>
    <cellStyle name="Calculation 7 10 4 8" xfId="39488"/>
    <cellStyle name="Calculation 7 10 4 9" xfId="41847"/>
    <cellStyle name="Calculation 7 10 5" xfId="20061"/>
    <cellStyle name="Calculation 7 10 5 2" xfId="27995"/>
    <cellStyle name="Calculation 7 10 5 3" xfId="30566"/>
    <cellStyle name="Calculation 7 10 5 4" xfId="33008"/>
    <cellStyle name="Calculation 7 10 5 5" xfId="35412"/>
    <cellStyle name="Calculation 7 10 5 6" xfId="37625"/>
    <cellStyle name="Calculation 7 10 5 7" xfId="21218"/>
    <cellStyle name="Calculation 7 10 5 8" xfId="40246"/>
    <cellStyle name="Calculation 7 10 5 9" xfId="42605"/>
    <cellStyle name="Calculation 7 10 6" xfId="21835"/>
    <cellStyle name="Calculation 7 10 7" xfId="26166"/>
    <cellStyle name="Calculation 7 10 8" xfId="28834"/>
    <cellStyle name="Calculation 7 10 9" xfId="31302"/>
    <cellStyle name="Calculation 7 11" xfId="2574"/>
    <cellStyle name="Calculation 7 11 10" xfId="22616"/>
    <cellStyle name="Calculation 7 11 11" xfId="22828"/>
    <cellStyle name="Calculation 7 11 12" xfId="22758"/>
    <cellStyle name="Calculation 7 11 2" xfId="15133"/>
    <cellStyle name="Calculation 7 11 2 10" xfId="20874"/>
    <cellStyle name="Calculation 7 11 2 11" xfId="22938"/>
    <cellStyle name="Calculation 7 11 2 2" xfId="20175"/>
    <cellStyle name="Calculation 7 11 2 2 2" xfId="28109"/>
    <cellStyle name="Calculation 7 11 2 2 3" xfId="30680"/>
    <cellStyle name="Calculation 7 11 2 2 4" xfId="33122"/>
    <cellStyle name="Calculation 7 11 2 2 5" xfId="35526"/>
    <cellStyle name="Calculation 7 11 2 2 6" xfId="37734"/>
    <cellStyle name="Calculation 7 11 2 2 7" xfId="24469"/>
    <cellStyle name="Calculation 7 11 2 2 8" xfId="40360"/>
    <cellStyle name="Calculation 7 11 2 2 9" xfId="42719"/>
    <cellStyle name="Calculation 7 11 2 3" xfId="18696"/>
    <cellStyle name="Calculation 7 11 2 3 2" xfId="26630"/>
    <cellStyle name="Calculation 7 11 2 3 3" xfId="29202"/>
    <cellStyle name="Calculation 7 11 2 3 4" xfId="31644"/>
    <cellStyle name="Calculation 7 11 2 3 5" xfId="34048"/>
    <cellStyle name="Calculation 7 11 2 3 6" xfId="36300"/>
    <cellStyle name="Calculation 7 11 2 3 7" xfId="21435"/>
    <cellStyle name="Calculation 7 11 2 3 8" xfId="38882"/>
    <cellStyle name="Calculation 7 11 2 3 9" xfId="41241"/>
    <cellStyle name="Calculation 7 11 2 4" xfId="19686"/>
    <cellStyle name="Calculation 7 11 2 4 2" xfId="27620"/>
    <cellStyle name="Calculation 7 11 2 4 3" xfId="30192"/>
    <cellStyle name="Calculation 7 11 2 4 4" xfId="32634"/>
    <cellStyle name="Calculation 7 11 2 4 5" xfId="35038"/>
    <cellStyle name="Calculation 7 11 2 4 6" xfId="37283"/>
    <cellStyle name="Calculation 7 11 2 4 7" xfId="24553"/>
    <cellStyle name="Calculation 7 11 2 4 8" xfId="39872"/>
    <cellStyle name="Calculation 7 11 2 4 9" xfId="42231"/>
    <cellStyle name="Calculation 7 11 2 5" xfId="24844"/>
    <cellStyle name="Calculation 7 11 2 6" xfId="21292"/>
    <cellStyle name="Calculation 7 11 2 7" xfId="24139"/>
    <cellStyle name="Calculation 7 11 2 8" xfId="24659"/>
    <cellStyle name="Calculation 7 11 2 9" xfId="38294"/>
    <cellStyle name="Calculation 7 11 3" xfId="19516"/>
    <cellStyle name="Calculation 7 11 3 2" xfId="27450"/>
    <cellStyle name="Calculation 7 11 3 3" xfId="30022"/>
    <cellStyle name="Calculation 7 11 3 4" xfId="32464"/>
    <cellStyle name="Calculation 7 11 3 5" xfId="34868"/>
    <cellStyle name="Calculation 7 11 3 6" xfId="37113"/>
    <cellStyle name="Calculation 7 11 3 7" xfId="26237"/>
    <cellStyle name="Calculation 7 11 3 8" xfId="39702"/>
    <cellStyle name="Calculation 7 11 3 9" xfId="42061"/>
    <cellStyle name="Calculation 7 11 4" xfId="19301"/>
    <cellStyle name="Calculation 7 11 4 2" xfId="27235"/>
    <cellStyle name="Calculation 7 11 4 3" xfId="29807"/>
    <cellStyle name="Calculation 7 11 4 4" xfId="32249"/>
    <cellStyle name="Calculation 7 11 4 5" xfId="34653"/>
    <cellStyle name="Calculation 7 11 4 6" xfId="36898"/>
    <cellStyle name="Calculation 7 11 4 7" xfId="33809"/>
    <cellStyle name="Calculation 7 11 4 8" xfId="39487"/>
    <cellStyle name="Calculation 7 11 4 9" xfId="41846"/>
    <cellStyle name="Calculation 7 11 5" xfId="19144"/>
    <cellStyle name="Calculation 7 11 5 2" xfId="27078"/>
    <cellStyle name="Calculation 7 11 5 3" xfId="29650"/>
    <cellStyle name="Calculation 7 11 5 4" xfId="32092"/>
    <cellStyle name="Calculation 7 11 5 5" xfId="34496"/>
    <cellStyle name="Calculation 7 11 5 6" xfId="36741"/>
    <cellStyle name="Calculation 7 11 5 7" xfId="23471"/>
    <cellStyle name="Calculation 7 11 5 8" xfId="39330"/>
    <cellStyle name="Calculation 7 11 5 9" xfId="41689"/>
    <cellStyle name="Calculation 7 11 6" xfId="21836"/>
    <cellStyle name="Calculation 7 11 7" xfId="23654"/>
    <cellStyle name="Calculation 7 11 8" xfId="22275"/>
    <cellStyle name="Calculation 7 11 9" xfId="23145"/>
    <cellStyle name="Calculation 7 12" xfId="2575"/>
    <cellStyle name="Calculation 7 12 10" xfId="22617"/>
    <cellStyle name="Calculation 7 12 11" xfId="21421"/>
    <cellStyle name="Calculation 7 12 12" xfId="38592"/>
    <cellStyle name="Calculation 7 12 2" xfId="15134"/>
    <cellStyle name="Calculation 7 12 2 10" xfId="22456"/>
    <cellStyle name="Calculation 7 12 2 11" xfId="22939"/>
    <cellStyle name="Calculation 7 12 2 2" xfId="18757"/>
    <cellStyle name="Calculation 7 12 2 2 2" xfId="26691"/>
    <cellStyle name="Calculation 7 12 2 2 3" xfId="29263"/>
    <cellStyle name="Calculation 7 12 2 2 4" xfId="31705"/>
    <cellStyle name="Calculation 7 12 2 2 5" xfId="34109"/>
    <cellStyle name="Calculation 7 12 2 2 6" xfId="36361"/>
    <cellStyle name="Calculation 7 12 2 2 7" xfId="25837"/>
    <cellStyle name="Calculation 7 12 2 2 8" xfId="38943"/>
    <cellStyle name="Calculation 7 12 2 2 9" xfId="41302"/>
    <cellStyle name="Calculation 7 12 2 3" xfId="18946"/>
    <cellStyle name="Calculation 7 12 2 3 2" xfId="26880"/>
    <cellStyle name="Calculation 7 12 2 3 3" xfId="29452"/>
    <cellStyle name="Calculation 7 12 2 3 4" xfId="31894"/>
    <cellStyle name="Calculation 7 12 2 3 5" xfId="34298"/>
    <cellStyle name="Calculation 7 12 2 3 6" xfId="36543"/>
    <cellStyle name="Calculation 7 12 2 3 7" xfId="28957"/>
    <cellStyle name="Calculation 7 12 2 3 8" xfId="39132"/>
    <cellStyle name="Calculation 7 12 2 3 9" xfId="41491"/>
    <cellStyle name="Calculation 7 12 2 4" xfId="20333"/>
    <cellStyle name="Calculation 7 12 2 4 2" xfId="28267"/>
    <cellStyle name="Calculation 7 12 2 4 3" xfId="30838"/>
    <cellStyle name="Calculation 7 12 2 4 4" xfId="33280"/>
    <cellStyle name="Calculation 7 12 2 4 5" xfId="35684"/>
    <cellStyle name="Calculation 7 12 2 4 6" xfId="37886"/>
    <cellStyle name="Calculation 7 12 2 4 7" xfId="36064"/>
    <cellStyle name="Calculation 7 12 2 4 8" xfId="40518"/>
    <cellStyle name="Calculation 7 12 2 4 9" xfId="42877"/>
    <cellStyle name="Calculation 7 12 2 5" xfId="24845"/>
    <cellStyle name="Calculation 7 12 2 6" xfId="25445"/>
    <cellStyle name="Calculation 7 12 2 7" xfId="24140"/>
    <cellStyle name="Calculation 7 12 2 8" xfId="20756"/>
    <cellStyle name="Calculation 7 12 2 9" xfId="38316"/>
    <cellStyle name="Calculation 7 12 3" xfId="19515"/>
    <cellStyle name="Calculation 7 12 3 2" xfId="27449"/>
    <cellStyle name="Calculation 7 12 3 3" xfId="30021"/>
    <cellStyle name="Calculation 7 12 3 4" xfId="32463"/>
    <cellStyle name="Calculation 7 12 3 5" xfId="34867"/>
    <cellStyle name="Calculation 7 12 3 6" xfId="37112"/>
    <cellStyle name="Calculation 7 12 3 7" xfId="24257"/>
    <cellStyle name="Calculation 7 12 3 8" xfId="39701"/>
    <cellStyle name="Calculation 7 12 3 9" xfId="42060"/>
    <cellStyle name="Calculation 7 12 4" xfId="19300"/>
    <cellStyle name="Calculation 7 12 4 2" xfId="27234"/>
    <cellStyle name="Calculation 7 12 4 3" xfId="29806"/>
    <cellStyle name="Calculation 7 12 4 4" xfId="32248"/>
    <cellStyle name="Calculation 7 12 4 5" xfId="34652"/>
    <cellStyle name="Calculation 7 12 4 6" xfId="36897"/>
    <cellStyle name="Calculation 7 12 4 7" xfId="38424"/>
    <cellStyle name="Calculation 7 12 4 8" xfId="39486"/>
    <cellStyle name="Calculation 7 12 4 9" xfId="41845"/>
    <cellStyle name="Calculation 7 12 5" xfId="18849"/>
    <cellStyle name="Calculation 7 12 5 2" xfId="26783"/>
    <cellStyle name="Calculation 7 12 5 3" xfId="29355"/>
    <cellStyle name="Calculation 7 12 5 4" xfId="31797"/>
    <cellStyle name="Calculation 7 12 5 5" xfId="34201"/>
    <cellStyle name="Calculation 7 12 5 6" xfId="36453"/>
    <cellStyle name="Calculation 7 12 5 7" xfId="23406"/>
    <cellStyle name="Calculation 7 12 5 8" xfId="39035"/>
    <cellStyle name="Calculation 7 12 5 9" xfId="41394"/>
    <cellStyle name="Calculation 7 12 6" xfId="21837"/>
    <cellStyle name="Calculation 7 12 7" xfId="26165"/>
    <cellStyle name="Calculation 7 12 8" xfId="28833"/>
    <cellStyle name="Calculation 7 12 9" xfId="31301"/>
    <cellStyle name="Calculation 7 13" xfId="15131"/>
    <cellStyle name="Calculation 7 13 10" xfId="24031"/>
    <cellStyle name="Calculation 7 13 11" xfId="22937"/>
    <cellStyle name="Calculation 7 13 2" xfId="20176"/>
    <cellStyle name="Calculation 7 13 2 2" xfId="28110"/>
    <cellStyle name="Calculation 7 13 2 3" xfId="30681"/>
    <cellStyle name="Calculation 7 13 2 4" xfId="33123"/>
    <cellStyle name="Calculation 7 13 2 5" xfId="35527"/>
    <cellStyle name="Calculation 7 13 2 6" xfId="37735"/>
    <cellStyle name="Calculation 7 13 2 7" xfId="23993"/>
    <cellStyle name="Calculation 7 13 2 8" xfId="40361"/>
    <cellStyle name="Calculation 7 13 2 9" xfId="42720"/>
    <cellStyle name="Calculation 7 13 3" xfId="19840"/>
    <cellStyle name="Calculation 7 13 3 2" xfId="27774"/>
    <cellStyle name="Calculation 7 13 3 3" xfId="30346"/>
    <cellStyle name="Calculation 7 13 3 4" xfId="32788"/>
    <cellStyle name="Calculation 7 13 3 5" xfId="35192"/>
    <cellStyle name="Calculation 7 13 3 6" xfId="37427"/>
    <cellStyle name="Calculation 7 13 3 7" xfId="38421"/>
    <cellStyle name="Calculation 7 13 3 8" xfId="40026"/>
    <cellStyle name="Calculation 7 13 3 9" xfId="42385"/>
    <cellStyle name="Calculation 7 13 4" xfId="18620"/>
    <cellStyle name="Calculation 7 13 4 2" xfId="26554"/>
    <cellStyle name="Calculation 7 13 4 3" xfId="29126"/>
    <cellStyle name="Calculation 7 13 4 4" xfId="31568"/>
    <cellStyle name="Calculation 7 13 4 5" xfId="33972"/>
    <cellStyle name="Calculation 7 13 4 6" xfId="36230"/>
    <cellStyle name="Calculation 7 13 4 7" xfId="23918"/>
    <cellStyle name="Calculation 7 13 4 8" xfId="38806"/>
    <cellStyle name="Calculation 7 13 4 9" xfId="41165"/>
    <cellStyle name="Calculation 7 13 5" xfId="24842"/>
    <cellStyle name="Calculation 7 13 6" xfId="21293"/>
    <cellStyle name="Calculation 7 13 7" xfId="24138"/>
    <cellStyle name="Calculation 7 13 8" xfId="24676"/>
    <cellStyle name="Calculation 7 13 9" xfId="38221"/>
    <cellStyle name="Calculation 7 14" xfId="17415"/>
    <cellStyle name="Calculation 7 14 10" xfId="31400"/>
    <cellStyle name="Calculation 7 14 11" xfId="38278"/>
    <cellStyle name="Calculation 7 14 2" xfId="18589"/>
    <cellStyle name="Calculation 7 14 2 2" xfId="26523"/>
    <cellStyle name="Calculation 7 14 2 3" xfId="29095"/>
    <cellStyle name="Calculation 7 14 2 4" xfId="31537"/>
    <cellStyle name="Calculation 7 14 2 5" xfId="33941"/>
    <cellStyle name="Calculation 7 14 2 6" xfId="36199"/>
    <cellStyle name="Calculation 7 14 2 7" xfId="21165"/>
    <cellStyle name="Calculation 7 14 2 8" xfId="38775"/>
    <cellStyle name="Calculation 7 14 2 9" xfId="41134"/>
    <cellStyle name="Calculation 7 14 3" xfId="20082"/>
    <cellStyle name="Calculation 7 14 3 2" xfId="28016"/>
    <cellStyle name="Calculation 7 14 3 3" xfId="30587"/>
    <cellStyle name="Calculation 7 14 3 4" xfId="33029"/>
    <cellStyle name="Calculation 7 14 3 5" xfId="35433"/>
    <cellStyle name="Calculation 7 14 3 6" xfId="37641"/>
    <cellStyle name="Calculation 7 14 3 7" xfId="25225"/>
    <cellStyle name="Calculation 7 14 3 8" xfId="40267"/>
    <cellStyle name="Calculation 7 14 3 9" xfId="42626"/>
    <cellStyle name="Calculation 7 14 4" xfId="18684"/>
    <cellStyle name="Calculation 7 14 4 2" xfId="26618"/>
    <cellStyle name="Calculation 7 14 4 3" xfId="29190"/>
    <cellStyle name="Calculation 7 14 4 4" xfId="31632"/>
    <cellStyle name="Calculation 7 14 4 5" xfId="34036"/>
    <cellStyle name="Calculation 7 14 4 6" xfId="36288"/>
    <cellStyle name="Calculation 7 14 4 7" xfId="25054"/>
    <cellStyle name="Calculation 7 14 4 8" xfId="38870"/>
    <cellStyle name="Calculation 7 14 4 9" xfId="41229"/>
    <cellStyle name="Calculation 7 14 5" xfId="25875"/>
    <cellStyle name="Calculation 7 14 6" xfId="24972"/>
    <cellStyle name="Calculation 7 14 7" xfId="24605"/>
    <cellStyle name="Calculation 7 14 8" xfId="25564"/>
    <cellStyle name="Calculation 7 14 9" xfId="24197"/>
    <cellStyle name="Calculation 7 15" xfId="19518"/>
    <cellStyle name="Calculation 7 15 2" xfId="27452"/>
    <cellStyle name="Calculation 7 15 3" xfId="30024"/>
    <cellStyle name="Calculation 7 15 4" xfId="32466"/>
    <cellStyle name="Calculation 7 15 5" xfId="34870"/>
    <cellStyle name="Calculation 7 15 6" xfId="37115"/>
    <cellStyle name="Calculation 7 15 7" xfId="21567"/>
    <cellStyle name="Calculation 7 15 8" xfId="39704"/>
    <cellStyle name="Calculation 7 15 9" xfId="42063"/>
    <cellStyle name="Calculation 7 16" xfId="19303"/>
    <cellStyle name="Calculation 7 16 2" xfId="27237"/>
    <cellStyle name="Calculation 7 16 3" xfId="29809"/>
    <cellStyle name="Calculation 7 16 4" xfId="32251"/>
    <cellStyle name="Calculation 7 16 5" xfId="34655"/>
    <cellStyle name="Calculation 7 16 6" xfId="36900"/>
    <cellStyle name="Calculation 7 16 7" xfId="21089"/>
    <cellStyle name="Calculation 7 16 8" xfId="39489"/>
    <cellStyle name="Calculation 7 16 9" xfId="41848"/>
    <cellStyle name="Calculation 7 17" xfId="19143"/>
    <cellStyle name="Calculation 7 17 2" xfId="27077"/>
    <cellStyle name="Calculation 7 17 3" xfId="29649"/>
    <cellStyle name="Calculation 7 17 4" xfId="32091"/>
    <cellStyle name="Calculation 7 17 5" xfId="34495"/>
    <cellStyle name="Calculation 7 17 6" xfId="36740"/>
    <cellStyle name="Calculation 7 17 7" xfId="20958"/>
    <cellStyle name="Calculation 7 17 8" xfId="39329"/>
    <cellStyle name="Calculation 7 17 9" xfId="41688"/>
    <cellStyle name="Calculation 7 18" xfId="21834"/>
    <cellStyle name="Calculation 7 19" xfId="23655"/>
    <cellStyle name="Calculation 7 2" xfId="2576"/>
    <cellStyle name="Calculation 7 2 10" xfId="2577"/>
    <cellStyle name="Calculation 7 2 10 10" xfId="22619"/>
    <cellStyle name="Calculation 7 2 10 11" xfId="28650"/>
    <cellStyle name="Calculation 7 2 10 12" xfId="22759"/>
    <cellStyle name="Calculation 7 2 10 2" xfId="15136"/>
    <cellStyle name="Calculation 7 2 10 2 10" xfId="23041"/>
    <cellStyle name="Calculation 7 2 10 2 11" xfId="38203"/>
    <cellStyle name="Calculation 7 2 10 2 2" xfId="18756"/>
    <cellStyle name="Calculation 7 2 10 2 2 2" xfId="26690"/>
    <cellStyle name="Calculation 7 2 10 2 2 3" xfId="29262"/>
    <cellStyle name="Calculation 7 2 10 2 2 4" xfId="31704"/>
    <cellStyle name="Calculation 7 2 10 2 2 5" xfId="34108"/>
    <cellStyle name="Calculation 7 2 10 2 2 6" xfId="36360"/>
    <cellStyle name="Calculation 7 2 10 2 2 7" xfId="21673"/>
    <cellStyle name="Calculation 7 2 10 2 2 8" xfId="38942"/>
    <cellStyle name="Calculation 7 2 10 2 2 9" xfId="41301"/>
    <cellStyle name="Calculation 7 2 10 2 3" xfId="20363"/>
    <cellStyle name="Calculation 7 2 10 2 3 2" xfId="28297"/>
    <cellStyle name="Calculation 7 2 10 2 3 3" xfId="30868"/>
    <cellStyle name="Calculation 7 2 10 2 3 4" xfId="33310"/>
    <cellStyle name="Calculation 7 2 10 2 3 5" xfId="35714"/>
    <cellStyle name="Calculation 7 2 10 2 3 6" xfId="37916"/>
    <cellStyle name="Calculation 7 2 10 2 3 7" xfId="21587"/>
    <cellStyle name="Calculation 7 2 10 2 3 8" xfId="40548"/>
    <cellStyle name="Calculation 7 2 10 2 3 9" xfId="42907"/>
    <cellStyle name="Calculation 7 2 10 2 4" xfId="19687"/>
    <cellStyle name="Calculation 7 2 10 2 4 2" xfId="27621"/>
    <cellStyle name="Calculation 7 2 10 2 4 3" xfId="30193"/>
    <cellStyle name="Calculation 7 2 10 2 4 4" xfId="32635"/>
    <cellStyle name="Calculation 7 2 10 2 4 5" xfId="35039"/>
    <cellStyle name="Calculation 7 2 10 2 4 6" xfId="37284"/>
    <cellStyle name="Calculation 7 2 10 2 4 7" xfId="26155"/>
    <cellStyle name="Calculation 7 2 10 2 4 8" xfId="39873"/>
    <cellStyle name="Calculation 7 2 10 2 4 9" xfId="42232"/>
    <cellStyle name="Calculation 7 2 10 2 5" xfId="24847"/>
    <cellStyle name="Calculation 7 2 10 2 6" xfId="25444"/>
    <cellStyle name="Calculation 7 2 10 2 7" xfId="21004"/>
    <cellStyle name="Calculation 7 2 10 2 8" xfId="21135"/>
    <cellStyle name="Calculation 7 2 10 2 9" xfId="38173"/>
    <cellStyle name="Calculation 7 2 10 3" xfId="19514"/>
    <cellStyle name="Calculation 7 2 10 3 2" xfId="27448"/>
    <cellStyle name="Calculation 7 2 10 3 3" xfId="30020"/>
    <cellStyle name="Calculation 7 2 10 3 4" xfId="32462"/>
    <cellStyle name="Calculation 7 2 10 3 5" xfId="34866"/>
    <cellStyle name="Calculation 7 2 10 3 6" xfId="37111"/>
    <cellStyle name="Calculation 7 2 10 3 7" xfId="22049"/>
    <cellStyle name="Calculation 7 2 10 3 8" xfId="39700"/>
    <cellStyle name="Calculation 7 2 10 3 9" xfId="42059"/>
    <cellStyle name="Calculation 7 2 10 4" xfId="19298"/>
    <cellStyle name="Calculation 7 2 10 4 2" xfId="27232"/>
    <cellStyle name="Calculation 7 2 10 4 3" xfId="29804"/>
    <cellStyle name="Calculation 7 2 10 4 4" xfId="32246"/>
    <cellStyle name="Calculation 7 2 10 4 5" xfId="34650"/>
    <cellStyle name="Calculation 7 2 10 4 6" xfId="36895"/>
    <cellStyle name="Calculation 7 2 10 4 7" xfId="20878"/>
    <cellStyle name="Calculation 7 2 10 4 8" xfId="39484"/>
    <cellStyle name="Calculation 7 2 10 4 9" xfId="41843"/>
    <cellStyle name="Calculation 7 2 10 5" xfId="19146"/>
    <cellStyle name="Calculation 7 2 10 5 2" xfId="27080"/>
    <cellStyle name="Calculation 7 2 10 5 3" xfId="29652"/>
    <cellStyle name="Calculation 7 2 10 5 4" xfId="32094"/>
    <cellStyle name="Calculation 7 2 10 5 5" xfId="34498"/>
    <cellStyle name="Calculation 7 2 10 5 6" xfId="36743"/>
    <cellStyle name="Calculation 7 2 10 5 7" xfId="25716"/>
    <cellStyle name="Calculation 7 2 10 5 8" xfId="39332"/>
    <cellStyle name="Calculation 7 2 10 5 9" xfId="41691"/>
    <cellStyle name="Calculation 7 2 10 6" xfId="21839"/>
    <cellStyle name="Calculation 7 2 10 7" xfId="23652"/>
    <cellStyle name="Calculation 7 2 10 8" xfId="22277"/>
    <cellStyle name="Calculation 7 2 10 9" xfId="23143"/>
    <cellStyle name="Calculation 7 2 11" xfId="15135"/>
    <cellStyle name="Calculation 7 2 11 10" xfId="21603"/>
    <cellStyle name="Calculation 7 2 11 11" xfId="22940"/>
    <cellStyle name="Calculation 7 2 11 2" xfId="20174"/>
    <cellStyle name="Calculation 7 2 11 2 2" xfId="28108"/>
    <cellStyle name="Calculation 7 2 11 2 3" xfId="30679"/>
    <cellStyle name="Calculation 7 2 11 2 4" xfId="33121"/>
    <cellStyle name="Calculation 7 2 11 2 5" xfId="35525"/>
    <cellStyle name="Calculation 7 2 11 2 6" xfId="37733"/>
    <cellStyle name="Calculation 7 2 11 2 7" xfId="22113"/>
    <cellStyle name="Calculation 7 2 11 2 8" xfId="40359"/>
    <cellStyle name="Calculation 7 2 11 2 9" xfId="42718"/>
    <cellStyle name="Calculation 7 2 11 3" xfId="19839"/>
    <cellStyle name="Calculation 7 2 11 3 2" xfId="27773"/>
    <cellStyle name="Calculation 7 2 11 3 3" xfId="30345"/>
    <cellStyle name="Calculation 7 2 11 3 4" xfId="32787"/>
    <cellStyle name="Calculation 7 2 11 3 5" xfId="35191"/>
    <cellStyle name="Calculation 7 2 11 3 6" xfId="37426"/>
    <cellStyle name="Calculation 7 2 11 3 7" xfId="23885"/>
    <cellStyle name="Calculation 7 2 11 3 8" xfId="40025"/>
    <cellStyle name="Calculation 7 2 11 3 9" xfId="42384"/>
    <cellStyle name="Calculation 7 2 11 4" xfId="20036"/>
    <cellStyle name="Calculation 7 2 11 4 2" xfId="27970"/>
    <cellStyle name="Calculation 7 2 11 4 3" xfId="30541"/>
    <cellStyle name="Calculation 7 2 11 4 4" xfId="32983"/>
    <cellStyle name="Calculation 7 2 11 4 5" xfId="35387"/>
    <cellStyle name="Calculation 7 2 11 4 6" xfId="37600"/>
    <cellStyle name="Calculation 7 2 11 4 7" xfId="23985"/>
    <cellStyle name="Calculation 7 2 11 4 8" xfId="40221"/>
    <cellStyle name="Calculation 7 2 11 4 9" xfId="42580"/>
    <cellStyle name="Calculation 7 2 11 5" xfId="24846"/>
    <cellStyle name="Calculation 7 2 11 6" xfId="21291"/>
    <cellStyle name="Calculation 7 2 11 7" xfId="24141"/>
    <cellStyle name="Calculation 7 2 11 8" xfId="25778"/>
    <cellStyle name="Calculation 7 2 11 9" xfId="38192"/>
    <cellStyle name="Calculation 7 2 12" xfId="17416"/>
    <cellStyle name="Calculation 7 2 12 10" xfId="38304"/>
    <cellStyle name="Calculation 7 2 12 11" xfId="38440"/>
    <cellStyle name="Calculation 7 2 12 2" xfId="20005"/>
    <cellStyle name="Calculation 7 2 12 2 2" xfId="27939"/>
    <cellStyle name="Calculation 7 2 12 2 3" xfId="30510"/>
    <cellStyle name="Calculation 7 2 12 2 4" xfId="32952"/>
    <cellStyle name="Calculation 7 2 12 2 5" xfId="35356"/>
    <cellStyle name="Calculation 7 2 12 2 6" xfId="37569"/>
    <cellStyle name="Calculation 7 2 12 2 7" xfId="21067"/>
    <cellStyle name="Calculation 7 2 12 2 8" xfId="40190"/>
    <cellStyle name="Calculation 7 2 12 2 9" xfId="42549"/>
    <cellStyle name="Calculation 7 2 12 3" xfId="18888"/>
    <cellStyle name="Calculation 7 2 12 3 2" xfId="26822"/>
    <cellStyle name="Calculation 7 2 12 3 3" xfId="29394"/>
    <cellStyle name="Calculation 7 2 12 3 4" xfId="31836"/>
    <cellStyle name="Calculation 7 2 12 3 5" xfId="34240"/>
    <cellStyle name="Calculation 7 2 12 3 6" xfId="36485"/>
    <cellStyle name="Calculation 7 2 12 3 7" xfId="25522"/>
    <cellStyle name="Calculation 7 2 12 3 8" xfId="39074"/>
    <cellStyle name="Calculation 7 2 12 3 9" xfId="41433"/>
    <cellStyle name="Calculation 7 2 12 4" xfId="19713"/>
    <cellStyle name="Calculation 7 2 12 4 2" xfId="27647"/>
    <cellStyle name="Calculation 7 2 12 4 3" xfId="30219"/>
    <cellStyle name="Calculation 7 2 12 4 4" xfId="32661"/>
    <cellStyle name="Calculation 7 2 12 4 5" xfId="35065"/>
    <cellStyle name="Calculation 7 2 12 4 6" xfId="37310"/>
    <cellStyle name="Calculation 7 2 12 4 7" xfId="21571"/>
    <cellStyle name="Calculation 7 2 12 4 8" xfId="39899"/>
    <cellStyle name="Calculation 7 2 12 4 9" xfId="42258"/>
    <cellStyle name="Calculation 7 2 12 5" xfId="25876"/>
    <cellStyle name="Calculation 7 2 12 6" xfId="20817"/>
    <cellStyle name="Calculation 7 2 12 7" xfId="21236"/>
    <cellStyle name="Calculation 7 2 12 8" xfId="24188"/>
    <cellStyle name="Calculation 7 2 12 9" xfId="23291"/>
    <cellStyle name="Calculation 7 2 13" xfId="20393"/>
    <cellStyle name="Calculation 7 2 13 2" xfId="28327"/>
    <cellStyle name="Calculation 7 2 13 3" xfId="30896"/>
    <cellStyle name="Calculation 7 2 13 4" xfId="33338"/>
    <cellStyle name="Calculation 7 2 13 5" xfId="35742"/>
    <cellStyle name="Calculation 7 2 13 6" xfId="37944"/>
    <cellStyle name="Calculation 7 2 13 7" xfId="24388"/>
    <cellStyle name="Calculation 7 2 13 8" xfId="40576"/>
    <cellStyle name="Calculation 7 2 13 9" xfId="42935"/>
    <cellStyle name="Calculation 7 2 14" xfId="19299"/>
    <cellStyle name="Calculation 7 2 14 2" xfId="27233"/>
    <cellStyle name="Calculation 7 2 14 3" xfId="29805"/>
    <cellStyle name="Calculation 7 2 14 4" xfId="32247"/>
    <cellStyle name="Calculation 7 2 14 5" xfId="34651"/>
    <cellStyle name="Calculation 7 2 14 6" xfId="36896"/>
    <cellStyle name="Calculation 7 2 14 7" xfId="25838"/>
    <cellStyle name="Calculation 7 2 14 8" xfId="39485"/>
    <cellStyle name="Calculation 7 2 14 9" xfId="41844"/>
    <cellStyle name="Calculation 7 2 15" xfId="19145"/>
    <cellStyle name="Calculation 7 2 15 2" xfId="27079"/>
    <cellStyle name="Calculation 7 2 15 3" xfId="29651"/>
    <cellStyle name="Calculation 7 2 15 4" xfId="32093"/>
    <cellStyle name="Calculation 7 2 15 5" xfId="34497"/>
    <cellStyle name="Calculation 7 2 15 6" xfId="36742"/>
    <cellStyle name="Calculation 7 2 15 7" xfId="23864"/>
    <cellStyle name="Calculation 7 2 15 8" xfId="39331"/>
    <cellStyle name="Calculation 7 2 15 9" xfId="41690"/>
    <cellStyle name="Calculation 7 2 16" xfId="21838"/>
    <cellStyle name="Calculation 7 2 17" xfId="23653"/>
    <cellStyle name="Calculation 7 2 18" xfId="22276"/>
    <cellStyle name="Calculation 7 2 19" xfId="23144"/>
    <cellStyle name="Calculation 7 2 2" xfId="2578"/>
    <cellStyle name="Calculation 7 2 2 10" xfId="22620"/>
    <cellStyle name="Calculation 7 2 2 11" xfId="22826"/>
    <cellStyle name="Calculation 7 2 2 12" xfId="25974"/>
    <cellStyle name="Calculation 7 2 2 2" xfId="15137"/>
    <cellStyle name="Calculation 7 2 2 2 10" xfId="23048"/>
    <cellStyle name="Calculation 7 2 2 2 11" xfId="38429"/>
    <cellStyle name="Calculation 7 2 2 2 2" xfId="20173"/>
    <cellStyle name="Calculation 7 2 2 2 2 2" xfId="28107"/>
    <cellStyle name="Calculation 7 2 2 2 2 3" xfId="30678"/>
    <cellStyle name="Calculation 7 2 2 2 2 4" xfId="33120"/>
    <cellStyle name="Calculation 7 2 2 2 2 5" xfId="35524"/>
    <cellStyle name="Calculation 7 2 2 2 2 6" xfId="37732"/>
    <cellStyle name="Calculation 7 2 2 2 2 7" xfId="36057"/>
    <cellStyle name="Calculation 7 2 2 2 2 8" xfId="40358"/>
    <cellStyle name="Calculation 7 2 2 2 2 9" xfId="42717"/>
    <cellStyle name="Calculation 7 2 2 2 3" xfId="20113"/>
    <cellStyle name="Calculation 7 2 2 2 3 2" xfId="28047"/>
    <cellStyle name="Calculation 7 2 2 2 3 3" xfId="30618"/>
    <cellStyle name="Calculation 7 2 2 2 3 4" xfId="33060"/>
    <cellStyle name="Calculation 7 2 2 2 3 5" xfId="35464"/>
    <cellStyle name="Calculation 7 2 2 2 3 6" xfId="37672"/>
    <cellStyle name="Calculation 7 2 2 2 3 7" xfId="20870"/>
    <cellStyle name="Calculation 7 2 2 2 3 8" xfId="40298"/>
    <cellStyle name="Calculation 7 2 2 2 3 9" xfId="42657"/>
    <cellStyle name="Calculation 7 2 2 2 4" xfId="18913"/>
    <cellStyle name="Calculation 7 2 2 2 4 2" xfId="26847"/>
    <cellStyle name="Calculation 7 2 2 2 4 3" xfId="29419"/>
    <cellStyle name="Calculation 7 2 2 2 4 4" xfId="31861"/>
    <cellStyle name="Calculation 7 2 2 2 4 5" xfId="34265"/>
    <cellStyle name="Calculation 7 2 2 2 4 6" xfId="36510"/>
    <cellStyle name="Calculation 7 2 2 2 4 7" xfId="23422"/>
    <cellStyle name="Calculation 7 2 2 2 4 8" xfId="39099"/>
    <cellStyle name="Calculation 7 2 2 2 4 9" xfId="41458"/>
    <cellStyle name="Calculation 7 2 2 2 5" xfId="24848"/>
    <cellStyle name="Calculation 7 2 2 2 6" xfId="21290"/>
    <cellStyle name="Calculation 7 2 2 2 7" xfId="20997"/>
    <cellStyle name="Calculation 7 2 2 2 8" xfId="21139"/>
    <cellStyle name="Calculation 7 2 2 2 9" xfId="24620"/>
    <cellStyle name="Calculation 7 2 2 3" xfId="19513"/>
    <cellStyle name="Calculation 7 2 2 3 2" xfId="27447"/>
    <cellStyle name="Calculation 7 2 2 3 3" xfId="30019"/>
    <cellStyle name="Calculation 7 2 2 3 4" xfId="32461"/>
    <cellStyle name="Calculation 7 2 2 3 5" xfId="34865"/>
    <cellStyle name="Calculation 7 2 2 3 6" xfId="37110"/>
    <cellStyle name="Calculation 7 2 2 3 7" xfId="26182"/>
    <cellStyle name="Calculation 7 2 2 3 8" xfId="39699"/>
    <cellStyle name="Calculation 7 2 2 3 9" xfId="42058"/>
    <cellStyle name="Calculation 7 2 2 4" xfId="19297"/>
    <cellStyle name="Calculation 7 2 2 4 2" xfId="27231"/>
    <cellStyle name="Calculation 7 2 2 4 3" xfId="29803"/>
    <cellStyle name="Calculation 7 2 2 4 4" xfId="32245"/>
    <cellStyle name="Calculation 7 2 2 4 5" xfId="34649"/>
    <cellStyle name="Calculation 7 2 2 4 6" xfId="36894"/>
    <cellStyle name="Calculation 7 2 2 4 7" xfId="21169"/>
    <cellStyle name="Calculation 7 2 2 4 8" xfId="39483"/>
    <cellStyle name="Calculation 7 2 2 4 9" xfId="41842"/>
    <cellStyle name="Calculation 7 2 2 5" xfId="19147"/>
    <cellStyle name="Calculation 7 2 2 5 2" xfId="27081"/>
    <cellStyle name="Calculation 7 2 2 5 3" xfId="29653"/>
    <cellStyle name="Calculation 7 2 2 5 4" xfId="32095"/>
    <cellStyle name="Calculation 7 2 2 5 5" xfId="34499"/>
    <cellStyle name="Calculation 7 2 2 5 6" xfId="36744"/>
    <cellStyle name="Calculation 7 2 2 5 7" xfId="25615"/>
    <cellStyle name="Calculation 7 2 2 5 8" xfId="39333"/>
    <cellStyle name="Calculation 7 2 2 5 9" xfId="41692"/>
    <cellStyle name="Calculation 7 2 2 6" xfId="21840"/>
    <cellStyle name="Calculation 7 2 2 7" xfId="23651"/>
    <cellStyle name="Calculation 7 2 2 8" xfId="22278"/>
    <cellStyle name="Calculation 7 2 2 9" xfId="23142"/>
    <cellStyle name="Calculation 7 2 20" xfId="22618"/>
    <cellStyle name="Calculation 7 2 21" xfId="22827"/>
    <cellStyle name="Calculation 7 2 22" xfId="25973"/>
    <cellStyle name="Calculation 7 2 3" xfId="2579"/>
    <cellStyle name="Calculation 7 2 3 10" xfId="22621"/>
    <cellStyle name="Calculation 7 2 3 11" xfId="28651"/>
    <cellStyle name="Calculation 7 2 3 12" xfId="22760"/>
    <cellStyle name="Calculation 7 2 3 2" xfId="15138"/>
    <cellStyle name="Calculation 7 2 3 2 10" xfId="25245"/>
    <cellStyle name="Calculation 7 2 3 2 11" xfId="22941"/>
    <cellStyle name="Calculation 7 2 3 2 2" xfId="18755"/>
    <cellStyle name="Calculation 7 2 3 2 2 2" xfId="26689"/>
    <cellStyle name="Calculation 7 2 3 2 2 3" xfId="29261"/>
    <cellStyle name="Calculation 7 2 3 2 2 4" xfId="31703"/>
    <cellStyle name="Calculation 7 2 3 2 2 5" xfId="34107"/>
    <cellStyle name="Calculation 7 2 3 2 2 6" xfId="36359"/>
    <cellStyle name="Calculation 7 2 3 2 2 7" xfId="23392"/>
    <cellStyle name="Calculation 7 2 3 2 2 8" xfId="38941"/>
    <cellStyle name="Calculation 7 2 3 2 2 9" xfId="41300"/>
    <cellStyle name="Calculation 7 2 3 2 3" xfId="18945"/>
    <cellStyle name="Calculation 7 2 3 2 3 2" xfId="26879"/>
    <cellStyle name="Calculation 7 2 3 2 3 3" xfId="29451"/>
    <cellStyle name="Calculation 7 2 3 2 3 4" xfId="31893"/>
    <cellStyle name="Calculation 7 2 3 2 3 5" xfId="34297"/>
    <cellStyle name="Calculation 7 2 3 2 3 6" xfId="36542"/>
    <cellStyle name="Calculation 7 2 3 2 3 7" xfId="23429"/>
    <cellStyle name="Calculation 7 2 3 2 3 8" xfId="39131"/>
    <cellStyle name="Calculation 7 2 3 2 3 9" xfId="41490"/>
    <cellStyle name="Calculation 7 2 3 2 4" xfId="19800"/>
    <cellStyle name="Calculation 7 2 3 2 4 2" xfId="27734"/>
    <cellStyle name="Calculation 7 2 3 2 4 3" xfId="30306"/>
    <cellStyle name="Calculation 7 2 3 2 4 4" xfId="32748"/>
    <cellStyle name="Calculation 7 2 3 2 4 5" xfId="35152"/>
    <cellStyle name="Calculation 7 2 3 2 4 6" xfId="37387"/>
    <cellStyle name="Calculation 7 2 3 2 4 7" xfId="21064"/>
    <cellStyle name="Calculation 7 2 3 2 4 8" xfId="39986"/>
    <cellStyle name="Calculation 7 2 3 2 4 9" xfId="42345"/>
    <cellStyle name="Calculation 7 2 3 2 5" xfId="24849"/>
    <cellStyle name="Calculation 7 2 3 2 6" xfId="25439"/>
    <cellStyle name="Calculation 7 2 3 2 7" xfId="24142"/>
    <cellStyle name="Calculation 7 2 3 2 8" xfId="25783"/>
    <cellStyle name="Calculation 7 2 3 2 9" xfId="23005"/>
    <cellStyle name="Calculation 7 2 3 3" xfId="19512"/>
    <cellStyle name="Calculation 7 2 3 3 2" xfId="27446"/>
    <cellStyle name="Calculation 7 2 3 3 3" xfId="30018"/>
    <cellStyle name="Calculation 7 2 3 3 4" xfId="32460"/>
    <cellStyle name="Calculation 7 2 3 3 5" xfId="34864"/>
    <cellStyle name="Calculation 7 2 3 3 6" xfId="37109"/>
    <cellStyle name="Calculation 7 2 3 3 7" xfId="25356"/>
    <cellStyle name="Calculation 7 2 3 3 8" xfId="39698"/>
    <cellStyle name="Calculation 7 2 3 3 9" xfId="42057"/>
    <cellStyle name="Calculation 7 2 3 4" xfId="19296"/>
    <cellStyle name="Calculation 7 2 3 4 2" xfId="27230"/>
    <cellStyle name="Calculation 7 2 3 4 3" xfId="29802"/>
    <cellStyle name="Calculation 7 2 3 4 4" xfId="32244"/>
    <cellStyle name="Calculation 7 2 3 4 5" xfId="34648"/>
    <cellStyle name="Calculation 7 2 3 4 6" xfId="36893"/>
    <cellStyle name="Calculation 7 2 3 4 7" xfId="25832"/>
    <cellStyle name="Calculation 7 2 3 4 8" xfId="39482"/>
    <cellStyle name="Calculation 7 2 3 4 9" xfId="41841"/>
    <cellStyle name="Calculation 7 2 3 5" xfId="19148"/>
    <cellStyle name="Calculation 7 2 3 5 2" xfId="27082"/>
    <cellStyle name="Calculation 7 2 3 5 3" xfId="29654"/>
    <cellStyle name="Calculation 7 2 3 5 4" xfId="32096"/>
    <cellStyle name="Calculation 7 2 3 5 5" xfId="34500"/>
    <cellStyle name="Calculation 7 2 3 5 6" xfId="36745"/>
    <cellStyle name="Calculation 7 2 3 5 7" xfId="21555"/>
    <cellStyle name="Calculation 7 2 3 5 8" xfId="39334"/>
    <cellStyle name="Calculation 7 2 3 5 9" xfId="41693"/>
    <cellStyle name="Calculation 7 2 3 6" xfId="21841"/>
    <cellStyle name="Calculation 7 2 3 7" xfId="23650"/>
    <cellStyle name="Calculation 7 2 3 8" xfId="22279"/>
    <cellStyle name="Calculation 7 2 3 9" xfId="23141"/>
    <cellStyle name="Calculation 7 2 4" xfId="2580"/>
    <cellStyle name="Calculation 7 2 4 10" xfId="22622"/>
    <cellStyle name="Calculation 7 2 4 11" xfId="22825"/>
    <cellStyle name="Calculation 7 2 4 12" xfId="25975"/>
    <cellStyle name="Calculation 7 2 4 2" xfId="15139"/>
    <cellStyle name="Calculation 7 2 4 2 10" xfId="28943"/>
    <cellStyle name="Calculation 7 2 4 2 11" xfId="22425"/>
    <cellStyle name="Calculation 7 2 4 2 2" xfId="18754"/>
    <cellStyle name="Calculation 7 2 4 2 2 2" xfId="26688"/>
    <cellStyle name="Calculation 7 2 4 2 2 3" xfId="29260"/>
    <cellStyle name="Calculation 7 2 4 2 2 4" xfId="31702"/>
    <cellStyle name="Calculation 7 2 4 2 2 5" xfId="34106"/>
    <cellStyle name="Calculation 7 2 4 2 2 6" xfId="36358"/>
    <cellStyle name="Calculation 7 2 4 2 2 7" xfId="22396"/>
    <cellStyle name="Calculation 7 2 4 2 2 8" xfId="38940"/>
    <cellStyle name="Calculation 7 2 4 2 2 9" xfId="41299"/>
    <cellStyle name="Calculation 7 2 4 2 3" xfId="20362"/>
    <cellStyle name="Calculation 7 2 4 2 3 2" xfId="28296"/>
    <cellStyle name="Calculation 7 2 4 2 3 3" xfId="30867"/>
    <cellStyle name="Calculation 7 2 4 2 3 4" xfId="33309"/>
    <cellStyle name="Calculation 7 2 4 2 3 5" xfId="35713"/>
    <cellStyle name="Calculation 7 2 4 2 3 6" xfId="37915"/>
    <cellStyle name="Calculation 7 2 4 2 3 7" xfId="25005"/>
    <cellStyle name="Calculation 7 2 4 2 3 8" xfId="40547"/>
    <cellStyle name="Calculation 7 2 4 2 3 9" xfId="42906"/>
    <cellStyle name="Calculation 7 2 4 2 4" xfId="18621"/>
    <cellStyle name="Calculation 7 2 4 2 4 2" xfId="26555"/>
    <cellStyle name="Calculation 7 2 4 2 4 3" xfId="29127"/>
    <cellStyle name="Calculation 7 2 4 2 4 4" xfId="31569"/>
    <cellStyle name="Calculation 7 2 4 2 4 5" xfId="33973"/>
    <cellStyle name="Calculation 7 2 4 2 4 6" xfId="36231"/>
    <cellStyle name="Calculation 7 2 4 2 4 7" xfId="24212"/>
    <cellStyle name="Calculation 7 2 4 2 4 8" xfId="38807"/>
    <cellStyle name="Calculation 7 2 4 2 4 9" xfId="41166"/>
    <cellStyle name="Calculation 7 2 4 2 5" xfId="24850"/>
    <cellStyle name="Calculation 7 2 4 2 6" xfId="25443"/>
    <cellStyle name="Calculation 7 2 4 2 7" xfId="25162"/>
    <cellStyle name="Calculation 7 2 4 2 8" xfId="24425"/>
    <cellStyle name="Calculation 7 2 4 2 9" xfId="38220"/>
    <cellStyle name="Calculation 7 2 4 3" xfId="19511"/>
    <cellStyle name="Calculation 7 2 4 3 2" xfId="27445"/>
    <cellStyle name="Calculation 7 2 4 3 3" xfId="30017"/>
    <cellStyle name="Calculation 7 2 4 3 4" xfId="32459"/>
    <cellStyle name="Calculation 7 2 4 3 5" xfId="34863"/>
    <cellStyle name="Calculation 7 2 4 3 6" xfId="37108"/>
    <cellStyle name="Calculation 7 2 4 3 7" xfId="22050"/>
    <cellStyle name="Calculation 7 2 4 3 8" xfId="39697"/>
    <cellStyle name="Calculation 7 2 4 3 9" xfId="42056"/>
    <cellStyle name="Calculation 7 2 4 4" xfId="19295"/>
    <cellStyle name="Calculation 7 2 4 4 2" xfId="27229"/>
    <cellStyle name="Calculation 7 2 4 4 3" xfId="29801"/>
    <cellStyle name="Calculation 7 2 4 4 4" xfId="32243"/>
    <cellStyle name="Calculation 7 2 4 4 5" xfId="34647"/>
    <cellStyle name="Calculation 7 2 4 4 6" xfId="36892"/>
    <cellStyle name="Calculation 7 2 4 4 7" xfId="23502"/>
    <cellStyle name="Calculation 7 2 4 4 8" xfId="39481"/>
    <cellStyle name="Calculation 7 2 4 4 9" xfId="41840"/>
    <cellStyle name="Calculation 7 2 4 5" xfId="19149"/>
    <cellStyle name="Calculation 7 2 4 5 2" xfId="27083"/>
    <cellStyle name="Calculation 7 2 4 5 3" xfId="29655"/>
    <cellStyle name="Calculation 7 2 4 5 4" xfId="32097"/>
    <cellStyle name="Calculation 7 2 4 5 5" xfId="34501"/>
    <cellStyle name="Calculation 7 2 4 5 6" xfId="36746"/>
    <cellStyle name="Calculation 7 2 4 5 7" xfId="23472"/>
    <cellStyle name="Calculation 7 2 4 5 8" xfId="39335"/>
    <cellStyle name="Calculation 7 2 4 5 9" xfId="41694"/>
    <cellStyle name="Calculation 7 2 4 6" xfId="21842"/>
    <cellStyle name="Calculation 7 2 4 7" xfId="23649"/>
    <cellStyle name="Calculation 7 2 4 8" xfId="22280"/>
    <cellStyle name="Calculation 7 2 4 9" xfId="23140"/>
    <cellStyle name="Calculation 7 2 5" xfId="2581"/>
    <cellStyle name="Calculation 7 2 5 10" xfId="22623"/>
    <cellStyle name="Calculation 7 2 5 11" xfId="28652"/>
    <cellStyle name="Calculation 7 2 5 12" xfId="25970"/>
    <cellStyle name="Calculation 7 2 5 2" xfId="15140"/>
    <cellStyle name="Calculation 7 2 5 2 10" xfId="22455"/>
    <cellStyle name="Calculation 7 2 5 2 11" xfId="22942"/>
    <cellStyle name="Calculation 7 2 5 2 2" xfId="20166"/>
    <cellStyle name="Calculation 7 2 5 2 2 2" xfId="28100"/>
    <cellStyle name="Calculation 7 2 5 2 2 3" xfId="30671"/>
    <cellStyle name="Calculation 7 2 5 2 2 4" xfId="33113"/>
    <cellStyle name="Calculation 7 2 5 2 2 5" xfId="35517"/>
    <cellStyle name="Calculation 7 2 5 2 2 6" xfId="37725"/>
    <cellStyle name="Calculation 7 2 5 2 2 7" xfId="21221"/>
    <cellStyle name="Calculation 7 2 5 2 2 8" xfId="40351"/>
    <cellStyle name="Calculation 7 2 5 2 2 9" xfId="42710"/>
    <cellStyle name="Calculation 7 2 5 2 3" xfId="19835"/>
    <cellStyle name="Calculation 7 2 5 2 3 2" xfId="27769"/>
    <cellStyle name="Calculation 7 2 5 2 3 3" xfId="30341"/>
    <cellStyle name="Calculation 7 2 5 2 3 4" xfId="32783"/>
    <cellStyle name="Calculation 7 2 5 2 3 5" xfId="35187"/>
    <cellStyle name="Calculation 7 2 5 2 3 6" xfId="37422"/>
    <cellStyle name="Calculation 7 2 5 2 3 7" xfId="23560"/>
    <cellStyle name="Calculation 7 2 5 2 3 8" xfId="40021"/>
    <cellStyle name="Calculation 7 2 5 2 3 9" xfId="42380"/>
    <cellStyle name="Calculation 7 2 5 2 4" xfId="20328"/>
    <cellStyle name="Calculation 7 2 5 2 4 2" xfId="28262"/>
    <cellStyle name="Calculation 7 2 5 2 4 3" xfId="30833"/>
    <cellStyle name="Calculation 7 2 5 2 4 4" xfId="33275"/>
    <cellStyle name="Calculation 7 2 5 2 4 5" xfId="35679"/>
    <cellStyle name="Calculation 7 2 5 2 4 6" xfId="37881"/>
    <cellStyle name="Calculation 7 2 5 2 4 7" xfId="24001"/>
    <cellStyle name="Calculation 7 2 5 2 4 8" xfId="40513"/>
    <cellStyle name="Calculation 7 2 5 2 4 9" xfId="42872"/>
    <cellStyle name="Calculation 7 2 5 2 5" xfId="24851"/>
    <cellStyle name="Calculation 7 2 5 2 6" xfId="21289"/>
    <cellStyle name="Calculation 7 2 5 2 7" xfId="24143"/>
    <cellStyle name="Calculation 7 2 5 2 8" xfId="21625"/>
    <cellStyle name="Calculation 7 2 5 2 9" xfId="38408"/>
    <cellStyle name="Calculation 7 2 5 3" xfId="19510"/>
    <cellStyle name="Calculation 7 2 5 3 2" xfId="27444"/>
    <cellStyle name="Calculation 7 2 5 3 3" xfId="30016"/>
    <cellStyle name="Calculation 7 2 5 3 4" xfId="32458"/>
    <cellStyle name="Calculation 7 2 5 3 5" xfId="34862"/>
    <cellStyle name="Calculation 7 2 5 3 6" xfId="37107"/>
    <cellStyle name="Calculation 7 2 5 3 7" xfId="23865"/>
    <cellStyle name="Calculation 7 2 5 3 8" xfId="39696"/>
    <cellStyle name="Calculation 7 2 5 3 9" xfId="42055"/>
    <cellStyle name="Calculation 7 2 5 4" xfId="19294"/>
    <cellStyle name="Calculation 7 2 5 4 2" xfId="27228"/>
    <cellStyle name="Calculation 7 2 5 4 3" xfId="29800"/>
    <cellStyle name="Calculation 7 2 5 4 4" xfId="32242"/>
    <cellStyle name="Calculation 7 2 5 4 5" xfId="34646"/>
    <cellStyle name="Calculation 7 2 5 4 6" xfId="36891"/>
    <cellStyle name="Calculation 7 2 5 4 7" xfId="31382"/>
    <cellStyle name="Calculation 7 2 5 4 8" xfId="39480"/>
    <cellStyle name="Calculation 7 2 5 4 9" xfId="41839"/>
    <cellStyle name="Calculation 7 2 5 5" xfId="19150"/>
    <cellStyle name="Calculation 7 2 5 5 2" xfId="27084"/>
    <cellStyle name="Calculation 7 2 5 5 3" xfId="29656"/>
    <cellStyle name="Calculation 7 2 5 5 4" xfId="32098"/>
    <cellStyle name="Calculation 7 2 5 5 5" xfId="34502"/>
    <cellStyle name="Calculation 7 2 5 5 6" xfId="36747"/>
    <cellStyle name="Calculation 7 2 5 5 7" xfId="25317"/>
    <cellStyle name="Calculation 7 2 5 5 8" xfId="39336"/>
    <cellStyle name="Calculation 7 2 5 5 9" xfId="41695"/>
    <cellStyle name="Calculation 7 2 5 6" xfId="21843"/>
    <cellStyle name="Calculation 7 2 5 7" xfId="23648"/>
    <cellStyle name="Calculation 7 2 5 8" xfId="22281"/>
    <cellStyle name="Calculation 7 2 5 9" xfId="23139"/>
    <cellStyle name="Calculation 7 2 6" xfId="2582"/>
    <cellStyle name="Calculation 7 2 6 10" xfId="22624"/>
    <cellStyle name="Calculation 7 2 6 11" xfId="22824"/>
    <cellStyle name="Calculation 7 2 6 12" xfId="22761"/>
    <cellStyle name="Calculation 7 2 6 2" xfId="15141"/>
    <cellStyle name="Calculation 7 2 6 2 10" xfId="28941"/>
    <cellStyle name="Calculation 7 2 6 2 11" xfId="38310"/>
    <cellStyle name="Calculation 7 2 6 2 2" xfId="20171"/>
    <cellStyle name="Calculation 7 2 6 2 2 2" xfId="28105"/>
    <cellStyle name="Calculation 7 2 6 2 2 3" xfId="30676"/>
    <cellStyle name="Calculation 7 2 6 2 2 4" xfId="33118"/>
    <cellStyle name="Calculation 7 2 6 2 2 5" xfId="35522"/>
    <cellStyle name="Calculation 7 2 6 2 2 6" xfId="37730"/>
    <cellStyle name="Calculation 7 2 6 2 2 7" xfId="25358"/>
    <cellStyle name="Calculation 7 2 6 2 2 8" xfId="40356"/>
    <cellStyle name="Calculation 7 2 6 2 2 9" xfId="42715"/>
    <cellStyle name="Calculation 7 2 6 2 3" xfId="19838"/>
    <cellStyle name="Calculation 7 2 6 2 3 2" xfId="27772"/>
    <cellStyle name="Calculation 7 2 6 2 3 3" xfId="30344"/>
    <cellStyle name="Calculation 7 2 6 2 3 4" xfId="32786"/>
    <cellStyle name="Calculation 7 2 6 2 3 5" xfId="35190"/>
    <cellStyle name="Calculation 7 2 6 2 3 6" xfId="37425"/>
    <cellStyle name="Calculation 7 2 6 2 3 7" xfId="21170"/>
    <cellStyle name="Calculation 7 2 6 2 3 8" xfId="40024"/>
    <cellStyle name="Calculation 7 2 6 2 3 9" xfId="42383"/>
    <cellStyle name="Calculation 7 2 6 2 4" xfId="19688"/>
    <cellStyle name="Calculation 7 2 6 2 4 2" xfId="27622"/>
    <cellStyle name="Calculation 7 2 6 2 4 3" xfId="30194"/>
    <cellStyle name="Calculation 7 2 6 2 4 4" xfId="32636"/>
    <cellStyle name="Calculation 7 2 6 2 4 5" xfId="35040"/>
    <cellStyle name="Calculation 7 2 6 2 4 6" xfId="37285"/>
    <cellStyle name="Calculation 7 2 6 2 4 7" xfId="21570"/>
    <cellStyle name="Calculation 7 2 6 2 4 8" xfId="39874"/>
    <cellStyle name="Calculation 7 2 6 2 4 9" xfId="42233"/>
    <cellStyle name="Calculation 7 2 6 2 5" xfId="24852"/>
    <cellStyle name="Calculation 7 2 6 2 6" xfId="25442"/>
    <cellStyle name="Calculation 7 2 6 2 7" xfId="25158"/>
    <cellStyle name="Calculation 7 2 6 2 8" xfId="21138"/>
    <cellStyle name="Calculation 7 2 6 2 9" xfId="38411"/>
    <cellStyle name="Calculation 7 2 6 3" xfId="19509"/>
    <cellStyle name="Calculation 7 2 6 3 2" xfId="27443"/>
    <cellStyle name="Calculation 7 2 6 3 3" xfId="30015"/>
    <cellStyle name="Calculation 7 2 6 3 4" xfId="32457"/>
    <cellStyle name="Calculation 7 2 6 3 5" xfId="34861"/>
    <cellStyle name="Calculation 7 2 6 3 6" xfId="37106"/>
    <cellStyle name="Calculation 7 2 6 3 7" xfId="20918"/>
    <cellStyle name="Calculation 7 2 6 3 8" xfId="39695"/>
    <cellStyle name="Calculation 7 2 6 3 9" xfId="42054"/>
    <cellStyle name="Calculation 7 2 6 4" xfId="19293"/>
    <cellStyle name="Calculation 7 2 6 4 2" xfId="27227"/>
    <cellStyle name="Calculation 7 2 6 4 3" xfId="29799"/>
    <cellStyle name="Calculation 7 2 6 4 4" xfId="32241"/>
    <cellStyle name="Calculation 7 2 6 4 5" xfId="34645"/>
    <cellStyle name="Calculation 7 2 6 4 6" xfId="36890"/>
    <cellStyle name="Calculation 7 2 6 4 7" xfId="21389"/>
    <cellStyle name="Calculation 7 2 6 4 8" xfId="39479"/>
    <cellStyle name="Calculation 7 2 6 4 9" xfId="41838"/>
    <cellStyle name="Calculation 7 2 6 5" xfId="19151"/>
    <cellStyle name="Calculation 7 2 6 5 2" xfId="27085"/>
    <cellStyle name="Calculation 7 2 6 5 3" xfId="29657"/>
    <cellStyle name="Calculation 7 2 6 5 4" xfId="32099"/>
    <cellStyle name="Calculation 7 2 6 5 5" xfId="34503"/>
    <cellStyle name="Calculation 7 2 6 5 6" xfId="36748"/>
    <cellStyle name="Calculation 7 2 6 5 7" xfId="28940"/>
    <cellStyle name="Calculation 7 2 6 5 8" xfId="39337"/>
    <cellStyle name="Calculation 7 2 6 5 9" xfId="41696"/>
    <cellStyle name="Calculation 7 2 6 6" xfId="21844"/>
    <cellStyle name="Calculation 7 2 6 7" xfId="23647"/>
    <cellStyle name="Calculation 7 2 6 8" xfId="22282"/>
    <cellStyle name="Calculation 7 2 6 9" xfId="23138"/>
    <cellStyle name="Calculation 7 2 7" xfId="2583"/>
    <cellStyle name="Calculation 7 2 7 10" xfId="22625"/>
    <cellStyle name="Calculation 7 2 7 11" xfId="28653"/>
    <cellStyle name="Calculation 7 2 7 12" xfId="22762"/>
    <cellStyle name="Calculation 7 2 7 2" xfId="15142"/>
    <cellStyle name="Calculation 7 2 7 2 10" xfId="21604"/>
    <cellStyle name="Calculation 7 2 7 2 11" xfId="22943"/>
    <cellStyle name="Calculation 7 2 7 2 2" xfId="18753"/>
    <cellStyle name="Calculation 7 2 7 2 2 2" xfId="26687"/>
    <cellStyle name="Calculation 7 2 7 2 2 3" xfId="29259"/>
    <cellStyle name="Calculation 7 2 7 2 2 4" xfId="31701"/>
    <cellStyle name="Calculation 7 2 7 2 2 5" xfId="34105"/>
    <cellStyle name="Calculation 7 2 7 2 2 6" xfId="36357"/>
    <cellStyle name="Calculation 7 2 7 2 2 7" xfId="24513"/>
    <cellStyle name="Calculation 7 2 7 2 2 8" xfId="38939"/>
    <cellStyle name="Calculation 7 2 7 2 2 9" xfId="41298"/>
    <cellStyle name="Calculation 7 2 7 2 3" xfId="18944"/>
    <cellStyle name="Calculation 7 2 7 2 3 2" xfId="26878"/>
    <cellStyle name="Calculation 7 2 7 2 3 3" xfId="29450"/>
    <cellStyle name="Calculation 7 2 7 2 3 4" xfId="31892"/>
    <cellStyle name="Calculation 7 2 7 2 3 5" xfId="34296"/>
    <cellStyle name="Calculation 7 2 7 2 3 6" xfId="36541"/>
    <cellStyle name="Calculation 7 2 7 2 3 7" xfId="22004"/>
    <cellStyle name="Calculation 7 2 7 2 3 8" xfId="39130"/>
    <cellStyle name="Calculation 7 2 7 2 3 9" xfId="41489"/>
    <cellStyle name="Calculation 7 2 7 2 4" xfId="18912"/>
    <cellStyle name="Calculation 7 2 7 2 4 2" xfId="26846"/>
    <cellStyle name="Calculation 7 2 7 2 4 3" xfId="29418"/>
    <cellStyle name="Calculation 7 2 7 2 4 4" xfId="31860"/>
    <cellStyle name="Calculation 7 2 7 2 4 5" xfId="34264"/>
    <cellStyle name="Calculation 7 2 7 2 4 6" xfId="36509"/>
    <cellStyle name="Calculation 7 2 7 2 4 7" xfId="28952"/>
    <cellStyle name="Calculation 7 2 7 2 4 8" xfId="39098"/>
    <cellStyle name="Calculation 7 2 7 2 4 9" xfId="41457"/>
    <cellStyle name="Calculation 7 2 7 2 5" xfId="24853"/>
    <cellStyle name="Calculation 7 2 7 2 6" xfId="21288"/>
    <cellStyle name="Calculation 7 2 7 2 7" xfId="24144"/>
    <cellStyle name="Calculation 7 2 7 2 8" xfId="25782"/>
    <cellStyle name="Calculation 7 2 7 2 9" xfId="38400"/>
    <cellStyle name="Calculation 7 2 7 3" xfId="19508"/>
    <cellStyle name="Calculation 7 2 7 3 2" xfId="27442"/>
    <cellStyle name="Calculation 7 2 7 3 3" xfId="30014"/>
    <cellStyle name="Calculation 7 2 7 3 4" xfId="32456"/>
    <cellStyle name="Calculation 7 2 7 3 5" xfId="34860"/>
    <cellStyle name="Calculation 7 2 7 3 6" xfId="37105"/>
    <cellStyle name="Calculation 7 2 7 3 7" xfId="21166"/>
    <cellStyle name="Calculation 7 2 7 3 8" xfId="39694"/>
    <cellStyle name="Calculation 7 2 7 3 9" xfId="42053"/>
    <cellStyle name="Calculation 7 2 7 4" xfId="20446"/>
    <cellStyle name="Calculation 7 2 7 4 2" xfId="28380"/>
    <cellStyle name="Calculation 7 2 7 4 3" xfId="30937"/>
    <cellStyle name="Calculation 7 2 7 4 4" xfId="33379"/>
    <cellStyle name="Calculation 7 2 7 4 5" xfId="35782"/>
    <cellStyle name="Calculation 7 2 7 4 6" xfId="37980"/>
    <cellStyle name="Calculation 7 2 7 4 7" xfId="25275"/>
    <cellStyle name="Calculation 7 2 7 4 8" xfId="40613"/>
    <cellStyle name="Calculation 7 2 7 4 9" xfId="42971"/>
    <cellStyle name="Calculation 7 2 7 5" xfId="19152"/>
    <cellStyle name="Calculation 7 2 7 5 2" xfId="27086"/>
    <cellStyle name="Calculation 7 2 7 5 3" xfId="29658"/>
    <cellStyle name="Calculation 7 2 7 5 4" xfId="32100"/>
    <cellStyle name="Calculation 7 2 7 5 5" xfId="34504"/>
    <cellStyle name="Calculation 7 2 7 5 6" xfId="36749"/>
    <cellStyle name="Calculation 7 2 7 5 7" xfId="23856"/>
    <cellStyle name="Calculation 7 2 7 5 8" xfId="39338"/>
    <cellStyle name="Calculation 7 2 7 5 9" xfId="41697"/>
    <cellStyle name="Calculation 7 2 7 6" xfId="21845"/>
    <cellStyle name="Calculation 7 2 7 7" xfId="23646"/>
    <cellStyle name="Calculation 7 2 7 8" xfId="22283"/>
    <cellStyle name="Calculation 7 2 7 9" xfId="23137"/>
    <cellStyle name="Calculation 7 2 8" xfId="2584"/>
    <cellStyle name="Calculation 7 2 8 10" xfId="22626"/>
    <cellStyle name="Calculation 7 2 8 11" xfId="22823"/>
    <cellStyle name="Calculation 7 2 8 12" xfId="25977"/>
    <cellStyle name="Calculation 7 2 8 2" xfId="15143"/>
    <cellStyle name="Calculation 7 2 8 2 10" xfId="23047"/>
    <cellStyle name="Calculation 7 2 8 2 11" xfId="22426"/>
    <cellStyle name="Calculation 7 2 8 2 2" xfId="20170"/>
    <cellStyle name="Calculation 7 2 8 2 2 2" xfId="28104"/>
    <cellStyle name="Calculation 7 2 8 2 2 3" xfId="30675"/>
    <cellStyle name="Calculation 7 2 8 2 2 4" xfId="33117"/>
    <cellStyle name="Calculation 7 2 8 2 2 5" xfId="35521"/>
    <cellStyle name="Calculation 7 2 8 2 2 6" xfId="37729"/>
    <cellStyle name="Calculation 7 2 8 2 2 7" xfId="25819"/>
    <cellStyle name="Calculation 7 2 8 2 2 8" xfId="40355"/>
    <cellStyle name="Calculation 7 2 8 2 2 9" xfId="42714"/>
    <cellStyle name="Calculation 7 2 8 2 3" xfId="19837"/>
    <cellStyle name="Calculation 7 2 8 2 3 2" xfId="27771"/>
    <cellStyle name="Calculation 7 2 8 2 3 3" xfId="30343"/>
    <cellStyle name="Calculation 7 2 8 2 3 4" xfId="32785"/>
    <cellStyle name="Calculation 7 2 8 2 3 5" xfId="35189"/>
    <cellStyle name="Calculation 7 2 8 2 3 6" xfId="37424"/>
    <cellStyle name="Calculation 7 2 8 2 3 7" xfId="24043"/>
    <cellStyle name="Calculation 7 2 8 2 3 8" xfId="40023"/>
    <cellStyle name="Calculation 7 2 8 2 3 9" xfId="42382"/>
    <cellStyle name="Calculation 7 2 8 2 4" xfId="19689"/>
    <cellStyle name="Calculation 7 2 8 2 4 2" xfId="27623"/>
    <cellStyle name="Calculation 7 2 8 2 4 3" xfId="30195"/>
    <cellStyle name="Calculation 7 2 8 2 4 4" xfId="32637"/>
    <cellStyle name="Calculation 7 2 8 2 4 5" xfId="35041"/>
    <cellStyle name="Calculation 7 2 8 2 4 6" xfId="37286"/>
    <cellStyle name="Calculation 7 2 8 2 4 7" xfId="24266"/>
    <cellStyle name="Calculation 7 2 8 2 4 8" xfId="39875"/>
    <cellStyle name="Calculation 7 2 8 2 4 9" xfId="42234"/>
    <cellStyle name="Calculation 7 2 8 2 5" xfId="24854"/>
    <cellStyle name="Calculation 7 2 8 2 6" xfId="25441"/>
    <cellStyle name="Calculation 7 2 8 2 7" xfId="20998"/>
    <cellStyle name="Calculation 7 2 8 2 8" xfId="24424"/>
    <cellStyle name="Calculation 7 2 8 2 9" xfId="38161"/>
    <cellStyle name="Calculation 7 2 8 3" xfId="19507"/>
    <cellStyle name="Calculation 7 2 8 3 2" xfId="27441"/>
    <cellStyle name="Calculation 7 2 8 3 3" xfId="30013"/>
    <cellStyle name="Calculation 7 2 8 3 4" xfId="32455"/>
    <cellStyle name="Calculation 7 2 8 3 5" xfId="34859"/>
    <cellStyle name="Calculation 7 2 8 3 6" xfId="37104"/>
    <cellStyle name="Calculation 7 2 8 3 7" xfId="21385"/>
    <cellStyle name="Calculation 7 2 8 3 8" xfId="39693"/>
    <cellStyle name="Calculation 7 2 8 3 9" xfId="42052"/>
    <cellStyle name="Calculation 7 2 8 4" xfId="19292"/>
    <cellStyle name="Calculation 7 2 8 4 2" xfId="27226"/>
    <cellStyle name="Calculation 7 2 8 4 3" xfId="29798"/>
    <cellStyle name="Calculation 7 2 8 4 4" xfId="32240"/>
    <cellStyle name="Calculation 7 2 8 4 5" xfId="34644"/>
    <cellStyle name="Calculation 7 2 8 4 6" xfId="36889"/>
    <cellStyle name="Calculation 7 2 8 4 7" xfId="21056"/>
    <cellStyle name="Calculation 7 2 8 4 8" xfId="39478"/>
    <cellStyle name="Calculation 7 2 8 4 9" xfId="41837"/>
    <cellStyle name="Calculation 7 2 8 5" xfId="19153"/>
    <cellStyle name="Calculation 7 2 8 5 2" xfId="27087"/>
    <cellStyle name="Calculation 7 2 8 5 3" xfId="29659"/>
    <cellStyle name="Calculation 7 2 8 5 4" xfId="32101"/>
    <cellStyle name="Calculation 7 2 8 5 5" xfId="34505"/>
    <cellStyle name="Calculation 7 2 8 5 6" xfId="36750"/>
    <cellStyle name="Calculation 7 2 8 5 7" xfId="23473"/>
    <cellStyle name="Calculation 7 2 8 5 8" xfId="39339"/>
    <cellStyle name="Calculation 7 2 8 5 9" xfId="41698"/>
    <cellStyle name="Calculation 7 2 8 6" xfId="21846"/>
    <cellStyle name="Calculation 7 2 8 7" xfId="23645"/>
    <cellStyle name="Calculation 7 2 8 8" xfId="22284"/>
    <cellStyle name="Calculation 7 2 8 9" xfId="23136"/>
    <cellStyle name="Calculation 7 2 9" xfId="2585"/>
    <cellStyle name="Calculation 7 2 9 10" xfId="22627"/>
    <cellStyle name="Calculation 7 2 9 11" xfId="28654"/>
    <cellStyle name="Calculation 7 2 9 12" xfId="22763"/>
    <cellStyle name="Calculation 7 2 9 2" xfId="15144"/>
    <cellStyle name="Calculation 7 2 9 2 10" xfId="23871"/>
    <cellStyle name="Calculation 7 2 9 2 11" xfId="22944"/>
    <cellStyle name="Calculation 7 2 9 2 2" xfId="18752"/>
    <cellStyle name="Calculation 7 2 9 2 2 2" xfId="26686"/>
    <cellStyle name="Calculation 7 2 9 2 2 3" xfId="29258"/>
    <cellStyle name="Calculation 7 2 9 2 2 4" xfId="31700"/>
    <cellStyle name="Calculation 7 2 9 2 2 5" xfId="34104"/>
    <cellStyle name="Calculation 7 2 9 2 2 6" xfId="36356"/>
    <cellStyle name="Calculation 7 2 9 2 2 7" xfId="21039"/>
    <cellStyle name="Calculation 7 2 9 2 2 8" xfId="38938"/>
    <cellStyle name="Calculation 7 2 9 2 2 9" xfId="41297"/>
    <cellStyle name="Calculation 7 2 9 2 3" xfId="20361"/>
    <cellStyle name="Calculation 7 2 9 2 3 2" xfId="28295"/>
    <cellStyle name="Calculation 7 2 9 2 3 3" xfId="30866"/>
    <cellStyle name="Calculation 7 2 9 2 3 4" xfId="33308"/>
    <cellStyle name="Calculation 7 2 9 2 3 5" xfId="35712"/>
    <cellStyle name="Calculation 7 2 9 2 3 6" xfId="37914"/>
    <cellStyle name="Calculation 7 2 9 2 3 7" xfId="20853"/>
    <cellStyle name="Calculation 7 2 9 2 3 8" xfId="40546"/>
    <cellStyle name="Calculation 7 2 9 2 3 9" xfId="42905"/>
    <cellStyle name="Calculation 7 2 9 2 4" xfId="20095"/>
    <cellStyle name="Calculation 7 2 9 2 4 2" xfId="28029"/>
    <cellStyle name="Calculation 7 2 9 2 4 3" xfId="30600"/>
    <cellStyle name="Calculation 7 2 9 2 4 4" xfId="33042"/>
    <cellStyle name="Calculation 7 2 9 2 4 5" xfId="35446"/>
    <cellStyle name="Calculation 7 2 9 2 4 6" xfId="37654"/>
    <cellStyle name="Calculation 7 2 9 2 4 7" xfId="24288"/>
    <cellStyle name="Calculation 7 2 9 2 4 8" xfId="40280"/>
    <cellStyle name="Calculation 7 2 9 2 4 9" xfId="42639"/>
    <cellStyle name="Calculation 7 2 9 2 5" xfId="24855"/>
    <cellStyle name="Calculation 7 2 9 2 6" xfId="21287"/>
    <cellStyle name="Calculation 7 2 9 2 7" xfId="24145"/>
    <cellStyle name="Calculation 7 2 9 2 8" xfId="21624"/>
    <cellStyle name="Calculation 7 2 9 2 9" xfId="38382"/>
    <cellStyle name="Calculation 7 2 9 3" xfId="19506"/>
    <cellStyle name="Calculation 7 2 9 3 2" xfId="27440"/>
    <cellStyle name="Calculation 7 2 9 3 3" xfId="30012"/>
    <cellStyle name="Calculation 7 2 9 3 4" xfId="32454"/>
    <cellStyle name="Calculation 7 2 9 3 5" xfId="34858"/>
    <cellStyle name="Calculation 7 2 9 3 6" xfId="37103"/>
    <cellStyle name="Calculation 7 2 9 3 7" xfId="20787"/>
    <cellStyle name="Calculation 7 2 9 3 8" xfId="39692"/>
    <cellStyle name="Calculation 7 2 9 3 9" xfId="42051"/>
    <cellStyle name="Calculation 7 2 9 4" xfId="19291"/>
    <cellStyle name="Calculation 7 2 9 4 2" xfId="27225"/>
    <cellStyle name="Calculation 7 2 9 4 3" xfId="29797"/>
    <cellStyle name="Calculation 7 2 9 4 4" xfId="32239"/>
    <cellStyle name="Calculation 7 2 9 4 5" xfId="34643"/>
    <cellStyle name="Calculation 7 2 9 4 6" xfId="36888"/>
    <cellStyle name="Calculation 7 2 9 4 7" xfId="23501"/>
    <cellStyle name="Calculation 7 2 9 4 8" xfId="39477"/>
    <cellStyle name="Calculation 7 2 9 4 9" xfId="41836"/>
    <cellStyle name="Calculation 7 2 9 5" xfId="19154"/>
    <cellStyle name="Calculation 7 2 9 5 2" xfId="27088"/>
    <cellStyle name="Calculation 7 2 9 5 3" xfId="29660"/>
    <cellStyle name="Calculation 7 2 9 5 4" xfId="32102"/>
    <cellStyle name="Calculation 7 2 9 5 5" xfId="34506"/>
    <cellStyle name="Calculation 7 2 9 5 6" xfId="36751"/>
    <cellStyle name="Calculation 7 2 9 5 7" xfId="24246"/>
    <cellStyle name="Calculation 7 2 9 5 8" xfId="39340"/>
    <cellStyle name="Calculation 7 2 9 5 9" xfId="41699"/>
    <cellStyle name="Calculation 7 2 9 6" xfId="21847"/>
    <cellStyle name="Calculation 7 2 9 7" xfId="23644"/>
    <cellStyle name="Calculation 7 2 9 8" xfId="22285"/>
    <cellStyle name="Calculation 7 2 9 9" xfId="23135"/>
    <cellStyle name="Calculation 7 20" xfId="22274"/>
    <cellStyle name="Calculation 7 21" xfId="23146"/>
    <cellStyle name="Calculation 7 22" xfId="22614"/>
    <cellStyle name="Calculation 7 23" xfId="28643"/>
    <cellStyle name="Calculation 7 24" xfId="25972"/>
    <cellStyle name="Calculation 7 3" xfId="2586"/>
    <cellStyle name="Calculation 7 3 10" xfId="2587"/>
    <cellStyle name="Calculation 7 3 10 10" xfId="22629"/>
    <cellStyle name="Calculation 7 3 10 11" xfId="21183"/>
    <cellStyle name="Calculation 7 3 10 12" xfId="38591"/>
    <cellStyle name="Calculation 7 3 10 2" xfId="15146"/>
    <cellStyle name="Calculation 7 3 10 2 10" xfId="22454"/>
    <cellStyle name="Calculation 7 3 10 2 11" xfId="22945"/>
    <cellStyle name="Calculation 7 3 10 2 2" xfId="18751"/>
    <cellStyle name="Calculation 7 3 10 2 2 2" xfId="26685"/>
    <cellStyle name="Calculation 7 3 10 2 2 3" xfId="29257"/>
    <cellStyle name="Calculation 7 3 10 2 2 4" xfId="31699"/>
    <cellStyle name="Calculation 7 3 10 2 2 5" xfId="34103"/>
    <cellStyle name="Calculation 7 3 10 2 2 6" xfId="36355"/>
    <cellStyle name="Calculation 7 3 10 2 2 7" xfId="23391"/>
    <cellStyle name="Calculation 7 3 10 2 2 8" xfId="38937"/>
    <cellStyle name="Calculation 7 3 10 2 2 9" xfId="41296"/>
    <cellStyle name="Calculation 7 3 10 2 3" xfId="18943"/>
    <cellStyle name="Calculation 7 3 10 2 3 2" xfId="26877"/>
    <cellStyle name="Calculation 7 3 10 2 3 3" xfId="29449"/>
    <cellStyle name="Calculation 7 3 10 2 3 4" xfId="31891"/>
    <cellStyle name="Calculation 7 3 10 2 3 5" xfId="34295"/>
    <cellStyle name="Calculation 7 3 10 2 3 6" xfId="36540"/>
    <cellStyle name="Calculation 7 3 10 2 3 7" xfId="24237"/>
    <cellStyle name="Calculation 7 3 10 2 3 8" xfId="39129"/>
    <cellStyle name="Calculation 7 3 10 2 3 9" xfId="41488"/>
    <cellStyle name="Calculation 7 3 10 2 4" xfId="18622"/>
    <cellStyle name="Calculation 7 3 10 2 4 2" xfId="26556"/>
    <cellStyle name="Calculation 7 3 10 2 4 3" xfId="29128"/>
    <cellStyle name="Calculation 7 3 10 2 4 4" xfId="31570"/>
    <cellStyle name="Calculation 7 3 10 2 4 5" xfId="33974"/>
    <cellStyle name="Calculation 7 3 10 2 4 6" xfId="36232"/>
    <cellStyle name="Calculation 7 3 10 2 4 7" xfId="21185"/>
    <cellStyle name="Calculation 7 3 10 2 4 8" xfId="38808"/>
    <cellStyle name="Calculation 7 3 10 2 4 9" xfId="41167"/>
    <cellStyle name="Calculation 7 3 10 2 5" xfId="24857"/>
    <cellStyle name="Calculation 7 3 10 2 6" xfId="21286"/>
    <cellStyle name="Calculation 7 3 10 2 7" xfId="24146"/>
    <cellStyle name="Calculation 7 3 10 2 8" xfId="25781"/>
    <cellStyle name="Calculation 7 3 10 2 9" xfId="36007"/>
    <cellStyle name="Calculation 7 3 10 3" xfId="19504"/>
    <cellStyle name="Calculation 7 3 10 3 2" xfId="27438"/>
    <cellStyle name="Calculation 7 3 10 3 3" xfId="30010"/>
    <cellStyle name="Calculation 7 3 10 3 4" xfId="32452"/>
    <cellStyle name="Calculation 7 3 10 3 5" xfId="34856"/>
    <cellStyle name="Calculation 7 3 10 3 6" xfId="37101"/>
    <cellStyle name="Calculation 7 3 10 3 7" xfId="21471"/>
    <cellStyle name="Calculation 7 3 10 3 8" xfId="39690"/>
    <cellStyle name="Calculation 7 3 10 3 9" xfId="42049"/>
    <cellStyle name="Calculation 7 3 10 4" xfId="19289"/>
    <cellStyle name="Calculation 7 3 10 4 2" xfId="27223"/>
    <cellStyle name="Calculation 7 3 10 4 3" xfId="29795"/>
    <cellStyle name="Calculation 7 3 10 4 4" xfId="32237"/>
    <cellStyle name="Calculation 7 3 10 4 5" xfId="34641"/>
    <cellStyle name="Calculation 7 3 10 4 6" xfId="36886"/>
    <cellStyle name="Calculation 7 3 10 4 7" xfId="21460"/>
    <cellStyle name="Calculation 7 3 10 4 8" xfId="39475"/>
    <cellStyle name="Calculation 7 3 10 4 9" xfId="41834"/>
    <cellStyle name="Calculation 7 3 10 5" xfId="19737"/>
    <cellStyle name="Calculation 7 3 10 5 2" xfId="27671"/>
    <cellStyle name="Calculation 7 3 10 5 3" xfId="30243"/>
    <cellStyle name="Calculation 7 3 10 5 4" xfId="32685"/>
    <cellStyle name="Calculation 7 3 10 5 5" xfId="35089"/>
    <cellStyle name="Calculation 7 3 10 5 6" xfId="37334"/>
    <cellStyle name="Calculation 7 3 10 5 7" xfId="23550"/>
    <cellStyle name="Calculation 7 3 10 5 8" xfId="39923"/>
    <cellStyle name="Calculation 7 3 10 5 9" xfId="42282"/>
    <cellStyle name="Calculation 7 3 10 6" xfId="21849"/>
    <cellStyle name="Calculation 7 3 10 7" xfId="26164"/>
    <cellStyle name="Calculation 7 3 10 8" xfId="28832"/>
    <cellStyle name="Calculation 7 3 10 9" xfId="31300"/>
    <cellStyle name="Calculation 7 3 11" xfId="15145"/>
    <cellStyle name="Calculation 7 3 11 10" xfId="23046"/>
    <cellStyle name="Calculation 7 3 11 11" xfId="38157"/>
    <cellStyle name="Calculation 7 3 11 2" xfId="20169"/>
    <cellStyle name="Calculation 7 3 11 2 2" xfId="28103"/>
    <cellStyle name="Calculation 7 3 11 2 3" xfId="30674"/>
    <cellStyle name="Calculation 7 3 11 2 4" xfId="33116"/>
    <cellStyle name="Calculation 7 3 11 2 5" xfId="35520"/>
    <cellStyle name="Calculation 7 3 11 2 6" xfId="37728"/>
    <cellStyle name="Calculation 7 3 11 2 7" xfId="20840"/>
    <cellStyle name="Calculation 7 3 11 2 8" xfId="40354"/>
    <cellStyle name="Calculation 7 3 11 2 9" xfId="42713"/>
    <cellStyle name="Calculation 7 3 11 3" xfId="20108"/>
    <cellStyle name="Calculation 7 3 11 3 2" xfId="28042"/>
    <cellStyle name="Calculation 7 3 11 3 3" xfId="30613"/>
    <cellStyle name="Calculation 7 3 11 3 4" xfId="33055"/>
    <cellStyle name="Calculation 7 3 11 3 5" xfId="35459"/>
    <cellStyle name="Calculation 7 3 11 3 6" xfId="37667"/>
    <cellStyle name="Calculation 7 3 11 3 7" xfId="21660"/>
    <cellStyle name="Calculation 7 3 11 3 8" xfId="40293"/>
    <cellStyle name="Calculation 7 3 11 3 9" xfId="42652"/>
    <cellStyle name="Calculation 7 3 11 4" xfId="18624"/>
    <cellStyle name="Calculation 7 3 11 4 2" xfId="26558"/>
    <cellStyle name="Calculation 7 3 11 4 3" xfId="29130"/>
    <cellStyle name="Calculation 7 3 11 4 4" xfId="31572"/>
    <cellStyle name="Calculation 7 3 11 4 5" xfId="33976"/>
    <cellStyle name="Calculation 7 3 11 4 6" xfId="36234"/>
    <cellStyle name="Calculation 7 3 11 4 7" xfId="20749"/>
    <cellStyle name="Calculation 7 3 11 4 8" xfId="38810"/>
    <cellStyle name="Calculation 7 3 11 4 9" xfId="41169"/>
    <cellStyle name="Calculation 7 3 11 5" xfId="24856"/>
    <cellStyle name="Calculation 7 3 11 6" xfId="25440"/>
    <cellStyle name="Calculation 7 3 11 7" xfId="25163"/>
    <cellStyle name="Calculation 7 3 11 8" xfId="21137"/>
    <cellStyle name="Calculation 7 3 11 9" xfId="21123"/>
    <cellStyle name="Calculation 7 3 12" xfId="17417"/>
    <cellStyle name="Calculation 7 3 12 10" xfId="24692"/>
    <cellStyle name="Calculation 7 3 12 11" xfId="38413"/>
    <cellStyle name="Calculation 7 3 12 2" xfId="18588"/>
    <cellStyle name="Calculation 7 3 12 2 2" xfId="26522"/>
    <cellStyle name="Calculation 7 3 12 2 3" xfId="29094"/>
    <cellStyle name="Calculation 7 3 12 2 4" xfId="31536"/>
    <cellStyle name="Calculation 7 3 12 2 5" xfId="33940"/>
    <cellStyle name="Calculation 7 3 12 2 6" xfId="36198"/>
    <cellStyle name="Calculation 7 3 12 2 7" xfId="36076"/>
    <cellStyle name="Calculation 7 3 12 2 8" xfId="38774"/>
    <cellStyle name="Calculation 7 3 12 2 9" xfId="41133"/>
    <cellStyle name="Calculation 7 3 12 3" xfId="18671"/>
    <cellStyle name="Calculation 7 3 12 3 2" xfId="26605"/>
    <cellStyle name="Calculation 7 3 12 3 3" xfId="29177"/>
    <cellStyle name="Calculation 7 3 12 3 4" xfId="31619"/>
    <cellStyle name="Calculation 7 3 12 3 5" xfId="34023"/>
    <cellStyle name="Calculation 7 3 12 3 6" xfId="36275"/>
    <cellStyle name="Calculation 7 3 12 3 7" xfId="23377"/>
    <cellStyle name="Calculation 7 3 12 3 8" xfId="38857"/>
    <cellStyle name="Calculation 7 3 12 3 9" xfId="41216"/>
    <cellStyle name="Calculation 7 3 12 4" xfId="19897"/>
    <cellStyle name="Calculation 7 3 12 4 2" xfId="27831"/>
    <cellStyle name="Calculation 7 3 12 4 3" xfId="30403"/>
    <cellStyle name="Calculation 7 3 12 4 4" xfId="32845"/>
    <cellStyle name="Calculation 7 3 12 4 5" xfId="35249"/>
    <cellStyle name="Calculation 7 3 12 4 6" xfId="37482"/>
    <cellStyle name="Calculation 7 3 12 4 7" xfId="25645"/>
    <cellStyle name="Calculation 7 3 12 4 8" xfId="40083"/>
    <cellStyle name="Calculation 7 3 12 4 9" xfId="42442"/>
    <cellStyle name="Calculation 7 3 12 5" xfId="25877"/>
    <cellStyle name="Calculation 7 3 12 6" xfId="24971"/>
    <cellStyle name="Calculation 7 3 12 7" xfId="24606"/>
    <cellStyle name="Calculation 7 3 12 8" xfId="21404"/>
    <cellStyle name="Calculation 7 3 12 9" xfId="22399"/>
    <cellStyle name="Calculation 7 3 13" xfId="19505"/>
    <cellStyle name="Calculation 7 3 13 2" xfId="27439"/>
    <cellStyle name="Calculation 7 3 13 3" xfId="30011"/>
    <cellStyle name="Calculation 7 3 13 4" xfId="32453"/>
    <cellStyle name="Calculation 7 3 13 5" xfId="34857"/>
    <cellStyle name="Calculation 7 3 13 6" xfId="37102"/>
    <cellStyle name="Calculation 7 3 13 7" xfId="22048"/>
    <cellStyle name="Calculation 7 3 13 8" xfId="39691"/>
    <cellStyle name="Calculation 7 3 13 9" xfId="42050"/>
    <cellStyle name="Calculation 7 3 14" xfId="19290"/>
    <cellStyle name="Calculation 7 3 14 2" xfId="27224"/>
    <cellStyle name="Calculation 7 3 14 3" xfId="29796"/>
    <cellStyle name="Calculation 7 3 14 4" xfId="32238"/>
    <cellStyle name="Calculation 7 3 14 5" xfId="34642"/>
    <cellStyle name="Calculation 7 3 14 6" xfId="36887"/>
    <cellStyle name="Calculation 7 3 14 7" xfId="25066"/>
    <cellStyle name="Calculation 7 3 14 8" xfId="39476"/>
    <cellStyle name="Calculation 7 3 14 9" xfId="41835"/>
    <cellStyle name="Calculation 7 3 15" xfId="19155"/>
    <cellStyle name="Calculation 7 3 15 2" xfId="27089"/>
    <cellStyle name="Calculation 7 3 15 3" xfId="29661"/>
    <cellStyle name="Calculation 7 3 15 4" xfId="32103"/>
    <cellStyle name="Calculation 7 3 15 5" xfId="34507"/>
    <cellStyle name="Calculation 7 3 15 6" xfId="36752"/>
    <cellStyle name="Calculation 7 3 15 7" xfId="37967"/>
    <cellStyle name="Calculation 7 3 15 8" xfId="39341"/>
    <cellStyle name="Calculation 7 3 15 9" xfId="41700"/>
    <cellStyle name="Calculation 7 3 16" xfId="21848"/>
    <cellStyle name="Calculation 7 3 17" xfId="23643"/>
    <cellStyle name="Calculation 7 3 18" xfId="22286"/>
    <cellStyle name="Calculation 7 3 19" xfId="23134"/>
    <cellStyle name="Calculation 7 3 2" xfId="2588"/>
    <cellStyle name="Calculation 7 3 2 10" xfId="21683"/>
    <cellStyle name="Calculation 7 3 2 11" xfId="22822"/>
    <cellStyle name="Calculation 7 3 2 12" xfId="22764"/>
    <cellStyle name="Calculation 7 3 2 2" xfId="15147"/>
    <cellStyle name="Calculation 7 3 2 2 10" xfId="28948"/>
    <cellStyle name="Calculation 7 3 2 2 11" xfId="38181"/>
    <cellStyle name="Calculation 7 3 2 2 2" xfId="20168"/>
    <cellStyle name="Calculation 7 3 2 2 2 2" xfId="28102"/>
    <cellStyle name="Calculation 7 3 2 2 2 3" xfId="30673"/>
    <cellStyle name="Calculation 7 3 2 2 2 4" xfId="33115"/>
    <cellStyle name="Calculation 7 3 2 2 2 5" xfId="35519"/>
    <cellStyle name="Calculation 7 3 2 2 2 6" xfId="37727"/>
    <cellStyle name="Calculation 7 3 2 2 2 7" xfId="20934"/>
    <cellStyle name="Calculation 7 3 2 2 2 8" xfId="40353"/>
    <cellStyle name="Calculation 7 3 2 2 2 9" xfId="42712"/>
    <cellStyle name="Calculation 7 3 2 2 3" xfId="19836"/>
    <cellStyle name="Calculation 7 3 2 2 3 2" xfId="27770"/>
    <cellStyle name="Calculation 7 3 2 2 3 3" xfId="30342"/>
    <cellStyle name="Calculation 7 3 2 2 3 4" xfId="32784"/>
    <cellStyle name="Calculation 7 3 2 2 3 5" xfId="35188"/>
    <cellStyle name="Calculation 7 3 2 2 3 6" xfId="37423"/>
    <cellStyle name="Calculation 7 3 2 2 3 7" xfId="21672"/>
    <cellStyle name="Calculation 7 3 2 2 3 8" xfId="40022"/>
    <cellStyle name="Calculation 7 3 2 2 3 9" xfId="42381"/>
    <cellStyle name="Calculation 7 3 2 2 4" xfId="19690"/>
    <cellStyle name="Calculation 7 3 2 2 4 2" xfId="27624"/>
    <cellStyle name="Calculation 7 3 2 2 4 3" xfId="30196"/>
    <cellStyle name="Calculation 7 3 2 2 4 4" xfId="32638"/>
    <cellStyle name="Calculation 7 3 2 2 4 5" xfId="35042"/>
    <cellStyle name="Calculation 7 3 2 2 4 6" xfId="37287"/>
    <cellStyle name="Calculation 7 3 2 2 4 7" xfId="22064"/>
    <cellStyle name="Calculation 7 3 2 2 4 8" xfId="39876"/>
    <cellStyle name="Calculation 7 3 2 2 4 9" xfId="42235"/>
    <cellStyle name="Calculation 7 3 2 2 5" xfId="24858"/>
    <cellStyle name="Calculation 7 3 2 2 6" xfId="21285"/>
    <cellStyle name="Calculation 7 3 2 2 7" xfId="21001"/>
    <cellStyle name="Calculation 7 3 2 2 8" xfId="25290"/>
    <cellStyle name="Calculation 7 3 2 2 9" xfId="38219"/>
    <cellStyle name="Calculation 7 3 2 3" xfId="19503"/>
    <cellStyle name="Calculation 7 3 2 3 2" xfId="27437"/>
    <cellStyle name="Calculation 7 3 2 3 3" xfId="30009"/>
    <cellStyle name="Calculation 7 3 2 3 4" xfId="32451"/>
    <cellStyle name="Calculation 7 3 2 3 5" xfId="34855"/>
    <cellStyle name="Calculation 7 3 2 3 6" xfId="37100"/>
    <cellStyle name="Calculation 7 3 2 3 7" xfId="25266"/>
    <cellStyle name="Calculation 7 3 2 3 8" xfId="39689"/>
    <cellStyle name="Calculation 7 3 2 3 9" xfId="42048"/>
    <cellStyle name="Calculation 7 3 2 4" xfId="19288"/>
    <cellStyle name="Calculation 7 3 2 4 2" xfId="27222"/>
    <cellStyle name="Calculation 7 3 2 4 3" xfId="29794"/>
    <cellStyle name="Calculation 7 3 2 4 4" xfId="32236"/>
    <cellStyle name="Calculation 7 3 2 4 5" xfId="34640"/>
    <cellStyle name="Calculation 7 3 2 4 6" xfId="36885"/>
    <cellStyle name="Calculation 7 3 2 4 7" xfId="25350"/>
    <cellStyle name="Calculation 7 3 2 4 8" xfId="39474"/>
    <cellStyle name="Calculation 7 3 2 4 9" xfId="41833"/>
    <cellStyle name="Calculation 7 3 2 5" xfId="19156"/>
    <cellStyle name="Calculation 7 3 2 5 2" xfId="27090"/>
    <cellStyle name="Calculation 7 3 2 5 3" xfId="29662"/>
    <cellStyle name="Calculation 7 3 2 5 4" xfId="32104"/>
    <cellStyle name="Calculation 7 3 2 5 5" xfId="34508"/>
    <cellStyle name="Calculation 7 3 2 5 6" xfId="36753"/>
    <cellStyle name="Calculation 7 3 2 5 7" xfId="36077"/>
    <cellStyle name="Calculation 7 3 2 5 8" xfId="39342"/>
    <cellStyle name="Calculation 7 3 2 5 9" xfId="41701"/>
    <cellStyle name="Calculation 7 3 2 6" xfId="21850"/>
    <cellStyle name="Calculation 7 3 2 7" xfId="23642"/>
    <cellStyle name="Calculation 7 3 2 8" xfId="22287"/>
    <cellStyle name="Calculation 7 3 2 9" xfId="23133"/>
    <cellStyle name="Calculation 7 3 20" xfId="22628"/>
    <cellStyle name="Calculation 7 3 21" xfId="28649"/>
    <cellStyle name="Calculation 7 3 22" xfId="25978"/>
    <cellStyle name="Calculation 7 3 3" xfId="2589"/>
    <cellStyle name="Calculation 7 3 3 10" xfId="22630"/>
    <cellStyle name="Calculation 7 3 3 11" xfId="22821"/>
    <cellStyle name="Calculation 7 3 3 12" xfId="25979"/>
    <cellStyle name="Calculation 7 3 3 2" xfId="15148"/>
    <cellStyle name="Calculation 7 3 3 2 10" xfId="25894"/>
    <cellStyle name="Calculation 7 3 3 2 11" xfId="24027"/>
    <cellStyle name="Calculation 7 3 3 2 2" xfId="18750"/>
    <cellStyle name="Calculation 7 3 3 2 2 2" xfId="26684"/>
    <cellStyle name="Calculation 7 3 3 2 2 3" xfId="29256"/>
    <cellStyle name="Calculation 7 3 3 2 2 4" xfId="31698"/>
    <cellStyle name="Calculation 7 3 3 2 2 5" xfId="34102"/>
    <cellStyle name="Calculation 7 3 3 2 2 6" xfId="36354"/>
    <cellStyle name="Calculation 7 3 3 2 2 7" xfId="28860"/>
    <cellStyle name="Calculation 7 3 3 2 2 8" xfId="38936"/>
    <cellStyle name="Calculation 7 3 3 2 2 9" xfId="41295"/>
    <cellStyle name="Calculation 7 3 3 2 3" xfId="20360"/>
    <cellStyle name="Calculation 7 3 3 2 3 2" xfId="28294"/>
    <cellStyle name="Calculation 7 3 3 2 3 3" xfId="30865"/>
    <cellStyle name="Calculation 7 3 3 2 3 4" xfId="33307"/>
    <cellStyle name="Calculation 7 3 3 2 3 5" xfId="35711"/>
    <cellStyle name="Calculation 7 3 3 2 3 6" xfId="37913"/>
    <cellStyle name="Calculation 7 3 3 2 3 7" xfId="21118"/>
    <cellStyle name="Calculation 7 3 3 2 3 8" xfId="40545"/>
    <cellStyle name="Calculation 7 3 3 2 3 9" xfId="42904"/>
    <cellStyle name="Calculation 7 3 3 2 4" xfId="18678"/>
    <cellStyle name="Calculation 7 3 3 2 4 2" xfId="26612"/>
    <cellStyle name="Calculation 7 3 3 2 4 3" xfId="29184"/>
    <cellStyle name="Calculation 7 3 3 2 4 4" xfId="31626"/>
    <cellStyle name="Calculation 7 3 3 2 4 5" xfId="34030"/>
    <cellStyle name="Calculation 7 3 3 2 4 6" xfId="36282"/>
    <cellStyle name="Calculation 7 3 3 2 4 7" xfId="23379"/>
    <cellStyle name="Calculation 7 3 3 2 4 8" xfId="38864"/>
    <cellStyle name="Calculation 7 3 3 2 4 9" xfId="41223"/>
    <cellStyle name="Calculation 7 3 3 2 5" xfId="24859"/>
    <cellStyle name="Calculation 7 3 3 2 6" xfId="25434"/>
    <cellStyle name="Calculation 7 3 3 2 7" xfId="20999"/>
    <cellStyle name="Calculation 7 3 3 2 8" xfId="24423"/>
    <cellStyle name="Calculation 7 3 3 2 9" xfId="38262"/>
    <cellStyle name="Calculation 7 3 3 3" xfId="19502"/>
    <cellStyle name="Calculation 7 3 3 3 2" xfId="27436"/>
    <cellStyle name="Calculation 7 3 3 3 3" xfId="30008"/>
    <cellStyle name="Calculation 7 3 3 3 4" xfId="32450"/>
    <cellStyle name="Calculation 7 3 3 3 5" xfId="34854"/>
    <cellStyle name="Calculation 7 3 3 3 6" xfId="37099"/>
    <cellStyle name="Calculation 7 3 3 3 7" xfId="24639"/>
    <cellStyle name="Calculation 7 3 3 3 8" xfId="39688"/>
    <cellStyle name="Calculation 7 3 3 3 9" xfId="42047"/>
    <cellStyle name="Calculation 7 3 3 4" xfId="19287"/>
    <cellStyle name="Calculation 7 3 3 4 2" xfId="27221"/>
    <cellStyle name="Calculation 7 3 3 4 3" xfId="29793"/>
    <cellStyle name="Calculation 7 3 3 4 4" xfId="32235"/>
    <cellStyle name="Calculation 7 3 3 4 5" xfId="34639"/>
    <cellStyle name="Calculation 7 3 3 4 6" xfId="36884"/>
    <cellStyle name="Calculation 7 3 3 4 7" xfId="23500"/>
    <cellStyle name="Calculation 7 3 3 4 8" xfId="39473"/>
    <cellStyle name="Calculation 7 3 3 4 9" xfId="41832"/>
    <cellStyle name="Calculation 7 3 3 5" xfId="19157"/>
    <cellStyle name="Calculation 7 3 3 5 2" xfId="27091"/>
    <cellStyle name="Calculation 7 3 3 5 3" xfId="29663"/>
    <cellStyle name="Calculation 7 3 3 5 4" xfId="32105"/>
    <cellStyle name="Calculation 7 3 3 5 5" xfId="34509"/>
    <cellStyle name="Calculation 7 3 3 5 6" xfId="36754"/>
    <cellStyle name="Calculation 7 3 3 5 7" xfId="23474"/>
    <cellStyle name="Calculation 7 3 3 5 8" xfId="39343"/>
    <cellStyle name="Calculation 7 3 3 5 9" xfId="41702"/>
    <cellStyle name="Calculation 7 3 3 6" xfId="21851"/>
    <cellStyle name="Calculation 7 3 3 7" xfId="23641"/>
    <cellStyle name="Calculation 7 3 3 8" xfId="22288"/>
    <cellStyle name="Calculation 7 3 3 9" xfId="23132"/>
    <cellStyle name="Calculation 7 3 4" xfId="2590"/>
    <cellStyle name="Calculation 7 3 4 10" xfId="22631"/>
    <cellStyle name="Calculation 7 3 4 11" xfId="28656"/>
    <cellStyle name="Calculation 7 3 4 12" xfId="22765"/>
    <cellStyle name="Calculation 7 3 4 2" xfId="15149"/>
    <cellStyle name="Calculation 7 3 4 2 10" xfId="25683"/>
    <cellStyle name="Calculation 7 3 4 2 11" xfId="22946"/>
    <cellStyle name="Calculation 7 3 4 2 2" xfId="20167"/>
    <cellStyle name="Calculation 7 3 4 2 2 2" xfId="28101"/>
    <cellStyle name="Calculation 7 3 4 2 2 3" xfId="30672"/>
    <cellStyle name="Calculation 7 3 4 2 2 4" xfId="33114"/>
    <cellStyle name="Calculation 7 3 4 2 2 5" xfId="35518"/>
    <cellStyle name="Calculation 7 3 4 2 2 6" xfId="37726"/>
    <cellStyle name="Calculation 7 3 4 2 2 7" xfId="23808"/>
    <cellStyle name="Calculation 7 3 4 2 2 8" xfId="40352"/>
    <cellStyle name="Calculation 7 3 4 2 2 9" xfId="42711"/>
    <cellStyle name="Calculation 7 3 4 2 3" xfId="20112"/>
    <cellStyle name="Calculation 7 3 4 2 3 2" xfId="28046"/>
    <cellStyle name="Calculation 7 3 4 2 3 3" xfId="30617"/>
    <cellStyle name="Calculation 7 3 4 2 3 4" xfId="33059"/>
    <cellStyle name="Calculation 7 3 4 2 3 5" xfId="35463"/>
    <cellStyle name="Calculation 7 3 4 2 3 6" xfId="37671"/>
    <cellStyle name="Calculation 7 3 4 2 3 7" xfId="25834"/>
    <cellStyle name="Calculation 7 3 4 2 3 8" xfId="40297"/>
    <cellStyle name="Calculation 7 3 4 2 3 9" xfId="42656"/>
    <cellStyle name="Calculation 7 3 4 2 4" xfId="20335"/>
    <cellStyle name="Calculation 7 3 4 2 4 2" xfId="28269"/>
    <cellStyle name="Calculation 7 3 4 2 4 3" xfId="30840"/>
    <cellStyle name="Calculation 7 3 4 2 4 4" xfId="33282"/>
    <cellStyle name="Calculation 7 3 4 2 4 5" xfId="35686"/>
    <cellStyle name="Calculation 7 3 4 2 4 6" xfId="37888"/>
    <cellStyle name="Calculation 7 3 4 2 4 7" xfId="25236"/>
    <cellStyle name="Calculation 7 3 4 2 4 8" xfId="40520"/>
    <cellStyle name="Calculation 7 3 4 2 4 9" xfId="42879"/>
    <cellStyle name="Calculation 7 3 4 2 5" xfId="24860"/>
    <cellStyle name="Calculation 7 3 4 2 6" xfId="25438"/>
    <cellStyle name="Calculation 7 3 4 2 7" xfId="24147"/>
    <cellStyle name="Calculation 7 3 4 2 8" xfId="21623"/>
    <cellStyle name="Calculation 7 3 4 2 9" xfId="38295"/>
    <cellStyle name="Calculation 7 3 4 3" xfId="19501"/>
    <cellStyle name="Calculation 7 3 4 3 2" xfId="27435"/>
    <cellStyle name="Calculation 7 3 4 3 3" xfId="30007"/>
    <cellStyle name="Calculation 7 3 4 3 4" xfId="32449"/>
    <cellStyle name="Calculation 7 3 4 3 5" xfId="34853"/>
    <cellStyle name="Calculation 7 3 4 3 6" xfId="37098"/>
    <cellStyle name="Calculation 7 3 4 3 7" xfId="21205"/>
    <cellStyle name="Calculation 7 3 4 3 8" xfId="39687"/>
    <cellStyle name="Calculation 7 3 4 3 9" xfId="42046"/>
    <cellStyle name="Calculation 7 3 4 4" xfId="19286"/>
    <cellStyle name="Calculation 7 3 4 4 2" xfId="27220"/>
    <cellStyle name="Calculation 7 3 4 4 3" xfId="29792"/>
    <cellStyle name="Calculation 7 3 4 4 4" xfId="32234"/>
    <cellStyle name="Calculation 7 3 4 4 5" xfId="34638"/>
    <cellStyle name="Calculation 7 3 4 4 6" xfId="36883"/>
    <cellStyle name="Calculation 7 3 4 4 7" xfId="21560"/>
    <cellStyle name="Calculation 7 3 4 4 8" xfId="39472"/>
    <cellStyle name="Calculation 7 3 4 4 9" xfId="41831"/>
    <cellStyle name="Calculation 7 3 4 5" xfId="19158"/>
    <cellStyle name="Calculation 7 3 4 5 2" xfId="27092"/>
    <cellStyle name="Calculation 7 3 4 5 3" xfId="29664"/>
    <cellStyle name="Calculation 7 3 4 5 4" xfId="32106"/>
    <cellStyle name="Calculation 7 3 4 5 5" xfId="34510"/>
    <cellStyle name="Calculation 7 3 4 5 6" xfId="36755"/>
    <cellStyle name="Calculation 7 3 4 5 7" xfId="36084"/>
    <cellStyle name="Calculation 7 3 4 5 8" xfId="39344"/>
    <cellStyle name="Calculation 7 3 4 5 9" xfId="41703"/>
    <cellStyle name="Calculation 7 3 4 6" xfId="21852"/>
    <cellStyle name="Calculation 7 3 4 7" xfId="23640"/>
    <cellStyle name="Calculation 7 3 4 8" xfId="22289"/>
    <cellStyle name="Calculation 7 3 4 9" xfId="23131"/>
    <cellStyle name="Calculation 7 3 5" xfId="2591"/>
    <cellStyle name="Calculation 7 3 5 10" xfId="22632"/>
    <cellStyle name="Calculation 7 3 5 11" xfId="22820"/>
    <cellStyle name="Calculation 7 3 5 12" xfId="25980"/>
    <cellStyle name="Calculation 7 3 5 2" xfId="15150"/>
    <cellStyle name="Calculation 7 3 5 2 10" xfId="23045"/>
    <cellStyle name="Calculation 7 3 5 2 11" xfId="38200"/>
    <cellStyle name="Calculation 7 3 5 2 2" xfId="18749"/>
    <cellStyle name="Calculation 7 3 5 2 2 2" xfId="26683"/>
    <cellStyle name="Calculation 7 3 5 2 2 3" xfId="29255"/>
    <cellStyle name="Calculation 7 3 5 2 2 4" xfId="31697"/>
    <cellStyle name="Calculation 7 3 5 2 2 5" xfId="34101"/>
    <cellStyle name="Calculation 7 3 5 2 2 6" xfId="36353"/>
    <cellStyle name="Calculation 7 3 5 2 2 7" xfId="25202"/>
    <cellStyle name="Calculation 7 3 5 2 2 8" xfId="38935"/>
    <cellStyle name="Calculation 7 3 5 2 2 9" xfId="41294"/>
    <cellStyle name="Calculation 7 3 5 2 3" xfId="18942"/>
    <cellStyle name="Calculation 7 3 5 2 3 2" xfId="26876"/>
    <cellStyle name="Calculation 7 3 5 2 3 3" xfId="29448"/>
    <cellStyle name="Calculation 7 3 5 2 3 4" xfId="31890"/>
    <cellStyle name="Calculation 7 3 5 2 3 5" xfId="34294"/>
    <cellStyle name="Calculation 7 3 5 2 3 6" xfId="36539"/>
    <cellStyle name="Calculation 7 3 5 2 3 7" xfId="25055"/>
    <cellStyle name="Calculation 7 3 5 2 3 8" xfId="39128"/>
    <cellStyle name="Calculation 7 3 5 2 3 9" xfId="41487"/>
    <cellStyle name="Calculation 7 3 5 2 4" xfId="20038"/>
    <cellStyle name="Calculation 7 3 5 2 4 2" xfId="27972"/>
    <cellStyle name="Calculation 7 3 5 2 4 3" xfId="30543"/>
    <cellStyle name="Calculation 7 3 5 2 4 4" xfId="32985"/>
    <cellStyle name="Calculation 7 3 5 2 4 5" xfId="35389"/>
    <cellStyle name="Calculation 7 3 5 2 4 6" xfId="37602"/>
    <cellStyle name="Calculation 7 3 5 2 4 7" xfId="23797"/>
    <cellStyle name="Calculation 7 3 5 2 4 8" xfId="40223"/>
    <cellStyle name="Calculation 7 3 5 2 4 9" xfId="42582"/>
    <cellStyle name="Calculation 7 3 5 2 5" xfId="24861"/>
    <cellStyle name="Calculation 7 3 5 2 6" xfId="21284"/>
    <cellStyle name="Calculation 7 3 5 2 7" xfId="25164"/>
    <cellStyle name="Calculation 7 3 5 2 8" xfId="25281"/>
    <cellStyle name="Calculation 7 3 5 2 9" xfId="38315"/>
    <cellStyle name="Calculation 7 3 5 3" xfId="19500"/>
    <cellStyle name="Calculation 7 3 5 3 2" xfId="27434"/>
    <cellStyle name="Calculation 7 3 5 3 3" xfId="30006"/>
    <cellStyle name="Calculation 7 3 5 3 4" xfId="32448"/>
    <cellStyle name="Calculation 7 3 5 3 5" xfId="34852"/>
    <cellStyle name="Calculation 7 3 5 3 6" xfId="37097"/>
    <cellStyle name="Calculation 7 3 5 3 7" xfId="24627"/>
    <cellStyle name="Calculation 7 3 5 3 8" xfId="39686"/>
    <cellStyle name="Calculation 7 3 5 3 9" xfId="42045"/>
    <cellStyle name="Calculation 7 3 5 4" xfId="20445"/>
    <cellStyle name="Calculation 7 3 5 4 2" xfId="28379"/>
    <cellStyle name="Calculation 7 3 5 4 3" xfId="30936"/>
    <cellStyle name="Calculation 7 3 5 4 4" xfId="33378"/>
    <cellStyle name="Calculation 7 3 5 4 5" xfId="35781"/>
    <cellStyle name="Calculation 7 3 5 4 6" xfId="37979"/>
    <cellStyle name="Calculation 7 3 5 4 7" xfId="20854"/>
    <cellStyle name="Calculation 7 3 5 4 8" xfId="40612"/>
    <cellStyle name="Calculation 7 3 5 4 9" xfId="42970"/>
    <cellStyle name="Calculation 7 3 5 5" xfId="19159"/>
    <cellStyle name="Calculation 7 3 5 5 2" xfId="27093"/>
    <cellStyle name="Calculation 7 3 5 5 3" xfId="29665"/>
    <cellStyle name="Calculation 7 3 5 5 4" xfId="32107"/>
    <cellStyle name="Calculation 7 3 5 5 5" xfId="34511"/>
    <cellStyle name="Calculation 7 3 5 5 6" xfId="36756"/>
    <cellStyle name="Calculation 7 3 5 5 7" xfId="21457"/>
    <cellStyle name="Calculation 7 3 5 5 8" xfId="39345"/>
    <cellStyle name="Calculation 7 3 5 5 9" xfId="41704"/>
    <cellStyle name="Calculation 7 3 5 6" xfId="21853"/>
    <cellStyle name="Calculation 7 3 5 7" xfId="23639"/>
    <cellStyle name="Calculation 7 3 5 8" xfId="22290"/>
    <cellStyle name="Calculation 7 3 5 9" xfId="23130"/>
    <cellStyle name="Calculation 7 3 6" xfId="2592"/>
    <cellStyle name="Calculation 7 3 6 10" xfId="22633"/>
    <cellStyle name="Calculation 7 3 6 11" xfId="28657"/>
    <cellStyle name="Calculation 7 3 6 12" xfId="38432"/>
    <cellStyle name="Calculation 7 3 6 2" xfId="15151"/>
    <cellStyle name="Calculation 7 3 6 2 10" xfId="22453"/>
    <cellStyle name="Calculation 7 3 6 2 11" xfId="22947"/>
    <cellStyle name="Calculation 7 3 6 2 2" xfId="18748"/>
    <cellStyle name="Calculation 7 3 6 2 2 2" xfId="26682"/>
    <cellStyle name="Calculation 7 3 6 2 2 3" xfId="29254"/>
    <cellStyle name="Calculation 7 3 6 2 2 4" xfId="31696"/>
    <cellStyle name="Calculation 7 3 6 2 2 5" xfId="34100"/>
    <cellStyle name="Calculation 7 3 6 2 2 6" xfId="36352"/>
    <cellStyle name="Calculation 7 3 6 2 2 7" xfId="33817"/>
    <cellStyle name="Calculation 7 3 6 2 2 8" xfId="38934"/>
    <cellStyle name="Calculation 7 3 6 2 2 9" xfId="41293"/>
    <cellStyle name="Calculation 7 3 6 2 3" xfId="18941"/>
    <cellStyle name="Calculation 7 3 6 2 3 2" xfId="26875"/>
    <cellStyle name="Calculation 7 3 6 2 3 3" xfId="29447"/>
    <cellStyle name="Calculation 7 3 6 2 3 4" xfId="31889"/>
    <cellStyle name="Calculation 7 3 6 2 3 5" xfId="34293"/>
    <cellStyle name="Calculation 7 3 6 2 3 6" xfId="36538"/>
    <cellStyle name="Calculation 7 3 6 2 3 7" xfId="21448"/>
    <cellStyle name="Calculation 7 3 6 2 3 8" xfId="39127"/>
    <cellStyle name="Calculation 7 3 6 2 3 9" xfId="41486"/>
    <cellStyle name="Calculation 7 3 6 2 4" xfId="18680"/>
    <cellStyle name="Calculation 7 3 6 2 4 2" xfId="26614"/>
    <cellStyle name="Calculation 7 3 6 2 4 3" xfId="29186"/>
    <cellStyle name="Calculation 7 3 6 2 4 4" xfId="31628"/>
    <cellStyle name="Calculation 7 3 6 2 4 5" xfId="34032"/>
    <cellStyle name="Calculation 7 3 6 2 4 6" xfId="36284"/>
    <cellStyle name="Calculation 7 3 6 2 4 7" xfId="23922"/>
    <cellStyle name="Calculation 7 3 6 2 4 8" xfId="38866"/>
    <cellStyle name="Calculation 7 3 6 2 4 9" xfId="41225"/>
    <cellStyle name="Calculation 7 3 6 2 5" xfId="24862"/>
    <cellStyle name="Calculation 7 3 6 2 6" xfId="25437"/>
    <cellStyle name="Calculation 7 3 6 2 7" xfId="24148"/>
    <cellStyle name="Calculation 7 3 6 2 8" xfId="25780"/>
    <cellStyle name="Calculation 7 3 6 2 9" xfId="38406"/>
    <cellStyle name="Calculation 7 3 6 3" xfId="19499"/>
    <cellStyle name="Calculation 7 3 6 3 2" xfId="27433"/>
    <cellStyle name="Calculation 7 3 6 3 3" xfId="30005"/>
    <cellStyle name="Calculation 7 3 6 3 4" xfId="32447"/>
    <cellStyle name="Calculation 7 3 6 3 5" xfId="34851"/>
    <cellStyle name="Calculation 7 3 6 3 6" xfId="37096"/>
    <cellStyle name="Calculation 7 3 6 3 7" xfId="25215"/>
    <cellStyle name="Calculation 7 3 6 3 8" xfId="39685"/>
    <cellStyle name="Calculation 7 3 6 3 9" xfId="42044"/>
    <cellStyle name="Calculation 7 3 6 4" xfId="19285"/>
    <cellStyle name="Calculation 7 3 6 4 2" xfId="27219"/>
    <cellStyle name="Calculation 7 3 6 4 3" xfId="29791"/>
    <cellStyle name="Calculation 7 3 6 4 4" xfId="32233"/>
    <cellStyle name="Calculation 7 3 6 4 5" xfId="34637"/>
    <cellStyle name="Calculation 7 3 6 4 6" xfId="36882"/>
    <cellStyle name="Calculation 7 3 6 4 7" xfId="24630"/>
    <cellStyle name="Calculation 7 3 6 4 8" xfId="39471"/>
    <cellStyle name="Calculation 7 3 6 4 9" xfId="41830"/>
    <cellStyle name="Calculation 7 3 6 5" xfId="19160"/>
    <cellStyle name="Calculation 7 3 6 5 2" xfId="27094"/>
    <cellStyle name="Calculation 7 3 6 5 3" xfId="29666"/>
    <cellStyle name="Calculation 7 3 6 5 4" xfId="32108"/>
    <cellStyle name="Calculation 7 3 6 5 5" xfId="34512"/>
    <cellStyle name="Calculation 7 3 6 5 6" xfId="36757"/>
    <cellStyle name="Calculation 7 3 6 5 7" xfId="36098"/>
    <cellStyle name="Calculation 7 3 6 5 8" xfId="39346"/>
    <cellStyle name="Calculation 7 3 6 5 9" xfId="41705"/>
    <cellStyle name="Calculation 7 3 6 6" xfId="21854"/>
    <cellStyle name="Calculation 7 3 6 7" xfId="23638"/>
    <cellStyle name="Calculation 7 3 6 8" xfId="22291"/>
    <cellStyle name="Calculation 7 3 6 9" xfId="23129"/>
    <cellStyle name="Calculation 7 3 7" xfId="2593"/>
    <cellStyle name="Calculation 7 3 7 10" xfId="22634"/>
    <cellStyle name="Calculation 7 3 7 11" xfId="22819"/>
    <cellStyle name="Calculation 7 3 7 12" xfId="38425"/>
    <cellStyle name="Calculation 7 3 7 2" xfId="15152"/>
    <cellStyle name="Calculation 7 3 7 2 10" xfId="23892"/>
    <cellStyle name="Calculation 7 3 7 2 11" xfId="38155"/>
    <cellStyle name="Calculation 7 3 7 2 2" xfId="20160"/>
    <cellStyle name="Calculation 7 3 7 2 2 2" xfId="28094"/>
    <cellStyle name="Calculation 7 3 7 2 2 3" xfId="30665"/>
    <cellStyle name="Calculation 7 3 7 2 2 4" xfId="33107"/>
    <cellStyle name="Calculation 7 3 7 2 2 5" xfId="35511"/>
    <cellStyle name="Calculation 7 3 7 2 2 6" xfId="37719"/>
    <cellStyle name="Calculation 7 3 7 2 2 7" xfId="24290"/>
    <cellStyle name="Calculation 7 3 7 2 2 8" xfId="40345"/>
    <cellStyle name="Calculation 7 3 7 2 2 9" xfId="42704"/>
    <cellStyle name="Calculation 7 3 7 2 3" xfId="18693"/>
    <cellStyle name="Calculation 7 3 7 2 3 2" xfId="26627"/>
    <cellStyle name="Calculation 7 3 7 2 3 3" xfId="29199"/>
    <cellStyle name="Calculation 7 3 7 2 3 4" xfId="31641"/>
    <cellStyle name="Calculation 7 3 7 2 3 5" xfId="34045"/>
    <cellStyle name="Calculation 7 3 7 2 3 6" xfId="36297"/>
    <cellStyle name="Calculation 7 3 7 2 3 7" xfId="31406"/>
    <cellStyle name="Calculation 7 3 7 2 3 8" xfId="38879"/>
    <cellStyle name="Calculation 7 3 7 2 3 9" xfId="41238"/>
    <cellStyle name="Calculation 7 3 7 2 4" xfId="20409"/>
    <cellStyle name="Calculation 7 3 7 2 4 2" xfId="28343"/>
    <cellStyle name="Calculation 7 3 7 2 4 3" xfId="30912"/>
    <cellStyle name="Calculation 7 3 7 2 4 4" xfId="33354"/>
    <cellStyle name="Calculation 7 3 7 2 4 5" xfId="35758"/>
    <cellStyle name="Calculation 7 3 7 2 4 6" xfId="37960"/>
    <cellStyle name="Calculation 7 3 7 2 4 7" xfId="21592"/>
    <cellStyle name="Calculation 7 3 7 2 4 8" xfId="40592"/>
    <cellStyle name="Calculation 7 3 7 2 4 9" xfId="42951"/>
    <cellStyle name="Calculation 7 3 7 2 5" xfId="24863"/>
    <cellStyle name="Calculation 7 3 7 2 6" xfId="21283"/>
    <cellStyle name="Calculation 7 3 7 2 7" xfId="21000"/>
    <cellStyle name="Calculation 7 3 7 2 8" xfId="25293"/>
    <cellStyle name="Calculation 7 3 7 2 9" xfId="38174"/>
    <cellStyle name="Calculation 7 3 7 3" xfId="19498"/>
    <cellStyle name="Calculation 7 3 7 3 2" xfId="27432"/>
    <cellStyle name="Calculation 7 3 7 3 3" xfId="30004"/>
    <cellStyle name="Calculation 7 3 7 3 4" xfId="32446"/>
    <cellStyle name="Calculation 7 3 7 3 5" xfId="34850"/>
    <cellStyle name="Calculation 7 3 7 3 6" xfId="37095"/>
    <cellStyle name="Calculation 7 3 7 3 7" xfId="21054"/>
    <cellStyle name="Calculation 7 3 7 3 8" xfId="39684"/>
    <cellStyle name="Calculation 7 3 7 3 9" xfId="42043"/>
    <cellStyle name="Calculation 7 3 7 4" xfId="19284"/>
    <cellStyle name="Calculation 7 3 7 4 2" xfId="27218"/>
    <cellStyle name="Calculation 7 3 7 4 3" xfId="29790"/>
    <cellStyle name="Calculation 7 3 7 4 4" xfId="32232"/>
    <cellStyle name="Calculation 7 3 7 4 5" xfId="34636"/>
    <cellStyle name="Calculation 7 3 7 4 6" xfId="36881"/>
    <cellStyle name="Calculation 7 3 7 4 7" xfId="22023"/>
    <cellStyle name="Calculation 7 3 7 4 8" xfId="39470"/>
    <cellStyle name="Calculation 7 3 7 4 9" xfId="41829"/>
    <cellStyle name="Calculation 7 3 7 5" xfId="19161"/>
    <cellStyle name="Calculation 7 3 7 5 2" xfId="27095"/>
    <cellStyle name="Calculation 7 3 7 5 3" xfId="29667"/>
    <cellStyle name="Calculation 7 3 7 5 4" xfId="32109"/>
    <cellStyle name="Calculation 7 3 7 5 5" xfId="34513"/>
    <cellStyle name="Calculation 7 3 7 5 6" xfId="36758"/>
    <cellStyle name="Calculation 7 3 7 5 7" xfId="23475"/>
    <cellStyle name="Calculation 7 3 7 5 8" xfId="39347"/>
    <cellStyle name="Calculation 7 3 7 5 9" xfId="41706"/>
    <cellStyle name="Calculation 7 3 7 6" xfId="21855"/>
    <cellStyle name="Calculation 7 3 7 7" xfId="23637"/>
    <cellStyle name="Calculation 7 3 7 8" xfId="22292"/>
    <cellStyle name="Calculation 7 3 7 9" xfId="23128"/>
    <cellStyle name="Calculation 7 3 8" xfId="2594"/>
    <cellStyle name="Calculation 7 3 8 10" xfId="22635"/>
    <cellStyle name="Calculation 7 3 8 11" xfId="28658"/>
    <cellStyle name="Calculation 7 3 8 12" xfId="38351"/>
    <cellStyle name="Calculation 7 3 8 2" xfId="15153"/>
    <cellStyle name="Calculation 7 3 8 2 10" xfId="25028"/>
    <cellStyle name="Calculation 7 3 8 2 11" xfId="22948"/>
    <cellStyle name="Calculation 7 3 8 2 2" xfId="19889"/>
    <cellStyle name="Calculation 7 3 8 2 2 2" xfId="27823"/>
    <cellStyle name="Calculation 7 3 8 2 2 3" xfId="30395"/>
    <cellStyle name="Calculation 7 3 8 2 2 4" xfId="32837"/>
    <cellStyle name="Calculation 7 3 8 2 2 5" xfId="35241"/>
    <cellStyle name="Calculation 7 3 8 2 2 6" xfId="37474"/>
    <cellStyle name="Calculation 7 3 8 2 2 7" xfId="25366"/>
    <cellStyle name="Calculation 7 3 8 2 2 8" xfId="40075"/>
    <cellStyle name="Calculation 7 3 8 2 2 9" xfId="42434"/>
    <cellStyle name="Calculation 7 3 8 2 3" xfId="19721"/>
    <cellStyle name="Calculation 7 3 8 2 3 2" xfId="27655"/>
    <cellStyle name="Calculation 7 3 8 2 3 3" xfId="30227"/>
    <cellStyle name="Calculation 7 3 8 2 3 4" xfId="32669"/>
    <cellStyle name="Calculation 7 3 8 2 3 5" xfId="35073"/>
    <cellStyle name="Calculation 7 3 8 2 3 6" xfId="37318"/>
    <cellStyle name="Calculation 7 3 8 2 3 7" xfId="25223"/>
    <cellStyle name="Calculation 7 3 8 2 3 8" xfId="39907"/>
    <cellStyle name="Calculation 7 3 8 2 3 9" xfId="42266"/>
    <cellStyle name="Calculation 7 3 8 2 4" xfId="18914"/>
    <cellStyle name="Calculation 7 3 8 2 4 2" xfId="26848"/>
    <cellStyle name="Calculation 7 3 8 2 4 3" xfId="29420"/>
    <cellStyle name="Calculation 7 3 8 2 4 4" xfId="31862"/>
    <cellStyle name="Calculation 7 3 8 2 4 5" xfId="34266"/>
    <cellStyle name="Calculation 7 3 8 2 4 6" xfId="36511"/>
    <cellStyle name="Calculation 7 3 8 2 4 7" xfId="21550"/>
    <cellStyle name="Calculation 7 3 8 2 4 8" xfId="39100"/>
    <cellStyle name="Calculation 7 3 8 2 4 9" xfId="41459"/>
    <cellStyle name="Calculation 7 3 8 2 5" xfId="24864"/>
    <cellStyle name="Calculation 7 3 8 2 6" xfId="25436"/>
    <cellStyle name="Calculation 7 3 8 2 7" xfId="24149"/>
    <cellStyle name="Calculation 7 3 8 2 8" xfId="21622"/>
    <cellStyle name="Calculation 7 3 8 2 9" xfId="22382"/>
    <cellStyle name="Calculation 7 3 8 3" xfId="19497"/>
    <cellStyle name="Calculation 7 3 8 3 2" xfId="27431"/>
    <cellStyle name="Calculation 7 3 8 3 3" xfId="30003"/>
    <cellStyle name="Calculation 7 3 8 3 4" xfId="32445"/>
    <cellStyle name="Calculation 7 3 8 3 5" xfId="34849"/>
    <cellStyle name="Calculation 7 3 8 3 6" xfId="37094"/>
    <cellStyle name="Calculation 7 3 8 3 7" xfId="24623"/>
    <cellStyle name="Calculation 7 3 8 3 8" xfId="39683"/>
    <cellStyle name="Calculation 7 3 8 3 9" xfId="42042"/>
    <cellStyle name="Calculation 7 3 8 4" xfId="19283"/>
    <cellStyle name="Calculation 7 3 8 4 2" xfId="27217"/>
    <cellStyle name="Calculation 7 3 8 4 3" xfId="29789"/>
    <cellStyle name="Calculation 7 3 8 4 4" xfId="32231"/>
    <cellStyle name="Calculation 7 3 8 4 5" xfId="34635"/>
    <cellStyle name="Calculation 7 3 8 4 6" xfId="36880"/>
    <cellStyle name="Calculation 7 3 8 4 7" xfId="22024"/>
    <cellStyle name="Calculation 7 3 8 4 8" xfId="39469"/>
    <cellStyle name="Calculation 7 3 8 4 9" xfId="41828"/>
    <cellStyle name="Calculation 7 3 8 5" xfId="19162"/>
    <cellStyle name="Calculation 7 3 8 5 2" xfId="27096"/>
    <cellStyle name="Calculation 7 3 8 5 3" xfId="29668"/>
    <cellStyle name="Calculation 7 3 8 5 4" xfId="32110"/>
    <cellStyle name="Calculation 7 3 8 5 5" xfId="34514"/>
    <cellStyle name="Calculation 7 3 8 5 6" xfId="36759"/>
    <cellStyle name="Calculation 7 3 8 5 7" xfId="36091"/>
    <cellStyle name="Calculation 7 3 8 5 8" xfId="39348"/>
    <cellStyle name="Calculation 7 3 8 5 9" xfId="41707"/>
    <cellStyle name="Calculation 7 3 8 6" xfId="21856"/>
    <cellStyle name="Calculation 7 3 8 7" xfId="23636"/>
    <cellStyle name="Calculation 7 3 8 8" xfId="22293"/>
    <cellStyle name="Calculation 7 3 8 9" xfId="23127"/>
    <cellStyle name="Calculation 7 3 9" xfId="2595"/>
    <cellStyle name="Calculation 7 3 9 10" xfId="22636"/>
    <cellStyle name="Calculation 7 3 9 11" xfId="22818"/>
    <cellStyle name="Calculation 7 3 9 12" xfId="25321"/>
    <cellStyle name="Calculation 7 3 9 2" xfId="15154"/>
    <cellStyle name="Calculation 7 3 9 2 10" xfId="23044"/>
    <cellStyle name="Calculation 7 3 9 2 11" xfId="22427"/>
    <cellStyle name="Calculation 7 3 9 2 2" xfId="19877"/>
    <cellStyle name="Calculation 7 3 9 2 2 2" xfId="27811"/>
    <cellStyle name="Calculation 7 3 9 2 2 3" xfId="30383"/>
    <cellStyle name="Calculation 7 3 9 2 2 4" xfId="32825"/>
    <cellStyle name="Calculation 7 3 9 2 2 5" xfId="35229"/>
    <cellStyle name="Calculation 7 3 9 2 2 6" xfId="37464"/>
    <cellStyle name="Calculation 7 3 9 2 2 7" xfId="36047"/>
    <cellStyle name="Calculation 7 3 9 2 2 8" xfId="40063"/>
    <cellStyle name="Calculation 7 3 9 2 2 9" xfId="42422"/>
    <cellStyle name="Calculation 7 3 9 2 3" xfId="19718"/>
    <cellStyle name="Calculation 7 3 9 2 3 2" xfId="27652"/>
    <cellStyle name="Calculation 7 3 9 2 3 3" xfId="30224"/>
    <cellStyle name="Calculation 7 3 9 2 3 4" xfId="32666"/>
    <cellStyle name="Calculation 7 3 9 2 3 5" xfId="35070"/>
    <cellStyle name="Calculation 7 3 9 2 3 6" xfId="37315"/>
    <cellStyle name="Calculation 7 3 9 2 3 7" xfId="21168"/>
    <cellStyle name="Calculation 7 3 9 2 3 8" xfId="39904"/>
    <cellStyle name="Calculation 7 3 9 2 3 9" xfId="42263"/>
    <cellStyle name="Calculation 7 3 9 2 4" xfId="18623"/>
    <cellStyle name="Calculation 7 3 9 2 4 2" xfId="26557"/>
    <cellStyle name="Calculation 7 3 9 2 4 3" xfId="29129"/>
    <cellStyle name="Calculation 7 3 9 2 4 4" xfId="31571"/>
    <cellStyle name="Calculation 7 3 9 2 4 5" xfId="33975"/>
    <cellStyle name="Calculation 7 3 9 2 4 6" xfId="36233"/>
    <cellStyle name="Calculation 7 3 9 2 4 7" xfId="23366"/>
    <cellStyle name="Calculation 7 3 9 2 4 8" xfId="38809"/>
    <cellStyle name="Calculation 7 3 9 2 4 9" xfId="41168"/>
    <cellStyle name="Calculation 7 3 9 2 5" xfId="24865"/>
    <cellStyle name="Calculation 7 3 9 2 6" xfId="21282"/>
    <cellStyle name="Calculation 7 3 9 2 7" xfId="25165"/>
    <cellStyle name="Calculation 7 3 9 2 8" xfId="24422"/>
    <cellStyle name="Calculation 7 3 9 2 9" xfId="23006"/>
    <cellStyle name="Calculation 7 3 9 3" xfId="19496"/>
    <cellStyle name="Calculation 7 3 9 3 2" xfId="27430"/>
    <cellStyle name="Calculation 7 3 9 3 3" xfId="30002"/>
    <cellStyle name="Calculation 7 3 9 3 4" xfId="32444"/>
    <cellStyle name="Calculation 7 3 9 3 5" xfId="34848"/>
    <cellStyle name="Calculation 7 3 9 3 6" xfId="37093"/>
    <cellStyle name="Calculation 7 3 9 3 7" xfId="25527"/>
    <cellStyle name="Calculation 7 3 9 3 8" xfId="39682"/>
    <cellStyle name="Calculation 7 3 9 3 9" xfId="42041"/>
    <cellStyle name="Calculation 7 3 9 4" xfId="19282"/>
    <cellStyle name="Calculation 7 3 9 4 2" xfId="27216"/>
    <cellStyle name="Calculation 7 3 9 4 3" xfId="29788"/>
    <cellStyle name="Calculation 7 3 9 4 4" xfId="32230"/>
    <cellStyle name="Calculation 7 3 9 4 5" xfId="34634"/>
    <cellStyle name="Calculation 7 3 9 4 6" xfId="36879"/>
    <cellStyle name="Calculation 7 3 9 4 7" xfId="23499"/>
    <cellStyle name="Calculation 7 3 9 4 8" xfId="39468"/>
    <cellStyle name="Calculation 7 3 9 4 9" xfId="41827"/>
    <cellStyle name="Calculation 7 3 9 5" xfId="19163"/>
    <cellStyle name="Calculation 7 3 9 5 2" xfId="27097"/>
    <cellStyle name="Calculation 7 3 9 5 3" xfId="29669"/>
    <cellStyle name="Calculation 7 3 9 5 4" xfId="32111"/>
    <cellStyle name="Calculation 7 3 9 5 5" xfId="34515"/>
    <cellStyle name="Calculation 7 3 9 5 6" xfId="36760"/>
    <cellStyle name="Calculation 7 3 9 5 7" xfId="23476"/>
    <cellStyle name="Calculation 7 3 9 5 8" xfId="39349"/>
    <cellStyle name="Calculation 7 3 9 5 9" xfId="41708"/>
    <cellStyle name="Calculation 7 3 9 6" xfId="21857"/>
    <cellStyle name="Calculation 7 3 9 7" xfId="23635"/>
    <cellStyle name="Calculation 7 3 9 8" xfId="22294"/>
    <cellStyle name="Calculation 7 3 9 9" xfId="23126"/>
    <cellStyle name="Calculation 7 4" xfId="2596"/>
    <cellStyle name="Calculation 7 4 10" xfId="23125"/>
    <cellStyle name="Calculation 7 4 11" xfId="25690"/>
    <cellStyle name="Calculation 7 4 12" xfId="28659"/>
    <cellStyle name="Calculation 7 4 13" xfId="22766"/>
    <cellStyle name="Calculation 7 4 2" xfId="15155"/>
    <cellStyle name="Calculation 7 4 2 10" xfId="22452"/>
    <cellStyle name="Calculation 7 4 2 11" xfId="22949"/>
    <cellStyle name="Calculation 7 4 2 2" xfId="20165"/>
    <cellStyle name="Calculation 7 4 2 2 2" xfId="28099"/>
    <cellStyle name="Calculation 7 4 2 2 3" xfId="30670"/>
    <cellStyle name="Calculation 7 4 2 2 4" xfId="33112"/>
    <cellStyle name="Calculation 7 4 2 2 5" xfId="35516"/>
    <cellStyle name="Calculation 7 4 2 2 6" xfId="37724"/>
    <cellStyle name="Calculation 7 4 2 2 7" xfId="21498"/>
    <cellStyle name="Calculation 7 4 2 2 8" xfId="40350"/>
    <cellStyle name="Calculation 7 4 2 2 9" xfId="42709"/>
    <cellStyle name="Calculation 7 4 2 3" xfId="18694"/>
    <cellStyle name="Calculation 7 4 2 3 2" xfId="26628"/>
    <cellStyle name="Calculation 7 4 2 3 3" xfId="29200"/>
    <cellStyle name="Calculation 7 4 2 3 4" xfId="31642"/>
    <cellStyle name="Calculation 7 4 2 3 5" xfId="34046"/>
    <cellStyle name="Calculation 7 4 2 3 6" xfId="36298"/>
    <cellStyle name="Calculation 7 4 2 3 7" xfId="23383"/>
    <cellStyle name="Calculation 7 4 2 3 8" xfId="38880"/>
    <cellStyle name="Calculation 7 4 2 3 9" xfId="41239"/>
    <cellStyle name="Calculation 7 4 2 4" xfId="19804"/>
    <cellStyle name="Calculation 7 4 2 4 2" xfId="27738"/>
    <cellStyle name="Calculation 7 4 2 4 3" xfId="30310"/>
    <cellStyle name="Calculation 7 4 2 4 4" xfId="32752"/>
    <cellStyle name="Calculation 7 4 2 4 5" xfId="35156"/>
    <cellStyle name="Calculation 7 4 2 4 6" xfId="37391"/>
    <cellStyle name="Calculation 7 4 2 4 7" xfId="21484"/>
    <cellStyle name="Calculation 7 4 2 4 8" xfId="39990"/>
    <cellStyle name="Calculation 7 4 2 4 9" xfId="42349"/>
    <cellStyle name="Calculation 7 4 2 5" xfId="24866"/>
    <cellStyle name="Calculation 7 4 2 6" xfId="25435"/>
    <cellStyle name="Calculation 7 4 2 7" xfId="24150"/>
    <cellStyle name="Calculation 7 4 2 8" xfId="25779"/>
    <cellStyle name="Calculation 7 4 2 9" xfId="38184"/>
    <cellStyle name="Calculation 7 4 3" xfId="17418"/>
    <cellStyle name="Calculation 7 4 3 10" xfId="38269"/>
    <cellStyle name="Calculation 7 4 3 11" xfId="20882"/>
    <cellStyle name="Calculation 7 4 3 2" xfId="20004"/>
    <cellStyle name="Calculation 7 4 3 2 2" xfId="27938"/>
    <cellStyle name="Calculation 7 4 3 2 3" xfId="30509"/>
    <cellStyle name="Calculation 7 4 3 2 4" xfId="32951"/>
    <cellStyle name="Calculation 7 4 3 2 5" xfId="35355"/>
    <cellStyle name="Calculation 7 4 3 2 6" xfId="37568"/>
    <cellStyle name="Calculation 7 4 3 2 7" xfId="23984"/>
    <cellStyle name="Calculation 7 4 3 2 8" xfId="40189"/>
    <cellStyle name="Calculation 7 4 3 2 9" xfId="42548"/>
    <cellStyle name="Calculation 7 4 3 3" xfId="20309"/>
    <cellStyle name="Calculation 7 4 3 3 2" xfId="28243"/>
    <cellStyle name="Calculation 7 4 3 3 3" xfId="30814"/>
    <cellStyle name="Calculation 7 4 3 3 4" xfId="33256"/>
    <cellStyle name="Calculation 7 4 3 3 5" xfId="35660"/>
    <cellStyle name="Calculation 7 4 3 3 6" xfId="37862"/>
    <cellStyle name="Calculation 7 4 3 3 7" xfId="20848"/>
    <cellStyle name="Calculation 7 4 3 3 8" xfId="40494"/>
    <cellStyle name="Calculation 7 4 3 3 9" xfId="42853"/>
    <cellStyle name="Calculation 7 4 3 4" xfId="20051"/>
    <cellStyle name="Calculation 7 4 3 4 2" xfId="27985"/>
    <cellStyle name="Calculation 7 4 3 4 3" xfId="30556"/>
    <cellStyle name="Calculation 7 4 3 4 4" xfId="32998"/>
    <cellStyle name="Calculation 7 4 3 4 5" xfId="35402"/>
    <cellStyle name="Calculation 7 4 3 4 6" xfId="37615"/>
    <cellStyle name="Calculation 7 4 3 4 7" xfId="24378"/>
    <cellStyle name="Calculation 7 4 3 4 8" xfId="40236"/>
    <cellStyle name="Calculation 7 4 3 4 9" xfId="42595"/>
    <cellStyle name="Calculation 7 4 3 5" xfId="25878"/>
    <cellStyle name="Calculation 7 4 3 6" xfId="20816"/>
    <cellStyle name="Calculation 7 4 3 7" xfId="25389"/>
    <cellStyle name="Calculation 7 4 3 8" xfId="21022"/>
    <cellStyle name="Calculation 7 4 3 9" xfId="25390"/>
    <cellStyle name="Calculation 7 4 4" xfId="19495"/>
    <cellStyle name="Calculation 7 4 4 2" xfId="27429"/>
    <cellStyle name="Calculation 7 4 4 3" xfId="30001"/>
    <cellStyle name="Calculation 7 4 4 4" xfId="32443"/>
    <cellStyle name="Calculation 7 4 4 5" xfId="34847"/>
    <cellStyle name="Calculation 7 4 4 6" xfId="37092"/>
    <cellStyle name="Calculation 7 4 4 7" xfId="24622"/>
    <cellStyle name="Calculation 7 4 4 8" xfId="39681"/>
    <cellStyle name="Calculation 7 4 4 9" xfId="42040"/>
    <cellStyle name="Calculation 7 4 5" xfId="19281"/>
    <cellStyle name="Calculation 7 4 5 2" xfId="27215"/>
    <cellStyle name="Calculation 7 4 5 3" xfId="29787"/>
    <cellStyle name="Calculation 7 4 5 4" xfId="32229"/>
    <cellStyle name="Calculation 7 4 5 5" xfId="34633"/>
    <cellStyle name="Calculation 7 4 5 6" xfId="36878"/>
    <cellStyle name="Calculation 7 4 5 7" xfId="25618"/>
    <cellStyle name="Calculation 7 4 5 8" xfId="39467"/>
    <cellStyle name="Calculation 7 4 5 9" xfId="41826"/>
    <cellStyle name="Calculation 7 4 6" xfId="19164"/>
    <cellStyle name="Calculation 7 4 6 2" xfId="27098"/>
    <cellStyle name="Calculation 7 4 6 3" xfId="29670"/>
    <cellStyle name="Calculation 7 4 6 4" xfId="32112"/>
    <cellStyle name="Calculation 7 4 6 5" xfId="34516"/>
    <cellStyle name="Calculation 7 4 6 6" xfId="36761"/>
    <cellStyle name="Calculation 7 4 6 7" xfId="28947"/>
    <cellStyle name="Calculation 7 4 6 8" xfId="39350"/>
    <cellStyle name="Calculation 7 4 6 9" xfId="41709"/>
    <cellStyle name="Calculation 7 4 7" xfId="21858"/>
    <cellStyle name="Calculation 7 4 8" xfId="23634"/>
    <cellStyle name="Calculation 7 4 9" xfId="22295"/>
    <cellStyle name="Calculation 7 5" xfId="2597"/>
    <cellStyle name="Calculation 7 5 10" xfId="23124"/>
    <cellStyle name="Calculation 7 5 11" xfId="22637"/>
    <cellStyle name="Calculation 7 5 12" xfId="22817"/>
    <cellStyle name="Calculation 7 5 13" xfId="25981"/>
    <cellStyle name="Calculation 7 5 2" xfId="15156"/>
    <cellStyle name="Calculation 7 5 2 10" xfId="24321"/>
    <cellStyle name="Calculation 7 5 2 11" xfId="22950"/>
    <cellStyle name="Calculation 7 5 2 2" xfId="18747"/>
    <cellStyle name="Calculation 7 5 2 2 2" xfId="26681"/>
    <cellStyle name="Calculation 7 5 2 2 3" xfId="29253"/>
    <cellStyle name="Calculation 7 5 2 2 4" xfId="31695"/>
    <cellStyle name="Calculation 7 5 2 2 5" xfId="34099"/>
    <cellStyle name="Calculation 7 5 2 2 6" xfId="36351"/>
    <cellStyle name="Calculation 7 5 2 2 7" xfId="23390"/>
    <cellStyle name="Calculation 7 5 2 2 8" xfId="38933"/>
    <cellStyle name="Calculation 7 5 2 2 9" xfId="41292"/>
    <cellStyle name="Calculation 7 5 2 3" xfId="20353"/>
    <cellStyle name="Calculation 7 5 2 3 2" xfId="28287"/>
    <cellStyle name="Calculation 7 5 2 3 3" xfId="30858"/>
    <cellStyle name="Calculation 7 5 2 3 4" xfId="33300"/>
    <cellStyle name="Calculation 7 5 2 3 5" xfId="35704"/>
    <cellStyle name="Calculation 7 5 2 3 6" xfId="37906"/>
    <cellStyle name="Calculation 7 5 2 3 7" xfId="22132"/>
    <cellStyle name="Calculation 7 5 2 3 8" xfId="40538"/>
    <cellStyle name="Calculation 7 5 2 3 9" xfId="42897"/>
    <cellStyle name="Calculation 7 5 2 4" xfId="19691"/>
    <cellStyle name="Calculation 7 5 2 4 2" xfId="27625"/>
    <cellStyle name="Calculation 7 5 2 4 3" xfId="30197"/>
    <cellStyle name="Calculation 7 5 2 4 4" xfId="32639"/>
    <cellStyle name="Calculation 7 5 2 4 5" xfId="35043"/>
    <cellStyle name="Calculation 7 5 2 4 6" xfId="37288"/>
    <cellStyle name="Calculation 7 5 2 4 7" xfId="24951"/>
    <cellStyle name="Calculation 7 5 2 4 8" xfId="39877"/>
    <cellStyle name="Calculation 7 5 2 4 9" xfId="42236"/>
    <cellStyle name="Calculation 7 5 2 5" xfId="24867"/>
    <cellStyle name="Calculation 7 5 2 6" xfId="21281"/>
    <cellStyle name="Calculation 7 5 2 7" xfId="24151"/>
    <cellStyle name="Calculation 7 5 2 8" xfId="21621"/>
    <cellStyle name="Calculation 7 5 2 9" xfId="38427"/>
    <cellStyle name="Calculation 7 5 3" xfId="17419"/>
    <cellStyle name="Calculation 7 5 3 10" xfId="21680"/>
    <cellStyle name="Calculation 7 5 3 11" xfId="21956"/>
    <cellStyle name="Calculation 7 5 3 2" xfId="18587"/>
    <cellStyle name="Calculation 7 5 3 2 2" xfId="26521"/>
    <cellStyle name="Calculation 7 5 3 2 3" xfId="29093"/>
    <cellStyle name="Calculation 7 5 3 2 4" xfId="31535"/>
    <cellStyle name="Calculation 7 5 3 2 5" xfId="33939"/>
    <cellStyle name="Calculation 7 5 3 2 6" xfId="36197"/>
    <cellStyle name="Calculation 7 5 3 2 7" xfId="21159"/>
    <cellStyle name="Calculation 7 5 3 2 8" xfId="38773"/>
    <cellStyle name="Calculation 7 5 3 2 9" xfId="41132"/>
    <cellStyle name="Calculation 7 5 3 3" xfId="19778"/>
    <cellStyle name="Calculation 7 5 3 3 2" xfId="27712"/>
    <cellStyle name="Calculation 7 5 3 3 3" xfId="30284"/>
    <cellStyle name="Calculation 7 5 3 3 4" xfId="32726"/>
    <cellStyle name="Calculation 7 5 3 3 5" xfId="35130"/>
    <cellStyle name="Calculation 7 5 3 3 6" xfId="37365"/>
    <cellStyle name="Calculation 7 5 3 3 7" xfId="24953"/>
    <cellStyle name="Calculation 7 5 3 3 8" xfId="39964"/>
    <cellStyle name="Calculation 7 5 3 3 9" xfId="42323"/>
    <cellStyle name="Calculation 7 5 3 4" xfId="18924"/>
    <cellStyle name="Calculation 7 5 3 4 2" xfId="26858"/>
    <cellStyle name="Calculation 7 5 3 4 3" xfId="29430"/>
    <cellStyle name="Calculation 7 5 3 4 4" xfId="31872"/>
    <cellStyle name="Calculation 7 5 3 4 5" xfId="34276"/>
    <cellStyle name="Calculation 7 5 3 4 6" xfId="36521"/>
    <cellStyle name="Calculation 7 5 3 4 7" xfId="25052"/>
    <cellStyle name="Calculation 7 5 3 4 8" xfId="39110"/>
    <cellStyle name="Calculation 7 5 3 4 9" xfId="41469"/>
    <cellStyle name="Calculation 7 5 3 5" xfId="25879"/>
    <cellStyle name="Calculation 7 5 3 6" xfId="24970"/>
    <cellStyle name="Calculation 7 5 3 7" xfId="26242"/>
    <cellStyle name="Calculation 7 5 3 8" xfId="28931"/>
    <cellStyle name="Calculation 7 5 3 9" xfId="33821"/>
    <cellStyle name="Calculation 7 5 4" xfId="19494"/>
    <cellStyle name="Calculation 7 5 4 2" xfId="27428"/>
    <cellStyle name="Calculation 7 5 4 3" xfId="30000"/>
    <cellStyle name="Calculation 7 5 4 4" xfId="32442"/>
    <cellStyle name="Calculation 7 5 4 5" xfId="34846"/>
    <cellStyle name="Calculation 7 5 4 6" xfId="37091"/>
    <cellStyle name="Calculation 7 5 4 7" xfId="24545"/>
    <cellStyle name="Calculation 7 5 4 8" xfId="39680"/>
    <cellStyle name="Calculation 7 5 4 9" xfId="42039"/>
    <cellStyle name="Calculation 7 5 5" xfId="19280"/>
    <cellStyle name="Calculation 7 5 5 2" xfId="27214"/>
    <cellStyle name="Calculation 7 5 5 3" xfId="29786"/>
    <cellStyle name="Calculation 7 5 5 4" xfId="32228"/>
    <cellStyle name="Calculation 7 5 5 5" xfId="34632"/>
    <cellStyle name="Calculation 7 5 5 6" xfId="36877"/>
    <cellStyle name="Calculation 7 5 5 7" xfId="25069"/>
    <cellStyle name="Calculation 7 5 5 8" xfId="39466"/>
    <cellStyle name="Calculation 7 5 5 9" xfId="41825"/>
    <cellStyle name="Calculation 7 5 6" xfId="19165"/>
    <cellStyle name="Calculation 7 5 6 2" xfId="27099"/>
    <cellStyle name="Calculation 7 5 6 3" xfId="29671"/>
    <cellStyle name="Calculation 7 5 6 4" xfId="32113"/>
    <cellStyle name="Calculation 7 5 6 5" xfId="34517"/>
    <cellStyle name="Calculation 7 5 6 6" xfId="36762"/>
    <cellStyle name="Calculation 7 5 6 7" xfId="25616"/>
    <cellStyle name="Calculation 7 5 6 8" xfId="39351"/>
    <cellStyle name="Calculation 7 5 6 9" xfId="41710"/>
    <cellStyle name="Calculation 7 5 7" xfId="21859"/>
    <cellStyle name="Calculation 7 5 8" xfId="23633"/>
    <cellStyle name="Calculation 7 5 9" xfId="22296"/>
    <cellStyle name="Calculation 7 6" xfId="2598"/>
    <cellStyle name="Calculation 7 6 10" xfId="23123"/>
    <cellStyle name="Calculation 7 6 11" xfId="22638"/>
    <cellStyle name="Calculation 7 6 12" xfId="28660"/>
    <cellStyle name="Calculation 7 6 13" xfId="25976"/>
    <cellStyle name="Calculation 7 6 2" xfId="15157"/>
    <cellStyle name="Calculation 7 6 2 10" xfId="21533"/>
    <cellStyle name="Calculation 7 6 2 11" xfId="21126"/>
    <cellStyle name="Calculation 7 6 2 2" xfId="20164"/>
    <cellStyle name="Calculation 7 6 2 2 2" xfId="28098"/>
    <cellStyle name="Calculation 7 6 2 2 3" xfId="30669"/>
    <cellStyle name="Calculation 7 6 2 2 4" xfId="33111"/>
    <cellStyle name="Calculation 7 6 2 2 5" xfId="35515"/>
    <cellStyle name="Calculation 7 6 2 2 6" xfId="37723"/>
    <cellStyle name="Calculation 7 6 2 2 7" xfId="24646"/>
    <cellStyle name="Calculation 7 6 2 2 8" xfId="40349"/>
    <cellStyle name="Calculation 7 6 2 2 9" xfId="42708"/>
    <cellStyle name="Calculation 7 6 2 3" xfId="19834"/>
    <cellStyle name="Calculation 7 6 2 3 2" xfId="27768"/>
    <cellStyle name="Calculation 7 6 2 3 3" xfId="30340"/>
    <cellStyle name="Calculation 7 6 2 3 4" xfId="32782"/>
    <cellStyle name="Calculation 7 6 2 3 5" xfId="35186"/>
    <cellStyle name="Calculation 7 6 2 3 6" xfId="37421"/>
    <cellStyle name="Calculation 7 6 2 3 7" xfId="24471"/>
    <cellStyle name="Calculation 7 6 2 3 8" xfId="40020"/>
    <cellStyle name="Calculation 7 6 2 3 9" xfId="42379"/>
    <cellStyle name="Calculation 7 6 2 4" xfId="20097"/>
    <cellStyle name="Calculation 7 6 2 4 2" xfId="28031"/>
    <cellStyle name="Calculation 7 6 2 4 3" xfId="30602"/>
    <cellStyle name="Calculation 7 6 2 4 4" xfId="33044"/>
    <cellStyle name="Calculation 7 6 2 4 5" xfId="35448"/>
    <cellStyle name="Calculation 7 6 2 4 6" xfId="37656"/>
    <cellStyle name="Calculation 7 6 2 4 7" xfId="36055"/>
    <cellStyle name="Calculation 7 6 2 4 8" xfId="40282"/>
    <cellStyle name="Calculation 7 6 2 4 9" xfId="42641"/>
    <cellStyle name="Calculation 7 6 2 5" xfId="24868"/>
    <cellStyle name="Calculation 7 6 2 6" xfId="21280"/>
    <cellStyle name="Calculation 7 6 2 7" xfId="21003"/>
    <cellStyle name="Calculation 7 6 2 8" xfId="24419"/>
    <cellStyle name="Calculation 7 6 2 9" xfId="38296"/>
    <cellStyle name="Calculation 7 6 3" xfId="17420"/>
    <cellStyle name="Calculation 7 6 3 10" xfId="38211"/>
    <cellStyle name="Calculation 7 6 3 11" xfId="38394"/>
    <cellStyle name="Calculation 7 6 3 2" xfId="19999"/>
    <cellStyle name="Calculation 7 6 3 2 2" xfId="27933"/>
    <cellStyle name="Calculation 7 6 3 2 3" xfId="30504"/>
    <cellStyle name="Calculation 7 6 3 2 4" xfId="32946"/>
    <cellStyle name="Calculation 7 6 3 2 5" xfId="35350"/>
    <cellStyle name="Calculation 7 6 3 2 6" xfId="37563"/>
    <cellStyle name="Calculation 7 6 3 2 7" xfId="21491"/>
    <cellStyle name="Calculation 7 6 3 2 8" xfId="40184"/>
    <cellStyle name="Calculation 7 6 3 2 9" xfId="42543"/>
    <cellStyle name="Calculation 7 6 3 3" xfId="18887"/>
    <cellStyle name="Calculation 7 6 3 3 2" xfId="26821"/>
    <cellStyle name="Calculation 7 6 3 3 3" xfId="29393"/>
    <cellStyle name="Calculation 7 6 3 3 4" xfId="31835"/>
    <cellStyle name="Calculation 7 6 3 3 5" xfId="34239"/>
    <cellStyle name="Calculation 7 6 3 3 6" xfId="36484"/>
    <cellStyle name="Calculation 7 6 3 3 7" xfId="25596"/>
    <cellStyle name="Calculation 7 6 3 3 8" xfId="39073"/>
    <cellStyle name="Calculation 7 6 3 3 9" xfId="41432"/>
    <cellStyle name="Calculation 7 6 3 4" xfId="19714"/>
    <cellStyle name="Calculation 7 6 3 4 2" xfId="27648"/>
    <cellStyle name="Calculation 7 6 3 4 3" xfId="30220"/>
    <cellStyle name="Calculation 7 6 3 4 4" xfId="32662"/>
    <cellStyle name="Calculation 7 6 3 4 5" xfId="35066"/>
    <cellStyle name="Calculation 7 6 3 4 6" xfId="37311"/>
    <cellStyle name="Calculation 7 6 3 4 7" xfId="21480"/>
    <cellStyle name="Calculation 7 6 3 4 8" xfId="39900"/>
    <cellStyle name="Calculation 7 6 3 4 9" xfId="42259"/>
    <cellStyle name="Calculation 7 6 3 5" xfId="25880"/>
    <cellStyle name="Calculation 7 6 3 6" xfId="20815"/>
    <cellStyle name="Calculation 7 6 3 7" xfId="25374"/>
    <cellStyle name="Calculation 7 6 3 8" xfId="24187"/>
    <cellStyle name="Calculation 7 6 3 9" xfId="21084"/>
    <cellStyle name="Calculation 7 6 4" xfId="19493"/>
    <cellStyle name="Calculation 7 6 4 2" xfId="27427"/>
    <cellStyle name="Calculation 7 6 4 3" xfId="29999"/>
    <cellStyle name="Calculation 7 6 4 4" xfId="32441"/>
    <cellStyle name="Calculation 7 6 4 5" xfId="34845"/>
    <cellStyle name="Calculation 7 6 4 6" xfId="37090"/>
    <cellStyle name="Calculation 7 6 4 7" xfId="25217"/>
    <cellStyle name="Calculation 7 6 4 8" xfId="39679"/>
    <cellStyle name="Calculation 7 6 4 9" xfId="42038"/>
    <cellStyle name="Calculation 7 6 5" xfId="19279"/>
    <cellStyle name="Calculation 7 6 5 2" xfId="27213"/>
    <cellStyle name="Calculation 7 6 5 3" xfId="29785"/>
    <cellStyle name="Calculation 7 6 5 4" xfId="32227"/>
    <cellStyle name="Calculation 7 6 5 5" xfId="34631"/>
    <cellStyle name="Calculation 7 6 5 6" xfId="36876"/>
    <cellStyle name="Calculation 7 6 5 7" xfId="23498"/>
    <cellStyle name="Calculation 7 6 5 8" xfId="39465"/>
    <cellStyle name="Calculation 7 6 5 9" xfId="41824"/>
    <cellStyle name="Calculation 7 6 6" xfId="19166"/>
    <cellStyle name="Calculation 7 6 6 2" xfId="27100"/>
    <cellStyle name="Calculation 7 6 6 3" xfId="29672"/>
    <cellStyle name="Calculation 7 6 6 4" xfId="32114"/>
    <cellStyle name="Calculation 7 6 6 5" xfId="34518"/>
    <cellStyle name="Calculation 7 6 6 6" xfId="36763"/>
    <cellStyle name="Calculation 7 6 6 7" xfId="20913"/>
    <cellStyle name="Calculation 7 6 6 8" xfId="39352"/>
    <cellStyle name="Calculation 7 6 6 9" xfId="41711"/>
    <cellStyle name="Calculation 7 6 7" xfId="21860"/>
    <cellStyle name="Calculation 7 6 8" xfId="23632"/>
    <cellStyle name="Calculation 7 6 9" xfId="22297"/>
    <cellStyle name="Calculation 7 7" xfId="2599"/>
    <cellStyle name="Calculation 7 7 10" xfId="22639"/>
    <cellStyle name="Calculation 7 7 11" xfId="28655"/>
    <cellStyle name="Calculation 7 7 12" xfId="22767"/>
    <cellStyle name="Calculation 7 7 2" xfId="15158"/>
    <cellStyle name="Calculation 7 7 2 10" xfId="23043"/>
    <cellStyle name="Calculation 7 7 2 11" xfId="21601"/>
    <cellStyle name="Calculation 7 7 2 2" xfId="18746"/>
    <cellStyle name="Calculation 7 7 2 2 2" xfId="26680"/>
    <cellStyle name="Calculation 7 7 2 2 3" xfId="29252"/>
    <cellStyle name="Calculation 7 7 2 2 4" xfId="31694"/>
    <cellStyle name="Calculation 7 7 2 2 5" xfId="34098"/>
    <cellStyle name="Calculation 7 7 2 2 6" xfId="36350"/>
    <cellStyle name="Calculation 7 7 2 2 7" xfId="21188"/>
    <cellStyle name="Calculation 7 7 2 2 8" xfId="38932"/>
    <cellStyle name="Calculation 7 7 2 2 9" xfId="41291"/>
    <cellStyle name="Calculation 7 7 2 3" xfId="20358"/>
    <cellStyle name="Calculation 7 7 2 3 2" xfId="28292"/>
    <cellStyle name="Calculation 7 7 2 3 3" xfId="30863"/>
    <cellStyle name="Calculation 7 7 2 3 4" xfId="33305"/>
    <cellStyle name="Calculation 7 7 2 3 5" xfId="35709"/>
    <cellStyle name="Calculation 7 7 2 3 6" xfId="37911"/>
    <cellStyle name="Calculation 7 7 2 3 7" xfId="24587"/>
    <cellStyle name="Calculation 7 7 2 3 8" xfId="40543"/>
    <cellStyle name="Calculation 7 7 2 3 9" xfId="42902"/>
    <cellStyle name="Calculation 7 7 2 4" xfId="20039"/>
    <cellStyle name="Calculation 7 7 2 4 2" xfId="27973"/>
    <cellStyle name="Calculation 7 7 2 4 3" xfId="30544"/>
    <cellStyle name="Calculation 7 7 2 4 4" xfId="32986"/>
    <cellStyle name="Calculation 7 7 2 4 5" xfId="35390"/>
    <cellStyle name="Calculation 7 7 2 4 6" xfId="37603"/>
    <cellStyle name="Calculation 7 7 2 4 7" xfId="21492"/>
    <cellStyle name="Calculation 7 7 2 4 8" xfId="40224"/>
    <cellStyle name="Calculation 7 7 2 4 9" xfId="42583"/>
    <cellStyle name="Calculation 7 7 2 5" xfId="24869"/>
    <cellStyle name="Calculation 7 7 2 6" xfId="21279"/>
    <cellStyle name="Calculation 7 7 2 7" xfId="25166"/>
    <cellStyle name="Calculation 7 7 2 8" xfId="24421"/>
    <cellStyle name="Calculation 7 7 2 9" xfId="38330"/>
    <cellStyle name="Calculation 7 7 3" xfId="19492"/>
    <cellStyle name="Calculation 7 7 3 2" xfId="27426"/>
    <cellStyle name="Calculation 7 7 3 3" xfId="29998"/>
    <cellStyle name="Calculation 7 7 3 4" xfId="32440"/>
    <cellStyle name="Calculation 7 7 3 5" xfId="34844"/>
    <cellStyle name="Calculation 7 7 3 6" xfId="37089"/>
    <cellStyle name="Calculation 7 7 3 7" xfId="23964"/>
    <cellStyle name="Calculation 7 7 3 8" xfId="39678"/>
    <cellStyle name="Calculation 7 7 3 9" xfId="42037"/>
    <cellStyle name="Calculation 7 7 4" xfId="20382"/>
    <cellStyle name="Calculation 7 7 4 2" xfId="28316"/>
    <cellStyle name="Calculation 7 7 4 3" xfId="30885"/>
    <cellStyle name="Calculation 7 7 4 4" xfId="33327"/>
    <cellStyle name="Calculation 7 7 4 5" xfId="35731"/>
    <cellStyle name="Calculation 7 7 4 6" xfId="37933"/>
    <cellStyle name="Calculation 7 7 4 7" xfId="21674"/>
    <cellStyle name="Calculation 7 7 4 8" xfId="40565"/>
    <cellStyle name="Calculation 7 7 4 9" xfId="42924"/>
    <cellStyle name="Calculation 7 7 5" xfId="19167"/>
    <cellStyle name="Calculation 7 7 5 2" xfId="27101"/>
    <cellStyle name="Calculation 7 7 5 3" xfId="29673"/>
    <cellStyle name="Calculation 7 7 5 4" xfId="32115"/>
    <cellStyle name="Calculation 7 7 5 5" xfId="34519"/>
    <cellStyle name="Calculation 7 7 5 6" xfId="36764"/>
    <cellStyle name="Calculation 7 7 5 7" xfId="36094"/>
    <cellStyle name="Calculation 7 7 5 8" xfId="39353"/>
    <cellStyle name="Calculation 7 7 5 9" xfId="41712"/>
    <cellStyle name="Calculation 7 7 6" xfId="21861"/>
    <cellStyle name="Calculation 7 7 7" xfId="23631"/>
    <cellStyle name="Calculation 7 7 8" xfId="22298"/>
    <cellStyle name="Calculation 7 7 9" xfId="23122"/>
    <cellStyle name="Calculation 7 8" xfId="2600"/>
    <cellStyle name="Calculation 7 8 10" xfId="22640"/>
    <cellStyle name="Calculation 7 8 11" xfId="22816"/>
    <cellStyle name="Calculation 7 8 12" xfId="22768"/>
    <cellStyle name="Calculation 7 8 2" xfId="15159"/>
    <cellStyle name="Calculation 7 8 2 10" xfId="22451"/>
    <cellStyle name="Calculation 7 8 2 11" xfId="22951"/>
    <cellStyle name="Calculation 7 8 2 2" xfId="20163"/>
    <cellStyle name="Calculation 7 8 2 2 2" xfId="28097"/>
    <cellStyle name="Calculation 7 8 2 2 3" xfId="30668"/>
    <cellStyle name="Calculation 7 8 2 2 4" xfId="33110"/>
    <cellStyle name="Calculation 7 8 2 2 5" xfId="35514"/>
    <cellStyle name="Calculation 7 8 2 2 6" xfId="37722"/>
    <cellStyle name="Calculation 7 8 2 2 7" xfId="20839"/>
    <cellStyle name="Calculation 7 8 2 2 8" xfId="40348"/>
    <cellStyle name="Calculation 7 8 2 2 9" xfId="42707"/>
    <cellStyle name="Calculation 7 8 2 3" xfId="20111"/>
    <cellStyle name="Calculation 7 8 2 3 2" xfId="28045"/>
    <cellStyle name="Calculation 7 8 2 3 3" xfId="30616"/>
    <cellStyle name="Calculation 7 8 2 3 4" xfId="33058"/>
    <cellStyle name="Calculation 7 8 2 3 5" xfId="35462"/>
    <cellStyle name="Calculation 7 8 2 3 6" xfId="37670"/>
    <cellStyle name="Calculation 7 8 2 3 7" xfId="24476"/>
    <cellStyle name="Calculation 7 8 2 3 8" xfId="40296"/>
    <cellStyle name="Calculation 7 8 2 3 9" xfId="42655"/>
    <cellStyle name="Calculation 7 8 2 4" xfId="20337"/>
    <cellStyle name="Calculation 7 8 2 4 2" xfId="28271"/>
    <cellStyle name="Calculation 7 8 2 4 3" xfId="30842"/>
    <cellStyle name="Calculation 7 8 2 4 4" xfId="33284"/>
    <cellStyle name="Calculation 7 8 2 4 5" xfId="35688"/>
    <cellStyle name="Calculation 7 8 2 4 6" xfId="37890"/>
    <cellStyle name="Calculation 7 8 2 4 7" xfId="25004"/>
    <cellStyle name="Calculation 7 8 2 4 8" xfId="40522"/>
    <cellStyle name="Calculation 7 8 2 4 9" xfId="42881"/>
    <cellStyle name="Calculation 7 8 2 5" xfId="24870"/>
    <cellStyle name="Calculation 7 8 2 6" xfId="25417"/>
    <cellStyle name="Calculation 7 8 2 7" xfId="24152"/>
    <cellStyle name="Calculation 7 8 2 8" xfId="21620"/>
    <cellStyle name="Calculation 7 8 2 9" xfId="38337"/>
    <cellStyle name="Calculation 7 8 3" xfId="20392"/>
    <cellStyle name="Calculation 7 8 3 2" xfId="28326"/>
    <cellStyle name="Calculation 7 8 3 3" xfId="30895"/>
    <cellStyle name="Calculation 7 8 3 4" xfId="33337"/>
    <cellStyle name="Calculation 7 8 3 5" xfId="35741"/>
    <cellStyle name="Calculation 7 8 3 6" xfId="37943"/>
    <cellStyle name="Calculation 7 8 3 7" xfId="23829"/>
    <cellStyle name="Calculation 7 8 3 8" xfId="40575"/>
    <cellStyle name="Calculation 7 8 3 9" xfId="42934"/>
    <cellStyle name="Calculation 7 8 4" xfId="19278"/>
    <cellStyle name="Calculation 7 8 4 2" xfId="27212"/>
    <cellStyle name="Calculation 7 8 4 3" xfId="29784"/>
    <cellStyle name="Calculation 7 8 4 4" xfId="32226"/>
    <cellStyle name="Calculation 7 8 4 5" xfId="34630"/>
    <cellStyle name="Calculation 7 8 4 6" xfId="36875"/>
    <cellStyle name="Calculation 7 8 4 7" xfId="22022"/>
    <cellStyle name="Calculation 7 8 4 8" xfId="39464"/>
    <cellStyle name="Calculation 7 8 4 9" xfId="41823"/>
    <cellStyle name="Calculation 7 8 5" xfId="19168"/>
    <cellStyle name="Calculation 7 8 5 2" xfId="27102"/>
    <cellStyle name="Calculation 7 8 5 3" xfId="29674"/>
    <cellStyle name="Calculation 7 8 5 4" xfId="32116"/>
    <cellStyle name="Calculation 7 8 5 5" xfId="34520"/>
    <cellStyle name="Calculation 7 8 5 6" xfId="36765"/>
    <cellStyle name="Calculation 7 8 5 7" xfId="23477"/>
    <cellStyle name="Calculation 7 8 5 8" xfId="39354"/>
    <cellStyle name="Calculation 7 8 5 9" xfId="41713"/>
    <cellStyle name="Calculation 7 8 6" xfId="21862"/>
    <cellStyle name="Calculation 7 8 7" xfId="23630"/>
    <cellStyle name="Calculation 7 8 8" xfId="22299"/>
    <cellStyle name="Calculation 7 8 9" xfId="23121"/>
    <cellStyle name="Calculation 7 9" xfId="2601"/>
    <cellStyle name="Calculation 7 9 10" xfId="22641"/>
    <cellStyle name="Calculation 7 9 11" xfId="22815"/>
    <cellStyle name="Calculation 7 9 12" xfId="25983"/>
    <cellStyle name="Calculation 7 9 2" xfId="15160"/>
    <cellStyle name="Calculation 7 9 2 10" xfId="25250"/>
    <cellStyle name="Calculation 7 9 2 11" xfId="20946"/>
    <cellStyle name="Calculation 7 9 2 2" xfId="18745"/>
    <cellStyle name="Calculation 7 9 2 2 2" xfId="26679"/>
    <cellStyle name="Calculation 7 9 2 2 3" xfId="29251"/>
    <cellStyle name="Calculation 7 9 2 2 4" xfId="31693"/>
    <cellStyle name="Calculation 7 9 2 2 5" xfId="34097"/>
    <cellStyle name="Calculation 7 9 2 2 6" xfId="36349"/>
    <cellStyle name="Calculation 7 9 2 2 7" xfId="24682"/>
    <cellStyle name="Calculation 7 9 2 2 8" xfId="38931"/>
    <cellStyle name="Calculation 7 9 2 2 9" xfId="41290"/>
    <cellStyle name="Calculation 7 9 2 3" xfId="18940"/>
    <cellStyle name="Calculation 7 9 2 3 2" xfId="26874"/>
    <cellStyle name="Calculation 7 9 2 3 3" xfId="29446"/>
    <cellStyle name="Calculation 7 9 2 3 4" xfId="31888"/>
    <cellStyle name="Calculation 7 9 2 3 5" xfId="34292"/>
    <cellStyle name="Calculation 7 9 2 3 6" xfId="36537"/>
    <cellStyle name="Calculation 7 9 2 3 7" xfId="23934"/>
    <cellStyle name="Calculation 7 9 2 3 8" xfId="39126"/>
    <cellStyle name="Calculation 7 9 2 3 9" xfId="41485"/>
    <cellStyle name="Calculation 7 9 2 4" xfId="20336"/>
    <cellStyle name="Calculation 7 9 2 4 2" xfId="28270"/>
    <cellStyle name="Calculation 7 9 2 4 3" xfId="30841"/>
    <cellStyle name="Calculation 7 9 2 4 4" xfId="33283"/>
    <cellStyle name="Calculation 7 9 2 4 5" xfId="35687"/>
    <cellStyle name="Calculation 7 9 2 4 6" xfId="37889"/>
    <cellStyle name="Calculation 7 9 2 4 7" xfId="25091"/>
    <cellStyle name="Calculation 7 9 2 4 8" xfId="40521"/>
    <cellStyle name="Calculation 7 9 2 4 9" xfId="42880"/>
    <cellStyle name="Calculation 7 9 2 5" xfId="24871"/>
    <cellStyle name="Calculation 7 9 2 6" xfId="25432"/>
    <cellStyle name="Calculation 7 9 2 7" xfId="21002"/>
    <cellStyle name="Calculation 7 9 2 8" xfId="21136"/>
    <cellStyle name="Calculation 7 9 2 9" xfId="38383"/>
    <cellStyle name="Calculation 7 9 3" xfId="19491"/>
    <cellStyle name="Calculation 7 9 3 2" xfId="27425"/>
    <cellStyle name="Calculation 7 9 3 3" xfId="29997"/>
    <cellStyle name="Calculation 7 9 3 4" xfId="32439"/>
    <cellStyle name="Calculation 7 9 3 5" xfId="34843"/>
    <cellStyle name="Calculation 7 9 3 6" xfId="37088"/>
    <cellStyle name="Calculation 7 9 3 7" xfId="23529"/>
    <cellStyle name="Calculation 7 9 3 8" xfId="39677"/>
    <cellStyle name="Calculation 7 9 3 9" xfId="42036"/>
    <cellStyle name="Calculation 7 9 4" xfId="19277"/>
    <cellStyle name="Calculation 7 9 4 2" xfId="27211"/>
    <cellStyle name="Calculation 7 9 4 3" xfId="29783"/>
    <cellStyle name="Calculation 7 9 4 4" xfId="32225"/>
    <cellStyle name="Calculation 7 9 4 5" xfId="34629"/>
    <cellStyle name="Calculation 7 9 4 6" xfId="36874"/>
    <cellStyle name="Calculation 7 9 4 7" xfId="28922"/>
    <cellStyle name="Calculation 7 9 4 8" xfId="39463"/>
    <cellStyle name="Calculation 7 9 4 9" xfId="41822"/>
    <cellStyle name="Calculation 7 9 5" xfId="19169"/>
    <cellStyle name="Calculation 7 9 5 2" xfId="27103"/>
    <cellStyle name="Calculation 7 9 5 3" xfId="29675"/>
    <cellStyle name="Calculation 7 9 5 4" xfId="32117"/>
    <cellStyle name="Calculation 7 9 5 5" xfId="34521"/>
    <cellStyle name="Calculation 7 9 5 6" xfId="36766"/>
    <cellStyle name="Calculation 7 9 5 7" xfId="36087"/>
    <cellStyle name="Calculation 7 9 5 8" xfId="39355"/>
    <cellStyle name="Calculation 7 9 5 9" xfId="41714"/>
    <cellStyle name="Calculation 7 9 6" xfId="21863"/>
    <cellStyle name="Calculation 7 9 7" xfId="23629"/>
    <cellStyle name="Calculation 7 9 8" xfId="22300"/>
    <cellStyle name="Calculation 7 9 9" xfId="23120"/>
    <cellStyle name="Calculation 8" xfId="2602"/>
    <cellStyle name="Calculation 8 10" xfId="2603"/>
    <cellStyle name="Calculation 8 10 10" xfId="22643"/>
    <cellStyle name="Calculation 8 10 11" xfId="22814"/>
    <cellStyle name="Calculation 8 10 12" xfId="25984"/>
    <cellStyle name="Calculation 8 10 2" xfId="15162"/>
    <cellStyle name="Calculation 8 10 2 10" xfId="23042"/>
    <cellStyle name="Calculation 8 10 2 11" xfId="22428"/>
    <cellStyle name="Calculation 8 10 2 2" xfId="18744"/>
    <cellStyle name="Calculation 8 10 2 2 2" xfId="26678"/>
    <cellStyle name="Calculation 8 10 2 2 3" xfId="29250"/>
    <cellStyle name="Calculation 8 10 2 2 4" xfId="31692"/>
    <cellStyle name="Calculation 8 10 2 2 5" xfId="34096"/>
    <cellStyle name="Calculation 8 10 2 2 6" xfId="36348"/>
    <cellStyle name="Calculation 8 10 2 2 7" xfId="33811"/>
    <cellStyle name="Calculation 8 10 2 2 8" xfId="38930"/>
    <cellStyle name="Calculation 8 10 2 2 9" xfId="41289"/>
    <cellStyle name="Calculation 8 10 2 3" xfId="20357"/>
    <cellStyle name="Calculation 8 10 2 3 2" xfId="28291"/>
    <cellStyle name="Calculation 8 10 2 3 3" xfId="30862"/>
    <cellStyle name="Calculation 8 10 2 3 4" xfId="33304"/>
    <cellStyle name="Calculation 8 10 2 3 5" xfId="35708"/>
    <cellStyle name="Calculation 8 10 2 3 6" xfId="37910"/>
    <cellStyle name="Calculation 8 10 2 3 7" xfId="24301"/>
    <cellStyle name="Calculation 8 10 2 3 8" xfId="40542"/>
    <cellStyle name="Calculation 8 10 2 3 9" xfId="42901"/>
    <cellStyle name="Calculation 8 10 2 4" xfId="20096"/>
    <cellStyle name="Calculation 8 10 2 4 2" xfId="28030"/>
    <cellStyle name="Calculation 8 10 2 4 3" xfId="30601"/>
    <cellStyle name="Calculation 8 10 2 4 4" xfId="33043"/>
    <cellStyle name="Calculation 8 10 2 4 5" xfId="35447"/>
    <cellStyle name="Calculation 8 10 2 4 6" xfId="37655"/>
    <cellStyle name="Calculation 8 10 2 4 7" xfId="22105"/>
    <cellStyle name="Calculation 8 10 2 4 8" xfId="40281"/>
    <cellStyle name="Calculation 8 10 2 4 9" xfId="42640"/>
    <cellStyle name="Calculation 8 10 2 5" xfId="24873"/>
    <cellStyle name="Calculation 8 10 2 6" xfId="25431"/>
    <cellStyle name="Calculation 8 10 2 7" xfId="25167"/>
    <cellStyle name="Calculation 8 10 2 8" xfId="24420"/>
    <cellStyle name="Calculation 8 10 2 9" xfId="23007"/>
    <cellStyle name="Calculation 8 10 3" xfId="19489"/>
    <cellStyle name="Calculation 8 10 3 2" xfId="27423"/>
    <cellStyle name="Calculation 8 10 3 3" xfId="29995"/>
    <cellStyle name="Calculation 8 10 3 4" xfId="32437"/>
    <cellStyle name="Calculation 8 10 3 5" xfId="34841"/>
    <cellStyle name="Calculation 8 10 3 6" xfId="37086"/>
    <cellStyle name="Calculation 8 10 3 7" xfId="22047"/>
    <cellStyle name="Calculation 8 10 3 8" xfId="39675"/>
    <cellStyle name="Calculation 8 10 3 9" xfId="42034"/>
    <cellStyle name="Calculation 8 10 4" xfId="19275"/>
    <cellStyle name="Calculation 8 10 4 2" xfId="27209"/>
    <cellStyle name="Calculation 8 10 4 3" xfId="29781"/>
    <cellStyle name="Calculation 8 10 4 4" xfId="32223"/>
    <cellStyle name="Calculation 8 10 4 5" xfId="34627"/>
    <cellStyle name="Calculation 8 10 4 6" xfId="36872"/>
    <cellStyle name="Calculation 8 10 4 7" xfId="25619"/>
    <cellStyle name="Calculation 8 10 4 8" xfId="39461"/>
    <cellStyle name="Calculation 8 10 4 9" xfId="41820"/>
    <cellStyle name="Calculation 8 10 5" xfId="19171"/>
    <cellStyle name="Calculation 8 10 5 2" xfId="27105"/>
    <cellStyle name="Calculation 8 10 5 3" xfId="29677"/>
    <cellStyle name="Calculation 8 10 5 4" xfId="32119"/>
    <cellStyle name="Calculation 8 10 5 5" xfId="34523"/>
    <cellStyle name="Calculation 8 10 5 6" xfId="36768"/>
    <cellStyle name="Calculation 8 10 5 7" xfId="36106"/>
    <cellStyle name="Calculation 8 10 5 8" xfId="39357"/>
    <cellStyle name="Calculation 8 10 5 9" xfId="41716"/>
    <cellStyle name="Calculation 8 10 6" xfId="21865"/>
    <cellStyle name="Calculation 8 10 7" xfId="23627"/>
    <cellStyle name="Calculation 8 10 8" xfId="22302"/>
    <cellStyle name="Calculation 8 10 9" xfId="23118"/>
    <cellStyle name="Calculation 8 11" xfId="2604"/>
    <cellStyle name="Calculation 8 11 10" xfId="22644"/>
    <cellStyle name="Calculation 8 11 11" xfId="28663"/>
    <cellStyle name="Calculation 8 11 12" xfId="22770"/>
    <cellStyle name="Calculation 8 11 2" xfId="15163"/>
    <cellStyle name="Calculation 8 11 2 10" xfId="22450"/>
    <cellStyle name="Calculation 8 11 2 11" xfId="22953"/>
    <cellStyle name="Calculation 8 11 2 2" xfId="20161"/>
    <cellStyle name="Calculation 8 11 2 2 2" xfId="28095"/>
    <cellStyle name="Calculation 8 11 2 2 3" xfId="30666"/>
    <cellStyle name="Calculation 8 11 2 2 4" xfId="33108"/>
    <cellStyle name="Calculation 8 11 2 2 5" xfId="35512"/>
    <cellStyle name="Calculation 8 11 2 2 6" xfId="37720"/>
    <cellStyle name="Calculation 8 11 2 2 7" xfId="22112"/>
    <cellStyle name="Calculation 8 11 2 2 8" xfId="40346"/>
    <cellStyle name="Calculation 8 11 2 2 9" xfId="42705"/>
    <cellStyle name="Calculation 8 11 2 3" xfId="19833"/>
    <cellStyle name="Calculation 8 11 2 3 2" xfId="27767"/>
    <cellStyle name="Calculation 8 11 2 3 3" xfId="30339"/>
    <cellStyle name="Calculation 8 11 2 3 4" xfId="32781"/>
    <cellStyle name="Calculation 8 11 2 3 5" xfId="35185"/>
    <cellStyle name="Calculation 8 11 2 3 6" xfId="37420"/>
    <cellStyle name="Calculation 8 11 2 3 7" xfId="22077"/>
    <cellStyle name="Calculation 8 11 2 3 8" xfId="40019"/>
    <cellStyle name="Calculation 8 11 2 3 9" xfId="42378"/>
    <cellStyle name="Calculation 8 11 2 4" xfId="20035"/>
    <cellStyle name="Calculation 8 11 2 4 2" xfId="27969"/>
    <cellStyle name="Calculation 8 11 2 4 3" xfId="30540"/>
    <cellStyle name="Calculation 8 11 2 4 4" xfId="32982"/>
    <cellStyle name="Calculation 8 11 2 4 5" xfId="35386"/>
    <cellStyle name="Calculation 8 11 2 4 6" xfId="37599"/>
    <cellStyle name="Calculation 8 11 2 4 7" xfId="24988"/>
    <cellStyle name="Calculation 8 11 2 4 8" xfId="40220"/>
    <cellStyle name="Calculation 8 11 2 4 9" xfId="42579"/>
    <cellStyle name="Calculation 8 11 2 5" xfId="24874"/>
    <cellStyle name="Calculation 8 11 2 6" xfId="21277"/>
    <cellStyle name="Calculation 8 11 2 7" xfId="24154"/>
    <cellStyle name="Calculation 8 11 2 8" xfId="25777"/>
    <cellStyle name="Calculation 8 11 2 9" xfId="38217"/>
    <cellStyle name="Calculation 8 11 3" xfId="19488"/>
    <cellStyle name="Calculation 8 11 3 2" xfId="27422"/>
    <cellStyle name="Calculation 8 11 3 3" xfId="29994"/>
    <cellStyle name="Calculation 8 11 3 4" xfId="32436"/>
    <cellStyle name="Calculation 8 11 3 5" xfId="34840"/>
    <cellStyle name="Calculation 8 11 3 6" xfId="37085"/>
    <cellStyle name="Calculation 8 11 3 7" xfId="21470"/>
    <cellStyle name="Calculation 8 11 3 8" xfId="39674"/>
    <cellStyle name="Calculation 8 11 3 9" xfId="42033"/>
    <cellStyle name="Calculation 8 11 4" xfId="20444"/>
    <cellStyle name="Calculation 8 11 4 2" xfId="28378"/>
    <cellStyle name="Calculation 8 11 4 3" xfId="30935"/>
    <cellStyle name="Calculation 8 11 4 4" xfId="33377"/>
    <cellStyle name="Calculation 8 11 4 5" xfId="35780"/>
    <cellStyle name="Calculation 8 11 4 6" xfId="37978"/>
    <cellStyle name="Calculation 8 11 4 7" xfId="24057"/>
    <cellStyle name="Calculation 8 11 4 8" xfId="40611"/>
    <cellStyle name="Calculation 8 11 4 9" xfId="42969"/>
    <cellStyle name="Calculation 8 11 5" xfId="19172"/>
    <cellStyle name="Calculation 8 11 5 2" xfId="27106"/>
    <cellStyle name="Calculation 8 11 5 3" xfId="29678"/>
    <cellStyle name="Calculation 8 11 5 4" xfId="32120"/>
    <cellStyle name="Calculation 8 11 5 5" xfId="34524"/>
    <cellStyle name="Calculation 8 11 5 6" xfId="36769"/>
    <cellStyle name="Calculation 8 11 5 7" xfId="23478"/>
    <cellStyle name="Calculation 8 11 5 8" xfId="39358"/>
    <cellStyle name="Calculation 8 11 5 9" xfId="41717"/>
    <cellStyle name="Calculation 8 11 6" xfId="21866"/>
    <cellStyle name="Calculation 8 11 7" xfId="23626"/>
    <cellStyle name="Calculation 8 11 8" xfId="22303"/>
    <cellStyle name="Calculation 8 11 9" xfId="23117"/>
    <cellStyle name="Calculation 8 12" xfId="2605"/>
    <cellStyle name="Calculation 8 12 10" xfId="22645"/>
    <cellStyle name="Calculation 8 12 11" xfId="22813"/>
    <cellStyle name="Calculation 8 12 12" xfId="25985"/>
    <cellStyle name="Calculation 8 12 2" xfId="15164"/>
    <cellStyle name="Calculation 8 12 2 10" xfId="25897"/>
    <cellStyle name="Calculation 8 12 2 11" xfId="23020"/>
    <cellStyle name="Calculation 8 12 2 2" xfId="18743"/>
    <cellStyle name="Calculation 8 12 2 2 2" xfId="26677"/>
    <cellStyle name="Calculation 8 12 2 2 3" xfId="29249"/>
    <cellStyle name="Calculation 8 12 2 2 4" xfId="31691"/>
    <cellStyle name="Calculation 8 12 2 2 5" xfId="34095"/>
    <cellStyle name="Calculation 8 12 2 2 6" xfId="36347"/>
    <cellStyle name="Calculation 8 12 2 2 7" xfId="33802"/>
    <cellStyle name="Calculation 8 12 2 2 8" xfId="38929"/>
    <cellStyle name="Calculation 8 12 2 2 9" xfId="41288"/>
    <cellStyle name="Calculation 8 12 2 3" xfId="18939"/>
    <cellStyle name="Calculation 8 12 2 3 2" xfId="26873"/>
    <cellStyle name="Calculation 8 12 2 3 3" xfId="29445"/>
    <cellStyle name="Calculation 8 12 2 3 4" xfId="31887"/>
    <cellStyle name="Calculation 8 12 2 3 5" xfId="34291"/>
    <cellStyle name="Calculation 8 12 2 3 6" xfId="36536"/>
    <cellStyle name="Calculation 8 12 2 3 7" xfId="28857"/>
    <cellStyle name="Calculation 8 12 2 3 8" xfId="39125"/>
    <cellStyle name="Calculation 8 12 2 3 9" xfId="41484"/>
    <cellStyle name="Calculation 8 12 2 4" xfId="18915"/>
    <cellStyle name="Calculation 8 12 2 4 2" xfId="26849"/>
    <cellStyle name="Calculation 8 12 2 4 3" xfId="29421"/>
    <cellStyle name="Calculation 8 12 2 4 4" xfId="31863"/>
    <cellStyle name="Calculation 8 12 2 4 5" xfId="34267"/>
    <cellStyle name="Calculation 8 12 2 4 6" xfId="36512"/>
    <cellStyle name="Calculation 8 12 2 4 7" xfId="23423"/>
    <cellStyle name="Calculation 8 12 2 4 8" xfId="39101"/>
    <cellStyle name="Calculation 8 12 2 4 9" xfId="41460"/>
    <cellStyle name="Calculation 8 12 2 5" xfId="24875"/>
    <cellStyle name="Calculation 8 12 2 6" xfId="25430"/>
    <cellStyle name="Calculation 8 12 2 7" xfId="25152"/>
    <cellStyle name="Calculation 8 12 2 8" xfId="25289"/>
    <cellStyle name="Calculation 8 12 2 9" xfId="38428"/>
    <cellStyle name="Calculation 8 12 3" xfId="19487"/>
    <cellStyle name="Calculation 8 12 3 2" xfId="27421"/>
    <cellStyle name="Calculation 8 12 3 3" xfId="29993"/>
    <cellStyle name="Calculation 8 12 3 4" xfId="32435"/>
    <cellStyle name="Calculation 8 12 3 5" xfId="34839"/>
    <cellStyle name="Calculation 8 12 3 6" xfId="37084"/>
    <cellStyle name="Calculation 8 12 3 7" xfId="24621"/>
    <cellStyle name="Calculation 8 12 3 8" xfId="39673"/>
    <cellStyle name="Calculation 8 12 3 9" xfId="42032"/>
    <cellStyle name="Calculation 8 12 4" xfId="19274"/>
    <cellStyle name="Calculation 8 12 4 2" xfId="27208"/>
    <cellStyle name="Calculation 8 12 4 3" xfId="29780"/>
    <cellStyle name="Calculation 8 12 4 4" xfId="32222"/>
    <cellStyle name="Calculation 8 12 4 5" xfId="34626"/>
    <cellStyle name="Calculation 8 12 4 6" xfId="36871"/>
    <cellStyle name="Calculation 8 12 4 7" xfId="21198"/>
    <cellStyle name="Calculation 8 12 4 8" xfId="39460"/>
    <cellStyle name="Calculation 8 12 4 9" xfId="41819"/>
    <cellStyle name="Calculation 8 12 5" xfId="19173"/>
    <cellStyle name="Calculation 8 12 5 2" xfId="27107"/>
    <cellStyle name="Calculation 8 12 5 3" xfId="29679"/>
    <cellStyle name="Calculation 8 12 5 4" xfId="32121"/>
    <cellStyle name="Calculation 8 12 5 5" xfId="34525"/>
    <cellStyle name="Calculation 8 12 5 6" xfId="36770"/>
    <cellStyle name="Calculation 8 12 5 7" xfId="24060"/>
    <cellStyle name="Calculation 8 12 5 8" xfId="39359"/>
    <cellStyle name="Calculation 8 12 5 9" xfId="41718"/>
    <cellStyle name="Calculation 8 12 6" xfId="21867"/>
    <cellStyle name="Calculation 8 12 7" xfId="23625"/>
    <cellStyle name="Calculation 8 12 8" xfId="22304"/>
    <cellStyle name="Calculation 8 12 9" xfId="23116"/>
    <cellStyle name="Calculation 8 13" xfId="15161"/>
    <cellStyle name="Calculation 8 13 10" xfId="23870"/>
    <cellStyle name="Calculation 8 13 11" xfId="22952"/>
    <cellStyle name="Calculation 8 13 2" xfId="20162"/>
    <cellStyle name="Calculation 8 13 2 2" xfId="28096"/>
    <cellStyle name="Calculation 8 13 2 3" xfId="30667"/>
    <cellStyle name="Calculation 8 13 2 4" xfId="33109"/>
    <cellStyle name="Calculation 8 13 2 5" xfId="35513"/>
    <cellStyle name="Calculation 8 13 2 6" xfId="37721"/>
    <cellStyle name="Calculation 8 13 2 7" xfId="25373"/>
    <cellStyle name="Calculation 8 13 2 8" xfId="40347"/>
    <cellStyle name="Calculation 8 13 2 9" xfId="42706"/>
    <cellStyle name="Calculation 8 13 3" xfId="18695"/>
    <cellStyle name="Calculation 8 13 3 2" xfId="26629"/>
    <cellStyle name="Calculation 8 13 3 3" xfId="29201"/>
    <cellStyle name="Calculation 8 13 3 4" xfId="31643"/>
    <cellStyle name="Calculation 8 13 3 5" xfId="34047"/>
    <cellStyle name="Calculation 8 13 3 6" xfId="36299"/>
    <cellStyle name="Calculation 8 13 3 7" xfId="21979"/>
    <cellStyle name="Calculation 8 13 3 8" xfId="38881"/>
    <cellStyle name="Calculation 8 13 3 9" xfId="41240"/>
    <cellStyle name="Calculation 8 13 4" xfId="19692"/>
    <cellStyle name="Calculation 8 13 4 2" xfId="27626"/>
    <cellStyle name="Calculation 8 13 4 3" xfId="30198"/>
    <cellStyle name="Calculation 8 13 4 4" xfId="32640"/>
    <cellStyle name="Calculation 8 13 4 5" xfId="35044"/>
    <cellStyle name="Calculation 8 13 4 6" xfId="37289"/>
    <cellStyle name="Calculation 8 13 4 7" xfId="24041"/>
    <cellStyle name="Calculation 8 13 4 8" xfId="39878"/>
    <cellStyle name="Calculation 8 13 4 9" xfId="42237"/>
    <cellStyle name="Calculation 8 13 5" xfId="24872"/>
    <cellStyle name="Calculation 8 13 6" xfId="21278"/>
    <cellStyle name="Calculation 8 13 7" xfId="24153"/>
    <cellStyle name="Calculation 8 13 8" xfId="25772"/>
    <cellStyle name="Calculation 8 13 9" xfId="20945"/>
    <cellStyle name="Calculation 8 14" xfId="17421"/>
    <cellStyle name="Calculation 8 14 10" xfId="21125"/>
    <cellStyle name="Calculation 8 14 11" xfId="38158"/>
    <cellStyle name="Calculation 8 14 2" xfId="20003"/>
    <cellStyle name="Calculation 8 14 2 2" xfId="27937"/>
    <cellStyle name="Calculation 8 14 2 3" xfId="30508"/>
    <cellStyle name="Calculation 8 14 2 4" xfId="32950"/>
    <cellStyle name="Calculation 8 14 2 5" xfId="35354"/>
    <cellStyle name="Calculation 8 14 2 6" xfId="37567"/>
    <cellStyle name="Calculation 8 14 2 7" xfId="36051"/>
    <cellStyle name="Calculation 8 14 2 8" xfId="40188"/>
    <cellStyle name="Calculation 8 14 2 9" xfId="42547"/>
    <cellStyle name="Calculation 8 14 3" xfId="19777"/>
    <cellStyle name="Calculation 8 14 3 2" xfId="27711"/>
    <cellStyle name="Calculation 8 14 3 3" xfId="30283"/>
    <cellStyle name="Calculation 8 14 3 4" xfId="32725"/>
    <cellStyle name="Calculation 8 14 3 5" xfId="35129"/>
    <cellStyle name="Calculation 8 14 3 6" xfId="37364"/>
    <cellStyle name="Calculation 8 14 3 7" xfId="25363"/>
    <cellStyle name="Calculation 8 14 3 8" xfId="39963"/>
    <cellStyle name="Calculation 8 14 3 9" xfId="42322"/>
    <cellStyle name="Calculation 8 14 4" xfId="19817"/>
    <cellStyle name="Calculation 8 14 4 2" xfId="27751"/>
    <cellStyle name="Calculation 8 14 4 3" xfId="30323"/>
    <cellStyle name="Calculation 8 14 4 4" xfId="32765"/>
    <cellStyle name="Calculation 8 14 4 5" xfId="35169"/>
    <cellStyle name="Calculation 8 14 4 6" xfId="37404"/>
    <cellStyle name="Calculation 8 14 4 7" xfId="24274"/>
    <cellStyle name="Calculation 8 14 4 8" xfId="40003"/>
    <cellStyle name="Calculation 8 14 4 9" xfId="42362"/>
    <cellStyle name="Calculation 8 14 5" xfId="25881"/>
    <cellStyle name="Calculation 8 14 6" xfId="24969"/>
    <cellStyle name="Calculation 8 14 7" xfId="24607"/>
    <cellStyle name="Calculation 8 14 8" xfId="25563"/>
    <cellStyle name="Calculation 8 14 9" xfId="21095"/>
    <cellStyle name="Calculation 8 15" xfId="19490"/>
    <cellStyle name="Calculation 8 15 2" xfId="27424"/>
    <cellStyle name="Calculation 8 15 3" xfId="29996"/>
    <cellStyle name="Calculation 8 15 4" xfId="32438"/>
    <cellStyle name="Calculation 8 15 5" xfId="34842"/>
    <cellStyle name="Calculation 8 15 6" xfId="37087"/>
    <cellStyle name="Calculation 8 15 7" xfId="22046"/>
    <cellStyle name="Calculation 8 15 8" xfId="39676"/>
    <cellStyle name="Calculation 8 15 9" xfId="42035"/>
    <cellStyle name="Calculation 8 16" xfId="19276"/>
    <cellStyle name="Calculation 8 16 2" xfId="27210"/>
    <cellStyle name="Calculation 8 16 3" xfId="29782"/>
    <cellStyle name="Calculation 8 16 4" xfId="32224"/>
    <cellStyle name="Calculation 8 16 5" xfId="34628"/>
    <cellStyle name="Calculation 8 16 6" xfId="36873"/>
    <cellStyle name="Calculation 8 16 7" xfId="25513"/>
    <cellStyle name="Calculation 8 16 8" xfId="39462"/>
    <cellStyle name="Calculation 8 16 9" xfId="41821"/>
    <cellStyle name="Calculation 8 17" xfId="19170"/>
    <cellStyle name="Calculation 8 17 2" xfId="27104"/>
    <cellStyle name="Calculation 8 17 3" xfId="29676"/>
    <cellStyle name="Calculation 8 17 4" xfId="32118"/>
    <cellStyle name="Calculation 8 17 5" xfId="34522"/>
    <cellStyle name="Calculation 8 17 6" xfId="36767"/>
    <cellStyle name="Calculation 8 17 7" xfId="28958"/>
    <cellStyle name="Calculation 8 17 8" xfId="39356"/>
    <cellStyle name="Calculation 8 17 9" xfId="41715"/>
    <cellStyle name="Calculation 8 18" xfId="21864"/>
    <cellStyle name="Calculation 8 19" xfId="23628"/>
    <cellStyle name="Calculation 8 2" xfId="2606"/>
    <cellStyle name="Calculation 8 2 10" xfId="2607"/>
    <cellStyle name="Calculation 8 2 10 10" xfId="22647"/>
    <cellStyle name="Calculation 8 2 10 11" xfId="28664"/>
    <cellStyle name="Calculation 8 2 10 12" xfId="22771"/>
    <cellStyle name="Calculation 8 2 10 2" xfId="15166"/>
    <cellStyle name="Calculation 8 2 10 2 10" xfId="22449"/>
    <cellStyle name="Calculation 8 2 10 2 11" xfId="22955"/>
    <cellStyle name="Calculation 8 2 10 2 2" xfId="19890"/>
    <cellStyle name="Calculation 8 2 10 2 2 2" xfId="27824"/>
    <cellStyle name="Calculation 8 2 10 2 2 3" xfId="30396"/>
    <cellStyle name="Calculation 8 2 10 2 2 4" xfId="32838"/>
    <cellStyle name="Calculation 8 2 10 2 2 5" xfId="35242"/>
    <cellStyle name="Calculation 8 2 10 2 2 6" xfId="37475"/>
    <cellStyle name="Calculation 8 2 10 2 2 7" xfId="28918"/>
    <cellStyle name="Calculation 8 2 10 2 2 8" xfId="40076"/>
    <cellStyle name="Calculation 8 2 10 2 2 9" xfId="42435"/>
    <cellStyle name="Calculation 8 2 10 2 3" xfId="18640"/>
    <cellStyle name="Calculation 8 2 10 2 3 2" xfId="26574"/>
    <cellStyle name="Calculation 8 2 10 2 3 3" xfId="29146"/>
    <cellStyle name="Calculation 8 2 10 2 3 4" xfId="31588"/>
    <cellStyle name="Calculation 8 2 10 2 3 5" xfId="33992"/>
    <cellStyle name="Calculation 8 2 10 2 3 6" xfId="36250"/>
    <cellStyle name="Calculation 8 2 10 2 3 7" xfId="31411"/>
    <cellStyle name="Calculation 8 2 10 2 3 8" xfId="38826"/>
    <cellStyle name="Calculation 8 2 10 2 3 9" xfId="41185"/>
    <cellStyle name="Calculation 8 2 10 2 4" xfId="19805"/>
    <cellStyle name="Calculation 8 2 10 2 4 2" xfId="27739"/>
    <cellStyle name="Calculation 8 2 10 2 4 3" xfId="30311"/>
    <cellStyle name="Calculation 8 2 10 2 4 4" xfId="32753"/>
    <cellStyle name="Calculation 8 2 10 2 4 5" xfId="35157"/>
    <cellStyle name="Calculation 8 2 10 2 4 6" xfId="37392"/>
    <cellStyle name="Calculation 8 2 10 2 4 7" xfId="20955"/>
    <cellStyle name="Calculation 8 2 10 2 4 8" xfId="39991"/>
    <cellStyle name="Calculation 8 2 10 2 4 9" xfId="42350"/>
    <cellStyle name="Calculation 8 2 10 2 5" xfId="24877"/>
    <cellStyle name="Calculation 8 2 10 2 6" xfId="25429"/>
    <cellStyle name="Calculation 8 2 10 2 7" xfId="24156"/>
    <cellStyle name="Calculation 8 2 10 2 8" xfId="25776"/>
    <cellStyle name="Calculation 8 2 10 2 9" xfId="22409"/>
    <cellStyle name="Calculation 8 2 10 3" xfId="19485"/>
    <cellStyle name="Calculation 8 2 10 3 2" xfId="27419"/>
    <cellStyle name="Calculation 8 2 10 3 3" xfId="29991"/>
    <cellStyle name="Calculation 8 2 10 3 4" xfId="32433"/>
    <cellStyle name="Calculation 8 2 10 3 5" xfId="34837"/>
    <cellStyle name="Calculation 8 2 10 3 6" xfId="37082"/>
    <cellStyle name="Calculation 8 2 10 3 7" xfId="24256"/>
    <cellStyle name="Calculation 8 2 10 3 8" xfId="39671"/>
    <cellStyle name="Calculation 8 2 10 3 9" xfId="42030"/>
    <cellStyle name="Calculation 8 2 10 4" xfId="19273"/>
    <cellStyle name="Calculation 8 2 10 4 2" xfId="27207"/>
    <cellStyle name="Calculation 8 2 10 4 3" xfId="29779"/>
    <cellStyle name="Calculation 8 2 10 4 4" xfId="32221"/>
    <cellStyle name="Calculation 8 2 10 4 5" xfId="34625"/>
    <cellStyle name="Calculation 8 2 10 4 6" xfId="36870"/>
    <cellStyle name="Calculation 8 2 10 4 7" xfId="25719"/>
    <cellStyle name="Calculation 8 2 10 4 8" xfId="39459"/>
    <cellStyle name="Calculation 8 2 10 4 9" xfId="41818"/>
    <cellStyle name="Calculation 8 2 10 5" xfId="19174"/>
    <cellStyle name="Calculation 8 2 10 5 2" xfId="27108"/>
    <cellStyle name="Calculation 8 2 10 5 3" xfId="29680"/>
    <cellStyle name="Calculation 8 2 10 5 4" xfId="32122"/>
    <cellStyle name="Calculation 8 2 10 5 5" xfId="34526"/>
    <cellStyle name="Calculation 8 2 10 5 6" xfId="36771"/>
    <cellStyle name="Calculation 8 2 10 5 7" xfId="21458"/>
    <cellStyle name="Calculation 8 2 10 5 8" xfId="39360"/>
    <cellStyle name="Calculation 8 2 10 5 9" xfId="41719"/>
    <cellStyle name="Calculation 8 2 10 6" xfId="21869"/>
    <cellStyle name="Calculation 8 2 10 7" xfId="23624"/>
    <cellStyle name="Calculation 8 2 10 8" xfId="22305"/>
    <cellStyle name="Calculation 8 2 10 9" xfId="23115"/>
    <cellStyle name="Calculation 8 2 11" xfId="15165"/>
    <cellStyle name="Calculation 8 2 11 10" xfId="21527"/>
    <cellStyle name="Calculation 8 2 11 11" xfId="22954"/>
    <cellStyle name="Calculation 8 2 11 2" xfId="18742"/>
    <cellStyle name="Calculation 8 2 11 2 2" xfId="26676"/>
    <cellStyle name="Calculation 8 2 11 2 3" xfId="29248"/>
    <cellStyle name="Calculation 8 2 11 2 4" xfId="31690"/>
    <cellStyle name="Calculation 8 2 11 2 5" xfId="34094"/>
    <cellStyle name="Calculation 8 2 11 2 6" xfId="36346"/>
    <cellStyle name="Calculation 8 2 11 2 7" xfId="28926"/>
    <cellStyle name="Calculation 8 2 11 2 8" xfId="38928"/>
    <cellStyle name="Calculation 8 2 11 2 9" xfId="41287"/>
    <cellStyle name="Calculation 8 2 11 3" xfId="20356"/>
    <cellStyle name="Calculation 8 2 11 3 2" xfId="28290"/>
    <cellStyle name="Calculation 8 2 11 3 3" xfId="30861"/>
    <cellStyle name="Calculation 8 2 11 3 4" xfId="33303"/>
    <cellStyle name="Calculation 8 2 11 3 5" xfId="35707"/>
    <cellStyle name="Calculation 8 2 11 3 6" xfId="37909"/>
    <cellStyle name="Calculation 8 2 11 3 7" xfId="24003"/>
    <cellStyle name="Calculation 8 2 11 3 8" xfId="40541"/>
    <cellStyle name="Calculation 8 2 11 3 9" xfId="42900"/>
    <cellStyle name="Calculation 8 2 11 4" xfId="19693"/>
    <cellStyle name="Calculation 8 2 11 4 2" xfId="27627"/>
    <cellStyle name="Calculation 8 2 11 4 3" xfId="30199"/>
    <cellStyle name="Calculation 8 2 11 4 4" xfId="32641"/>
    <cellStyle name="Calculation 8 2 11 4 5" xfId="35045"/>
    <cellStyle name="Calculation 8 2 11 4 6" xfId="37290"/>
    <cellStyle name="Calculation 8 2 11 4 7" xfId="20752"/>
    <cellStyle name="Calculation 8 2 11 4 8" xfId="39879"/>
    <cellStyle name="Calculation 8 2 11 4 9" xfId="42238"/>
    <cellStyle name="Calculation 8 2 11 5" xfId="24876"/>
    <cellStyle name="Calculation 8 2 11 6" xfId="21276"/>
    <cellStyle name="Calculation 8 2 11 7" xfId="24155"/>
    <cellStyle name="Calculation 8 2 11 8" xfId="21619"/>
    <cellStyle name="Calculation 8 2 11 9" xfId="38298"/>
    <cellStyle name="Calculation 8 2 12" xfId="17422"/>
    <cellStyle name="Calculation 8 2 12 10" xfId="22410"/>
    <cellStyle name="Calculation 8 2 12 11" xfId="38372"/>
    <cellStyle name="Calculation 8 2 12 2" xfId="18586"/>
    <cellStyle name="Calculation 8 2 12 2 2" xfId="26520"/>
    <cellStyle name="Calculation 8 2 12 2 3" xfId="29092"/>
    <cellStyle name="Calculation 8 2 12 2 4" xfId="31534"/>
    <cellStyle name="Calculation 8 2 12 2 5" xfId="33938"/>
    <cellStyle name="Calculation 8 2 12 2 6" xfId="36196"/>
    <cellStyle name="Calculation 8 2 12 2 7" xfId="20869"/>
    <cellStyle name="Calculation 8 2 12 2 8" xfId="38772"/>
    <cellStyle name="Calculation 8 2 12 2 9" xfId="41131"/>
    <cellStyle name="Calculation 8 2 12 3" xfId="20308"/>
    <cellStyle name="Calculation 8 2 12 3 2" xfId="28242"/>
    <cellStyle name="Calculation 8 2 12 3 3" xfId="30813"/>
    <cellStyle name="Calculation 8 2 12 3 4" xfId="33255"/>
    <cellStyle name="Calculation 8 2 12 3 5" xfId="35659"/>
    <cellStyle name="Calculation 8 2 12 3 6" xfId="37861"/>
    <cellStyle name="Calculation 8 2 12 3 7" xfId="21075"/>
    <cellStyle name="Calculation 8 2 12 3 8" xfId="40493"/>
    <cellStyle name="Calculation 8 2 12 3 9" xfId="42852"/>
    <cellStyle name="Calculation 8 2 12 4" xfId="18686"/>
    <cellStyle name="Calculation 8 2 12 4 2" xfId="26620"/>
    <cellStyle name="Calculation 8 2 12 4 3" xfId="29192"/>
    <cellStyle name="Calculation 8 2 12 4 4" xfId="31634"/>
    <cellStyle name="Calculation 8 2 12 4 5" xfId="34038"/>
    <cellStyle name="Calculation 8 2 12 4 6" xfId="36290"/>
    <cellStyle name="Calculation 8 2 12 4 7" xfId="21978"/>
    <cellStyle name="Calculation 8 2 12 4 8" xfId="38872"/>
    <cellStyle name="Calculation 8 2 12 4 9" xfId="41231"/>
    <cellStyle name="Calculation 8 2 12 5" xfId="25882"/>
    <cellStyle name="Calculation 8 2 12 6" xfId="20814"/>
    <cellStyle name="Calculation 8 2 12 7" xfId="24608"/>
    <cellStyle name="Calculation 8 2 12 8" xfId="21403"/>
    <cellStyle name="Calculation 8 2 12 9" xfId="21413"/>
    <cellStyle name="Calculation 8 2 13" xfId="19486"/>
    <cellStyle name="Calculation 8 2 13 2" xfId="27420"/>
    <cellStyle name="Calculation 8 2 13 3" xfId="29992"/>
    <cellStyle name="Calculation 8 2 13 4" xfId="32434"/>
    <cellStyle name="Calculation 8 2 13 5" xfId="34838"/>
    <cellStyle name="Calculation 8 2 13 6" xfId="37083"/>
    <cellStyle name="Calculation 8 2 13 7" xfId="23963"/>
    <cellStyle name="Calculation 8 2 13 8" xfId="39672"/>
    <cellStyle name="Calculation 8 2 13 9" xfId="42031"/>
    <cellStyle name="Calculation 8 2 14" xfId="20443"/>
    <cellStyle name="Calculation 8 2 14 2" xfId="28377"/>
    <cellStyle name="Calculation 8 2 14 3" xfId="30934"/>
    <cellStyle name="Calculation 8 2 14 4" xfId="33376"/>
    <cellStyle name="Calculation 8 2 14 5" xfId="35779"/>
    <cellStyle name="Calculation 8 2 14 6" xfId="37977"/>
    <cellStyle name="Calculation 8 2 14 7" xfId="23832"/>
    <cellStyle name="Calculation 8 2 14 8" xfId="40610"/>
    <cellStyle name="Calculation 8 2 14 9" xfId="42968"/>
    <cellStyle name="Calculation 8 2 15" xfId="19733"/>
    <cellStyle name="Calculation 8 2 15 2" xfId="27667"/>
    <cellStyle name="Calculation 8 2 15 3" xfId="30239"/>
    <cellStyle name="Calculation 8 2 15 4" xfId="32681"/>
    <cellStyle name="Calculation 8 2 15 5" xfId="35085"/>
    <cellStyle name="Calculation 8 2 15 6" xfId="37330"/>
    <cellStyle name="Calculation 8 2 15 7" xfId="23549"/>
    <cellStyle name="Calculation 8 2 15 8" xfId="39919"/>
    <cellStyle name="Calculation 8 2 15 9" xfId="42278"/>
    <cellStyle name="Calculation 8 2 16" xfId="21868"/>
    <cellStyle name="Calculation 8 2 17" xfId="26163"/>
    <cellStyle name="Calculation 8 2 18" xfId="28831"/>
    <cellStyle name="Calculation 8 2 19" xfId="31299"/>
    <cellStyle name="Calculation 8 2 2" xfId="2608"/>
    <cellStyle name="Calculation 8 2 2 10" xfId="22648"/>
    <cellStyle name="Calculation 8 2 2 11" xfId="22812"/>
    <cellStyle name="Calculation 8 2 2 12" xfId="25986"/>
    <cellStyle name="Calculation 8 2 2 2" xfId="15167"/>
    <cellStyle name="Calculation 8 2 2 2 10" xfId="21528"/>
    <cellStyle name="Calculation 8 2 2 2 11" xfId="22956"/>
    <cellStyle name="Calculation 8 2 2 2 2" xfId="19876"/>
    <cellStyle name="Calculation 8 2 2 2 2 2" xfId="27810"/>
    <cellStyle name="Calculation 8 2 2 2 2 3" xfId="30382"/>
    <cellStyle name="Calculation 8 2 2 2 2 4" xfId="32824"/>
    <cellStyle name="Calculation 8 2 2 2 2 5" xfId="35228"/>
    <cellStyle name="Calculation 8 2 2 2 2 6" xfId="37463"/>
    <cellStyle name="Calculation 8 2 2 2 2 7" xfId="24376"/>
    <cellStyle name="Calculation 8 2 2 2 2 8" xfId="40062"/>
    <cellStyle name="Calculation 8 2 2 2 2 9" xfId="42421"/>
    <cellStyle name="Calculation 8 2 2 2 3" xfId="18639"/>
    <cellStyle name="Calculation 8 2 2 2 3 2" xfId="26573"/>
    <cellStyle name="Calculation 8 2 2 2 3 3" xfId="29145"/>
    <cellStyle name="Calculation 8 2 2 2 3 4" xfId="31587"/>
    <cellStyle name="Calculation 8 2 2 2 3 5" xfId="33991"/>
    <cellStyle name="Calculation 8 2 2 2 3 6" xfId="36249"/>
    <cellStyle name="Calculation 8 2 2 2 3 7" xfId="23370"/>
    <cellStyle name="Calculation 8 2 2 2 3 8" xfId="38825"/>
    <cellStyle name="Calculation 8 2 2 2 3 9" xfId="41184"/>
    <cellStyle name="Calculation 8 2 2 2 4" xfId="19694"/>
    <cellStyle name="Calculation 8 2 2 2 4 2" xfId="27628"/>
    <cellStyle name="Calculation 8 2 2 2 4 3" xfId="30200"/>
    <cellStyle name="Calculation 8 2 2 2 4 4" xfId="32642"/>
    <cellStyle name="Calculation 8 2 2 2 4 5" xfId="35046"/>
    <cellStyle name="Calculation 8 2 2 2 4 6" xfId="37291"/>
    <cellStyle name="Calculation 8 2 2 2 4 7" xfId="20794"/>
    <cellStyle name="Calculation 8 2 2 2 4 8" xfId="39880"/>
    <cellStyle name="Calculation 8 2 2 2 4 9" xfId="42239"/>
    <cellStyle name="Calculation 8 2 2 2 5" xfId="24878"/>
    <cellStyle name="Calculation 8 2 2 2 6" xfId="21275"/>
    <cellStyle name="Calculation 8 2 2 2 7" xfId="24157"/>
    <cellStyle name="Calculation 8 2 2 2 8" xfId="21618"/>
    <cellStyle name="Calculation 8 2 2 2 9" xfId="38328"/>
    <cellStyle name="Calculation 8 2 2 3" xfId="20391"/>
    <cellStyle name="Calculation 8 2 2 3 2" xfId="28325"/>
    <cellStyle name="Calculation 8 2 2 3 3" xfId="30894"/>
    <cellStyle name="Calculation 8 2 2 3 4" xfId="33336"/>
    <cellStyle name="Calculation 8 2 2 3 5" xfId="35740"/>
    <cellStyle name="Calculation 8 2 2 3 6" xfId="37942"/>
    <cellStyle name="Calculation 8 2 2 3 7" xfId="28846"/>
    <cellStyle name="Calculation 8 2 2 3 8" xfId="40574"/>
    <cellStyle name="Calculation 8 2 2 3 9" xfId="42933"/>
    <cellStyle name="Calculation 8 2 2 4" xfId="19272"/>
    <cellStyle name="Calculation 8 2 2 4 2" xfId="27206"/>
    <cellStyle name="Calculation 8 2 2 4 3" xfId="29778"/>
    <cellStyle name="Calculation 8 2 2 4 4" xfId="32220"/>
    <cellStyle name="Calculation 8 2 2 4 5" xfId="34624"/>
    <cellStyle name="Calculation 8 2 2 4 6" xfId="36869"/>
    <cellStyle name="Calculation 8 2 2 4 7" xfId="23497"/>
    <cellStyle name="Calculation 8 2 2 4 8" xfId="39458"/>
    <cellStyle name="Calculation 8 2 2 4 9" xfId="41817"/>
    <cellStyle name="Calculation 8 2 2 5" xfId="19175"/>
    <cellStyle name="Calculation 8 2 2 5 2" xfId="27109"/>
    <cellStyle name="Calculation 8 2 2 5 3" xfId="29681"/>
    <cellStyle name="Calculation 8 2 2 5 4" xfId="32123"/>
    <cellStyle name="Calculation 8 2 2 5 5" xfId="34527"/>
    <cellStyle name="Calculation 8 2 2 5 6" xfId="36772"/>
    <cellStyle name="Calculation 8 2 2 5 7" xfId="25242"/>
    <cellStyle name="Calculation 8 2 2 5 8" xfId="39361"/>
    <cellStyle name="Calculation 8 2 2 5 9" xfId="41720"/>
    <cellStyle name="Calculation 8 2 2 6" xfId="21870"/>
    <cellStyle name="Calculation 8 2 2 7" xfId="23623"/>
    <cellStyle name="Calculation 8 2 2 8" xfId="22306"/>
    <cellStyle name="Calculation 8 2 2 9" xfId="23114"/>
    <cellStyle name="Calculation 8 2 20" xfId="22646"/>
    <cellStyle name="Calculation 8 2 21" xfId="23325"/>
    <cellStyle name="Calculation 8 2 22" xfId="38590"/>
    <cellStyle name="Calculation 8 2 3" xfId="2609"/>
    <cellStyle name="Calculation 8 2 3 10" xfId="21532"/>
    <cellStyle name="Calculation 8 2 3 11" xfId="28665"/>
    <cellStyle name="Calculation 8 2 3 12" xfId="22772"/>
    <cellStyle name="Calculation 8 2 3 2" xfId="15168"/>
    <cellStyle name="Calculation 8 2 3 2 10" xfId="25896"/>
    <cellStyle name="Calculation 8 2 3 2 11" xfId="22432"/>
    <cellStyle name="Calculation 8 2 3 2 2" xfId="18458"/>
    <cellStyle name="Calculation 8 2 3 2 2 2" xfId="26392"/>
    <cellStyle name="Calculation 8 2 3 2 2 3" xfId="28980"/>
    <cellStyle name="Calculation 8 2 3 2 2 4" xfId="31419"/>
    <cellStyle name="Calculation 8 2 3 2 2 5" xfId="33825"/>
    <cellStyle name="Calculation 8 2 3 2 2 6" xfId="36103"/>
    <cellStyle name="Calculation 8 2 3 2 2 7" xfId="21034"/>
    <cellStyle name="Calculation 8 2 3 2 2 8" xfId="38662"/>
    <cellStyle name="Calculation 8 2 3 2 2 9" xfId="41022"/>
    <cellStyle name="Calculation 8 2 3 2 3" xfId="20257"/>
    <cellStyle name="Calculation 8 2 3 2 3 2" xfId="28191"/>
    <cellStyle name="Calculation 8 2 3 2 3 3" xfId="30762"/>
    <cellStyle name="Calculation 8 2 3 2 3 4" xfId="33204"/>
    <cellStyle name="Calculation 8 2 3 2 3 5" xfId="35608"/>
    <cellStyle name="Calculation 8 2 3 2 3 6" xfId="37816"/>
    <cellStyle name="Calculation 8 2 3 2 3 7" xfId="25742"/>
    <cellStyle name="Calculation 8 2 3 2 3 8" xfId="40442"/>
    <cellStyle name="Calculation 8 2 3 2 3 9" xfId="42801"/>
    <cellStyle name="Calculation 8 2 3 2 4" xfId="20043"/>
    <cellStyle name="Calculation 8 2 3 2 4 2" xfId="27977"/>
    <cellStyle name="Calculation 8 2 3 2 4 3" xfId="30548"/>
    <cellStyle name="Calculation 8 2 3 2 4 4" xfId="32990"/>
    <cellStyle name="Calculation 8 2 3 2 4 5" xfId="35394"/>
    <cellStyle name="Calculation 8 2 3 2 4 6" xfId="37607"/>
    <cellStyle name="Calculation 8 2 3 2 4 7" xfId="25370"/>
    <cellStyle name="Calculation 8 2 3 2 4 8" xfId="40228"/>
    <cellStyle name="Calculation 8 2 3 2 4 9" xfId="42587"/>
    <cellStyle name="Calculation 8 2 3 2 5" xfId="24879"/>
    <cellStyle name="Calculation 8 2 3 2 6" xfId="25428"/>
    <cellStyle name="Calculation 8 2 3 2 7" xfId="25176"/>
    <cellStyle name="Calculation 8 2 3 2 8" xfId="24410"/>
    <cellStyle name="Calculation 8 2 3 2 9" xfId="38354"/>
    <cellStyle name="Calculation 8 2 3 3" xfId="19484"/>
    <cellStyle name="Calculation 8 2 3 3 2" xfId="27418"/>
    <cellStyle name="Calculation 8 2 3 3 3" xfId="29990"/>
    <cellStyle name="Calculation 8 2 3 3 4" xfId="32432"/>
    <cellStyle name="Calculation 8 2 3 3 5" xfId="34836"/>
    <cellStyle name="Calculation 8 2 3 3 6" xfId="37081"/>
    <cellStyle name="Calculation 8 2 3 3 7" xfId="22045"/>
    <cellStyle name="Calculation 8 2 3 3 8" xfId="39670"/>
    <cellStyle name="Calculation 8 2 3 3 9" xfId="42029"/>
    <cellStyle name="Calculation 8 2 3 4" xfId="20381"/>
    <cellStyle name="Calculation 8 2 3 4 2" xfId="28315"/>
    <cellStyle name="Calculation 8 2 3 4 3" xfId="30884"/>
    <cellStyle name="Calculation 8 2 3 4 4" xfId="33326"/>
    <cellStyle name="Calculation 8 2 3 4 5" xfId="35730"/>
    <cellStyle name="Calculation 8 2 3 4 6" xfId="37932"/>
    <cellStyle name="Calculation 8 2 3 4 7" xfId="25318"/>
    <cellStyle name="Calculation 8 2 3 4 8" xfId="40564"/>
    <cellStyle name="Calculation 8 2 3 4 9" xfId="42923"/>
    <cellStyle name="Calculation 8 2 3 5" xfId="19176"/>
    <cellStyle name="Calculation 8 2 3 5 2" xfId="27110"/>
    <cellStyle name="Calculation 8 2 3 5 3" xfId="29682"/>
    <cellStyle name="Calculation 8 2 3 5 4" xfId="32124"/>
    <cellStyle name="Calculation 8 2 3 5 5" xfId="34528"/>
    <cellStyle name="Calculation 8 2 3 5 6" xfId="36773"/>
    <cellStyle name="Calculation 8 2 3 5 7" xfId="23479"/>
    <cellStyle name="Calculation 8 2 3 5 8" xfId="39362"/>
    <cellStyle name="Calculation 8 2 3 5 9" xfId="41721"/>
    <cellStyle name="Calculation 8 2 3 6" xfId="21871"/>
    <cellStyle name="Calculation 8 2 3 7" xfId="23622"/>
    <cellStyle name="Calculation 8 2 3 8" xfId="22307"/>
    <cellStyle name="Calculation 8 2 3 9" xfId="23113"/>
    <cellStyle name="Calculation 8 2 4" xfId="2610"/>
    <cellStyle name="Calculation 8 2 4 10" xfId="22649"/>
    <cellStyle name="Calculation 8 2 4 11" xfId="22811"/>
    <cellStyle name="Calculation 8 2 4 12" xfId="25987"/>
    <cellStyle name="Calculation 8 2 4 2" xfId="15169"/>
    <cellStyle name="Calculation 8 2 4 2 10" xfId="23040"/>
    <cellStyle name="Calculation 8 2 4 2 11" xfId="22429"/>
    <cellStyle name="Calculation 8 2 4 2 2" xfId="20144"/>
    <cellStyle name="Calculation 8 2 4 2 2 2" xfId="28078"/>
    <cellStyle name="Calculation 8 2 4 2 2 3" xfId="30649"/>
    <cellStyle name="Calculation 8 2 4 2 2 4" xfId="33091"/>
    <cellStyle name="Calculation 8 2 4 2 2 5" xfId="35495"/>
    <cellStyle name="Calculation 8 2 4 2 2 6" xfId="37703"/>
    <cellStyle name="Calculation 8 2 4 2 2 7" xfId="22109"/>
    <cellStyle name="Calculation 8 2 4 2 2 8" xfId="40329"/>
    <cellStyle name="Calculation 8 2 4 2 2 9" xfId="42688"/>
    <cellStyle name="Calculation 8 2 4 2 3" xfId="19825"/>
    <cellStyle name="Calculation 8 2 4 2 3 2" xfId="27759"/>
    <cellStyle name="Calculation 8 2 4 2 3 3" xfId="30331"/>
    <cellStyle name="Calculation 8 2 4 2 3 4" xfId="32773"/>
    <cellStyle name="Calculation 8 2 4 2 3 5" xfId="35177"/>
    <cellStyle name="Calculation 8 2 4 2 3 6" xfId="37412"/>
    <cellStyle name="Calculation 8 2 4 2 3 7" xfId="23559"/>
    <cellStyle name="Calculation 8 2 4 2 3 8" xfId="40011"/>
    <cellStyle name="Calculation 8 2 4 2 3 9" xfId="42370"/>
    <cellStyle name="Calculation 8 2 4 2 4" xfId="19807"/>
    <cellStyle name="Calculation 8 2 4 2 4 2" xfId="27741"/>
    <cellStyle name="Calculation 8 2 4 2 4 3" xfId="30313"/>
    <cellStyle name="Calculation 8 2 4 2 4 4" xfId="32755"/>
    <cellStyle name="Calculation 8 2 4 2 4 5" xfId="35159"/>
    <cellStyle name="Calculation 8 2 4 2 4 6" xfId="37394"/>
    <cellStyle name="Calculation 8 2 4 2 4 7" xfId="21523"/>
    <cellStyle name="Calculation 8 2 4 2 4 8" xfId="39993"/>
    <cellStyle name="Calculation 8 2 4 2 4 9" xfId="42352"/>
    <cellStyle name="Calculation 8 2 4 2 5" xfId="24880"/>
    <cellStyle name="Calculation 8 2 4 2 6" xfId="21274"/>
    <cellStyle name="Calculation 8 2 4 2 7" xfId="21005"/>
    <cellStyle name="Calculation 8 2 4 2 8" xfId="24418"/>
    <cellStyle name="Calculation 8 2 4 2 9" xfId="23889"/>
    <cellStyle name="Calculation 8 2 4 3" xfId="19483"/>
    <cellStyle name="Calculation 8 2 4 3 2" xfId="27417"/>
    <cellStyle name="Calculation 8 2 4 3 3" xfId="29989"/>
    <cellStyle name="Calculation 8 2 4 3 4" xfId="32431"/>
    <cellStyle name="Calculation 8 2 4 3 5" xfId="34835"/>
    <cellStyle name="Calculation 8 2 4 3 6" xfId="37080"/>
    <cellStyle name="Calculation 8 2 4 3 7" xfId="23527"/>
    <cellStyle name="Calculation 8 2 4 3 8" xfId="39669"/>
    <cellStyle name="Calculation 8 2 4 3 9" xfId="42028"/>
    <cellStyle name="Calculation 8 2 4 4" xfId="19271"/>
    <cellStyle name="Calculation 8 2 4 4 2" xfId="27205"/>
    <cellStyle name="Calculation 8 2 4 4 3" xfId="29777"/>
    <cellStyle name="Calculation 8 2 4 4 4" xfId="32219"/>
    <cellStyle name="Calculation 8 2 4 4 5" xfId="34623"/>
    <cellStyle name="Calculation 8 2 4 4 6" xfId="36868"/>
    <cellStyle name="Calculation 8 2 4 4 7" xfId="24632"/>
    <cellStyle name="Calculation 8 2 4 4 8" xfId="39457"/>
    <cellStyle name="Calculation 8 2 4 4 9" xfId="41816"/>
    <cellStyle name="Calculation 8 2 4 5" xfId="19177"/>
    <cellStyle name="Calculation 8 2 4 5 2" xfId="27111"/>
    <cellStyle name="Calculation 8 2 4 5 3" xfId="29683"/>
    <cellStyle name="Calculation 8 2 4 5 4" xfId="32125"/>
    <cellStyle name="Calculation 8 2 4 5 5" xfId="34529"/>
    <cellStyle name="Calculation 8 2 4 5 6" xfId="36774"/>
    <cellStyle name="Calculation 8 2 4 5 7" xfId="22013"/>
    <cellStyle name="Calculation 8 2 4 5 8" xfId="39363"/>
    <cellStyle name="Calculation 8 2 4 5 9" xfId="41722"/>
    <cellStyle name="Calculation 8 2 4 6" xfId="21872"/>
    <cellStyle name="Calculation 8 2 4 7" xfId="23621"/>
    <cellStyle name="Calculation 8 2 4 8" xfId="22308"/>
    <cellStyle name="Calculation 8 2 4 9" xfId="23112"/>
    <cellStyle name="Calculation 8 2 5" xfId="2611"/>
    <cellStyle name="Calculation 8 2 5 10" xfId="24483"/>
    <cellStyle name="Calculation 8 2 5 11" xfId="28666"/>
    <cellStyle name="Calculation 8 2 5 12" xfId="25982"/>
    <cellStyle name="Calculation 8 2 5 2" xfId="15170"/>
    <cellStyle name="Calculation 8 2 5 2 10" xfId="22448"/>
    <cellStyle name="Calculation 8 2 5 2 11" xfId="22957"/>
    <cellStyle name="Calculation 8 2 5 2 2" xfId="20159"/>
    <cellStyle name="Calculation 8 2 5 2 2 2" xfId="28093"/>
    <cellStyle name="Calculation 8 2 5 2 2 3" xfId="30664"/>
    <cellStyle name="Calculation 8 2 5 2 2 4" xfId="33106"/>
    <cellStyle name="Calculation 8 2 5 2 2 5" xfId="35510"/>
    <cellStyle name="Calculation 8 2 5 2 2 6" xfId="37718"/>
    <cellStyle name="Calculation 8 2 5 2 2 7" xfId="22111"/>
    <cellStyle name="Calculation 8 2 5 2 2 8" xfId="40344"/>
    <cellStyle name="Calculation 8 2 5 2 2 9" xfId="42703"/>
    <cellStyle name="Calculation 8 2 5 2 3" xfId="19832"/>
    <cellStyle name="Calculation 8 2 5 2 3 2" xfId="27766"/>
    <cellStyle name="Calculation 8 2 5 2 3 3" xfId="30338"/>
    <cellStyle name="Calculation 8 2 5 2 3 4" xfId="32780"/>
    <cellStyle name="Calculation 8 2 5 2 3 5" xfId="35184"/>
    <cellStyle name="Calculation 8 2 5 2 3 6" xfId="37419"/>
    <cellStyle name="Calculation 8 2 5 2 3 7" xfId="36045"/>
    <cellStyle name="Calculation 8 2 5 2 3 8" xfId="40018"/>
    <cellStyle name="Calculation 8 2 5 2 3 9" xfId="42377"/>
    <cellStyle name="Calculation 8 2 5 2 4" xfId="18681"/>
    <cellStyle name="Calculation 8 2 5 2 4 2" xfId="26615"/>
    <cellStyle name="Calculation 8 2 5 2 4 3" xfId="29187"/>
    <cellStyle name="Calculation 8 2 5 2 4 4" xfId="31629"/>
    <cellStyle name="Calculation 8 2 5 2 4 5" xfId="34033"/>
    <cellStyle name="Calculation 8 2 5 2 4 6" xfId="36285"/>
    <cellStyle name="Calculation 8 2 5 2 4 7" xfId="21434"/>
    <cellStyle name="Calculation 8 2 5 2 4 8" xfId="38867"/>
    <cellStyle name="Calculation 8 2 5 2 4 9" xfId="41226"/>
    <cellStyle name="Calculation 8 2 5 2 5" xfId="24881"/>
    <cellStyle name="Calculation 8 2 5 2 6" xfId="25423"/>
    <cellStyle name="Calculation 8 2 5 2 7" xfId="24158"/>
    <cellStyle name="Calculation 8 2 5 2 8" xfId="25775"/>
    <cellStyle name="Calculation 8 2 5 2 9" xfId="38402"/>
    <cellStyle name="Calculation 8 2 5 3" xfId="19482"/>
    <cellStyle name="Calculation 8 2 5 3 2" xfId="27416"/>
    <cellStyle name="Calculation 8 2 5 3 3" xfId="29988"/>
    <cellStyle name="Calculation 8 2 5 3 4" xfId="32430"/>
    <cellStyle name="Calculation 8 2 5 3 5" xfId="34834"/>
    <cellStyle name="Calculation 8 2 5 3 6" xfId="37079"/>
    <cellStyle name="Calculation 8 2 5 3 7" xfId="21566"/>
    <cellStyle name="Calculation 8 2 5 3 8" xfId="39668"/>
    <cellStyle name="Calculation 8 2 5 3 9" xfId="42027"/>
    <cellStyle name="Calculation 8 2 5 4" xfId="19270"/>
    <cellStyle name="Calculation 8 2 5 4 2" xfId="27204"/>
    <cellStyle name="Calculation 8 2 5 4 3" xfId="29776"/>
    <cellStyle name="Calculation 8 2 5 4 4" xfId="32218"/>
    <cellStyle name="Calculation 8 2 5 4 5" xfId="34622"/>
    <cellStyle name="Calculation 8 2 5 4 6" xfId="36867"/>
    <cellStyle name="Calculation 8 2 5 4 7" xfId="23495"/>
    <cellStyle name="Calculation 8 2 5 4 8" xfId="39456"/>
    <cellStyle name="Calculation 8 2 5 4 9" xfId="41815"/>
    <cellStyle name="Calculation 8 2 5 5" xfId="19178"/>
    <cellStyle name="Calculation 8 2 5 5 2" xfId="27112"/>
    <cellStyle name="Calculation 8 2 5 5 3" xfId="29684"/>
    <cellStyle name="Calculation 8 2 5 5 4" xfId="32126"/>
    <cellStyle name="Calculation 8 2 5 5 5" xfId="34530"/>
    <cellStyle name="Calculation 8 2 5 5 6" xfId="36775"/>
    <cellStyle name="Calculation 8 2 5 5 7" xfId="23946"/>
    <cellStyle name="Calculation 8 2 5 5 8" xfId="39364"/>
    <cellStyle name="Calculation 8 2 5 5 9" xfId="41723"/>
    <cellStyle name="Calculation 8 2 5 6" xfId="21873"/>
    <cellStyle name="Calculation 8 2 5 7" xfId="23620"/>
    <cellStyle name="Calculation 8 2 5 8" xfId="22309"/>
    <cellStyle name="Calculation 8 2 5 9" xfId="23111"/>
    <cellStyle name="Calculation 8 2 6" xfId="2612"/>
    <cellStyle name="Calculation 8 2 6 10" xfId="22650"/>
    <cellStyle name="Calculation 8 2 6 11" xfId="38099"/>
    <cellStyle name="Calculation 8 2 6 12" xfId="20745"/>
    <cellStyle name="Calculation 8 2 6 2" xfId="15171"/>
    <cellStyle name="Calculation 8 2 6 2 10" xfId="28972"/>
    <cellStyle name="Calculation 8 2 6 2 11" xfId="38276"/>
    <cellStyle name="Calculation 8 2 6 2 2" xfId="18741"/>
    <cellStyle name="Calculation 8 2 6 2 2 2" xfId="26675"/>
    <cellStyle name="Calculation 8 2 6 2 2 3" xfId="29247"/>
    <cellStyle name="Calculation 8 2 6 2 2 4" xfId="31689"/>
    <cellStyle name="Calculation 8 2 6 2 2 5" xfId="34093"/>
    <cellStyle name="Calculation 8 2 6 2 2 6" xfId="36345"/>
    <cellStyle name="Calculation 8 2 6 2 2 7" xfId="23389"/>
    <cellStyle name="Calculation 8 2 6 2 2 8" xfId="38927"/>
    <cellStyle name="Calculation 8 2 6 2 2 9" xfId="41286"/>
    <cellStyle name="Calculation 8 2 6 2 3" xfId="18938"/>
    <cellStyle name="Calculation 8 2 6 2 3 2" xfId="26872"/>
    <cellStyle name="Calculation 8 2 6 2 3 3" xfId="29444"/>
    <cellStyle name="Calculation 8 2 6 2 3 4" xfId="31886"/>
    <cellStyle name="Calculation 8 2 6 2 3 5" xfId="34290"/>
    <cellStyle name="Calculation 8 2 6 2 3 6" xfId="36535"/>
    <cellStyle name="Calculation 8 2 6 2 3 7" xfId="23428"/>
    <cellStyle name="Calculation 8 2 6 2 3 8" xfId="39124"/>
    <cellStyle name="Calculation 8 2 6 2 3 9" xfId="41483"/>
    <cellStyle name="Calculation 8 2 6 2 4" xfId="18625"/>
    <cellStyle name="Calculation 8 2 6 2 4 2" xfId="26559"/>
    <cellStyle name="Calculation 8 2 6 2 4 3" xfId="29131"/>
    <cellStyle name="Calculation 8 2 6 2 4 4" xfId="31573"/>
    <cellStyle name="Calculation 8 2 6 2 4 5" xfId="33977"/>
    <cellStyle name="Calculation 8 2 6 2 4 6" xfId="36235"/>
    <cellStyle name="Calculation 8 2 6 2 4 7" xfId="23367"/>
    <cellStyle name="Calculation 8 2 6 2 4 8" xfId="38811"/>
    <cellStyle name="Calculation 8 2 6 2 4 9" xfId="41170"/>
    <cellStyle name="Calculation 8 2 6 2 5" xfId="24882"/>
    <cellStyle name="Calculation 8 2 6 2 6" xfId="25427"/>
    <cellStyle name="Calculation 8 2 6 2 7" xfId="25169"/>
    <cellStyle name="Calculation 8 2 6 2 8" xfId="25288"/>
    <cellStyle name="Calculation 8 2 6 2 9" xfId="38369"/>
    <cellStyle name="Calculation 8 2 6 3" xfId="19481"/>
    <cellStyle name="Calculation 8 2 6 3 2" xfId="27415"/>
    <cellStyle name="Calculation 8 2 6 3 3" xfId="29987"/>
    <cellStyle name="Calculation 8 2 6 3 4" xfId="32429"/>
    <cellStyle name="Calculation 8 2 6 3 5" xfId="34833"/>
    <cellStyle name="Calculation 8 2 6 3 6" xfId="37078"/>
    <cellStyle name="Calculation 8 2 6 3 7" xfId="25628"/>
    <cellStyle name="Calculation 8 2 6 3 8" xfId="39667"/>
    <cellStyle name="Calculation 8 2 6 3 9" xfId="42026"/>
    <cellStyle name="Calculation 8 2 6 4" xfId="19269"/>
    <cellStyle name="Calculation 8 2 6 4 2" xfId="27203"/>
    <cellStyle name="Calculation 8 2 6 4 3" xfId="29775"/>
    <cellStyle name="Calculation 8 2 6 4 4" xfId="32217"/>
    <cellStyle name="Calculation 8 2 6 4 5" xfId="34621"/>
    <cellStyle name="Calculation 8 2 6 4 6" xfId="36866"/>
    <cellStyle name="Calculation 8 2 6 4 7" xfId="21197"/>
    <cellStyle name="Calculation 8 2 6 4 8" xfId="39455"/>
    <cellStyle name="Calculation 8 2 6 4 9" xfId="41814"/>
    <cellStyle name="Calculation 8 2 6 5" xfId="19179"/>
    <cellStyle name="Calculation 8 2 6 5 2" xfId="27113"/>
    <cellStyle name="Calculation 8 2 6 5 3" xfId="29685"/>
    <cellStyle name="Calculation 8 2 6 5 4" xfId="32127"/>
    <cellStyle name="Calculation 8 2 6 5 5" xfId="34531"/>
    <cellStyle name="Calculation 8 2 6 5 6" xfId="36776"/>
    <cellStyle name="Calculation 8 2 6 5 7" xfId="36029"/>
    <cellStyle name="Calculation 8 2 6 5 8" xfId="39365"/>
    <cellStyle name="Calculation 8 2 6 5 9" xfId="41724"/>
    <cellStyle name="Calculation 8 2 6 6" xfId="21874"/>
    <cellStyle name="Calculation 8 2 6 7" xfId="23619"/>
    <cellStyle name="Calculation 8 2 6 8" xfId="22310"/>
    <cellStyle name="Calculation 8 2 6 9" xfId="23110"/>
    <cellStyle name="Calculation 8 2 7" xfId="2613"/>
    <cellStyle name="Calculation 8 2 7 10" xfId="22651"/>
    <cellStyle name="Calculation 8 2 7 11" xfId="37628"/>
    <cellStyle name="Calculation 8 2 7 12" xfId="24666"/>
    <cellStyle name="Calculation 8 2 7 2" xfId="15172"/>
    <cellStyle name="Calculation 8 2 7 2 10" xfId="20873"/>
    <cellStyle name="Calculation 8 2 7 2 11" xfId="22958"/>
    <cellStyle name="Calculation 8 2 7 2 2" xfId="20158"/>
    <cellStyle name="Calculation 8 2 7 2 2 2" xfId="28092"/>
    <cellStyle name="Calculation 8 2 7 2 2 3" xfId="30663"/>
    <cellStyle name="Calculation 8 2 7 2 2 4" xfId="33105"/>
    <cellStyle name="Calculation 8 2 7 2 2 5" xfId="35509"/>
    <cellStyle name="Calculation 8 2 7 2 2 6" xfId="37717"/>
    <cellStyle name="Calculation 8 2 7 2 2 7" xfId="23807"/>
    <cellStyle name="Calculation 8 2 7 2 2 8" xfId="40343"/>
    <cellStyle name="Calculation 8 2 7 2 2 9" xfId="42702"/>
    <cellStyle name="Calculation 8 2 7 2 3" xfId="20110"/>
    <cellStyle name="Calculation 8 2 7 2 3 2" xfId="28044"/>
    <cellStyle name="Calculation 8 2 7 2 3 3" xfId="30615"/>
    <cellStyle name="Calculation 8 2 7 2 3 4" xfId="33057"/>
    <cellStyle name="Calculation 8 2 7 2 3 5" xfId="35461"/>
    <cellStyle name="Calculation 8 2 7 2 3 6" xfId="37669"/>
    <cellStyle name="Calculation 8 2 7 2 3 7" xfId="38419"/>
    <cellStyle name="Calculation 8 2 7 2 3 8" xfId="40295"/>
    <cellStyle name="Calculation 8 2 7 2 3 9" xfId="42654"/>
    <cellStyle name="Calculation 8 2 7 2 4" xfId="18916"/>
    <cellStyle name="Calculation 8 2 7 2 4 2" xfId="26850"/>
    <cellStyle name="Calculation 8 2 7 2 4 3" xfId="29422"/>
    <cellStyle name="Calculation 8 2 7 2 4 4" xfId="31864"/>
    <cellStyle name="Calculation 8 2 7 2 4 5" xfId="34268"/>
    <cellStyle name="Calculation 8 2 7 2 4 6" xfId="36513"/>
    <cellStyle name="Calculation 8 2 7 2 4 7" xfId="25605"/>
    <cellStyle name="Calculation 8 2 7 2 4 8" xfId="39102"/>
    <cellStyle name="Calculation 8 2 7 2 4 9" xfId="41461"/>
    <cellStyle name="Calculation 8 2 7 2 5" xfId="24883"/>
    <cellStyle name="Calculation 8 2 7 2 6" xfId="21273"/>
    <cellStyle name="Calculation 8 2 7 2 7" xfId="24159"/>
    <cellStyle name="Calculation 8 2 7 2 8" xfId="21617"/>
    <cellStyle name="Calculation 8 2 7 2 9" xfId="38384"/>
    <cellStyle name="Calculation 8 2 7 3" xfId="19480"/>
    <cellStyle name="Calculation 8 2 7 3 2" xfId="27414"/>
    <cellStyle name="Calculation 8 2 7 3 3" xfId="29986"/>
    <cellStyle name="Calculation 8 2 7 3 4" xfId="32428"/>
    <cellStyle name="Calculation 8 2 7 3 5" xfId="34832"/>
    <cellStyle name="Calculation 8 2 7 3 6" xfId="37077"/>
    <cellStyle name="Calculation 8 2 7 3 7" xfId="24541"/>
    <cellStyle name="Calculation 8 2 7 3 8" xfId="39666"/>
    <cellStyle name="Calculation 8 2 7 3 9" xfId="42025"/>
    <cellStyle name="Calculation 8 2 7 4" xfId="19268"/>
    <cellStyle name="Calculation 8 2 7 4 2" xfId="27202"/>
    <cellStyle name="Calculation 8 2 7 4 3" xfId="29774"/>
    <cellStyle name="Calculation 8 2 7 4 4" xfId="32216"/>
    <cellStyle name="Calculation 8 2 7 4 5" xfId="34620"/>
    <cellStyle name="Calculation 8 2 7 4 6" xfId="36865"/>
    <cellStyle name="Calculation 8 2 7 4 7" xfId="20964"/>
    <cellStyle name="Calculation 8 2 7 4 8" xfId="39454"/>
    <cellStyle name="Calculation 8 2 7 4 9" xfId="41813"/>
    <cellStyle name="Calculation 8 2 7 5" xfId="19180"/>
    <cellStyle name="Calculation 8 2 7 5 2" xfId="27114"/>
    <cellStyle name="Calculation 8 2 7 5 3" xfId="29686"/>
    <cellStyle name="Calculation 8 2 7 5 4" xfId="32128"/>
    <cellStyle name="Calculation 8 2 7 5 5" xfId="34532"/>
    <cellStyle name="Calculation 8 2 7 5 6" xfId="36777"/>
    <cellStyle name="Calculation 8 2 7 5 7" xfId="21193"/>
    <cellStyle name="Calculation 8 2 7 5 8" xfId="39366"/>
    <cellStyle name="Calculation 8 2 7 5 9" xfId="41725"/>
    <cellStyle name="Calculation 8 2 7 6" xfId="21875"/>
    <cellStyle name="Calculation 8 2 7 7" xfId="23618"/>
    <cellStyle name="Calculation 8 2 7 8" xfId="22311"/>
    <cellStyle name="Calculation 8 2 7 9" xfId="23109"/>
    <cellStyle name="Calculation 8 2 8" xfId="2614"/>
    <cellStyle name="Calculation 8 2 8 10" xfId="22652"/>
    <cellStyle name="Calculation 8 2 8 11" xfId="24333"/>
    <cellStyle name="Calculation 8 2 8 12" xfId="24669"/>
    <cellStyle name="Calculation 8 2 8 2" xfId="15173"/>
    <cellStyle name="Calculation 8 2 8 2 10" xfId="23039"/>
    <cellStyle name="Calculation 8 2 8 2 11" xfId="38309"/>
    <cellStyle name="Calculation 8 2 8 2 2" xfId="18740"/>
    <cellStyle name="Calculation 8 2 8 2 2 2" xfId="26674"/>
    <cellStyle name="Calculation 8 2 8 2 2 3" xfId="29246"/>
    <cellStyle name="Calculation 8 2 8 2 2 4" xfId="31688"/>
    <cellStyle name="Calculation 8 2 8 2 2 5" xfId="34092"/>
    <cellStyle name="Calculation 8 2 8 2 2 6" xfId="36344"/>
    <cellStyle name="Calculation 8 2 8 2 2 7" xfId="24512"/>
    <cellStyle name="Calculation 8 2 8 2 2 8" xfId="38926"/>
    <cellStyle name="Calculation 8 2 8 2 2 9" xfId="41285"/>
    <cellStyle name="Calculation 8 2 8 2 3" xfId="20355"/>
    <cellStyle name="Calculation 8 2 8 2 3 2" xfId="28289"/>
    <cellStyle name="Calculation 8 2 8 2 3 3" xfId="30860"/>
    <cellStyle name="Calculation 8 2 8 2 3 4" xfId="33302"/>
    <cellStyle name="Calculation 8 2 8 2 3 5" xfId="35706"/>
    <cellStyle name="Calculation 8 2 8 2 3 6" xfId="37908"/>
    <cellStyle name="Calculation 8 2 8 2 3 7" xfId="23827"/>
    <cellStyle name="Calculation 8 2 8 2 3 8" xfId="40540"/>
    <cellStyle name="Calculation 8 2 8 2 3 9" xfId="42899"/>
    <cellStyle name="Calculation 8 2 8 2 4" xfId="19695"/>
    <cellStyle name="Calculation 8 2 8 2 4 2" xfId="27629"/>
    <cellStyle name="Calculation 8 2 8 2 4 3" xfId="30201"/>
    <cellStyle name="Calculation 8 2 8 2 4 4" xfId="32643"/>
    <cellStyle name="Calculation 8 2 8 2 4 5" xfId="35047"/>
    <cellStyle name="Calculation 8 2 8 2 4 6" xfId="37292"/>
    <cellStyle name="Calculation 8 2 8 2 4 7" xfId="24554"/>
    <cellStyle name="Calculation 8 2 8 2 4 8" xfId="39881"/>
    <cellStyle name="Calculation 8 2 8 2 4 9" xfId="42240"/>
    <cellStyle name="Calculation 8 2 8 2 5" xfId="24884"/>
    <cellStyle name="Calculation 8 2 8 2 6" xfId="25426"/>
    <cellStyle name="Calculation 8 2 8 2 7" xfId="21006"/>
    <cellStyle name="Calculation 8 2 8 2 8" xfId="25296"/>
    <cellStyle name="Calculation 8 2 8 2 9" xfId="21597"/>
    <cellStyle name="Calculation 8 2 8 3" xfId="19479"/>
    <cellStyle name="Calculation 8 2 8 3 2" xfId="27413"/>
    <cellStyle name="Calculation 8 2 8 3 3" xfId="29985"/>
    <cellStyle name="Calculation 8 2 8 3 4" xfId="32427"/>
    <cellStyle name="Calculation 8 2 8 3 5" xfId="34831"/>
    <cellStyle name="Calculation 8 2 8 3 6" xfId="37076"/>
    <cellStyle name="Calculation 8 2 8 3 7" xfId="23962"/>
    <cellStyle name="Calculation 8 2 8 3 8" xfId="39665"/>
    <cellStyle name="Calculation 8 2 8 3 9" xfId="42024"/>
    <cellStyle name="Calculation 8 2 8 4" xfId="19267"/>
    <cellStyle name="Calculation 8 2 8 4 2" xfId="27201"/>
    <cellStyle name="Calculation 8 2 8 4 3" xfId="29773"/>
    <cellStyle name="Calculation 8 2 8 4 4" xfId="32215"/>
    <cellStyle name="Calculation 8 2 8 4 5" xfId="34619"/>
    <cellStyle name="Calculation 8 2 8 4 6" xfId="36864"/>
    <cellStyle name="Calculation 8 2 8 4 7" xfId="23952"/>
    <cellStyle name="Calculation 8 2 8 4 8" xfId="39453"/>
    <cellStyle name="Calculation 8 2 8 4 9" xfId="41812"/>
    <cellStyle name="Calculation 8 2 8 5" xfId="19181"/>
    <cellStyle name="Calculation 8 2 8 5 2" xfId="27115"/>
    <cellStyle name="Calculation 8 2 8 5 3" xfId="29687"/>
    <cellStyle name="Calculation 8 2 8 5 4" xfId="32129"/>
    <cellStyle name="Calculation 8 2 8 5 5" xfId="34533"/>
    <cellStyle name="Calculation 8 2 8 5 6" xfId="36778"/>
    <cellStyle name="Calculation 8 2 8 5 7" xfId="28971"/>
    <cellStyle name="Calculation 8 2 8 5 8" xfId="39367"/>
    <cellStyle name="Calculation 8 2 8 5 9" xfId="41726"/>
    <cellStyle name="Calculation 8 2 8 6" xfId="21876"/>
    <cellStyle name="Calculation 8 2 8 7" xfId="23617"/>
    <cellStyle name="Calculation 8 2 8 8" xfId="22312"/>
    <cellStyle name="Calculation 8 2 8 9" xfId="23108"/>
    <cellStyle name="Calculation 8 2 9" xfId="2615"/>
    <cellStyle name="Calculation 8 2 9 10" xfId="22653"/>
    <cellStyle name="Calculation 8 2 9 11" xfId="37511"/>
    <cellStyle name="Calculation 8 2 9 12" xfId="22773"/>
    <cellStyle name="Calculation 8 2 9 2" xfId="15174"/>
    <cellStyle name="Calculation 8 2 9 2 10" xfId="22447"/>
    <cellStyle name="Calculation 8 2 9 2 11" xfId="22959"/>
    <cellStyle name="Calculation 8 2 9 2 2" xfId="20157"/>
    <cellStyle name="Calculation 8 2 9 2 2 2" xfId="28091"/>
    <cellStyle name="Calculation 8 2 9 2 2 3" xfId="30662"/>
    <cellStyle name="Calculation 8 2 9 2 2 4" xfId="33104"/>
    <cellStyle name="Calculation 8 2 9 2 2 5" xfId="35508"/>
    <cellStyle name="Calculation 8 2 9 2 2 6" xfId="37716"/>
    <cellStyle name="Calculation 8 2 9 2 2 7" xfId="24575"/>
    <cellStyle name="Calculation 8 2 9 2 2 8" xfId="40342"/>
    <cellStyle name="Calculation 8 2 9 2 2 9" xfId="42701"/>
    <cellStyle name="Calculation 8 2 9 2 3" xfId="19831"/>
    <cellStyle name="Calculation 8 2 9 2 3 2" xfId="27765"/>
    <cellStyle name="Calculation 8 2 9 2 3 3" xfId="30337"/>
    <cellStyle name="Calculation 8 2 9 2 3 4" xfId="32779"/>
    <cellStyle name="Calculation 8 2 9 2 3 5" xfId="35183"/>
    <cellStyle name="Calculation 8 2 9 2 3 6" xfId="37418"/>
    <cellStyle name="Calculation 8 2 9 2 3 7" xfId="25224"/>
    <cellStyle name="Calculation 8 2 9 2 3 8" xfId="40017"/>
    <cellStyle name="Calculation 8 2 9 2 3 9" xfId="42376"/>
    <cellStyle name="Calculation 8 2 9 2 4" xfId="19806"/>
    <cellStyle name="Calculation 8 2 9 2 4 2" xfId="27740"/>
    <cellStyle name="Calculation 8 2 9 2 4 3" xfId="30312"/>
    <cellStyle name="Calculation 8 2 9 2 4 4" xfId="32754"/>
    <cellStyle name="Calculation 8 2 9 2 4 5" xfId="35158"/>
    <cellStyle name="Calculation 8 2 9 2 4 6" xfId="37393"/>
    <cellStyle name="Calculation 8 2 9 2 4 7" xfId="23557"/>
    <cellStyle name="Calculation 8 2 9 2 4 8" xfId="39992"/>
    <cellStyle name="Calculation 8 2 9 2 4 9" xfId="42351"/>
    <cellStyle name="Calculation 8 2 9 2 5" xfId="24885"/>
    <cellStyle name="Calculation 8 2 9 2 6" xfId="21272"/>
    <cellStyle name="Calculation 8 2 9 2 7" xfId="24160"/>
    <cellStyle name="Calculation 8 2 9 2 8" xfId="25774"/>
    <cellStyle name="Calculation 8 2 9 2 9" xfId="38218"/>
    <cellStyle name="Calculation 8 2 9 3" xfId="19478"/>
    <cellStyle name="Calculation 8 2 9 3 2" xfId="27412"/>
    <cellStyle name="Calculation 8 2 9 3 3" xfId="29984"/>
    <cellStyle name="Calculation 8 2 9 3 4" xfId="32426"/>
    <cellStyle name="Calculation 8 2 9 3 5" xfId="34830"/>
    <cellStyle name="Calculation 8 2 9 3 6" xfId="37075"/>
    <cellStyle name="Calculation 8 2 9 3 7" xfId="23526"/>
    <cellStyle name="Calculation 8 2 9 3 8" xfId="39664"/>
    <cellStyle name="Calculation 8 2 9 3 9" xfId="42023"/>
    <cellStyle name="Calculation 8 2 9 4" xfId="19266"/>
    <cellStyle name="Calculation 8 2 9 4 2" xfId="27200"/>
    <cellStyle name="Calculation 8 2 9 4 3" xfId="29772"/>
    <cellStyle name="Calculation 8 2 9 4 4" xfId="32214"/>
    <cellStyle name="Calculation 8 2 9 4 5" xfId="34618"/>
    <cellStyle name="Calculation 8 2 9 4 6" xfId="36863"/>
    <cellStyle name="Calculation 8 2 9 4 7" xfId="23496"/>
    <cellStyle name="Calculation 8 2 9 4 8" xfId="39452"/>
    <cellStyle name="Calculation 8 2 9 4 9" xfId="41811"/>
    <cellStyle name="Calculation 8 2 9 5" xfId="19182"/>
    <cellStyle name="Calculation 8 2 9 5 2" xfId="27116"/>
    <cellStyle name="Calculation 8 2 9 5 3" xfId="29688"/>
    <cellStyle name="Calculation 8 2 9 5 4" xfId="32130"/>
    <cellStyle name="Calculation 8 2 9 5 5" xfId="34534"/>
    <cellStyle name="Calculation 8 2 9 5 6" xfId="36779"/>
    <cellStyle name="Calculation 8 2 9 5 7" xfId="25908"/>
    <cellStyle name="Calculation 8 2 9 5 8" xfId="39368"/>
    <cellStyle name="Calculation 8 2 9 5 9" xfId="41727"/>
    <cellStyle name="Calculation 8 2 9 6" xfId="21877"/>
    <cellStyle name="Calculation 8 2 9 7" xfId="23616"/>
    <cellStyle name="Calculation 8 2 9 8" xfId="22313"/>
    <cellStyle name="Calculation 8 2 9 9" xfId="23107"/>
    <cellStyle name="Calculation 8 20" xfId="22301"/>
    <cellStyle name="Calculation 8 21" xfId="23119"/>
    <cellStyle name="Calculation 8 22" xfId="22642"/>
    <cellStyle name="Calculation 8 23" xfId="28662"/>
    <cellStyle name="Calculation 8 24" xfId="22769"/>
    <cellStyle name="Calculation 8 3" xfId="2616"/>
    <cellStyle name="Calculation 8 3 10" xfId="2617"/>
    <cellStyle name="Calculation 8 3 10 10" xfId="22655"/>
    <cellStyle name="Calculation 8 3 10 11" xfId="28661"/>
    <cellStyle name="Calculation 8 3 10 12" xfId="25989"/>
    <cellStyle name="Calculation 8 3 10 2" xfId="15176"/>
    <cellStyle name="Calculation 8 3 10 2 10" xfId="25682"/>
    <cellStyle name="Calculation 8 3 10 2 11" xfId="22960"/>
    <cellStyle name="Calculation 8 3 10 2 2" xfId="20156"/>
    <cellStyle name="Calculation 8 3 10 2 2 2" xfId="28090"/>
    <cellStyle name="Calculation 8 3 10 2 2 3" xfId="30661"/>
    <cellStyle name="Calculation 8 3 10 2 2 4" xfId="33103"/>
    <cellStyle name="Calculation 8 3 10 2 2 5" xfId="35507"/>
    <cellStyle name="Calculation 8 3 10 2 2 6" xfId="37715"/>
    <cellStyle name="Calculation 8 3 10 2 2 7" xfId="25657"/>
    <cellStyle name="Calculation 8 3 10 2 2 8" xfId="40341"/>
    <cellStyle name="Calculation 8 3 10 2 2 9" xfId="42700"/>
    <cellStyle name="Calculation 8 3 10 2 3" xfId="18692"/>
    <cellStyle name="Calculation 8 3 10 2 3 2" xfId="26626"/>
    <cellStyle name="Calculation 8 3 10 2 3 3" xfId="29198"/>
    <cellStyle name="Calculation 8 3 10 2 3 4" xfId="31640"/>
    <cellStyle name="Calculation 8 3 10 2 3 5" xfId="34044"/>
    <cellStyle name="Calculation 8 3 10 2 3 6" xfId="36296"/>
    <cellStyle name="Calculation 8 3 10 2 3 7" xfId="24224"/>
    <cellStyle name="Calculation 8 3 10 2 3 8" xfId="38878"/>
    <cellStyle name="Calculation 8 3 10 2 3 9" xfId="41237"/>
    <cellStyle name="Calculation 8 3 10 2 4" xfId="20338"/>
    <cellStyle name="Calculation 8 3 10 2 4 2" xfId="28272"/>
    <cellStyle name="Calculation 8 3 10 2 4 3" xfId="30843"/>
    <cellStyle name="Calculation 8 3 10 2 4 4" xfId="33285"/>
    <cellStyle name="Calculation 8 3 10 2 4 5" xfId="35689"/>
    <cellStyle name="Calculation 8 3 10 2 4 6" xfId="37891"/>
    <cellStyle name="Calculation 8 3 10 2 4 7" xfId="22129"/>
    <cellStyle name="Calculation 8 3 10 2 4 8" xfId="40523"/>
    <cellStyle name="Calculation 8 3 10 2 4 9" xfId="42882"/>
    <cellStyle name="Calculation 8 3 10 2 5" xfId="24887"/>
    <cellStyle name="Calculation 8 3 10 2 6" xfId="21271"/>
    <cellStyle name="Calculation 8 3 10 2 7" xfId="24161"/>
    <cellStyle name="Calculation 8 3 10 2 8" xfId="21616"/>
    <cellStyle name="Calculation 8 3 10 2 9" xfId="38297"/>
    <cellStyle name="Calculation 8 3 10 3" xfId="19476"/>
    <cellStyle name="Calculation 8 3 10 3 2" xfId="27410"/>
    <cellStyle name="Calculation 8 3 10 3 3" xfId="29982"/>
    <cellStyle name="Calculation 8 3 10 3 4" xfId="32424"/>
    <cellStyle name="Calculation 8 3 10 3 5" xfId="34828"/>
    <cellStyle name="Calculation 8 3 10 3 6" xfId="37073"/>
    <cellStyle name="Calculation 8 3 10 3 7" xfId="21469"/>
    <cellStyle name="Calculation 8 3 10 3 8" xfId="39662"/>
    <cellStyle name="Calculation 8 3 10 3 9" xfId="42021"/>
    <cellStyle name="Calculation 8 3 10 4" xfId="19264"/>
    <cellStyle name="Calculation 8 3 10 4 2" xfId="27198"/>
    <cellStyle name="Calculation 8 3 10 4 3" xfId="29770"/>
    <cellStyle name="Calculation 8 3 10 4 4" xfId="32212"/>
    <cellStyle name="Calculation 8 3 10 4 5" xfId="34616"/>
    <cellStyle name="Calculation 8 3 10 4 6" xfId="36861"/>
    <cellStyle name="Calculation 8 3 10 4 7" xfId="21459"/>
    <cellStyle name="Calculation 8 3 10 4 8" xfId="39450"/>
    <cellStyle name="Calculation 8 3 10 4 9" xfId="41809"/>
    <cellStyle name="Calculation 8 3 10 5" xfId="19184"/>
    <cellStyle name="Calculation 8 3 10 5 2" xfId="27118"/>
    <cellStyle name="Calculation 8 3 10 5 3" xfId="29690"/>
    <cellStyle name="Calculation 8 3 10 5 4" xfId="32132"/>
    <cellStyle name="Calculation 8 3 10 5 5" xfId="34536"/>
    <cellStyle name="Calculation 8 3 10 5 6" xfId="36781"/>
    <cellStyle name="Calculation 8 3 10 5 7" xfId="28967"/>
    <cellStyle name="Calculation 8 3 10 5 8" xfId="39370"/>
    <cellStyle name="Calculation 8 3 10 5 9" xfId="41729"/>
    <cellStyle name="Calculation 8 3 10 6" xfId="21879"/>
    <cellStyle name="Calculation 8 3 10 7" xfId="23614"/>
    <cellStyle name="Calculation 8 3 10 8" xfId="22315"/>
    <cellStyle name="Calculation 8 3 10 9" xfId="23105"/>
    <cellStyle name="Calculation 8 3 11" xfId="15175"/>
    <cellStyle name="Calculation 8 3 11 10" xfId="23891"/>
    <cellStyle name="Calculation 8 3 11 11" xfId="20953"/>
    <cellStyle name="Calculation 8 3 11 2" xfId="18739"/>
    <cellStyle name="Calculation 8 3 11 2 2" xfId="26673"/>
    <cellStyle name="Calculation 8 3 11 2 3" xfId="29245"/>
    <cellStyle name="Calculation 8 3 11 2 4" xfId="31687"/>
    <cellStyle name="Calculation 8 3 11 2 5" xfId="34091"/>
    <cellStyle name="Calculation 8 3 11 2 6" xfId="36343"/>
    <cellStyle name="Calculation 8 3 11 2 7" xfId="36021"/>
    <cellStyle name="Calculation 8 3 11 2 8" xfId="38925"/>
    <cellStyle name="Calculation 8 3 11 2 9" xfId="41284"/>
    <cellStyle name="Calculation 8 3 11 3" xfId="18937"/>
    <cellStyle name="Calculation 8 3 11 3 2" xfId="26871"/>
    <cellStyle name="Calculation 8 3 11 3 3" xfId="29443"/>
    <cellStyle name="Calculation 8 3 11 3 4" xfId="31885"/>
    <cellStyle name="Calculation 8 3 11 3 5" xfId="34289"/>
    <cellStyle name="Calculation 8 3 11 3 6" xfId="36534"/>
    <cellStyle name="Calculation 8 3 11 3 7" xfId="30919"/>
    <cellStyle name="Calculation 8 3 11 3 8" xfId="39123"/>
    <cellStyle name="Calculation 8 3 11 3 9" xfId="41482"/>
    <cellStyle name="Calculation 8 3 11 4" xfId="20041"/>
    <cellStyle name="Calculation 8 3 11 4 2" xfId="27975"/>
    <cellStyle name="Calculation 8 3 11 4 3" xfId="30546"/>
    <cellStyle name="Calculation 8 3 11 4 4" xfId="32988"/>
    <cellStyle name="Calculation 8 3 11 4 5" xfId="35392"/>
    <cellStyle name="Calculation 8 3 11 4 6" xfId="37605"/>
    <cellStyle name="Calculation 8 3 11 4 7" xfId="25737"/>
    <cellStyle name="Calculation 8 3 11 4 8" xfId="40226"/>
    <cellStyle name="Calculation 8 3 11 4 9" xfId="42585"/>
    <cellStyle name="Calculation 8 3 11 5" xfId="24886"/>
    <cellStyle name="Calculation 8 3 11 6" xfId="25425"/>
    <cellStyle name="Calculation 8 3 11 7" xfId="25170"/>
    <cellStyle name="Calculation 8 3 11 8" xfId="24417"/>
    <cellStyle name="Calculation 8 3 11 9" xfId="38263"/>
    <cellStyle name="Calculation 8 3 12" xfId="17423"/>
    <cellStyle name="Calculation 8 3 12 10" xfId="25278"/>
    <cellStyle name="Calculation 8 3 12 11" xfId="25277"/>
    <cellStyle name="Calculation 8 3 12 2" xfId="20002"/>
    <cellStyle name="Calculation 8 3 12 2 2" xfId="27936"/>
    <cellStyle name="Calculation 8 3 12 2 3" xfId="30507"/>
    <cellStyle name="Calculation 8 3 12 2 4" xfId="32949"/>
    <cellStyle name="Calculation 8 3 12 2 5" xfId="35353"/>
    <cellStyle name="Calculation 8 3 12 2 6" xfId="37566"/>
    <cellStyle name="Calculation 8 3 12 2 7" xfId="24059"/>
    <cellStyle name="Calculation 8 3 12 2 8" xfId="40187"/>
    <cellStyle name="Calculation 8 3 12 2 9" xfId="42546"/>
    <cellStyle name="Calculation 8 3 12 3" xfId="18886"/>
    <cellStyle name="Calculation 8 3 12 3 2" xfId="26820"/>
    <cellStyle name="Calculation 8 3 12 3 3" xfId="29392"/>
    <cellStyle name="Calculation 8 3 12 3 4" xfId="31834"/>
    <cellStyle name="Calculation 8 3 12 3 5" xfId="34238"/>
    <cellStyle name="Calculation 8 3 12 3 6" xfId="36483"/>
    <cellStyle name="Calculation 8 3 12 3 7" xfId="25259"/>
    <cellStyle name="Calculation 8 3 12 3 8" xfId="39072"/>
    <cellStyle name="Calculation 8 3 12 3 9" xfId="41431"/>
    <cellStyle name="Calculation 8 3 12 4" xfId="20047"/>
    <cellStyle name="Calculation 8 3 12 4 2" xfId="27981"/>
    <cellStyle name="Calculation 8 3 12 4 3" xfId="30552"/>
    <cellStyle name="Calculation 8 3 12 4 4" xfId="32994"/>
    <cellStyle name="Calculation 8 3 12 4 5" xfId="35398"/>
    <cellStyle name="Calculation 8 3 12 4 6" xfId="37611"/>
    <cellStyle name="Calculation 8 3 12 4 7" xfId="20959"/>
    <cellStyle name="Calculation 8 3 12 4 8" xfId="40232"/>
    <cellStyle name="Calculation 8 3 12 4 9" xfId="42591"/>
    <cellStyle name="Calculation 8 3 12 5" xfId="25883"/>
    <cellStyle name="Calculation 8 3 12 6" xfId="20813"/>
    <cellStyle name="Calculation 8 3 12 7" xfId="24609"/>
    <cellStyle name="Calculation 8 3 12 8" xfId="25562"/>
    <cellStyle name="Calculation 8 3 12 9" xfId="24339"/>
    <cellStyle name="Calculation 8 3 13" xfId="19477"/>
    <cellStyle name="Calculation 8 3 13 2" xfId="27411"/>
    <cellStyle name="Calculation 8 3 13 3" xfId="29983"/>
    <cellStyle name="Calculation 8 3 13 4" xfId="32425"/>
    <cellStyle name="Calculation 8 3 13 5" xfId="34829"/>
    <cellStyle name="Calculation 8 3 13 6" xfId="37074"/>
    <cellStyle name="Calculation 8 3 13 7" xfId="20919"/>
    <cellStyle name="Calculation 8 3 13 8" xfId="39663"/>
    <cellStyle name="Calculation 8 3 13 9" xfId="42022"/>
    <cellStyle name="Calculation 8 3 14" xfId="19265"/>
    <cellStyle name="Calculation 8 3 14 2" xfId="27199"/>
    <cellStyle name="Calculation 8 3 14 3" xfId="29771"/>
    <cellStyle name="Calculation 8 3 14 4" xfId="32213"/>
    <cellStyle name="Calculation 8 3 14 5" xfId="34617"/>
    <cellStyle name="Calculation 8 3 14 6" xfId="36862"/>
    <cellStyle name="Calculation 8 3 14 7" xfId="22021"/>
    <cellStyle name="Calculation 8 3 14 8" xfId="39451"/>
    <cellStyle name="Calculation 8 3 14 9" xfId="41810"/>
    <cellStyle name="Calculation 8 3 15" xfId="19183"/>
    <cellStyle name="Calculation 8 3 15 2" xfId="27117"/>
    <cellStyle name="Calculation 8 3 15 3" xfId="29689"/>
    <cellStyle name="Calculation 8 3 15 4" xfId="32131"/>
    <cellStyle name="Calculation 8 3 15 5" xfId="34535"/>
    <cellStyle name="Calculation 8 3 15 6" xfId="36780"/>
    <cellStyle name="Calculation 8 3 15 7" xfId="23480"/>
    <cellStyle name="Calculation 8 3 15 8" xfId="39369"/>
    <cellStyle name="Calculation 8 3 15 9" xfId="41728"/>
    <cellStyle name="Calculation 8 3 16" xfId="21878"/>
    <cellStyle name="Calculation 8 3 17" xfId="23615"/>
    <cellStyle name="Calculation 8 3 18" xfId="22314"/>
    <cellStyle name="Calculation 8 3 19" xfId="23106"/>
    <cellStyle name="Calculation 8 3 2" xfId="2618"/>
    <cellStyle name="Calculation 8 3 2 10" xfId="22656"/>
    <cellStyle name="Calculation 8 3 2 11" xfId="25322"/>
    <cellStyle name="Calculation 8 3 2 12" xfId="22775"/>
    <cellStyle name="Calculation 8 3 2 2" xfId="15177"/>
    <cellStyle name="Calculation 8 3 2 2 10" xfId="23038"/>
    <cellStyle name="Calculation 8 3 2 2 11" xfId="22430"/>
    <cellStyle name="Calculation 8 3 2 2 2" xfId="18738"/>
    <cellStyle name="Calculation 8 3 2 2 2 2" xfId="26672"/>
    <cellStyle name="Calculation 8 3 2 2 2 3" xfId="29244"/>
    <cellStyle name="Calculation 8 3 2 2 2 4" xfId="31686"/>
    <cellStyle name="Calculation 8 3 2 2 2 5" xfId="34090"/>
    <cellStyle name="Calculation 8 3 2 2 2 6" xfId="36342"/>
    <cellStyle name="Calculation 8 3 2 2 2 7" xfId="21983"/>
    <cellStyle name="Calculation 8 3 2 2 2 8" xfId="38924"/>
    <cellStyle name="Calculation 8 3 2 2 2 9" xfId="41283"/>
    <cellStyle name="Calculation 8 3 2 2 3" xfId="20354"/>
    <cellStyle name="Calculation 8 3 2 2 3 2" xfId="28288"/>
    <cellStyle name="Calculation 8 3 2 2 3 3" xfId="30859"/>
    <cellStyle name="Calculation 8 3 2 2 3 4" xfId="33301"/>
    <cellStyle name="Calculation 8 3 2 2 3 5" xfId="35705"/>
    <cellStyle name="Calculation 8 3 2 2 3 6" xfId="37907"/>
    <cellStyle name="Calculation 8 3 2 2 3 7" xfId="22131"/>
    <cellStyle name="Calculation 8 3 2 2 3 8" xfId="40539"/>
    <cellStyle name="Calculation 8 3 2 2 3 9" xfId="42898"/>
    <cellStyle name="Calculation 8 3 2 2 4" xfId="19696"/>
    <cellStyle name="Calculation 8 3 2 2 4 2" xfId="27630"/>
    <cellStyle name="Calculation 8 3 2 2 4 3" xfId="30202"/>
    <cellStyle name="Calculation 8 3 2 2 4 4" xfId="32644"/>
    <cellStyle name="Calculation 8 3 2 2 4 5" xfId="35048"/>
    <cellStyle name="Calculation 8 3 2 2 4 6" xfId="37293"/>
    <cellStyle name="Calculation 8 3 2 2 4 7" xfId="21209"/>
    <cellStyle name="Calculation 8 3 2 2 4 8" xfId="39882"/>
    <cellStyle name="Calculation 8 3 2 2 4 9" xfId="42241"/>
    <cellStyle name="Calculation 8 3 2 2 5" xfId="24888"/>
    <cellStyle name="Calculation 8 3 2 2 6" xfId="25424"/>
    <cellStyle name="Calculation 8 3 2 2 7" xfId="21007"/>
    <cellStyle name="Calculation 8 3 2 2 8" xfId="24416"/>
    <cellStyle name="Calculation 8 3 2 2 9" xfId="38357"/>
    <cellStyle name="Calculation 8 3 2 3" xfId="19475"/>
    <cellStyle name="Calculation 8 3 2 3 2" xfId="27409"/>
    <cellStyle name="Calculation 8 3 2 3 3" xfId="29981"/>
    <cellStyle name="Calculation 8 3 2 3 4" xfId="32423"/>
    <cellStyle name="Calculation 8 3 2 3 5" xfId="34827"/>
    <cellStyle name="Calculation 8 3 2 3 6" xfId="37072"/>
    <cellStyle name="Calculation 8 3 2 3 7" xfId="25355"/>
    <cellStyle name="Calculation 8 3 2 3 8" xfId="39661"/>
    <cellStyle name="Calculation 8 3 2 3 9" xfId="42020"/>
    <cellStyle name="Calculation 8 3 2 4" xfId="20442"/>
    <cellStyle name="Calculation 8 3 2 4 2" xfId="28376"/>
    <cellStyle name="Calculation 8 3 2 4 3" xfId="30933"/>
    <cellStyle name="Calculation 8 3 2 4 4" xfId="33375"/>
    <cellStyle name="Calculation 8 3 2 4 5" xfId="35778"/>
    <cellStyle name="Calculation 8 3 2 4 6" xfId="37976"/>
    <cellStyle name="Calculation 8 3 2 4 7" xfId="31371"/>
    <cellStyle name="Calculation 8 3 2 4 8" xfId="40609"/>
    <cellStyle name="Calculation 8 3 2 4 9" xfId="42967"/>
    <cellStyle name="Calculation 8 3 2 5" xfId="19185"/>
    <cellStyle name="Calculation 8 3 2 5 2" xfId="27119"/>
    <cellStyle name="Calculation 8 3 2 5 3" xfId="29691"/>
    <cellStyle name="Calculation 8 3 2 5 4" xfId="32133"/>
    <cellStyle name="Calculation 8 3 2 5 5" xfId="34537"/>
    <cellStyle name="Calculation 8 3 2 5 6" xfId="36782"/>
    <cellStyle name="Calculation 8 3 2 5 7" xfId="25617"/>
    <cellStyle name="Calculation 8 3 2 5 8" xfId="39371"/>
    <cellStyle name="Calculation 8 3 2 5 9" xfId="41730"/>
    <cellStyle name="Calculation 8 3 2 6" xfId="21880"/>
    <cellStyle name="Calculation 8 3 2 7" xfId="23613"/>
    <cellStyle name="Calculation 8 3 2 8" xfId="22316"/>
    <cellStyle name="Calculation 8 3 2 9" xfId="23104"/>
    <cellStyle name="Calculation 8 3 20" xfId="22654"/>
    <cellStyle name="Calculation 8 3 21" xfId="35997"/>
    <cellStyle name="Calculation 8 3 22" xfId="22774"/>
    <cellStyle name="Calculation 8 3 3" xfId="2619"/>
    <cellStyle name="Calculation 8 3 3 10" xfId="22657"/>
    <cellStyle name="Calculation 8 3 3 11" xfId="22810"/>
    <cellStyle name="Calculation 8 3 3 12" xfId="25990"/>
    <cellStyle name="Calculation 8 3 3 2" xfId="15178"/>
    <cellStyle name="Calculation 8 3 3 2 10" xfId="22446"/>
    <cellStyle name="Calculation 8 3 3 2 11" xfId="22961"/>
    <cellStyle name="Calculation 8 3 3 2 2" xfId="20155"/>
    <cellStyle name="Calculation 8 3 3 2 2 2" xfId="28089"/>
    <cellStyle name="Calculation 8 3 3 2 2 3" xfId="30660"/>
    <cellStyle name="Calculation 8 3 3 2 2 4" xfId="33102"/>
    <cellStyle name="Calculation 8 3 3 2 2 5" xfId="35506"/>
    <cellStyle name="Calculation 8 3 3 2 2 6" xfId="37714"/>
    <cellStyle name="Calculation 8 3 3 2 2 7" xfId="24382"/>
    <cellStyle name="Calculation 8 3 3 2 2 8" xfId="40340"/>
    <cellStyle name="Calculation 8 3 3 2 2 9" xfId="42699"/>
    <cellStyle name="Calculation 8 3 3 2 3" xfId="19830"/>
    <cellStyle name="Calculation 8 3 3 2 3 2" xfId="27764"/>
    <cellStyle name="Calculation 8 3 3 2 3 3" xfId="30336"/>
    <cellStyle name="Calculation 8 3 3 2 3 4" xfId="32778"/>
    <cellStyle name="Calculation 8 3 3 2 3 5" xfId="35182"/>
    <cellStyle name="Calculation 8 3 3 2 3 6" xfId="37417"/>
    <cellStyle name="Calculation 8 3 3 2 3 7" xfId="23973"/>
    <cellStyle name="Calculation 8 3 3 2 3 8" xfId="40016"/>
    <cellStyle name="Calculation 8 3 3 2 3 9" xfId="42375"/>
    <cellStyle name="Calculation 8 3 3 2 4" xfId="20462"/>
    <cellStyle name="Calculation 8 3 3 2 4 2" xfId="28396"/>
    <cellStyle name="Calculation 8 3 3 2 4 3" xfId="30953"/>
    <cellStyle name="Calculation 8 3 3 2 4 4" xfId="33395"/>
    <cellStyle name="Calculation 8 3 3 2 4 5" xfId="35798"/>
    <cellStyle name="Calculation 8 3 3 2 4 6" xfId="37996"/>
    <cellStyle name="Calculation 8 3 3 2 4 7" xfId="24994"/>
    <cellStyle name="Calculation 8 3 3 2 4 8" xfId="40629"/>
    <cellStyle name="Calculation 8 3 3 2 4 9" xfId="42987"/>
    <cellStyle name="Calculation 8 3 3 2 5" xfId="24889"/>
    <cellStyle name="Calculation 8 3 3 2 6" xfId="21270"/>
    <cellStyle name="Calculation 8 3 3 2 7" xfId="24162"/>
    <cellStyle name="Calculation 8 3 3 2 8" xfId="25773"/>
    <cellStyle name="Calculation 8 3 3 2 9" xfId="38195"/>
    <cellStyle name="Calculation 8 3 3 3" xfId="19474"/>
    <cellStyle name="Calculation 8 3 3 3 2" xfId="27408"/>
    <cellStyle name="Calculation 8 3 3 3 3" xfId="29980"/>
    <cellStyle name="Calculation 8 3 3 3 4" xfId="32422"/>
    <cellStyle name="Calculation 8 3 3 3 5" xfId="34826"/>
    <cellStyle name="Calculation 8 3 3 3 6" xfId="37071"/>
    <cellStyle name="Calculation 8 3 3 3 7" xfId="25629"/>
    <cellStyle name="Calculation 8 3 3 3 8" xfId="39660"/>
    <cellStyle name="Calculation 8 3 3 3 9" xfId="42019"/>
    <cellStyle name="Calculation 8 3 3 4" xfId="19263"/>
    <cellStyle name="Calculation 8 3 3 4 2" xfId="27197"/>
    <cellStyle name="Calculation 8 3 3 4 3" xfId="29769"/>
    <cellStyle name="Calculation 8 3 3 4 4" xfId="32211"/>
    <cellStyle name="Calculation 8 3 3 4 5" xfId="34615"/>
    <cellStyle name="Calculation 8 3 3 4 6" xfId="36860"/>
    <cellStyle name="Calculation 8 3 3 4 7" xfId="24532"/>
    <cellStyle name="Calculation 8 3 3 4 8" xfId="39449"/>
    <cellStyle name="Calculation 8 3 3 4 9" xfId="41808"/>
    <cellStyle name="Calculation 8 3 3 5" xfId="19186"/>
    <cellStyle name="Calculation 8 3 3 5 2" xfId="27120"/>
    <cellStyle name="Calculation 8 3 3 5 3" xfId="29692"/>
    <cellStyle name="Calculation 8 3 3 5 4" xfId="32134"/>
    <cellStyle name="Calculation 8 3 3 5 5" xfId="34538"/>
    <cellStyle name="Calculation 8 3 3 5 6" xfId="36783"/>
    <cellStyle name="Calculation 8 3 3 5 7" xfId="23481"/>
    <cellStyle name="Calculation 8 3 3 5 8" xfId="39372"/>
    <cellStyle name="Calculation 8 3 3 5 9" xfId="41731"/>
    <cellStyle name="Calculation 8 3 3 6" xfId="21881"/>
    <cellStyle name="Calculation 8 3 3 7" xfId="23612"/>
    <cellStyle name="Calculation 8 3 3 8" xfId="22317"/>
    <cellStyle name="Calculation 8 3 3 9" xfId="23103"/>
    <cellStyle name="Calculation 8 3 4" xfId="2620"/>
    <cellStyle name="Calculation 8 3 4 10" xfId="22658"/>
    <cellStyle name="Calculation 8 3 4 11" xfId="22809"/>
    <cellStyle name="Calculation 8 3 4 12" xfId="22776"/>
    <cellStyle name="Calculation 8 3 4 2" xfId="15179"/>
    <cellStyle name="Calculation 8 3 4 2 10" xfId="25693"/>
    <cellStyle name="Calculation 8 3 4 2 11" xfId="23860"/>
    <cellStyle name="Calculation 8 3 4 2 2" xfId="18737"/>
    <cellStyle name="Calculation 8 3 4 2 2 2" xfId="26671"/>
    <cellStyle name="Calculation 8 3 4 2 2 3" xfId="29243"/>
    <cellStyle name="Calculation 8 3 4 2 2 4" xfId="31685"/>
    <cellStyle name="Calculation 8 3 4 2 2 5" xfId="34089"/>
    <cellStyle name="Calculation 8 3 4 2 2 6" xfId="36341"/>
    <cellStyle name="Calculation 8 3 4 2 2 7" xfId="23388"/>
    <cellStyle name="Calculation 8 3 4 2 2 8" xfId="38923"/>
    <cellStyle name="Calculation 8 3 4 2 2 9" xfId="41282"/>
    <cellStyle name="Calculation 8 3 4 2 3" xfId="18936"/>
    <cellStyle name="Calculation 8 3 4 2 3 2" xfId="26870"/>
    <cellStyle name="Calculation 8 3 4 2 3 3" xfId="29442"/>
    <cellStyle name="Calculation 8 3 4 2 3 4" xfId="31884"/>
    <cellStyle name="Calculation 8 3 4 2 3 5" xfId="34288"/>
    <cellStyle name="Calculation 8 3 4 2 3 6" xfId="36533"/>
    <cellStyle name="Calculation 8 3 4 2 3 7" xfId="23427"/>
    <cellStyle name="Calculation 8 3 4 2 3 8" xfId="39122"/>
    <cellStyle name="Calculation 8 3 4 2 3 9" xfId="41481"/>
    <cellStyle name="Calculation 8 3 4 2 4" xfId="18626"/>
    <cellStyle name="Calculation 8 3 4 2 4 2" xfId="26560"/>
    <cellStyle name="Calculation 8 3 4 2 4 3" xfId="29132"/>
    <cellStyle name="Calculation 8 3 4 2 4 4" xfId="31574"/>
    <cellStyle name="Calculation 8 3 4 2 4 5" xfId="33978"/>
    <cellStyle name="Calculation 8 3 4 2 4 6" xfId="36236"/>
    <cellStyle name="Calculation 8 3 4 2 4 7" xfId="23920"/>
    <cellStyle name="Calculation 8 3 4 2 4 8" xfId="38812"/>
    <cellStyle name="Calculation 8 3 4 2 4 9" xfId="41171"/>
    <cellStyle name="Calculation 8 3 4 2 5" xfId="24890"/>
    <cellStyle name="Calculation 8 3 4 2 6" xfId="21269"/>
    <cellStyle name="Calculation 8 3 4 2 7" xfId="21009"/>
    <cellStyle name="Calculation 8 3 4 2 8" xfId="24413"/>
    <cellStyle name="Calculation 8 3 4 2 9" xfId="38175"/>
    <cellStyle name="Calculation 8 3 4 3" xfId="19473"/>
    <cellStyle name="Calculation 8 3 4 3 2" xfId="27407"/>
    <cellStyle name="Calculation 8 3 4 3 3" xfId="29979"/>
    <cellStyle name="Calculation 8 3 4 3 4" xfId="32421"/>
    <cellStyle name="Calculation 8 3 4 3 5" xfId="34825"/>
    <cellStyle name="Calculation 8 3 4 3 6" xfId="37070"/>
    <cellStyle name="Calculation 8 3 4 3 7" xfId="21106"/>
    <cellStyle name="Calculation 8 3 4 3 8" xfId="39659"/>
    <cellStyle name="Calculation 8 3 4 3 9" xfId="42018"/>
    <cellStyle name="Calculation 8 3 4 4" xfId="19262"/>
    <cellStyle name="Calculation 8 3 4 4 2" xfId="27196"/>
    <cellStyle name="Calculation 8 3 4 4 3" xfId="29768"/>
    <cellStyle name="Calculation 8 3 4 4 4" xfId="32210"/>
    <cellStyle name="Calculation 8 3 4 4 5" xfId="34614"/>
    <cellStyle name="Calculation 8 3 4 4 6" xfId="36859"/>
    <cellStyle name="Calculation 8 3 4 4 7" xfId="25542"/>
    <cellStyle name="Calculation 8 3 4 4 8" xfId="39448"/>
    <cellStyle name="Calculation 8 3 4 4 9" xfId="41807"/>
    <cellStyle name="Calculation 8 3 4 5" xfId="19187"/>
    <cellStyle name="Calculation 8 3 4 5 2" xfId="27121"/>
    <cellStyle name="Calculation 8 3 4 5 3" xfId="29693"/>
    <cellStyle name="Calculation 8 3 4 5 4" xfId="32135"/>
    <cellStyle name="Calculation 8 3 4 5 5" xfId="34539"/>
    <cellStyle name="Calculation 8 3 4 5 6" xfId="36784"/>
    <cellStyle name="Calculation 8 3 4 5 7" xfId="25717"/>
    <cellStyle name="Calculation 8 3 4 5 8" xfId="39373"/>
    <cellStyle name="Calculation 8 3 4 5 9" xfId="41732"/>
    <cellStyle name="Calculation 8 3 4 6" xfId="21882"/>
    <cellStyle name="Calculation 8 3 4 7" xfId="23611"/>
    <cellStyle name="Calculation 8 3 4 8" xfId="22318"/>
    <cellStyle name="Calculation 8 3 4 9" xfId="23102"/>
    <cellStyle name="Calculation 8 3 5" xfId="2621"/>
    <cellStyle name="Calculation 8 3 5 10" xfId="22659"/>
    <cellStyle name="Calculation 8 3 5 11" xfId="28668"/>
    <cellStyle name="Calculation 8 3 5 12" xfId="25991"/>
    <cellStyle name="Calculation 8 3 5 2" xfId="15180"/>
    <cellStyle name="Calculation 8 3 5 2 10" xfId="21926"/>
    <cellStyle name="Calculation 8 3 5 2 11" xfId="25760"/>
    <cellStyle name="Calculation 8 3 5 2 2" xfId="20150"/>
    <cellStyle name="Calculation 8 3 5 2 2 2" xfId="28084"/>
    <cellStyle name="Calculation 8 3 5 2 2 3" xfId="30655"/>
    <cellStyle name="Calculation 8 3 5 2 2 4" xfId="33097"/>
    <cellStyle name="Calculation 8 3 5 2 2 5" xfId="35501"/>
    <cellStyle name="Calculation 8 3 5 2 2 6" xfId="37709"/>
    <cellStyle name="Calculation 8 3 5 2 2 7" xfId="22114"/>
    <cellStyle name="Calculation 8 3 5 2 2 8" xfId="40335"/>
    <cellStyle name="Calculation 8 3 5 2 2 9" xfId="42694"/>
    <cellStyle name="Calculation 8 3 5 2 3" xfId="20411"/>
    <cellStyle name="Calculation 8 3 5 2 3 2" xfId="28345"/>
    <cellStyle name="Calculation 8 3 5 2 3 3" xfId="30914"/>
    <cellStyle name="Calculation 8 3 5 2 3 4" xfId="33356"/>
    <cellStyle name="Calculation 8 3 5 2 3 5" xfId="35760"/>
    <cellStyle name="Calculation 8 3 5 2 3 6" xfId="37962"/>
    <cellStyle name="Calculation 8 3 5 2 3 7" xfId="25007"/>
    <cellStyle name="Calculation 8 3 5 2 3 8" xfId="40594"/>
    <cellStyle name="Calculation 8 3 5 2 3 9" xfId="42953"/>
    <cellStyle name="Calculation 8 3 5 2 4" xfId="19811"/>
    <cellStyle name="Calculation 8 3 5 2 4 2" xfId="27745"/>
    <cellStyle name="Calculation 8 3 5 2 4 3" xfId="30317"/>
    <cellStyle name="Calculation 8 3 5 2 4 4" xfId="32759"/>
    <cellStyle name="Calculation 8 3 5 2 4 5" xfId="35163"/>
    <cellStyle name="Calculation 8 3 5 2 4 6" xfId="37398"/>
    <cellStyle name="Calculation 8 3 5 2 4 7" xfId="26239"/>
    <cellStyle name="Calculation 8 3 5 2 4 8" xfId="39997"/>
    <cellStyle name="Calculation 8 3 5 2 4 9" xfId="42356"/>
    <cellStyle name="Calculation 8 3 5 2 5" xfId="24891"/>
    <cellStyle name="Calculation 8 3 5 2 6" xfId="25418"/>
    <cellStyle name="Calculation 8 3 5 2 7" xfId="25171"/>
    <cellStyle name="Calculation 8 3 5 2 8" xfId="24415"/>
    <cellStyle name="Calculation 8 3 5 2 9" xfId="25400"/>
    <cellStyle name="Calculation 8 3 5 3" xfId="20390"/>
    <cellStyle name="Calculation 8 3 5 3 2" xfId="28324"/>
    <cellStyle name="Calculation 8 3 5 3 3" xfId="30893"/>
    <cellStyle name="Calculation 8 3 5 3 4" xfId="33335"/>
    <cellStyle name="Calculation 8 3 5 3 5" xfId="35739"/>
    <cellStyle name="Calculation 8 3 5 3 6" xfId="37941"/>
    <cellStyle name="Calculation 8 3 5 3 7" xfId="24302"/>
    <cellStyle name="Calculation 8 3 5 3 8" xfId="40573"/>
    <cellStyle name="Calculation 8 3 5 3 9" xfId="42932"/>
    <cellStyle name="Calculation 8 3 5 4" xfId="19261"/>
    <cellStyle name="Calculation 8 3 5 4 2" xfId="27195"/>
    <cellStyle name="Calculation 8 3 5 4 3" xfId="29767"/>
    <cellStyle name="Calculation 8 3 5 4 4" xfId="32209"/>
    <cellStyle name="Calculation 8 3 5 4 5" xfId="34613"/>
    <cellStyle name="Calculation 8 3 5 4 6" xfId="36858"/>
    <cellStyle name="Calculation 8 3 5 4 7" xfId="20765"/>
    <cellStyle name="Calculation 8 3 5 4 8" xfId="39447"/>
    <cellStyle name="Calculation 8 3 5 4 9" xfId="41806"/>
    <cellStyle name="Calculation 8 3 5 5" xfId="19188"/>
    <cellStyle name="Calculation 8 3 5 5 2" xfId="27122"/>
    <cellStyle name="Calculation 8 3 5 5 3" xfId="29694"/>
    <cellStyle name="Calculation 8 3 5 5 4" xfId="32136"/>
    <cellStyle name="Calculation 8 3 5 5 5" xfId="34540"/>
    <cellStyle name="Calculation 8 3 5 5 6" xfId="36785"/>
    <cellStyle name="Calculation 8 3 5 5 7" xfId="30918"/>
    <cellStyle name="Calculation 8 3 5 5 8" xfId="39374"/>
    <cellStyle name="Calculation 8 3 5 5 9" xfId="41733"/>
    <cellStyle name="Calculation 8 3 5 6" xfId="21883"/>
    <cellStyle name="Calculation 8 3 5 7" xfId="23610"/>
    <cellStyle name="Calculation 8 3 5 8" xfId="22319"/>
    <cellStyle name="Calculation 8 3 5 9" xfId="23101"/>
    <cellStyle name="Calculation 8 3 6" xfId="2622"/>
    <cellStyle name="Calculation 8 3 6 10" xfId="22660"/>
    <cellStyle name="Calculation 8 3 6 11" xfId="22808"/>
    <cellStyle name="Calculation 8 3 6 12" xfId="22777"/>
    <cellStyle name="Calculation 8 3 6 2" xfId="15181"/>
    <cellStyle name="Calculation 8 3 6 2 10" xfId="24030"/>
    <cellStyle name="Calculation 8 3 6 2 11" xfId="22962"/>
    <cellStyle name="Calculation 8 3 6 2 2" xfId="20154"/>
    <cellStyle name="Calculation 8 3 6 2 2 2" xfId="28088"/>
    <cellStyle name="Calculation 8 3 6 2 2 3" xfId="30659"/>
    <cellStyle name="Calculation 8 3 6 2 2 4" xfId="33101"/>
    <cellStyle name="Calculation 8 3 6 2 2 5" xfId="35505"/>
    <cellStyle name="Calculation 8 3 6 2 2 6" xfId="37713"/>
    <cellStyle name="Calculation 8 3 6 2 2 7" xfId="24978"/>
    <cellStyle name="Calculation 8 3 6 2 2 8" xfId="40339"/>
    <cellStyle name="Calculation 8 3 6 2 2 9" xfId="42698"/>
    <cellStyle name="Calculation 8 3 6 2 3" xfId="20109"/>
    <cellStyle name="Calculation 8 3 6 2 3 2" xfId="28043"/>
    <cellStyle name="Calculation 8 3 6 2 3 3" xfId="30614"/>
    <cellStyle name="Calculation 8 3 6 2 3 4" xfId="33056"/>
    <cellStyle name="Calculation 8 3 6 2 3 5" xfId="35460"/>
    <cellStyle name="Calculation 8 3 6 2 3 6" xfId="37668"/>
    <cellStyle name="Calculation 8 3 6 2 3 7" xfId="25035"/>
    <cellStyle name="Calculation 8 3 6 2 3 8" xfId="40294"/>
    <cellStyle name="Calculation 8 3 6 2 3 9" xfId="42653"/>
    <cellStyle name="Calculation 8 3 6 2 4" xfId="18917"/>
    <cellStyle name="Calculation 8 3 6 2 4 2" xfId="26851"/>
    <cellStyle name="Calculation 8 3 6 2 4 3" xfId="29423"/>
    <cellStyle name="Calculation 8 3 6 2 4 4" xfId="31865"/>
    <cellStyle name="Calculation 8 3 6 2 4 5" xfId="34269"/>
    <cellStyle name="Calculation 8 3 6 2 4 6" xfId="36514"/>
    <cellStyle name="Calculation 8 3 6 2 4 7" xfId="21190"/>
    <cellStyle name="Calculation 8 3 6 2 4 8" xfId="39103"/>
    <cellStyle name="Calculation 8 3 6 2 4 9" xfId="41462"/>
    <cellStyle name="Calculation 8 3 6 2 5" xfId="24892"/>
    <cellStyle name="Calculation 8 3 6 2 6" xfId="25422"/>
    <cellStyle name="Calculation 8 3 6 2 7" xfId="24163"/>
    <cellStyle name="Calculation 8 3 6 2 8" xfId="21615"/>
    <cellStyle name="Calculation 8 3 6 2 9" xfId="23008"/>
    <cellStyle name="Calculation 8 3 6 3" xfId="19472"/>
    <cellStyle name="Calculation 8 3 6 3 2" xfId="27406"/>
    <cellStyle name="Calculation 8 3 6 3 3" xfId="29978"/>
    <cellStyle name="Calculation 8 3 6 3 4" xfId="32420"/>
    <cellStyle name="Calculation 8 3 6 3 5" xfId="34824"/>
    <cellStyle name="Calculation 8 3 6 3 6" xfId="37069"/>
    <cellStyle name="Calculation 8 3 6 3 7" xfId="24038"/>
    <cellStyle name="Calculation 8 3 6 3 8" xfId="39658"/>
    <cellStyle name="Calculation 8 3 6 3 9" xfId="42017"/>
    <cellStyle name="Calculation 8 3 6 4" xfId="19260"/>
    <cellStyle name="Calculation 8 3 6 4 2" xfId="27194"/>
    <cellStyle name="Calculation 8 3 6 4 3" xfId="29766"/>
    <cellStyle name="Calculation 8 3 6 4 4" xfId="32208"/>
    <cellStyle name="Calculation 8 3 6 4 5" xfId="34612"/>
    <cellStyle name="Calculation 8 3 6 4 6" xfId="36857"/>
    <cellStyle name="Calculation 8 3 6 4 7" xfId="31424"/>
    <cellStyle name="Calculation 8 3 6 4 8" xfId="39446"/>
    <cellStyle name="Calculation 8 3 6 4 9" xfId="41805"/>
    <cellStyle name="Calculation 8 3 6 5" xfId="19189"/>
    <cellStyle name="Calculation 8 3 6 5 2" xfId="27123"/>
    <cellStyle name="Calculation 8 3 6 5 3" xfId="29695"/>
    <cellStyle name="Calculation 8 3 6 5 4" xfId="32137"/>
    <cellStyle name="Calculation 8 3 6 5 5" xfId="34541"/>
    <cellStyle name="Calculation 8 3 6 5 6" xfId="36786"/>
    <cellStyle name="Calculation 8 3 6 5 7" xfId="23482"/>
    <cellStyle name="Calculation 8 3 6 5 8" xfId="39375"/>
    <cellStyle name="Calculation 8 3 6 5 9" xfId="41734"/>
    <cellStyle name="Calculation 8 3 6 6" xfId="21884"/>
    <cellStyle name="Calculation 8 3 6 7" xfId="23609"/>
    <cellStyle name="Calculation 8 3 6 8" xfId="22320"/>
    <cellStyle name="Calculation 8 3 6 9" xfId="23100"/>
    <cellStyle name="Calculation 8 3 7" xfId="2623"/>
    <cellStyle name="Calculation 8 3 7 10" xfId="21684"/>
    <cellStyle name="Calculation 8 3 7 11" xfId="28669"/>
    <cellStyle name="Calculation 8 3 7 12" xfId="25992"/>
    <cellStyle name="Calculation 8 3 7 2" xfId="15182"/>
    <cellStyle name="Calculation 8 3 7 2 10" xfId="23037"/>
    <cellStyle name="Calculation 8 3 7 2 11" xfId="38164"/>
    <cellStyle name="Calculation 8 3 7 2 2" xfId="18736"/>
    <cellStyle name="Calculation 8 3 7 2 2 2" xfId="26670"/>
    <cellStyle name="Calculation 8 3 7 2 2 3" xfId="29242"/>
    <cellStyle name="Calculation 8 3 7 2 2 4" xfId="31684"/>
    <cellStyle name="Calculation 8 3 7 2 2 5" xfId="34088"/>
    <cellStyle name="Calculation 8 3 7 2 2 6" xfId="36340"/>
    <cellStyle name="Calculation 8 3 7 2 2 7" xfId="23921"/>
    <cellStyle name="Calculation 8 3 7 2 2 8" xfId="38922"/>
    <cellStyle name="Calculation 8 3 7 2 2 9" xfId="41281"/>
    <cellStyle name="Calculation 8 3 7 2 3" xfId="18935"/>
    <cellStyle name="Calculation 8 3 7 2 3 2" xfId="26869"/>
    <cellStyle name="Calculation 8 3 7 2 3 3" xfId="29441"/>
    <cellStyle name="Calculation 8 3 7 2 3 4" xfId="31883"/>
    <cellStyle name="Calculation 8 3 7 2 3 5" xfId="34287"/>
    <cellStyle name="Calculation 8 3 7 2 3 6" xfId="36532"/>
    <cellStyle name="Calculation 8 3 7 2 3 7" xfId="24357"/>
    <cellStyle name="Calculation 8 3 7 2 3 8" xfId="39121"/>
    <cellStyle name="Calculation 8 3 7 2 3 9" xfId="41480"/>
    <cellStyle name="Calculation 8 3 7 2 4" xfId="19697"/>
    <cellStyle name="Calculation 8 3 7 2 4 2" xfId="27631"/>
    <cellStyle name="Calculation 8 3 7 2 4 3" xfId="30203"/>
    <cellStyle name="Calculation 8 3 7 2 4 4" xfId="32645"/>
    <cellStyle name="Calculation 8 3 7 2 4 5" xfId="35049"/>
    <cellStyle name="Calculation 8 3 7 2 4 6" xfId="37294"/>
    <cellStyle name="Calculation 8 3 7 2 4 7" xfId="21059"/>
    <cellStyle name="Calculation 8 3 7 2 4 8" xfId="39883"/>
    <cellStyle name="Calculation 8 3 7 2 4 9" xfId="42242"/>
    <cellStyle name="Calculation 8 3 7 2 5" xfId="24893"/>
    <cellStyle name="Calculation 8 3 7 2 6" xfId="21268"/>
    <cellStyle name="Calculation 8 3 7 2 7" xfId="21008"/>
    <cellStyle name="Calculation 8 3 7 2 8" xfId="21134"/>
    <cellStyle name="Calculation 8 3 7 2 9" xfId="23009"/>
    <cellStyle name="Calculation 8 3 7 3" xfId="20389"/>
    <cellStyle name="Calculation 8 3 7 3 2" xfId="28323"/>
    <cellStyle name="Calculation 8 3 7 3 3" xfId="30892"/>
    <cellStyle name="Calculation 8 3 7 3 4" xfId="33334"/>
    <cellStyle name="Calculation 8 3 7 3 5" xfId="35738"/>
    <cellStyle name="Calculation 8 3 7 3 6" xfId="37940"/>
    <cellStyle name="Calculation 8 3 7 3 7" xfId="24004"/>
    <cellStyle name="Calculation 8 3 7 3 8" xfId="40572"/>
    <cellStyle name="Calculation 8 3 7 3 9" xfId="42931"/>
    <cellStyle name="Calculation 8 3 7 4" xfId="19259"/>
    <cellStyle name="Calculation 8 3 7 4 2" xfId="27193"/>
    <cellStyle name="Calculation 8 3 7 4 3" xfId="29765"/>
    <cellStyle name="Calculation 8 3 7 4 4" xfId="32207"/>
    <cellStyle name="Calculation 8 3 7 4 5" xfId="34611"/>
    <cellStyle name="Calculation 8 3 7 4 6" xfId="36856"/>
    <cellStyle name="Calculation 8 3 7 4 7" xfId="26154"/>
    <cellStyle name="Calculation 8 3 7 4 8" xfId="39445"/>
    <cellStyle name="Calculation 8 3 7 4 9" xfId="41804"/>
    <cellStyle name="Calculation 8 3 7 5" xfId="19190"/>
    <cellStyle name="Calculation 8 3 7 5 2" xfId="27124"/>
    <cellStyle name="Calculation 8 3 7 5 3" xfId="29696"/>
    <cellStyle name="Calculation 8 3 7 5 4" xfId="32138"/>
    <cellStyle name="Calculation 8 3 7 5 5" xfId="34542"/>
    <cellStyle name="Calculation 8 3 7 5 6" xfId="36787"/>
    <cellStyle name="Calculation 8 3 7 5 7" xfId="25347"/>
    <cellStyle name="Calculation 8 3 7 5 8" xfId="39376"/>
    <cellStyle name="Calculation 8 3 7 5 9" xfId="41735"/>
    <cellStyle name="Calculation 8 3 7 6" xfId="21885"/>
    <cellStyle name="Calculation 8 3 7 7" xfId="23608"/>
    <cellStyle name="Calculation 8 3 7 8" xfId="22321"/>
    <cellStyle name="Calculation 8 3 7 9" xfId="23099"/>
    <cellStyle name="Calculation 8 3 8" xfId="2624"/>
    <cellStyle name="Calculation 8 3 8 10" xfId="22661"/>
    <cellStyle name="Calculation 8 3 8 11" xfId="22807"/>
    <cellStyle name="Calculation 8 3 8 12" xfId="22778"/>
    <cellStyle name="Calculation 8 3 8 2" xfId="15183"/>
    <cellStyle name="Calculation 8 3 8 2 10" xfId="21526"/>
    <cellStyle name="Calculation 8 3 8 2 11" xfId="22963"/>
    <cellStyle name="Calculation 8 3 8 2 2" xfId="20153"/>
    <cellStyle name="Calculation 8 3 8 2 2 2" xfId="28087"/>
    <cellStyle name="Calculation 8 3 8 2 2 3" xfId="30658"/>
    <cellStyle name="Calculation 8 3 8 2 2 4" xfId="33100"/>
    <cellStyle name="Calculation 8 3 8 2 2 5" xfId="35504"/>
    <cellStyle name="Calculation 8 3 8 2 2 6" xfId="37712"/>
    <cellStyle name="Calculation 8 3 8 2 2 7" xfId="31369"/>
    <cellStyle name="Calculation 8 3 8 2 2 8" xfId="40338"/>
    <cellStyle name="Calculation 8 3 8 2 2 9" xfId="42697"/>
    <cellStyle name="Calculation 8 3 8 2 3" xfId="19829"/>
    <cellStyle name="Calculation 8 3 8 2 3 2" xfId="27763"/>
    <cellStyle name="Calculation 8 3 8 2 3 3" xfId="30335"/>
    <cellStyle name="Calculation 8 3 8 2 3 4" xfId="32777"/>
    <cellStyle name="Calculation 8 3 8 2 3 5" xfId="35181"/>
    <cellStyle name="Calculation 8 3 8 2 3 6" xfId="37416"/>
    <cellStyle name="Calculation 8 3 8 2 3 7" xfId="24956"/>
    <cellStyle name="Calculation 8 3 8 2 3 8" xfId="40015"/>
    <cellStyle name="Calculation 8 3 8 2 3 9" xfId="42374"/>
    <cellStyle name="Calculation 8 3 8 2 4" xfId="20339"/>
    <cellStyle name="Calculation 8 3 8 2 4 2" xfId="28273"/>
    <cellStyle name="Calculation 8 3 8 2 4 3" xfId="30844"/>
    <cellStyle name="Calculation 8 3 8 2 4 4" xfId="33286"/>
    <cellStyle name="Calculation 8 3 8 2 4 5" xfId="35690"/>
    <cellStyle name="Calculation 8 3 8 2 4 6" xfId="37892"/>
    <cellStyle name="Calculation 8 3 8 2 4 7" xfId="24292"/>
    <cellStyle name="Calculation 8 3 8 2 4 8" xfId="40524"/>
    <cellStyle name="Calculation 8 3 8 2 4 9" xfId="42883"/>
    <cellStyle name="Calculation 8 3 8 2 5" xfId="24894"/>
    <cellStyle name="Calculation 8 3 8 2 6" xfId="25421"/>
    <cellStyle name="Calculation 8 3 8 2 7" xfId="24164"/>
    <cellStyle name="Calculation 8 3 8 2 8" xfId="21614"/>
    <cellStyle name="Calculation 8 3 8 2 9" xfId="38216"/>
    <cellStyle name="Calculation 8 3 8 3" xfId="19471"/>
    <cellStyle name="Calculation 8 3 8 3 2" xfId="27405"/>
    <cellStyle name="Calculation 8 3 8 3 3" xfId="29977"/>
    <cellStyle name="Calculation 8 3 8 3 4" xfId="32419"/>
    <cellStyle name="Calculation 8 3 8 3 5" xfId="34823"/>
    <cellStyle name="Calculation 8 3 8 3 6" xfId="37068"/>
    <cellStyle name="Calculation 8 3 8 3 7" xfId="22044"/>
    <cellStyle name="Calculation 8 3 8 3 8" xfId="39657"/>
    <cellStyle name="Calculation 8 3 8 3 9" xfId="42016"/>
    <cellStyle name="Calculation 8 3 8 4" xfId="19258"/>
    <cellStyle name="Calculation 8 3 8 4 2" xfId="27192"/>
    <cellStyle name="Calculation 8 3 8 4 3" xfId="29764"/>
    <cellStyle name="Calculation 8 3 8 4 4" xfId="32206"/>
    <cellStyle name="Calculation 8 3 8 4 5" xfId="34610"/>
    <cellStyle name="Calculation 8 3 8 4 6" xfId="36855"/>
    <cellStyle name="Calculation 8 3 8 4 7" xfId="28855"/>
    <cellStyle name="Calculation 8 3 8 4 8" xfId="39444"/>
    <cellStyle name="Calculation 8 3 8 4 9" xfId="41803"/>
    <cellStyle name="Calculation 8 3 8 5" xfId="19191"/>
    <cellStyle name="Calculation 8 3 8 5 2" xfId="27125"/>
    <cellStyle name="Calculation 8 3 8 5 3" xfId="29697"/>
    <cellStyle name="Calculation 8 3 8 5 4" xfId="32139"/>
    <cellStyle name="Calculation 8 3 8 5 5" xfId="34543"/>
    <cellStyle name="Calculation 8 3 8 5 6" xfId="36788"/>
    <cellStyle name="Calculation 8 3 8 5 7" xfId="24069"/>
    <cellStyle name="Calculation 8 3 8 5 8" xfId="39377"/>
    <cellStyle name="Calculation 8 3 8 5 9" xfId="41736"/>
    <cellStyle name="Calculation 8 3 8 6" xfId="21886"/>
    <cellStyle name="Calculation 8 3 8 7" xfId="23607"/>
    <cellStyle name="Calculation 8 3 8 8" xfId="22322"/>
    <cellStyle name="Calculation 8 3 8 9" xfId="23098"/>
    <cellStyle name="Calculation 8 3 9" xfId="2625"/>
    <cellStyle name="Calculation 8 3 9 10" xfId="22662"/>
    <cellStyle name="Calculation 8 3 9 11" xfId="38098"/>
    <cellStyle name="Calculation 8 3 9 12" xfId="25993"/>
    <cellStyle name="Calculation 8 3 9 2" xfId="15184"/>
    <cellStyle name="Calculation 8 3 9 2 10" xfId="24335"/>
    <cellStyle name="Calculation 8 3 9 2 11" xfId="25677"/>
    <cellStyle name="Calculation 8 3 9 2 2" xfId="18735"/>
    <cellStyle name="Calculation 8 3 9 2 2 2" xfId="26669"/>
    <cellStyle name="Calculation 8 3 9 2 2 3" xfId="29241"/>
    <cellStyle name="Calculation 8 3 9 2 2 4" xfId="31683"/>
    <cellStyle name="Calculation 8 3 9 2 2 5" xfId="34087"/>
    <cellStyle name="Calculation 8 3 9 2 2 6" xfId="36339"/>
    <cellStyle name="Calculation 8 3 9 2 2 7" xfId="24652"/>
    <cellStyle name="Calculation 8 3 9 2 2 8" xfId="38921"/>
    <cellStyle name="Calculation 8 3 9 2 2 9" xfId="41280"/>
    <cellStyle name="Calculation 8 3 9 2 3" xfId="20347"/>
    <cellStyle name="Calculation 8 3 9 2 3 2" xfId="28281"/>
    <cellStyle name="Calculation 8 3 9 2 3 3" xfId="30852"/>
    <cellStyle name="Calculation 8 3 9 2 3 4" xfId="33294"/>
    <cellStyle name="Calculation 8 3 9 2 3 5" xfId="35698"/>
    <cellStyle name="Calculation 8 3 9 2 3 6" xfId="37900"/>
    <cellStyle name="Calculation 8 3 9 2 3 7" xfId="21586"/>
    <cellStyle name="Calculation 8 3 9 2 3 8" xfId="40532"/>
    <cellStyle name="Calculation 8 3 9 2 3 9" xfId="42891"/>
    <cellStyle name="Calculation 8 3 9 2 4" xfId="20042"/>
    <cellStyle name="Calculation 8 3 9 2 4 2" xfId="27976"/>
    <cellStyle name="Calculation 8 3 9 2 4 3" xfId="30547"/>
    <cellStyle name="Calculation 8 3 9 2 4 4" xfId="32989"/>
    <cellStyle name="Calculation 8 3 9 2 4 5" xfId="35393"/>
    <cellStyle name="Calculation 8 3 9 2 4 6" xfId="37606"/>
    <cellStyle name="Calculation 8 3 9 2 4 7" xfId="24984"/>
    <cellStyle name="Calculation 8 3 9 2 4 8" xfId="40227"/>
    <cellStyle name="Calculation 8 3 9 2 4 9" xfId="42586"/>
    <cellStyle name="Calculation 8 3 9 2 5" xfId="24895"/>
    <cellStyle name="Calculation 8 3 9 2 6" xfId="21267"/>
    <cellStyle name="Calculation 8 3 9 2 7" xfId="25172"/>
    <cellStyle name="Calculation 8 3 9 2 8" xfId="24414"/>
    <cellStyle name="Calculation 8 3 9 2 9" xfId="38264"/>
    <cellStyle name="Calculation 8 3 9 3" xfId="19470"/>
    <cellStyle name="Calculation 8 3 9 3 2" xfId="27404"/>
    <cellStyle name="Calculation 8 3 9 3 3" xfId="29976"/>
    <cellStyle name="Calculation 8 3 9 3 4" xfId="32418"/>
    <cellStyle name="Calculation 8 3 9 3 5" xfId="34822"/>
    <cellStyle name="Calculation 8 3 9 3 6" xfId="37067"/>
    <cellStyle name="Calculation 8 3 9 3 7" xfId="36034"/>
    <cellStyle name="Calculation 8 3 9 3 8" xfId="39656"/>
    <cellStyle name="Calculation 8 3 9 3 9" xfId="42015"/>
    <cellStyle name="Calculation 8 3 9 4" xfId="19257"/>
    <cellStyle name="Calculation 8 3 9 4 2" xfId="27191"/>
    <cellStyle name="Calculation 8 3 9 4 3" xfId="29763"/>
    <cellStyle name="Calculation 8 3 9 4 4" xfId="32205"/>
    <cellStyle name="Calculation 8 3 9 4 5" xfId="34609"/>
    <cellStyle name="Calculation 8 3 9 4 6" xfId="36854"/>
    <cellStyle name="Calculation 8 3 9 4 7" xfId="31397"/>
    <cellStyle name="Calculation 8 3 9 4 8" xfId="39443"/>
    <cellStyle name="Calculation 8 3 9 4 9" xfId="41802"/>
    <cellStyle name="Calculation 8 3 9 5" xfId="19192"/>
    <cellStyle name="Calculation 8 3 9 5 2" xfId="27126"/>
    <cellStyle name="Calculation 8 3 9 5 3" xfId="29698"/>
    <cellStyle name="Calculation 8 3 9 5 4" xfId="32140"/>
    <cellStyle name="Calculation 8 3 9 5 5" xfId="34544"/>
    <cellStyle name="Calculation 8 3 9 5 6" xfId="36789"/>
    <cellStyle name="Calculation 8 3 9 5 7" xfId="25063"/>
    <cellStyle name="Calculation 8 3 9 5 8" xfId="39378"/>
    <cellStyle name="Calculation 8 3 9 5 9" xfId="41737"/>
    <cellStyle name="Calculation 8 3 9 6" xfId="21887"/>
    <cellStyle name="Calculation 8 3 9 7" xfId="23606"/>
    <cellStyle name="Calculation 8 3 9 8" xfId="22323"/>
    <cellStyle name="Calculation 8 3 9 9" xfId="23097"/>
    <cellStyle name="Calculation 8 4" xfId="2626"/>
    <cellStyle name="Calculation 8 4 10" xfId="23096"/>
    <cellStyle name="Calculation 8 4 11" xfId="22663"/>
    <cellStyle name="Calculation 8 4 12" xfId="36108"/>
    <cellStyle name="Calculation 8 4 13" xfId="24667"/>
    <cellStyle name="Calculation 8 4 2" xfId="15185"/>
    <cellStyle name="Calculation 8 4 2 10" xfId="20875"/>
    <cellStyle name="Calculation 8 4 2 11" xfId="22964"/>
    <cellStyle name="Calculation 8 4 2 2" xfId="20152"/>
    <cellStyle name="Calculation 8 4 2 2 2" xfId="28086"/>
    <cellStyle name="Calculation 8 4 2 2 3" xfId="30657"/>
    <cellStyle name="Calculation 8 4 2 2 4" xfId="33099"/>
    <cellStyle name="Calculation 8 4 2 2 5" xfId="35503"/>
    <cellStyle name="Calculation 8 4 2 2 6" xfId="37711"/>
    <cellStyle name="Calculation 8 4 2 2 7" xfId="21070"/>
    <cellStyle name="Calculation 8 4 2 2 8" xfId="40337"/>
    <cellStyle name="Calculation 8 4 2 2 9" xfId="42696"/>
    <cellStyle name="Calculation 8 4 2 3" xfId="18691"/>
    <cellStyle name="Calculation 8 4 2 3 2" xfId="26625"/>
    <cellStyle name="Calculation 8 4 2 3 3" xfId="29197"/>
    <cellStyle name="Calculation 8 4 2 3 4" xfId="31639"/>
    <cellStyle name="Calculation 8 4 2 3 5" xfId="34043"/>
    <cellStyle name="Calculation 8 4 2 3 6" xfId="36295"/>
    <cellStyle name="Calculation 8 4 2 3 7" xfId="31421"/>
    <cellStyle name="Calculation 8 4 2 3 8" xfId="38877"/>
    <cellStyle name="Calculation 8 4 2 3 9" xfId="41236"/>
    <cellStyle name="Calculation 8 4 2 4" xfId="20334"/>
    <cellStyle name="Calculation 8 4 2 4 2" xfId="28268"/>
    <cellStyle name="Calculation 8 4 2 4 3" xfId="30839"/>
    <cellStyle name="Calculation 8 4 2 4 4" xfId="33281"/>
    <cellStyle name="Calculation 8 4 2 4 5" xfId="35685"/>
    <cellStyle name="Calculation 8 4 2 4 6" xfId="37887"/>
    <cellStyle name="Calculation 8 4 2 4 7" xfId="21226"/>
    <cellStyle name="Calculation 8 4 2 4 8" xfId="40519"/>
    <cellStyle name="Calculation 8 4 2 4 9" xfId="42878"/>
    <cellStyle name="Calculation 8 4 2 5" xfId="24896"/>
    <cellStyle name="Calculation 8 4 2 6" xfId="25420"/>
    <cellStyle name="Calculation 8 4 2 7" xfId="24165"/>
    <cellStyle name="Calculation 8 4 2 8" xfId="25766"/>
    <cellStyle name="Calculation 8 4 2 9" xfId="38299"/>
    <cellStyle name="Calculation 8 4 3" xfId="17424"/>
    <cellStyle name="Calculation 8 4 3 10" xfId="22384"/>
    <cellStyle name="Calculation 8 4 3 11" xfId="23867"/>
    <cellStyle name="Calculation 8 4 3 2" xfId="18585"/>
    <cellStyle name="Calculation 8 4 3 2 2" xfId="26519"/>
    <cellStyle name="Calculation 8 4 3 2 3" xfId="29091"/>
    <cellStyle name="Calculation 8 4 3 2 4" xfId="31533"/>
    <cellStyle name="Calculation 8 4 3 2 5" xfId="33937"/>
    <cellStyle name="Calculation 8 4 3 2 6" xfId="36195"/>
    <cellStyle name="Calculation 8 4 3 2 7" xfId="23359"/>
    <cellStyle name="Calculation 8 4 3 2 8" xfId="38771"/>
    <cellStyle name="Calculation 8 4 3 2 9" xfId="41130"/>
    <cellStyle name="Calculation 8 4 3 3" xfId="20307"/>
    <cellStyle name="Calculation 8 4 3 3 2" xfId="28241"/>
    <cellStyle name="Calculation 8 4 3 3 3" xfId="30812"/>
    <cellStyle name="Calculation 8 4 3 3 4" xfId="33254"/>
    <cellStyle name="Calculation 8 4 3 3 5" xfId="35658"/>
    <cellStyle name="Calculation 8 4 3 3 6" xfId="37860"/>
    <cellStyle name="Calculation 8 4 3 3 7" xfId="20850"/>
    <cellStyle name="Calculation 8 4 3 3 8" xfId="40492"/>
    <cellStyle name="Calculation 8 4 3 3 9" xfId="42851"/>
    <cellStyle name="Calculation 8 4 3 4" xfId="19898"/>
    <cellStyle name="Calculation 8 4 3 4 2" xfId="27832"/>
    <cellStyle name="Calculation 8 4 3 4 3" xfId="30404"/>
    <cellStyle name="Calculation 8 4 3 4 4" xfId="32846"/>
    <cellStyle name="Calculation 8 4 3 4 5" xfId="35250"/>
    <cellStyle name="Calculation 8 4 3 4 6" xfId="37483"/>
    <cellStyle name="Calculation 8 4 3 4 7" xfId="25735"/>
    <cellStyle name="Calculation 8 4 3 4 8" xfId="40084"/>
    <cellStyle name="Calculation 8 4 3 4 9" xfId="42443"/>
    <cellStyle name="Calculation 8 4 3 5" xfId="25884"/>
    <cellStyle name="Calculation 8 4 3 6" xfId="24963"/>
    <cellStyle name="Calculation 8 4 3 7" xfId="25398"/>
    <cellStyle name="Calculation 8 4 3 8" xfId="24184"/>
    <cellStyle name="Calculation 8 4 3 9" xfId="23292"/>
    <cellStyle name="Calculation 8 4 4" xfId="19469"/>
    <cellStyle name="Calculation 8 4 4 2" xfId="27403"/>
    <cellStyle name="Calculation 8 4 4 3" xfId="29975"/>
    <cellStyle name="Calculation 8 4 4 4" xfId="32417"/>
    <cellStyle name="Calculation 8 4 4 5" xfId="34821"/>
    <cellStyle name="Calculation 8 4 4 6" xfId="37066"/>
    <cellStyle name="Calculation 8 4 4 7" xfId="24543"/>
    <cellStyle name="Calculation 8 4 4 8" xfId="39655"/>
    <cellStyle name="Calculation 8 4 4 9" xfId="42014"/>
    <cellStyle name="Calculation 8 4 5" xfId="19256"/>
    <cellStyle name="Calculation 8 4 5 2" xfId="27190"/>
    <cellStyle name="Calculation 8 4 5 3" xfId="29762"/>
    <cellStyle name="Calculation 8 4 5 4" xfId="32204"/>
    <cellStyle name="Calculation 8 4 5 5" xfId="34608"/>
    <cellStyle name="Calculation 8 4 5 6" xfId="36853"/>
    <cellStyle name="Calculation 8 4 5 7" xfId="28933"/>
    <cellStyle name="Calculation 8 4 5 8" xfId="39442"/>
    <cellStyle name="Calculation 8 4 5 9" xfId="41801"/>
    <cellStyle name="Calculation 8 4 6" xfId="19193"/>
    <cellStyle name="Calculation 8 4 6 2" xfId="27127"/>
    <cellStyle name="Calculation 8 4 6 3" xfId="29699"/>
    <cellStyle name="Calculation 8 4 6 4" xfId="32141"/>
    <cellStyle name="Calculation 8 4 6 5" xfId="34545"/>
    <cellStyle name="Calculation 8 4 6 6" xfId="36790"/>
    <cellStyle name="Calculation 8 4 6 7" xfId="28923"/>
    <cellStyle name="Calculation 8 4 6 8" xfId="39379"/>
    <cellStyle name="Calculation 8 4 6 9" xfId="41738"/>
    <cellStyle name="Calculation 8 4 7" xfId="21888"/>
    <cellStyle name="Calculation 8 4 8" xfId="23605"/>
    <cellStyle name="Calculation 8 4 9" xfId="22324"/>
    <cellStyle name="Calculation 8 5" xfId="2627"/>
    <cellStyle name="Calculation 8 5 10" xfId="23095"/>
    <cellStyle name="Calculation 8 5 11" xfId="22664"/>
    <cellStyle name="Calculation 8 5 12" xfId="36141"/>
    <cellStyle name="Calculation 8 5 13" xfId="24668"/>
    <cellStyle name="Calculation 8 5 2" xfId="15186"/>
    <cellStyle name="Calculation 8 5 2 10" xfId="23036"/>
    <cellStyle name="Calculation 8 5 2 11" xfId="38391"/>
    <cellStyle name="Calculation 8 5 2 2" xfId="18734"/>
    <cellStyle name="Calculation 8 5 2 2 2" xfId="26668"/>
    <cellStyle name="Calculation 8 5 2 2 3" xfId="29240"/>
    <cellStyle name="Calculation 8 5 2 2 4" xfId="31682"/>
    <cellStyle name="Calculation 8 5 2 2 5" xfId="34086"/>
    <cellStyle name="Calculation 8 5 2 2 6" xfId="36338"/>
    <cellStyle name="Calculation 8 5 2 2 7" xfId="25814"/>
    <cellStyle name="Calculation 8 5 2 2 8" xfId="38920"/>
    <cellStyle name="Calculation 8 5 2 2 9" xfId="41279"/>
    <cellStyle name="Calculation 8 5 2 3" xfId="20352"/>
    <cellStyle name="Calculation 8 5 2 3 2" xfId="28286"/>
    <cellStyle name="Calculation 8 5 2 3 3" xfId="30857"/>
    <cellStyle name="Calculation 8 5 2 3 4" xfId="33299"/>
    <cellStyle name="Calculation 8 5 2 3 5" xfId="35703"/>
    <cellStyle name="Calculation 8 5 2 3 6" xfId="37905"/>
    <cellStyle name="Calculation 8 5 2 3 7" xfId="25662"/>
    <cellStyle name="Calculation 8 5 2 3 8" xfId="40537"/>
    <cellStyle name="Calculation 8 5 2 3 9" xfId="42896"/>
    <cellStyle name="Calculation 8 5 2 4" xfId="19698"/>
    <cellStyle name="Calculation 8 5 2 4 2" xfId="27632"/>
    <cellStyle name="Calculation 8 5 2 4 3" xfId="30204"/>
    <cellStyle name="Calculation 8 5 2 4 4" xfId="32646"/>
    <cellStyle name="Calculation 8 5 2 4 5" xfId="35050"/>
    <cellStyle name="Calculation 8 5 2 4 6" xfId="37295"/>
    <cellStyle name="Calculation 8 5 2 4 7" xfId="25262"/>
    <cellStyle name="Calculation 8 5 2 4 8" xfId="39884"/>
    <cellStyle name="Calculation 8 5 2 4 9" xfId="42243"/>
    <cellStyle name="Calculation 8 5 2 5" xfId="24897"/>
    <cellStyle name="Calculation 8 5 2 6" xfId="21266"/>
    <cellStyle name="Calculation 8 5 2 7" xfId="25168"/>
    <cellStyle name="Calculation 8 5 2 8" xfId="25286"/>
    <cellStyle name="Calculation 8 5 2 9" xfId="38320"/>
    <cellStyle name="Calculation 8 5 3" xfId="17425"/>
    <cellStyle name="Calculation 8 5 3 10" xfId="38387"/>
    <cellStyle name="Calculation 8 5 3 11" xfId="38347"/>
    <cellStyle name="Calculation 8 5 3 2" xfId="20001"/>
    <cellStyle name="Calculation 8 5 3 2 2" xfId="27935"/>
    <cellStyle name="Calculation 8 5 3 2 3" xfId="30506"/>
    <cellStyle name="Calculation 8 5 3 2 4" xfId="32948"/>
    <cellStyle name="Calculation 8 5 3 2 5" xfId="35352"/>
    <cellStyle name="Calculation 8 5 3 2 6" xfId="37565"/>
    <cellStyle name="Calculation 8 5 3 2 7" xfId="23795"/>
    <cellStyle name="Calculation 8 5 3 2 8" xfId="40186"/>
    <cellStyle name="Calculation 8 5 3 2 9" xfId="42545"/>
    <cellStyle name="Calculation 8 5 3 3" xfId="20079"/>
    <cellStyle name="Calculation 8 5 3 3 2" xfId="28013"/>
    <cellStyle name="Calculation 8 5 3 3 3" xfId="30584"/>
    <cellStyle name="Calculation 8 5 3 3 4" xfId="33026"/>
    <cellStyle name="Calculation 8 5 3 3 5" xfId="35430"/>
    <cellStyle name="Calculation 8 5 3 3 6" xfId="37638"/>
    <cellStyle name="Calculation 8 5 3 3 7" xfId="24571"/>
    <cellStyle name="Calculation 8 5 3 3 8" xfId="40264"/>
    <cellStyle name="Calculation 8 5 3 3 9" xfId="42623"/>
    <cellStyle name="Calculation 8 5 3 4" xfId="19715"/>
    <cellStyle name="Calculation 8 5 3 4 2" xfId="27649"/>
    <cellStyle name="Calculation 8 5 3 4 3" xfId="30221"/>
    <cellStyle name="Calculation 8 5 3 4 4" xfId="32663"/>
    <cellStyle name="Calculation 8 5 3 4 5" xfId="35067"/>
    <cellStyle name="Calculation 8 5 3 4 6" xfId="37312"/>
    <cellStyle name="Calculation 8 5 3 4 7" xfId="24657"/>
    <cellStyle name="Calculation 8 5 3 4 8" xfId="39901"/>
    <cellStyle name="Calculation 8 5 3 4 9" xfId="42260"/>
    <cellStyle name="Calculation 8 5 3 5" xfId="25885"/>
    <cellStyle name="Calculation 8 5 3 6" xfId="24967"/>
    <cellStyle name="Calculation 8 5 3 7" xfId="21239"/>
    <cellStyle name="Calculation 8 5 3 8" xfId="24186"/>
    <cellStyle name="Calculation 8 5 3 9" xfId="21935"/>
    <cellStyle name="Calculation 8 5 4" xfId="19468"/>
    <cellStyle name="Calculation 8 5 4 2" xfId="27402"/>
    <cellStyle name="Calculation 8 5 4 3" xfId="29974"/>
    <cellStyle name="Calculation 8 5 4 4" xfId="32416"/>
    <cellStyle name="Calculation 8 5 4 5" xfId="34820"/>
    <cellStyle name="Calculation 8 5 4 6" xfId="37065"/>
    <cellStyle name="Calculation 8 5 4 7" xfId="20746"/>
    <cellStyle name="Calculation 8 5 4 8" xfId="39654"/>
    <cellStyle name="Calculation 8 5 4 9" xfId="42013"/>
    <cellStyle name="Calculation 8 5 5" xfId="19255"/>
    <cellStyle name="Calculation 8 5 5 2" xfId="27189"/>
    <cellStyle name="Calculation 8 5 5 3" xfId="29761"/>
    <cellStyle name="Calculation 8 5 5 4" xfId="32203"/>
    <cellStyle name="Calculation 8 5 5 5" xfId="34607"/>
    <cellStyle name="Calculation 8 5 5 6" xfId="36852"/>
    <cellStyle name="Calculation 8 5 5 7" xfId="23488"/>
    <cellStyle name="Calculation 8 5 5 8" xfId="39441"/>
    <cellStyle name="Calculation 8 5 5 9" xfId="41800"/>
    <cellStyle name="Calculation 8 5 6" xfId="19194"/>
    <cellStyle name="Calculation 8 5 6 2" xfId="27128"/>
    <cellStyle name="Calculation 8 5 6 3" xfId="29700"/>
    <cellStyle name="Calculation 8 5 6 4" xfId="32142"/>
    <cellStyle name="Calculation 8 5 6 5" xfId="34546"/>
    <cellStyle name="Calculation 8 5 6 6" xfId="36791"/>
    <cellStyle name="Calculation 8 5 6 7" xfId="22014"/>
    <cellStyle name="Calculation 8 5 6 8" xfId="39380"/>
    <cellStyle name="Calculation 8 5 6 9" xfId="41739"/>
    <cellStyle name="Calculation 8 5 7" xfId="21889"/>
    <cellStyle name="Calculation 8 5 8" xfId="23604"/>
    <cellStyle name="Calculation 8 5 9" xfId="22325"/>
    <cellStyle name="Calculation 8 6" xfId="2628"/>
    <cellStyle name="Calculation 8 6 10" xfId="23094"/>
    <cellStyle name="Calculation 8 6 11" xfId="22665"/>
    <cellStyle name="Calculation 8 6 12" xfId="35996"/>
    <cellStyle name="Calculation 8 6 13" xfId="25988"/>
    <cellStyle name="Calculation 8 6 2" xfId="15187"/>
    <cellStyle name="Calculation 8 6 2 10" xfId="22445"/>
    <cellStyle name="Calculation 8 6 2 11" xfId="22965"/>
    <cellStyle name="Calculation 8 6 2 2" xfId="20151"/>
    <cellStyle name="Calculation 8 6 2 2 2" xfId="28085"/>
    <cellStyle name="Calculation 8 6 2 2 3" xfId="30656"/>
    <cellStyle name="Calculation 8 6 2 2 4" xfId="33098"/>
    <cellStyle name="Calculation 8 6 2 2 5" xfId="35502"/>
    <cellStyle name="Calculation 8 6 2 2 6" xfId="37710"/>
    <cellStyle name="Calculation 8 6 2 2 7" xfId="22110"/>
    <cellStyle name="Calculation 8 6 2 2 8" xfId="40336"/>
    <cellStyle name="Calculation 8 6 2 2 9" xfId="42695"/>
    <cellStyle name="Calculation 8 6 2 3" xfId="18698"/>
    <cellStyle name="Calculation 8 6 2 3 2" xfId="26632"/>
    <cellStyle name="Calculation 8 6 2 3 3" xfId="29204"/>
    <cellStyle name="Calculation 8 6 2 3 4" xfId="31646"/>
    <cellStyle name="Calculation 8 6 2 3 5" xfId="34050"/>
    <cellStyle name="Calculation 8 6 2 3 6" xfId="36302"/>
    <cellStyle name="Calculation 8 6 2 3 7" xfId="31317"/>
    <cellStyle name="Calculation 8 6 2 3 8" xfId="38884"/>
    <cellStyle name="Calculation 8 6 2 3 9" xfId="41243"/>
    <cellStyle name="Calculation 8 6 2 4" xfId="19808"/>
    <cellStyle name="Calculation 8 6 2 4 2" xfId="27742"/>
    <cellStyle name="Calculation 8 6 2 4 3" xfId="30314"/>
    <cellStyle name="Calculation 8 6 2 4 4" xfId="32756"/>
    <cellStyle name="Calculation 8 6 2 4 5" xfId="35160"/>
    <cellStyle name="Calculation 8 6 2 4 6" xfId="37395"/>
    <cellStyle name="Calculation 8 6 2 4 7" xfId="36044"/>
    <cellStyle name="Calculation 8 6 2 4 8" xfId="39994"/>
    <cellStyle name="Calculation 8 6 2 4 9" xfId="42353"/>
    <cellStyle name="Calculation 8 6 2 5" xfId="24898"/>
    <cellStyle name="Calculation 8 6 2 6" xfId="25419"/>
    <cellStyle name="Calculation 8 6 2 7" xfId="24166"/>
    <cellStyle name="Calculation 8 6 2 8" xfId="25771"/>
    <cellStyle name="Calculation 8 6 2 9" xfId="38407"/>
    <cellStyle name="Calculation 8 6 3" xfId="17426"/>
    <cellStyle name="Calculation 8 6 3 10" xfId="25556"/>
    <cellStyle name="Calculation 8 6 3 11" xfId="22985"/>
    <cellStyle name="Calculation 8 6 3 2" xfId="18584"/>
    <cellStyle name="Calculation 8 6 3 2 2" xfId="26518"/>
    <cellStyle name="Calculation 8 6 3 2 3" xfId="29090"/>
    <cellStyle name="Calculation 8 6 3 2 4" xfId="31532"/>
    <cellStyle name="Calculation 8 6 3 2 5" xfId="33936"/>
    <cellStyle name="Calculation 8 6 3 2 6" xfId="36194"/>
    <cellStyle name="Calculation 8 6 3 2 7" xfId="20866"/>
    <cellStyle name="Calculation 8 6 3 2 8" xfId="38770"/>
    <cellStyle name="Calculation 8 6 3 2 9" xfId="41129"/>
    <cellStyle name="Calculation 8 6 3 3" xfId="18668"/>
    <cellStyle name="Calculation 8 6 3 3 2" xfId="26602"/>
    <cellStyle name="Calculation 8 6 3 3 3" xfId="29174"/>
    <cellStyle name="Calculation 8 6 3 3 4" xfId="31616"/>
    <cellStyle name="Calculation 8 6 3 3 5" xfId="34020"/>
    <cellStyle name="Calculation 8 6 3 3 6" xfId="36272"/>
    <cellStyle name="Calculation 8 6 3 3 7" xfId="21433"/>
    <cellStyle name="Calculation 8 6 3 3 8" xfId="38854"/>
    <cellStyle name="Calculation 8 6 3 3 9" xfId="41213"/>
    <cellStyle name="Calculation 8 6 3 4" xfId="18685"/>
    <cellStyle name="Calculation 8 6 3 4 2" xfId="26619"/>
    <cellStyle name="Calculation 8 6 3 4 3" xfId="29191"/>
    <cellStyle name="Calculation 8 6 3 4 4" xfId="31633"/>
    <cellStyle name="Calculation 8 6 3 4 5" xfId="34037"/>
    <cellStyle name="Calculation 8 6 3 4 6" xfId="36289"/>
    <cellStyle name="Calculation 8 6 3 4 7" xfId="24223"/>
    <cellStyle name="Calculation 8 6 3 4 8" xfId="38871"/>
    <cellStyle name="Calculation 8 6 3 4 9" xfId="41230"/>
    <cellStyle name="Calculation 8 6 3 5" xfId="25886"/>
    <cellStyle name="Calculation 8 6 3 6" xfId="20812"/>
    <cellStyle name="Calculation 8 6 3 7" xfId="24610"/>
    <cellStyle name="Calculation 8 6 3 8" xfId="21402"/>
    <cellStyle name="Calculation 8 6 3 9" xfId="21028"/>
    <cellStyle name="Calculation 8 6 4" xfId="19467"/>
    <cellStyle name="Calculation 8 6 4 2" xfId="27401"/>
    <cellStyle name="Calculation 8 6 4 3" xfId="29973"/>
    <cellStyle name="Calculation 8 6 4 4" xfId="32415"/>
    <cellStyle name="Calculation 8 6 4 5" xfId="34819"/>
    <cellStyle name="Calculation 8 6 4 6" xfId="37064"/>
    <cellStyle name="Calculation 8 6 4 7" xfId="21164"/>
    <cellStyle name="Calculation 8 6 4 8" xfId="39653"/>
    <cellStyle name="Calculation 8 6 4 9" xfId="42012"/>
    <cellStyle name="Calculation 8 6 5" xfId="19254"/>
    <cellStyle name="Calculation 8 6 5 2" xfId="27188"/>
    <cellStyle name="Calculation 8 6 5 3" xfId="29760"/>
    <cellStyle name="Calculation 8 6 5 4" xfId="32202"/>
    <cellStyle name="Calculation 8 6 5 5" xfId="34606"/>
    <cellStyle name="Calculation 8 6 5 6" xfId="36851"/>
    <cellStyle name="Calculation 8 6 5 7" xfId="25349"/>
    <cellStyle name="Calculation 8 6 5 8" xfId="39440"/>
    <cellStyle name="Calculation 8 6 5 9" xfId="41799"/>
    <cellStyle name="Calculation 8 6 6" xfId="19195"/>
    <cellStyle name="Calculation 8 6 6 2" xfId="27129"/>
    <cellStyle name="Calculation 8 6 6 3" xfId="29701"/>
    <cellStyle name="Calculation 8 6 6 4" xfId="32143"/>
    <cellStyle name="Calculation 8 6 6 5" xfId="34547"/>
    <cellStyle name="Calculation 8 6 6 6" xfId="36792"/>
    <cellStyle name="Calculation 8 6 6 7" xfId="36030"/>
    <cellStyle name="Calculation 8 6 6 8" xfId="39381"/>
    <cellStyle name="Calculation 8 6 6 9" xfId="41740"/>
    <cellStyle name="Calculation 8 6 7" xfId="21890"/>
    <cellStyle name="Calculation 8 6 8" xfId="23603"/>
    <cellStyle name="Calculation 8 6 9" xfId="22326"/>
    <cellStyle name="Calculation 8 7" xfId="2629"/>
    <cellStyle name="Calculation 8 7 10" xfId="22666"/>
    <cellStyle name="Calculation 8 7 11" xfId="28670"/>
    <cellStyle name="Calculation 8 7 12" xfId="22779"/>
    <cellStyle name="Calculation 8 7 2" xfId="15188"/>
    <cellStyle name="Calculation 8 7 2 10" xfId="22444"/>
    <cellStyle name="Calculation 8 7 2 11" xfId="22966"/>
    <cellStyle name="Calculation 8 7 2 2" xfId="18733"/>
    <cellStyle name="Calculation 8 7 2 2 2" xfId="26667"/>
    <cellStyle name="Calculation 8 7 2 2 3" xfId="29239"/>
    <cellStyle name="Calculation 8 7 2 2 4" xfId="31681"/>
    <cellStyle name="Calculation 8 7 2 2 5" xfId="34085"/>
    <cellStyle name="Calculation 8 7 2 2 6" xfId="36337"/>
    <cellStyle name="Calculation 8 7 2 2 7" xfId="21984"/>
    <cellStyle name="Calculation 8 7 2 2 8" xfId="38919"/>
    <cellStyle name="Calculation 8 7 2 2 9" xfId="41278"/>
    <cellStyle name="Calculation 8 7 2 3" xfId="18934"/>
    <cellStyle name="Calculation 8 7 2 3 2" xfId="26868"/>
    <cellStyle name="Calculation 8 7 2 3 3" xfId="29440"/>
    <cellStyle name="Calculation 8 7 2 3 4" xfId="31882"/>
    <cellStyle name="Calculation 8 7 2 3 5" xfId="34286"/>
    <cellStyle name="Calculation 8 7 2 3 6" xfId="36531"/>
    <cellStyle name="Calculation 8 7 2 3 7" xfId="21044"/>
    <cellStyle name="Calculation 8 7 2 3 8" xfId="39120"/>
    <cellStyle name="Calculation 8 7 2 3 9" xfId="41479"/>
    <cellStyle name="Calculation 8 7 2 4" xfId="18627"/>
    <cellStyle name="Calculation 8 7 2 4 2" xfId="26561"/>
    <cellStyle name="Calculation 8 7 2 4 3" xfId="29133"/>
    <cellStyle name="Calculation 8 7 2 4 4" xfId="31575"/>
    <cellStyle name="Calculation 8 7 2 4 5" xfId="33979"/>
    <cellStyle name="Calculation 8 7 2 4 6" xfId="36237"/>
    <cellStyle name="Calculation 8 7 2 4 7" xfId="25049"/>
    <cellStyle name="Calculation 8 7 2 4 8" xfId="38813"/>
    <cellStyle name="Calculation 8 7 2 4 9" xfId="41172"/>
    <cellStyle name="Calculation 8 7 2 5" xfId="24899"/>
    <cellStyle name="Calculation 8 7 2 6" xfId="21265"/>
    <cellStyle name="Calculation 8 7 2 7" xfId="24167"/>
    <cellStyle name="Calculation 8 7 2 8" xfId="21613"/>
    <cellStyle name="Calculation 8 7 2 9" xfId="38176"/>
    <cellStyle name="Calculation 8 7 3" xfId="19466"/>
    <cellStyle name="Calculation 8 7 3 2" xfId="27400"/>
    <cellStyle name="Calculation 8 7 3 3" xfId="29972"/>
    <cellStyle name="Calculation 8 7 3 4" xfId="32414"/>
    <cellStyle name="Calculation 8 7 3 5" xfId="34818"/>
    <cellStyle name="Calculation 8 7 3 6" xfId="37063"/>
    <cellStyle name="Calculation 8 7 3 7" xfId="21662"/>
    <cellStyle name="Calculation 8 7 3 8" xfId="39652"/>
    <cellStyle name="Calculation 8 7 3 9" xfId="42011"/>
    <cellStyle name="Calculation 8 7 4" xfId="19253"/>
    <cellStyle name="Calculation 8 7 4 2" xfId="27187"/>
    <cellStyle name="Calculation 8 7 4 3" xfId="29759"/>
    <cellStyle name="Calculation 8 7 4 4" xfId="32201"/>
    <cellStyle name="Calculation 8 7 4 5" xfId="34605"/>
    <cellStyle name="Calculation 8 7 4 6" xfId="36850"/>
    <cellStyle name="Calculation 8 7 4 7" xfId="31407"/>
    <cellStyle name="Calculation 8 7 4 8" xfId="39439"/>
    <cellStyle name="Calculation 8 7 4 9" xfId="41798"/>
    <cellStyle name="Calculation 8 7 5" xfId="19196"/>
    <cellStyle name="Calculation 8 7 5 2" xfId="27130"/>
    <cellStyle name="Calculation 8 7 5 3" xfId="29702"/>
    <cellStyle name="Calculation 8 7 5 4" xfId="32144"/>
    <cellStyle name="Calculation 8 7 5 5" xfId="34548"/>
    <cellStyle name="Calculation 8 7 5 6" xfId="36793"/>
    <cellStyle name="Calculation 8 7 5 7" xfId="23483"/>
    <cellStyle name="Calculation 8 7 5 8" xfId="39382"/>
    <cellStyle name="Calculation 8 7 5 9" xfId="41741"/>
    <cellStyle name="Calculation 8 7 6" xfId="21891"/>
    <cellStyle name="Calculation 8 7 7" xfId="23602"/>
    <cellStyle name="Calculation 8 7 8" xfId="22327"/>
    <cellStyle name="Calculation 8 7 9" xfId="23093"/>
    <cellStyle name="Calculation 8 8" xfId="2630"/>
    <cellStyle name="Calculation 8 8 10" xfId="22667"/>
    <cellStyle name="Calculation 8 8 11" xfId="21542"/>
    <cellStyle name="Calculation 8 8 12" xfId="38589"/>
    <cellStyle name="Calculation 8 8 2" xfId="15189"/>
    <cellStyle name="Calculation 8 8 2 10" xfId="23033"/>
    <cellStyle name="Calculation 8 8 2 11" xfId="22431"/>
    <cellStyle name="Calculation 8 8 2 2" xfId="18732"/>
    <cellStyle name="Calculation 8 8 2 2 2" xfId="26666"/>
    <cellStyle name="Calculation 8 8 2 2 3" xfId="29238"/>
    <cellStyle name="Calculation 8 8 2 2 4" xfId="31680"/>
    <cellStyle name="Calculation 8 8 2 2 5" xfId="34084"/>
    <cellStyle name="Calculation 8 8 2 2 6" xfId="36336"/>
    <cellStyle name="Calculation 8 8 2 2 7" xfId="25110"/>
    <cellStyle name="Calculation 8 8 2 2 8" xfId="38918"/>
    <cellStyle name="Calculation 8 8 2 2 9" xfId="41277"/>
    <cellStyle name="Calculation 8 8 2 3" xfId="20351"/>
    <cellStyle name="Calculation 8 8 2 3 2" xfId="28285"/>
    <cellStyle name="Calculation 8 8 2 3 3" xfId="30856"/>
    <cellStyle name="Calculation 8 8 2 3 4" xfId="33298"/>
    <cellStyle name="Calculation 8 8 2 3 5" xfId="35702"/>
    <cellStyle name="Calculation 8 8 2 3 6" xfId="37904"/>
    <cellStyle name="Calculation 8 8 2 3 7" xfId="20939"/>
    <cellStyle name="Calculation 8 8 2 3 8" xfId="40536"/>
    <cellStyle name="Calculation 8 8 2 3 9" xfId="42895"/>
    <cellStyle name="Calculation 8 8 2 4" xfId="18454"/>
    <cellStyle name="Calculation 8 8 2 4 2" xfId="26388"/>
    <cellStyle name="Calculation 8 8 2 4 3" xfId="28977"/>
    <cellStyle name="Calculation 8 8 2 4 4" xfId="31417"/>
    <cellStyle name="Calculation 8 8 2 4 5" xfId="33823"/>
    <cellStyle name="Calculation 8 8 2 4 6" xfId="36101"/>
    <cellStyle name="Calculation 8 8 2 4 7" xfId="21425"/>
    <cellStyle name="Calculation 8 8 2 4 8" xfId="38660"/>
    <cellStyle name="Calculation 8 8 2 4 9" xfId="41020"/>
    <cellStyle name="Calculation 8 8 2 5" xfId="24900"/>
    <cellStyle name="Calculation 8 8 2 6" xfId="21264"/>
    <cellStyle name="Calculation 8 8 2 7" xfId="21012"/>
    <cellStyle name="Calculation 8 8 2 8" xfId="24411"/>
    <cellStyle name="Calculation 8 8 2 9" xfId="22383"/>
    <cellStyle name="Calculation 8 8 3" xfId="19465"/>
    <cellStyle name="Calculation 8 8 3 2" xfId="27399"/>
    <cellStyle name="Calculation 8 8 3 3" xfId="29971"/>
    <cellStyle name="Calculation 8 8 3 4" xfId="32413"/>
    <cellStyle name="Calculation 8 8 3 5" xfId="34817"/>
    <cellStyle name="Calculation 8 8 3 6" xfId="37062"/>
    <cellStyle name="Calculation 8 8 3 7" xfId="23528"/>
    <cellStyle name="Calculation 8 8 3 8" xfId="39651"/>
    <cellStyle name="Calculation 8 8 3 9" xfId="42010"/>
    <cellStyle name="Calculation 8 8 4" xfId="19252"/>
    <cellStyle name="Calculation 8 8 4 2" xfId="27186"/>
    <cellStyle name="Calculation 8 8 4 3" xfId="29758"/>
    <cellStyle name="Calculation 8 8 4 4" xfId="32200"/>
    <cellStyle name="Calculation 8 8 4 5" xfId="34604"/>
    <cellStyle name="Calculation 8 8 4 6" xfId="36849"/>
    <cellStyle name="Calculation 8 8 4 7" xfId="25065"/>
    <cellStyle name="Calculation 8 8 4 8" xfId="39438"/>
    <cellStyle name="Calculation 8 8 4 9" xfId="41797"/>
    <cellStyle name="Calculation 8 8 5" xfId="20273"/>
    <cellStyle name="Calculation 8 8 5 2" xfId="28207"/>
    <cellStyle name="Calculation 8 8 5 3" xfId="30778"/>
    <cellStyle name="Calculation 8 8 5 4" xfId="33220"/>
    <cellStyle name="Calculation 8 8 5 5" xfId="35624"/>
    <cellStyle name="Calculation 8 8 5 6" xfId="37832"/>
    <cellStyle name="Calculation 8 8 5 7" xfId="25219"/>
    <cellStyle name="Calculation 8 8 5 8" xfId="40458"/>
    <cellStyle name="Calculation 8 8 5 9" xfId="42817"/>
    <cellStyle name="Calculation 8 8 6" xfId="21892"/>
    <cellStyle name="Calculation 8 8 7" xfId="26162"/>
    <cellStyle name="Calculation 8 8 8" xfId="28830"/>
    <cellStyle name="Calculation 8 8 9" xfId="31298"/>
    <cellStyle name="Calculation 8 9" xfId="2631"/>
    <cellStyle name="Calculation 8 9 10" xfId="22668"/>
    <cellStyle name="Calculation 8 9 11" xfId="22806"/>
    <cellStyle name="Calculation 8 9 12" xfId="22780"/>
    <cellStyle name="Calculation 8 9 2" xfId="15190"/>
    <cellStyle name="Calculation 8 9 2 10" xfId="21092"/>
    <cellStyle name="Calculation 8 9 2 11" xfId="22390"/>
    <cellStyle name="Calculation 8 9 2 2" xfId="20145"/>
    <cellStyle name="Calculation 8 9 2 2 2" xfId="28079"/>
    <cellStyle name="Calculation 8 9 2 2 3" xfId="30650"/>
    <cellStyle name="Calculation 8 9 2 2 4" xfId="33092"/>
    <cellStyle name="Calculation 8 9 2 2 5" xfId="35496"/>
    <cellStyle name="Calculation 8 9 2 2 6" xfId="37704"/>
    <cellStyle name="Calculation 8 9 2 2 7" xfId="21668"/>
    <cellStyle name="Calculation 8 9 2 2 8" xfId="40330"/>
    <cellStyle name="Calculation 8 9 2 2 9" xfId="42689"/>
    <cellStyle name="Calculation 8 9 2 3" xfId="18690"/>
    <cellStyle name="Calculation 8 9 2 3 2" xfId="26624"/>
    <cellStyle name="Calculation 8 9 2 3 3" xfId="29196"/>
    <cellStyle name="Calculation 8 9 2 3 4" xfId="31638"/>
    <cellStyle name="Calculation 8 9 2 3 5" xfId="34042"/>
    <cellStyle name="Calculation 8 9 2 3 6" xfId="36294"/>
    <cellStyle name="Calculation 8 9 2 3 7" xfId="23924"/>
    <cellStyle name="Calculation 8 9 2 3 8" xfId="38876"/>
    <cellStyle name="Calculation 8 9 2 3 9" xfId="41235"/>
    <cellStyle name="Calculation 8 9 2 4" xfId="19699"/>
    <cellStyle name="Calculation 8 9 2 4 2" xfId="27633"/>
    <cellStyle name="Calculation 8 9 2 4 3" xfId="30205"/>
    <cellStyle name="Calculation 8 9 2 4 4" xfId="32647"/>
    <cellStyle name="Calculation 8 9 2 4 5" xfId="35051"/>
    <cellStyle name="Calculation 8 9 2 4 6" xfId="37296"/>
    <cellStyle name="Calculation 8 9 2 4 7" xfId="23546"/>
    <cellStyle name="Calculation 8 9 2 4 8" xfId="39885"/>
    <cellStyle name="Calculation 8 9 2 4 9" xfId="42244"/>
    <cellStyle name="Calculation 8 9 2 5" xfId="24901"/>
    <cellStyle name="Calculation 8 9 2 6" xfId="21263"/>
    <cellStyle name="Calculation 8 9 2 7" xfId="21010"/>
    <cellStyle name="Calculation 8 9 2 8" xfId="21133"/>
    <cellStyle name="Calculation 8 9 2 9" xfId="23010"/>
    <cellStyle name="Calculation 8 9 3" xfId="19464"/>
    <cellStyle name="Calculation 8 9 3 2" xfId="27398"/>
    <cellStyle name="Calculation 8 9 3 3" xfId="29970"/>
    <cellStyle name="Calculation 8 9 3 4" xfId="32412"/>
    <cellStyle name="Calculation 8 9 3 5" xfId="34816"/>
    <cellStyle name="Calculation 8 9 3 6" xfId="37061"/>
    <cellStyle name="Calculation 8 9 3 7" xfId="28854"/>
    <cellStyle name="Calculation 8 9 3 8" xfId="39650"/>
    <cellStyle name="Calculation 8 9 3 9" xfId="42009"/>
    <cellStyle name="Calculation 8 9 4" xfId="19251"/>
    <cellStyle name="Calculation 8 9 4 2" xfId="27185"/>
    <cellStyle name="Calculation 8 9 4 3" xfId="29757"/>
    <cellStyle name="Calculation 8 9 4 4" xfId="32199"/>
    <cellStyle name="Calculation 8 9 4 5" xfId="34603"/>
    <cellStyle name="Calculation 8 9 4 6" xfId="36848"/>
    <cellStyle name="Calculation 8 9 4 7" xfId="23951"/>
    <cellStyle name="Calculation 8 9 4 8" xfId="39437"/>
    <cellStyle name="Calculation 8 9 4 9" xfId="41796"/>
    <cellStyle name="Calculation 8 9 5" xfId="19197"/>
    <cellStyle name="Calculation 8 9 5 2" xfId="27131"/>
    <cellStyle name="Calculation 8 9 5 3" xfId="29703"/>
    <cellStyle name="Calculation 8 9 5 4" xfId="32145"/>
    <cellStyle name="Calculation 8 9 5 5" xfId="34549"/>
    <cellStyle name="Calculation 8 9 5 6" xfId="36794"/>
    <cellStyle name="Calculation 8 9 5 7" xfId="28935"/>
    <cellStyle name="Calculation 8 9 5 8" xfId="39383"/>
    <cellStyle name="Calculation 8 9 5 9" xfId="41742"/>
    <cellStyle name="Calculation 8 9 6" xfId="21893"/>
    <cellStyle name="Calculation 8 9 7" xfId="23601"/>
    <cellStyle name="Calculation 8 9 8" xfId="22328"/>
    <cellStyle name="Calculation 8 9 9" xfId="23092"/>
    <cellStyle name="Calculation 9" xfId="2632"/>
    <cellStyle name="Calculation 9 10" xfId="2633"/>
    <cellStyle name="Calculation 9 10 10" xfId="22670"/>
    <cellStyle name="Calculation 9 10 11" xfId="22805"/>
    <cellStyle name="Calculation 9 10 12" xfId="22781"/>
    <cellStyle name="Calculation 9 10 2" xfId="15192"/>
    <cellStyle name="Calculation 9 10 2 10" xfId="23035"/>
    <cellStyle name="Calculation 9 10 2 11" xfId="21127"/>
    <cellStyle name="Calculation 9 10 2 2" xfId="18731"/>
    <cellStyle name="Calculation 9 10 2 2 2" xfId="26665"/>
    <cellStyle name="Calculation 9 10 2 2 3" xfId="29237"/>
    <cellStyle name="Calculation 9 10 2 2 4" xfId="31679"/>
    <cellStyle name="Calculation 9 10 2 2 5" xfId="34083"/>
    <cellStyle name="Calculation 9 10 2 2 6" xfId="36335"/>
    <cellStyle name="Calculation 9 10 2 2 7" xfId="25340"/>
    <cellStyle name="Calculation 9 10 2 2 8" xfId="38917"/>
    <cellStyle name="Calculation 9 10 2 2 9" xfId="41276"/>
    <cellStyle name="Calculation 9 10 2 3" xfId="18933"/>
    <cellStyle name="Calculation 9 10 2 3 2" xfId="26867"/>
    <cellStyle name="Calculation 9 10 2 3 3" xfId="29439"/>
    <cellStyle name="Calculation 9 10 2 3 4" xfId="31881"/>
    <cellStyle name="Calculation 9 10 2 3 5" xfId="34285"/>
    <cellStyle name="Calculation 9 10 2 3 6" xfId="36530"/>
    <cellStyle name="Calculation 9 10 2 3 7" xfId="28858"/>
    <cellStyle name="Calculation 9 10 2 3 8" xfId="39119"/>
    <cellStyle name="Calculation 9 10 2 3 9" xfId="41478"/>
    <cellStyle name="Calculation 9 10 2 4" xfId="18682"/>
    <cellStyle name="Calculation 9 10 2 4 2" xfId="26616"/>
    <cellStyle name="Calculation 9 10 2 4 3" xfId="29188"/>
    <cellStyle name="Calculation 9 10 2 4 4" xfId="31630"/>
    <cellStyle name="Calculation 9 10 2 4 5" xfId="34034"/>
    <cellStyle name="Calculation 9 10 2 4 6" xfId="36286"/>
    <cellStyle name="Calculation 9 10 2 4 7" xfId="25339"/>
    <cellStyle name="Calculation 9 10 2 4 8" xfId="38868"/>
    <cellStyle name="Calculation 9 10 2 4 9" xfId="41227"/>
    <cellStyle name="Calculation 9 10 2 5" xfId="24903"/>
    <cellStyle name="Calculation 9 10 2 6" xfId="25416"/>
    <cellStyle name="Calculation 9 10 2 7" xfId="25174"/>
    <cellStyle name="Calculation 9 10 2 8" xfId="24412"/>
    <cellStyle name="Calculation 9 10 2 9" xfId="38265"/>
    <cellStyle name="Calculation 9 10 3" xfId="19462"/>
    <cellStyle name="Calculation 9 10 3 2" xfId="27396"/>
    <cellStyle name="Calculation 9 10 3 3" xfId="29968"/>
    <cellStyle name="Calculation 9 10 3 4" xfId="32410"/>
    <cellStyle name="Calculation 9 10 3 5" xfId="34814"/>
    <cellStyle name="Calculation 9 10 3 6" xfId="37059"/>
    <cellStyle name="Calculation 9 10 3 7" xfId="25071"/>
    <cellStyle name="Calculation 9 10 3 8" xfId="39648"/>
    <cellStyle name="Calculation 9 10 3 9" xfId="42007"/>
    <cellStyle name="Calculation 9 10 4" xfId="19249"/>
    <cellStyle name="Calculation 9 10 4 2" xfId="27183"/>
    <cellStyle name="Calculation 9 10 4 3" xfId="29755"/>
    <cellStyle name="Calculation 9 10 4 4" xfId="32197"/>
    <cellStyle name="Calculation 9 10 4 5" xfId="34601"/>
    <cellStyle name="Calculation 9 10 4 6" xfId="36846"/>
    <cellStyle name="Calculation 9 10 4 7" xfId="24036"/>
    <cellStyle name="Calculation 9 10 4 8" xfId="39435"/>
    <cellStyle name="Calculation 9 10 4 9" xfId="41794"/>
    <cellStyle name="Calculation 9 10 5" xfId="19199"/>
    <cellStyle name="Calculation 9 10 5 2" xfId="27133"/>
    <cellStyle name="Calculation 9 10 5 3" xfId="29705"/>
    <cellStyle name="Calculation 9 10 5 4" xfId="32147"/>
    <cellStyle name="Calculation 9 10 5 5" xfId="34551"/>
    <cellStyle name="Calculation 9 10 5 6" xfId="36796"/>
    <cellStyle name="Calculation 9 10 5 7" xfId="24528"/>
    <cellStyle name="Calculation 9 10 5 8" xfId="39385"/>
    <cellStyle name="Calculation 9 10 5 9" xfId="41744"/>
    <cellStyle name="Calculation 9 10 6" xfId="21895"/>
    <cellStyle name="Calculation 9 10 7" xfId="23599"/>
    <cellStyle name="Calculation 9 10 8" xfId="22330"/>
    <cellStyle name="Calculation 9 10 9" xfId="23090"/>
    <cellStyle name="Calculation 9 11" xfId="2634"/>
    <cellStyle name="Calculation 9 11 10" xfId="22671"/>
    <cellStyle name="Calculation 9 11 11" xfId="28672"/>
    <cellStyle name="Calculation 9 11 12" xfId="25996"/>
    <cellStyle name="Calculation 9 11 2" xfId="15193"/>
    <cellStyle name="Calculation 9 11 2 10" xfId="22443"/>
    <cellStyle name="Calculation 9 11 2 11" xfId="22968"/>
    <cellStyle name="Calculation 9 11 2 2" xfId="20148"/>
    <cellStyle name="Calculation 9 11 2 2 2" xfId="28082"/>
    <cellStyle name="Calculation 9 11 2 2 3" xfId="30653"/>
    <cellStyle name="Calculation 9 11 2 2 4" xfId="33095"/>
    <cellStyle name="Calculation 9 11 2 2 5" xfId="35499"/>
    <cellStyle name="Calculation 9 11 2 2 6" xfId="37707"/>
    <cellStyle name="Calculation 9 11 2 2 7" xfId="36056"/>
    <cellStyle name="Calculation 9 11 2 2 8" xfId="40333"/>
    <cellStyle name="Calculation 9 11 2 2 9" xfId="42692"/>
    <cellStyle name="Calculation 9 11 2 3" xfId="19827"/>
    <cellStyle name="Calculation 9 11 2 3 2" xfId="27761"/>
    <cellStyle name="Calculation 9 11 2 3 3" xfId="30333"/>
    <cellStyle name="Calculation 9 11 2 3 4" xfId="32775"/>
    <cellStyle name="Calculation 9 11 2 3 5" xfId="35179"/>
    <cellStyle name="Calculation 9 11 2 3 6" xfId="37414"/>
    <cellStyle name="Calculation 9 11 2 3 7" xfId="24654"/>
    <cellStyle name="Calculation 9 11 2 3 8" xfId="40013"/>
    <cellStyle name="Calculation 9 11 2 3 9" xfId="42372"/>
    <cellStyle name="Calculation 9 11 2 4" xfId="19700"/>
    <cellStyle name="Calculation 9 11 2 4 2" xfId="27634"/>
    <cellStyle name="Calculation 9 11 2 4 3" xfId="30206"/>
    <cellStyle name="Calculation 9 11 2 4 4" xfId="32648"/>
    <cellStyle name="Calculation 9 11 2 4 5" xfId="35052"/>
    <cellStyle name="Calculation 9 11 2 4 6" xfId="37297"/>
    <cellStyle name="Calculation 9 11 2 4 7" xfId="22065"/>
    <cellStyle name="Calculation 9 11 2 4 8" xfId="39886"/>
    <cellStyle name="Calculation 9 11 2 4 9" xfId="42245"/>
    <cellStyle name="Calculation 9 11 2 5" xfId="24904"/>
    <cellStyle name="Calculation 9 11 2 6" xfId="21262"/>
    <cellStyle name="Calculation 9 11 2 7" xfId="24169"/>
    <cellStyle name="Calculation 9 11 2 8" xfId="21612"/>
    <cellStyle name="Calculation 9 11 2 9" xfId="38300"/>
    <cellStyle name="Calculation 9 11 3" xfId="19461"/>
    <cellStyle name="Calculation 9 11 3 2" xfId="27395"/>
    <cellStyle name="Calculation 9 11 3 3" xfId="29967"/>
    <cellStyle name="Calculation 9 11 3 4" xfId="32409"/>
    <cellStyle name="Calculation 9 11 3 5" xfId="34813"/>
    <cellStyle name="Calculation 9 11 3 6" xfId="37058"/>
    <cellStyle name="Calculation 9 11 3 7" xfId="25214"/>
    <cellStyle name="Calculation 9 11 3 8" xfId="39647"/>
    <cellStyle name="Calculation 9 11 3 9" xfId="42006"/>
    <cellStyle name="Calculation 9 11 4" xfId="19248"/>
    <cellStyle name="Calculation 9 11 4 2" xfId="27182"/>
    <cellStyle name="Calculation 9 11 4 3" xfId="29754"/>
    <cellStyle name="Calculation 9 11 4 4" xfId="32196"/>
    <cellStyle name="Calculation 9 11 4 5" xfId="34600"/>
    <cellStyle name="Calculation 9 11 4 6" xfId="36845"/>
    <cellStyle name="Calculation 9 11 4 7" xfId="21559"/>
    <cellStyle name="Calculation 9 11 4 8" xfId="39434"/>
    <cellStyle name="Calculation 9 11 4 9" xfId="41793"/>
    <cellStyle name="Calculation 9 11 5" xfId="19200"/>
    <cellStyle name="Calculation 9 11 5 2" xfId="27134"/>
    <cellStyle name="Calculation 9 11 5 3" xfId="29706"/>
    <cellStyle name="Calculation 9 11 5 4" xfId="32148"/>
    <cellStyle name="Calculation 9 11 5 5" xfId="34552"/>
    <cellStyle name="Calculation 9 11 5 6" xfId="36797"/>
    <cellStyle name="Calculation 9 11 5 7" xfId="23484"/>
    <cellStyle name="Calculation 9 11 5 8" xfId="39386"/>
    <cellStyle name="Calculation 9 11 5 9" xfId="41745"/>
    <cellStyle name="Calculation 9 11 6" xfId="21896"/>
    <cellStyle name="Calculation 9 11 7" xfId="23598"/>
    <cellStyle name="Calculation 9 11 8" xfId="22331"/>
    <cellStyle name="Calculation 9 11 9" xfId="23089"/>
    <cellStyle name="Calculation 9 12" xfId="2635"/>
    <cellStyle name="Calculation 9 12 10" xfId="22672"/>
    <cellStyle name="Calculation 9 12 11" xfId="28667"/>
    <cellStyle name="Calculation 9 12 12" xfId="22782"/>
    <cellStyle name="Calculation 9 12 2" xfId="15194"/>
    <cellStyle name="Calculation 9 12 2 10" xfId="23034"/>
    <cellStyle name="Calculation 9 12 2 11" xfId="23021"/>
    <cellStyle name="Calculation 9 12 2 2" xfId="18730"/>
    <cellStyle name="Calculation 9 12 2 2 2" xfId="26664"/>
    <cellStyle name="Calculation 9 12 2 2 3" xfId="29236"/>
    <cellStyle name="Calculation 9 12 2 2 4" xfId="31678"/>
    <cellStyle name="Calculation 9 12 2 2 5" xfId="34082"/>
    <cellStyle name="Calculation 9 12 2 2 6" xfId="36334"/>
    <cellStyle name="Calculation 9 12 2 2 7" xfId="21040"/>
    <cellStyle name="Calculation 9 12 2 2 8" xfId="38916"/>
    <cellStyle name="Calculation 9 12 2 2 9" xfId="41275"/>
    <cellStyle name="Calculation 9 12 2 3" xfId="20350"/>
    <cellStyle name="Calculation 9 12 2 3 2" xfId="28284"/>
    <cellStyle name="Calculation 9 12 2 3 3" xfId="30855"/>
    <cellStyle name="Calculation 9 12 2 3 4" xfId="33297"/>
    <cellStyle name="Calculation 9 12 2 3 5" xfId="35701"/>
    <cellStyle name="Calculation 9 12 2 3 6" xfId="37903"/>
    <cellStyle name="Calculation 9 12 2 3 7" xfId="23826"/>
    <cellStyle name="Calculation 9 12 2 3 8" xfId="40535"/>
    <cellStyle name="Calculation 9 12 2 3 9" xfId="42894"/>
    <cellStyle name="Calculation 9 12 2 4" xfId="19882"/>
    <cellStyle name="Calculation 9 12 2 4 2" xfId="27816"/>
    <cellStyle name="Calculation 9 12 2 4 3" xfId="30388"/>
    <cellStyle name="Calculation 9 12 2 4 4" xfId="32830"/>
    <cellStyle name="Calculation 9 12 2 4 5" xfId="35234"/>
    <cellStyle name="Calculation 9 12 2 4 6" xfId="37468"/>
    <cellStyle name="Calculation 9 12 2 4 7" xfId="23564"/>
    <cellStyle name="Calculation 9 12 2 4 8" xfId="40068"/>
    <cellStyle name="Calculation 9 12 2 4 9" xfId="42427"/>
    <cellStyle name="Calculation 9 12 2 5" xfId="24905"/>
    <cellStyle name="Calculation 9 12 2 6" xfId="25415"/>
    <cellStyle name="Calculation 9 12 2 7" xfId="21011"/>
    <cellStyle name="Calculation 9 12 2 8" xfId="25282"/>
    <cellStyle name="Calculation 9 12 2 9" xfId="38314"/>
    <cellStyle name="Calculation 9 12 3" xfId="20388"/>
    <cellStyle name="Calculation 9 12 3 2" xfId="28322"/>
    <cellStyle name="Calculation 9 12 3 3" xfId="30891"/>
    <cellStyle name="Calculation 9 12 3 4" xfId="33333"/>
    <cellStyle name="Calculation 9 12 3 5" xfId="35737"/>
    <cellStyle name="Calculation 9 12 3 6" xfId="37939"/>
    <cellStyle name="Calculation 9 12 3 7" xfId="24589"/>
    <cellStyle name="Calculation 9 12 3 8" xfId="40571"/>
    <cellStyle name="Calculation 9 12 3 9" xfId="42930"/>
    <cellStyle name="Calculation 9 12 4" xfId="19247"/>
    <cellStyle name="Calculation 9 12 4 2" xfId="27181"/>
    <cellStyle name="Calculation 9 12 4 3" xfId="29753"/>
    <cellStyle name="Calculation 9 12 4 4" xfId="32195"/>
    <cellStyle name="Calculation 9 12 4 5" xfId="34599"/>
    <cellStyle name="Calculation 9 12 4 6" xfId="36844"/>
    <cellStyle name="Calculation 9 12 4 7" xfId="25315"/>
    <cellStyle name="Calculation 9 12 4 8" xfId="39433"/>
    <cellStyle name="Calculation 9 12 4 9" xfId="41792"/>
    <cellStyle name="Calculation 9 12 5" xfId="19201"/>
    <cellStyle name="Calculation 9 12 5 2" xfId="27135"/>
    <cellStyle name="Calculation 9 12 5 3" xfId="29707"/>
    <cellStyle name="Calculation 9 12 5 4" xfId="32149"/>
    <cellStyle name="Calculation 9 12 5 5" xfId="34553"/>
    <cellStyle name="Calculation 9 12 5 6" xfId="36798"/>
    <cellStyle name="Calculation 9 12 5 7" xfId="22015"/>
    <cellStyle name="Calculation 9 12 5 8" xfId="39387"/>
    <cellStyle name="Calculation 9 12 5 9" xfId="41746"/>
    <cellStyle name="Calculation 9 12 6" xfId="21897"/>
    <cellStyle name="Calculation 9 12 7" xfId="23597"/>
    <cellStyle name="Calculation 9 12 8" xfId="22332"/>
    <cellStyle name="Calculation 9 12 9" xfId="23088"/>
    <cellStyle name="Calculation 9 13" xfId="15191"/>
    <cellStyle name="Calculation 9 13 10" xfId="23869"/>
    <cellStyle name="Calculation 9 13 11" xfId="22967"/>
    <cellStyle name="Calculation 9 13 2" xfId="20149"/>
    <cellStyle name="Calculation 9 13 2 2" xfId="28083"/>
    <cellStyle name="Calculation 9 13 2 3" xfId="30654"/>
    <cellStyle name="Calculation 9 13 2 4" xfId="33096"/>
    <cellStyle name="Calculation 9 13 2 5" xfId="35500"/>
    <cellStyle name="Calculation 9 13 2 6" xfId="37708"/>
    <cellStyle name="Calculation 9 13 2 7" xfId="23806"/>
    <cellStyle name="Calculation 9 13 2 8" xfId="40334"/>
    <cellStyle name="Calculation 9 13 2 9" xfId="42693"/>
    <cellStyle name="Calculation 9 13 3" xfId="19828"/>
    <cellStyle name="Calculation 9 13 3 2" xfId="27762"/>
    <cellStyle name="Calculation 9 13 3 3" xfId="30334"/>
    <cellStyle name="Calculation 9 13 3 4" xfId="32776"/>
    <cellStyle name="Calculation 9 13 3 5" xfId="35180"/>
    <cellStyle name="Calculation 9 13 3 6" xfId="37415"/>
    <cellStyle name="Calculation 9 13 3 7" xfId="23978"/>
    <cellStyle name="Calculation 9 13 3 8" xfId="40014"/>
    <cellStyle name="Calculation 9 13 3 9" xfId="42373"/>
    <cellStyle name="Calculation 9 13 4" xfId="18683"/>
    <cellStyle name="Calculation 9 13 4 2" xfId="26617"/>
    <cellStyle name="Calculation 9 13 4 3" xfId="29189"/>
    <cellStyle name="Calculation 9 13 4 4" xfId="31631"/>
    <cellStyle name="Calculation 9 13 4 5" xfId="34035"/>
    <cellStyle name="Calculation 9 13 4 6" xfId="36287"/>
    <cellStyle name="Calculation 9 13 4 7" xfId="23380"/>
    <cellStyle name="Calculation 9 13 4 8" xfId="38869"/>
    <cellStyle name="Calculation 9 13 4 9" xfId="41228"/>
    <cellStyle name="Calculation 9 13 5" xfId="24902"/>
    <cellStyle name="Calculation 9 13 6" xfId="24649"/>
    <cellStyle name="Calculation 9 13 7" xfId="24168"/>
    <cellStyle name="Calculation 9 13 8" xfId="25770"/>
    <cellStyle name="Calculation 9 13 9" xfId="38215"/>
    <cellStyle name="Calculation 9 14" xfId="17427"/>
    <cellStyle name="Calculation 9 14 10" xfId="38163"/>
    <cellStyle name="Calculation 9 14 11" xfId="23026"/>
    <cellStyle name="Calculation 9 14 2" xfId="20000"/>
    <cellStyle name="Calculation 9 14 2 2" xfId="27934"/>
    <cellStyle name="Calculation 9 14 2 3" xfId="30505"/>
    <cellStyle name="Calculation 9 14 2 4" xfId="32947"/>
    <cellStyle name="Calculation 9 14 2 5" xfId="35351"/>
    <cellStyle name="Calculation 9 14 2 6" xfId="37564"/>
    <cellStyle name="Calculation 9 14 2 7" xfId="21112"/>
    <cellStyle name="Calculation 9 14 2 8" xfId="40185"/>
    <cellStyle name="Calculation 9 14 2 9" xfId="42544"/>
    <cellStyle name="Calculation 9 14 3" xfId="18885"/>
    <cellStyle name="Calculation 9 14 3 2" xfId="26819"/>
    <cellStyle name="Calculation 9 14 3 3" xfId="29391"/>
    <cellStyle name="Calculation 9 14 3 4" xfId="31833"/>
    <cellStyle name="Calculation 9 14 3 5" xfId="34237"/>
    <cellStyle name="Calculation 9 14 3 6" xfId="36482"/>
    <cellStyle name="Calculation 9 14 3 7" xfId="20903"/>
    <cellStyle name="Calculation 9 14 3 8" xfId="39071"/>
    <cellStyle name="Calculation 9 14 3 9" xfId="41430"/>
    <cellStyle name="Calculation 9 14 4" xfId="19716"/>
    <cellStyle name="Calculation 9 14 4 2" xfId="27650"/>
    <cellStyle name="Calculation 9 14 4 3" xfId="30222"/>
    <cellStyle name="Calculation 9 14 4 4" xfId="32664"/>
    <cellStyle name="Calculation 9 14 4 5" xfId="35068"/>
    <cellStyle name="Calculation 9 14 4 6" xfId="37313"/>
    <cellStyle name="Calculation 9 14 4 7" xfId="24681"/>
    <cellStyle name="Calculation 9 14 4 8" xfId="39902"/>
    <cellStyle name="Calculation 9 14 4 9" xfId="42261"/>
    <cellStyle name="Calculation 9 14 5" xfId="25887"/>
    <cellStyle name="Calculation 9 14 6" xfId="24966"/>
    <cellStyle name="Calculation 9 14 7" xfId="25392"/>
    <cellStyle name="Calculation 9 14 8" xfId="21021"/>
    <cellStyle name="Calculation 9 14 9" xfId="20889"/>
    <cellStyle name="Calculation 9 15" xfId="19463"/>
    <cellStyle name="Calculation 9 15 2" xfId="27397"/>
    <cellStyle name="Calculation 9 15 3" xfId="29969"/>
    <cellStyle name="Calculation 9 15 4" xfId="32411"/>
    <cellStyle name="Calculation 9 15 5" xfId="34815"/>
    <cellStyle name="Calculation 9 15 6" xfId="37060"/>
    <cellStyle name="Calculation 9 15 7" xfId="24939"/>
    <cellStyle name="Calculation 9 15 8" xfId="39649"/>
    <cellStyle name="Calculation 9 15 9" xfId="42008"/>
    <cellStyle name="Calculation 9 16" xfId="19250"/>
    <cellStyle name="Calculation 9 16 2" xfId="27184"/>
    <cellStyle name="Calculation 9 16 3" xfId="29756"/>
    <cellStyle name="Calculation 9 16 4" xfId="32198"/>
    <cellStyle name="Calculation 9 16 5" xfId="34602"/>
    <cellStyle name="Calculation 9 16 6" xfId="36847"/>
    <cellStyle name="Calculation 9 16 7" xfId="24684"/>
    <cellStyle name="Calculation 9 16 8" xfId="39436"/>
    <cellStyle name="Calculation 9 16 9" xfId="41795"/>
    <cellStyle name="Calculation 9 17" xfId="19198"/>
    <cellStyle name="Calculation 9 17 2" xfId="27132"/>
    <cellStyle name="Calculation 9 17 3" xfId="29704"/>
    <cellStyle name="Calculation 9 17 4" xfId="32146"/>
    <cellStyle name="Calculation 9 17 5" xfId="34550"/>
    <cellStyle name="Calculation 9 17 6" xfId="36795"/>
    <cellStyle name="Calculation 9 17 7" xfId="25722"/>
    <cellStyle name="Calculation 9 17 8" xfId="39384"/>
    <cellStyle name="Calculation 9 17 9" xfId="41743"/>
    <cellStyle name="Calculation 9 18" xfId="21894"/>
    <cellStyle name="Calculation 9 19" xfId="23600"/>
    <cellStyle name="Calculation 9 2" xfId="2636"/>
    <cellStyle name="Calculation 9 2 10" xfId="2637"/>
    <cellStyle name="Calculation 9 2 10 10" xfId="22674"/>
    <cellStyle name="Calculation 9 2 10 11" xfId="22803"/>
    <cellStyle name="Calculation 9 2 10 12" xfId="22783"/>
    <cellStyle name="Calculation 9 2 10 2" xfId="15196"/>
    <cellStyle name="Calculation 9 2 10 2 10" xfId="20883"/>
    <cellStyle name="Calculation 9 2 10 2 11" xfId="38356"/>
    <cellStyle name="Calculation 9 2 10 2 2" xfId="18729"/>
    <cellStyle name="Calculation 9 2 10 2 2 2" xfId="26663"/>
    <cellStyle name="Calculation 9 2 10 2 2 3" xfId="29235"/>
    <cellStyle name="Calculation 9 2 10 2 2 4" xfId="31677"/>
    <cellStyle name="Calculation 9 2 10 2 2 5" xfId="34081"/>
    <cellStyle name="Calculation 9 2 10 2 2 6" xfId="36333"/>
    <cellStyle name="Calculation 9 2 10 2 2 7" xfId="21546"/>
    <cellStyle name="Calculation 9 2 10 2 2 8" xfId="38915"/>
    <cellStyle name="Calculation 9 2 10 2 2 9" xfId="41274"/>
    <cellStyle name="Calculation 9 2 10 2 3" xfId="18932"/>
    <cellStyle name="Calculation 9 2 10 2 3 2" xfId="26866"/>
    <cellStyle name="Calculation 9 2 10 2 3 3" xfId="29438"/>
    <cellStyle name="Calculation 9 2 10 2 3 4" xfId="31880"/>
    <cellStyle name="Calculation 9 2 10 2 3 5" xfId="34284"/>
    <cellStyle name="Calculation 9 2 10 2 3 6" xfId="36529"/>
    <cellStyle name="Calculation 9 2 10 2 3 7" xfId="23426"/>
    <cellStyle name="Calculation 9 2 10 2 3 8" xfId="39118"/>
    <cellStyle name="Calculation 9 2 10 2 3 9" xfId="41477"/>
    <cellStyle name="Calculation 9 2 10 2 4" xfId="19809"/>
    <cellStyle name="Calculation 9 2 10 2 4 2" xfId="27743"/>
    <cellStyle name="Calculation 9 2 10 2 4 3" xfId="30315"/>
    <cellStyle name="Calculation 9 2 10 2 4 4" xfId="32757"/>
    <cellStyle name="Calculation 9 2 10 2 4 5" xfId="35161"/>
    <cellStyle name="Calculation 9 2 10 2 4 6" xfId="37396"/>
    <cellStyle name="Calculation 9 2 10 2 4 7" xfId="28850"/>
    <cellStyle name="Calculation 9 2 10 2 4 8" xfId="39995"/>
    <cellStyle name="Calculation 9 2 10 2 4 9" xfId="42354"/>
    <cellStyle name="Calculation 9 2 10 2 5" xfId="24907"/>
    <cellStyle name="Calculation 9 2 10 2 6" xfId="25414"/>
    <cellStyle name="Calculation 9 2 10 2 7" xfId="25175"/>
    <cellStyle name="Calculation 9 2 10 2 8" xfId="25287"/>
    <cellStyle name="Calculation 9 2 10 2 9" xfId="38385"/>
    <cellStyle name="Calculation 9 2 10 3" xfId="19459"/>
    <cellStyle name="Calculation 9 2 10 3 2" xfId="27393"/>
    <cellStyle name="Calculation 9 2 10 3 3" xfId="29965"/>
    <cellStyle name="Calculation 9 2 10 3 4" xfId="32407"/>
    <cellStyle name="Calculation 9 2 10 3 5" xfId="34811"/>
    <cellStyle name="Calculation 9 2 10 3 6" xfId="37056"/>
    <cellStyle name="Calculation 9 2 10 3 7" xfId="23525"/>
    <cellStyle name="Calculation 9 2 10 3 8" xfId="39645"/>
    <cellStyle name="Calculation 9 2 10 3 9" xfId="42004"/>
    <cellStyle name="Calculation 9 2 10 4" xfId="20441"/>
    <cellStyle name="Calculation 9 2 10 4 2" xfId="28375"/>
    <cellStyle name="Calculation 9 2 10 4 3" xfId="30932"/>
    <cellStyle name="Calculation 9 2 10 4 4" xfId="33374"/>
    <cellStyle name="Calculation 9 2 10 4 5" xfId="35777"/>
    <cellStyle name="Calculation 9 2 10 4 6" xfId="37975"/>
    <cellStyle name="Calculation 9 2 10 4 7" xfId="25541"/>
    <cellStyle name="Calculation 9 2 10 4 8" xfId="40608"/>
    <cellStyle name="Calculation 9 2 10 4 9" xfId="42966"/>
    <cellStyle name="Calculation 9 2 10 5" xfId="19203"/>
    <cellStyle name="Calculation 9 2 10 5 2" xfId="27137"/>
    <cellStyle name="Calculation 9 2 10 5 3" xfId="29709"/>
    <cellStyle name="Calculation 9 2 10 5 4" xfId="32151"/>
    <cellStyle name="Calculation 9 2 10 5 5" xfId="34555"/>
    <cellStyle name="Calculation 9 2 10 5 6" xfId="36800"/>
    <cellStyle name="Calculation 9 2 10 5 7" xfId="28956"/>
    <cellStyle name="Calculation 9 2 10 5 8" xfId="39389"/>
    <cellStyle name="Calculation 9 2 10 5 9" xfId="41748"/>
    <cellStyle name="Calculation 9 2 10 6" xfId="21899"/>
    <cellStyle name="Calculation 9 2 10 7" xfId="23595"/>
    <cellStyle name="Calculation 9 2 10 8" xfId="22334"/>
    <cellStyle name="Calculation 9 2 10 9" xfId="23086"/>
    <cellStyle name="Calculation 9 2 11" xfId="15195"/>
    <cellStyle name="Calculation 9 2 11 10" xfId="24319"/>
    <cellStyle name="Calculation 9 2 11 11" xfId="22969"/>
    <cellStyle name="Calculation 9 2 11 2" xfId="20147"/>
    <cellStyle name="Calculation 9 2 11 2 2" xfId="28081"/>
    <cellStyle name="Calculation 9 2 11 2 3" xfId="30652"/>
    <cellStyle name="Calculation 9 2 11 2 4" xfId="33094"/>
    <cellStyle name="Calculation 9 2 11 2 5" xfId="35498"/>
    <cellStyle name="Calculation 9 2 11 2 6" xfId="37706"/>
    <cellStyle name="Calculation 9 2 11 2 7" xfId="28915"/>
    <cellStyle name="Calculation 9 2 11 2 8" xfId="40332"/>
    <cellStyle name="Calculation 9 2 11 2 9" xfId="42691"/>
    <cellStyle name="Calculation 9 2 11 3" xfId="20107"/>
    <cellStyle name="Calculation 9 2 11 3 2" xfId="28041"/>
    <cellStyle name="Calculation 9 2 11 3 3" xfId="30612"/>
    <cellStyle name="Calculation 9 2 11 3 4" xfId="33054"/>
    <cellStyle name="Calculation 9 2 11 3 5" xfId="35458"/>
    <cellStyle name="Calculation 9 2 11 3 6" xfId="37666"/>
    <cellStyle name="Calculation 9 2 11 3 7" xfId="23883"/>
    <cellStyle name="Calculation 9 2 11 3 8" xfId="40292"/>
    <cellStyle name="Calculation 9 2 11 3 9" xfId="42651"/>
    <cellStyle name="Calculation 9 2 11 4" xfId="20463"/>
    <cellStyle name="Calculation 9 2 11 4 2" xfId="28397"/>
    <cellStyle name="Calculation 9 2 11 4 3" xfId="30954"/>
    <cellStyle name="Calculation 9 2 11 4 4" xfId="33396"/>
    <cellStyle name="Calculation 9 2 11 4 5" xfId="35799"/>
    <cellStyle name="Calculation 9 2 11 4 6" xfId="37997"/>
    <cellStyle name="Calculation 9 2 11 4 7" xfId="24614"/>
    <cellStyle name="Calculation 9 2 11 4 8" xfId="40630"/>
    <cellStyle name="Calculation 9 2 11 4 9" xfId="42988"/>
    <cellStyle name="Calculation 9 2 11 5" xfId="24906"/>
    <cellStyle name="Calculation 9 2 11 6" xfId="21261"/>
    <cellStyle name="Calculation 9 2 11 7" xfId="24170"/>
    <cellStyle name="Calculation 9 2 11 8" xfId="25769"/>
    <cellStyle name="Calculation 9 2 11 9" xfId="38338"/>
    <cellStyle name="Calculation 9 2 12" xfId="17428"/>
    <cellStyle name="Calculation 9 2 12 10" xfId="24021"/>
    <cellStyle name="Calculation 9 2 12 11" xfId="38240"/>
    <cellStyle name="Calculation 9 2 12 2" xfId="18583"/>
    <cellStyle name="Calculation 9 2 12 2 2" xfId="26517"/>
    <cellStyle name="Calculation 9 2 12 2 3" xfId="29089"/>
    <cellStyle name="Calculation 9 2 12 2 4" xfId="31531"/>
    <cellStyle name="Calculation 9 2 12 2 5" xfId="33935"/>
    <cellStyle name="Calculation 9 2 12 2 6" xfId="36193"/>
    <cellStyle name="Calculation 9 2 12 2 7" xfId="36097"/>
    <cellStyle name="Calculation 9 2 12 2 8" xfId="38769"/>
    <cellStyle name="Calculation 9 2 12 2 9" xfId="41128"/>
    <cellStyle name="Calculation 9 2 12 3" xfId="19775"/>
    <cellStyle name="Calculation 9 2 12 3 2" xfId="27709"/>
    <cellStyle name="Calculation 9 2 12 3 3" xfId="30281"/>
    <cellStyle name="Calculation 9 2 12 3 4" xfId="32723"/>
    <cellStyle name="Calculation 9 2 12 3 5" xfId="35127"/>
    <cellStyle name="Calculation 9 2 12 3 6" xfId="37362"/>
    <cellStyle name="Calculation 9 2 12 3 7" xfId="20928"/>
    <cellStyle name="Calculation 9 2 12 3 8" xfId="39961"/>
    <cellStyle name="Calculation 9 2 12 3 9" xfId="42320"/>
    <cellStyle name="Calculation 9 2 12 4" xfId="18455"/>
    <cellStyle name="Calculation 9 2 12 4 2" xfId="26389"/>
    <cellStyle name="Calculation 9 2 12 4 3" xfId="28978"/>
    <cellStyle name="Calculation 9 2 12 4 4" xfId="31418"/>
    <cellStyle name="Calculation 9 2 12 4 5" xfId="33824"/>
    <cellStyle name="Calculation 9 2 12 4 6" xfId="36102"/>
    <cellStyle name="Calculation 9 2 12 4 7" xfId="21959"/>
    <cellStyle name="Calculation 9 2 12 4 8" xfId="38661"/>
    <cellStyle name="Calculation 9 2 12 4 9" xfId="41021"/>
    <cellStyle name="Calculation 9 2 12 5" xfId="25888"/>
    <cellStyle name="Calculation 9 2 12 6" xfId="20811"/>
    <cellStyle name="Calculation 9 2 12 7" xfId="24611"/>
    <cellStyle name="Calculation 9 2 12 8" xfId="21401"/>
    <cellStyle name="Calculation 9 2 12 9" xfId="23293"/>
    <cellStyle name="Calculation 9 2 13" xfId="19460"/>
    <cellStyle name="Calculation 9 2 13 2" xfId="27394"/>
    <cellStyle name="Calculation 9 2 13 3" xfId="29966"/>
    <cellStyle name="Calculation 9 2 13 4" xfId="32408"/>
    <cellStyle name="Calculation 9 2 13 5" xfId="34812"/>
    <cellStyle name="Calculation 9 2 13 6" xfId="37057"/>
    <cellStyle name="Calculation 9 2 13 7" xfId="21202"/>
    <cellStyle name="Calculation 9 2 13 8" xfId="39646"/>
    <cellStyle name="Calculation 9 2 13 9" xfId="42005"/>
    <cellStyle name="Calculation 9 2 14" xfId="19246"/>
    <cellStyle name="Calculation 9 2 14 2" xfId="27180"/>
    <cellStyle name="Calculation 9 2 14 3" xfId="29752"/>
    <cellStyle name="Calculation 9 2 14 4" xfId="32194"/>
    <cellStyle name="Calculation 9 2 14 5" xfId="34598"/>
    <cellStyle name="Calculation 9 2 14 6" xfId="36843"/>
    <cellStyle name="Calculation 9 2 14 7" xfId="24531"/>
    <cellStyle name="Calculation 9 2 14 8" xfId="39432"/>
    <cellStyle name="Calculation 9 2 14 9" xfId="41791"/>
    <cellStyle name="Calculation 9 2 15" xfId="19202"/>
    <cellStyle name="Calculation 9 2 15 2" xfId="27136"/>
    <cellStyle name="Calculation 9 2 15 3" xfId="29708"/>
    <cellStyle name="Calculation 9 2 15 4" xfId="32150"/>
    <cellStyle name="Calculation 9 2 15 5" xfId="34554"/>
    <cellStyle name="Calculation 9 2 15 6" xfId="36799"/>
    <cellStyle name="Calculation 9 2 15 7" xfId="24243"/>
    <cellStyle name="Calculation 9 2 15 8" xfId="39388"/>
    <cellStyle name="Calculation 9 2 15 9" xfId="41747"/>
    <cellStyle name="Calculation 9 2 16" xfId="21898"/>
    <cellStyle name="Calculation 9 2 17" xfId="23596"/>
    <cellStyle name="Calculation 9 2 18" xfId="22333"/>
    <cellStyle name="Calculation 9 2 19" xfId="23087"/>
    <cellStyle name="Calculation 9 2 2" xfId="2638"/>
    <cellStyle name="Calculation 9 2 2 10" xfId="22675"/>
    <cellStyle name="Calculation 9 2 2 11" xfId="24040"/>
    <cellStyle name="Calculation 9 2 2 12" xfId="38588"/>
    <cellStyle name="Calculation 9 2 2 2" xfId="15197"/>
    <cellStyle name="Calculation 9 2 2 2 10" xfId="22442"/>
    <cellStyle name="Calculation 9 2 2 2 11" xfId="22970"/>
    <cellStyle name="Calculation 9 2 2 2 2" xfId="20146"/>
    <cellStyle name="Calculation 9 2 2 2 2 2" xfId="28080"/>
    <cellStyle name="Calculation 9 2 2 2 2 3" xfId="30651"/>
    <cellStyle name="Calculation 9 2 2 2 2 4" xfId="33093"/>
    <cellStyle name="Calculation 9 2 2 2 2 5" xfId="35497"/>
    <cellStyle name="Calculation 9 2 2 2 2 6" xfId="37705"/>
    <cellStyle name="Calculation 9 2 2 2 2 7" xfId="25086"/>
    <cellStyle name="Calculation 9 2 2 2 2 8" xfId="40331"/>
    <cellStyle name="Calculation 9 2 2 2 2 9" xfId="42690"/>
    <cellStyle name="Calculation 9 2 2 2 3" xfId="19826"/>
    <cellStyle name="Calculation 9 2 2 2 3 2" xfId="27760"/>
    <cellStyle name="Calculation 9 2 2 2 3 3" xfId="30332"/>
    <cellStyle name="Calculation 9 2 2 2 3 4" xfId="32774"/>
    <cellStyle name="Calculation 9 2 2 2 3 5" xfId="35178"/>
    <cellStyle name="Calculation 9 2 2 2 3 6" xfId="37413"/>
    <cellStyle name="Calculation 9 2 2 2 3 7" xfId="21212"/>
    <cellStyle name="Calculation 9 2 2 2 3 8" xfId="40012"/>
    <cellStyle name="Calculation 9 2 2 2 3 9" xfId="42371"/>
    <cellStyle name="Calculation 9 2 2 2 4" xfId="18630"/>
    <cellStyle name="Calculation 9 2 2 2 4 2" xfId="26564"/>
    <cellStyle name="Calculation 9 2 2 2 4 3" xfId="29136"/>
    <cellStyle name="Calculation 9 2 2 2 4 4" xfId="31578"/>
    <cellStyle name="Calculation 9 2 2 2 4 5" xfId="33982"/>
    <cellStyle name="Calculation 9 2 2 2 4 6" xfId="36240"/>
    <cellStyle name="Calculation 9 2 2 2 4 7" xfId="23368"/>
    <cellStyle name="Calculation 9 2 2 2 4 8" xfId="38816"/>
    <cellStyle name="Calculation 9 2 2 2 4 9" xfId="41175"/>
    <cellStyle name="Calculation 9 2 2 2 5" xfId="24908"/>
    <cellStyle name="Calculation 9 2 2 2 6" xfId="21260"/>
    <cellStyle name="Calculation 9 2 2 2 7" xfId="24171"/>
    <cellStyle name="Calculation 9 2 2 2 8" xfId="21611"/>
    <cellStyle name="Calculation 9 2 2 2 9" xfId="24016"/>
    <cellStyle name="Calculation 9 2 2 3" xfId="19458"/>
    <cellStyle name="Calculation 9 2 2 3 2" xfId="27392"/>
    <cellStyle name="Calculation 9 2 2 3 3" xfId="29964"/>
    <cellStyle name="Calculation 9 2 2 3 4" xfId="32406"/>
    <cellStyle name="Calculation 9 2 2 3 5" xfId="34810"/>
    <cellStyle name="Calculation 9 2 2 3 6" xfId="37055"/>
    <cellStyle name="Calculation 9 2 2 3 7" xfId="24365"/>
    <cellStyle name="Calculation 9 2 2 3 8" xfId="39644"/>
    <cellStyle name="Calculation 9 2 2 3 9" xfId="42003"/>
    <cellStyle name="Calculation 9 2 2 4" xfId="19245"/>
    <cellStyle name="Calculation 9 2 2 4 2" xfId="27179"/>
    <cellStyle name="Calculation 9 2 2 4 3" xfId="29751"/>
    <cellStyle name="Calculation 9 2 2 4 4" xfId="32193"/>
    <cellStyle name="Calculation 9 2 2 4 5" xfId="34597"/>
    <cellStyle name="Calculation 9 2 2 4 6" xfId="36842"/>
    <cellStyle name="Calculation 9 2 2 4 7" xfId="25821"/>
    <cellStyle name="Calculation 9 2 2 4 8" xfId="39431"/>
    <cellStyle name="Calculation 9 2 2 4 9" xfId="41790"/>
    <cellStyle name="Calculation 9 2 2 5" xfId="18850"/>
    <cellStyle name="Calculation 9 2 2 5 2" xfId="26784"/>
    <cellStyle name="Calculation 9 2 2 5 3" xfId="29356"/>
    <cellStyle name="Calculation 9 2 2 5 4" xfId="31798"/>
    <cellStyle name="Calculation 9 2 2 5 5" xfId="34202"/>
    <cellStyle name="Calculation 9 2 2 5 6" xfId="36454"/>
    <cellStyle name="Calculation 9 2 2 5 7" xfId="21548"/>
    <cellStyle name="Calculation 9 2 2 5 8" xfId="39036"/>
    <cellStyle name="Calculation 9 2 2 5 9" xfId="41395"/>
    <cellStyle name="Calculation 9 2 2 6" xfId="21900"/>
    <cellStyle name="Calculation 9 2 2 7" xfId="26161"/>
    <cellStyle name="Calculation 9 2 2 8" xfId="28829"/>
    <cellStyle name="Calculation 9 2 2 9" xfId="31297"/>
    <cellStyle name="Calculation 9 2 20" xfId="22673"/>
    <cellStyle name="Calculation 9 2 21" xfId="22804"/>
    <cellStyle name="Calculation 9 2 22" xfId="25997"/>
    <cellStyle name="Calculation 9 2 3" xfId="2639"/>
    <cellStyle name="Calculation 9 2 3 10" xfId="22676"/>
    <cellStyle name="Calculation 9 2 3 11" xfId="28674"/>
    <cellStyle name="Calculation 9 2 3 12" xfId="25998"/>
    <cellStyle name="Calculation 9 2 3 2" xfId="15198"/>
    <cellStyle name="Calculation 9 2 3 2 10" xfId="26183"/>
    <cellStyle name="Calculation 9 2 3 2 11" xfId="22971"/>
    <cellStyle name="Calculation 9 2 3 2 2" xfId="18728"/>
    <cellStyle name="Calculation 9 2 3 2 2 2" xfId="26662"/>
    <cellStyle name="Calculation 9 2 3 2 2 3" xfId="29234"/>
    <cellStyle name="Calculation 9 2 3 2 2 4" xfId="31676"/>
    <cellStyle name="Calculation 9 2 3 2 2 5" xfId="34080"/>
    <cellStyle name="Calculation 9 2 3 2 2 6" xfId="36332"/>
    <cellStyle name="Calculation 9 2 3 2 2 7" xfId="25120"/>
    <cellStyle name="Calculation 9 2 3 2 2 8" xfId="38914"/>
    <cellStyle name="Calculation 9 2 3 2 2 9" xfId="41273"/>
    <cellStyle name="Calculation 9 2 3 2 3" xfId="20349"/>
    <cellStyle name="Calculation 9 2 3 2 3 2" xfId="28283"/>
    <cellStyle name="Calculation 9 2 3 2 3 3" xfId="30854"/>
    <cellStyle name="Calculation 9 2 3 2 3 4" xfId="33296"/>
    <cellStyle name="Calculation 9 2 3 2 3 5" xfId="35700"/>
    <cellStyle name="Calculation 9 2 3 2 3 6" xfId="37902"/>
    <cellStyle name="Calculation 9 2 3 2 3 7" xfId="25379"/>
    <cellStyle name="Calculation 9 2 3 2 3 8" xfId="40534"/>
    <cellStyle name="Calculation 9 2 3 2 3 9" xfId="42893"/>
    <cellStyle name="Calculation 9 2 3 2 4" xfId="19884"/>
    <cellStyle name="Calculation 9 2 3 2 4 2" xfId="27818"/>
    <cellStyle name="Calculation 9 2 3 2 4 3" xfId="30390"/>
    <cellStyle name="Calculation 9 2 3 2 4 4" xfId="32832"/>
    <cellStyle name="Calculation 9 2 3 2 4 5" xfId="35236"/>
    <cellStyle name="Calculation 9 2 3 2 4 6" xfId="37470"/>
    <cellStyle name="Calculation 9 2 3 2 4 7" xfId="25646"/>
    <cellStyle name="Calculation 9 2 3 2 4 8" xfId="40070"/>
    <cellStyle name="Calculation 9 2 3 2 4 9" xfId="42429"/>
    <cellStyle name="Calculation 9 2 3 2 5" xfId="24909"/>
    <cellStyle name="Calculation 9 2 3 2 6" xfId="25413"/>
    <cellStyle name="Calculation 9 2 3 2 7" xfId="24172"/>
    <cellStyle name="Calculation 9 2 3 2 8" xfId="25768"/>
    <cellStyle name="Calculation 9 2 3 2 9" xfId="23011"/>
    <cellStyle name="Calculation 9 2 3 3" xfId="19457"/>
    <cellStyle name="Calculation 9 2 3 3 2" xfId="27391"/>
    <cellStyle name="Calculation 9 2 3 3 3" xfId="29963"/>
    <cellStyle name="Calculation 9 2 3 3 4" xfId="32405"/>
    <cellStyle name="Calculation 9 2 3 3 5" xfId="34809"/>
    <cellStyle name="Calculation 9 2 3 3 6" xfId="37054"/>
    <cellStyle name="Calculation 9 2 3 3 7" xfId="25725"/>
    <cellStyle name="Calculation 9 2 3 3 8" xfId="39643"/>
    <cellStyle name="Calculation 9 2 3 3 9" xfId="42002"/>
    <cellStyle name="Calculation 9 2 3 4" xfId="19244"/>
    <cellStyle name="Calculation 9 2 3 4 2" xfId="27178"/>
    <cellStyle name="Calculation 9 2 3 4 3" xfId="29750"/>
    <cellStyle name="Calculation 9 2 3 4 4" xfId="32192"/>
    <cellStyle name="Calculation 9 2 3 4 5" xfId="34596"/>
    <cellStyle name="Calculation 9 2 3 4 6" xfId="36841"/>
    <cellStyle name="Calculation 9 2 3 4 7" xfId="22019"/>
    <cellStyle name="Calculation 9 2 3 4 8" xfId="39430"/>
    <cellStyle name="Calculation 9 2 3 4 9" xfId="41789"/>
    <cellStyle name="Calculation 9 2 3 5" xfId="19204"/>
    <cellStyle name="Calculation 9 2 3 5 2" xfId="27138"/>
    <cellStyle name="Calculation 9 2 3 5 3" xfId="29710"/>
    <cellStyle name="Calculation 9 2 3 5 4" xfId="32152"/>
    <cellStyle name="Calculation 9 2 3 5 5" xfId="34556"/>
    <cellStyle name="Calculation 9 2 3 5 6" xfId="36801"/>
    <cellStyle name="Calculation 9 2 3 5 7" xfId="23485"/>
    <cellStyle name="Calculation 9 2 3 5 8" xfId="39390"/>
    <cellStyle name="Calculation 9 2 3 5 9" xfId="41749"/>
    <cellStyle name="Calculation 9 2 3 6" xfId="21901"/>
    <cellStyle name="Calculation 9 2 3 7" xfId="23594"/>
    <cellStyle name="Calculation 9 2 3 8" xfId="22335"/>
    <cellStyle name="Calculation 9 2 3 9" xfId="23085"/>
    <cellStyle name="Calculation 9 2 4" xfId="2640"/>
    <cellStyle name="Calculation 9 2 4 10" xfId="22677"/>
    <cellStyle name="Calculation 9 2 4 11" xfId="22802"/>
    <cellStyle name="Calculation 9 2 4 12" xfId="22784"/>
    <cellStyle name="Calculation 9 2 4 2" xfId="15199"/>
    <cellStyle name="Calculation 9 2 4 2 10" xfId="22441"/>
    <cellStyle name="Calculation 9 2 4 2 11" xfId="22972"/>
    <cellStyle name="Calculation 9 2 4 2 2" xfId="18727"/>
    <cellStyle name="Calculation 9 2 4 2 2 2" xfId="26661"/>
    <cellStyle name="Calculation 9 2 4 2 2 3" xfId="29233"/>
    <cellStyle name="Calculation 9 2 4 2 2 4" xfId="31675"/>
    <cellStyle name="Calculation 9 2 4 2 2 5" xfId="34079"/>
    <cellStyle name="Calculation 9 2 4 2 2 6" xfId="36331"/>
    <cellStyle name="Calculation 9 2 4 2 2 7" xfId="21982"/>
    <cellStyle name="Calculation 9 2 4 2 2 8" xfId="38913"/>
    <cellStyle name="Calculation 9 2 4 2 2 9" xfId="41272"/>
    <cellStyle name="Calculation 9 2 4 2 3" xfId="18931"/>
    <cellStyle name="Calculation 9 2 4 2 3 2" xfId="26865"/>
    <cellStyle name="Calculation 9 2 4 2 3 3" xfId="29437"/>
    <cellStyle name="Calculation 9 2 4 2 3 4" xfId="31879"/>
    <cellStyle name="Calculation 9 2 4 2 3 5" xfId="34283"/>
    <cellStyle name="Calculation 9 2 4 2 3 6" xfId="36528"/>
    <cellStyle name="Calculation 9 2 4 2 3 7" xfId="25714"/>
    <cellStyle name="Calculation 9 2 4 2 3 8" xfId="39117"/>
    <cellStyle name="Calculation 9 2 4 2 3 9" xfId="41476"/>
    <cellStyle name="Calculation 9 2 4 2 4" xfId="18628"/>
    <cellStyle name="Calculation 9 2 4 2 4 2" xfId="26562"/>
    <cellStyle name="Calculation 9 2 4 2 4 3" xfId="29134"/>
    <cellStyle name="Calculation 9 2 4 2 4 4" xfId="31576"/>
    <cellStyle name="Calculation 9 2 4 2 4 5" xfId="33980"/>
    <cellStyle name="Calculation 9 2 4 2 4 6" xfId="36238"/>
    <cellStyle name="Calculation 9 2 4 2 4 7" xfId="24651"/>
    <cellStyle name="Calculation 9 2 4 2 4 8" xfId="38814"/>
    <cellStyle name="Calculation 9 2 4 2 4 9" xfId="41173"/>
    <cellStyle name="Calculation 9 2 4 2 5" xfId="24910"/>
    <cellStyle name="Calculation 9 2 4 2 6" xfId="21259"/>
    <cellStyle name="Calculation 9 2 4 2 7" xfId="24173"/>
    <cellStyle name="Calculation 9 2 4 2 8" xfId="21610"/>
    <cellStyle name="Calculation 9 2 4 2 9" xfId="38214"/>
    <cellStyle name="Calculation 9 2 4 3" xfId="19456"/>
    <cellStyle name="Calculation 9 2 4 3 2" xfId="27390"/>
    <cellStyle name="Calculation 9 2 4 3 3" xfId="29962"/>
    <cellStyle name="Calculation 9 2 4 3 4" xfId="32404"/>
    <cellStyle name="Calculation 9 2 4 3 5" xfId="34808"/>
    <cellStyle name="Calculation 9 2 4 3 6" xfId="37053"/>
    <cellStyle name="Calculation 9 2 4 3 7" xfId="25627"/>
    <cellStyle name="Calculation 9 2 4 3 8" xfId="39642"/>
    <cellStyle name="Calculation 9 2 4 3 9" xfId="42001"/>
    <cellStyle name="Calculation 9 2 4 4" xfId="19243"/>
    <cellStyle name="Calculation 9 2 4 4 2" xfId="27177"/>
    <cellStyle name="Calculation 9 2 4 4 3" xfId="29749"/>
    <cellStyle name="Calculation 9 2 4 4 4" xfId="32191"/>
    <cellStyle name="Calculation 9 2 4 4 5" xfId="34595"/>
    <cellStyle name="Calculation 9 2 4 4 6" xfId="36840"/>
    <cellStyle name="Calculation 9 2 4 4 7" xfId="23494"/>
    <cellStyle name="Calculation 9 2 4 4 8" xfId="39429"/>
    <cellStyle name="Calculation 9 2 4 4 9" xfId="41788"/>
    <cellStyle name="Calculation 9 2 4 5" xfId="19205"/>
    <cellStyle name="Calculation 9 2 4 5 2" xfId="27139"/>
    <cellStyle name="Calculation 9 2 4 5 3" xfId="29711"/>
    <cellStyle name="Calculation 9 2 4 5 4" xfId="32153"/>
    <cellStyle name="Calculation 9 2 4 5 5" xfId="34557"/>
    <cellStyle name="Calculation 9 2 4 5 6" xfId="36802"/>
    <cellStyle name="Calculation 9 2 4 5 7" xfId="25343"/>
    <cellStyle name="Calculation 9 2 4 5 8" xfId="39391"/>
    <cellStyle name="Calculation 9 2 4 5 9" xfId="41750"/>
    <cellStyle name="Calculation 9 2 4 6" xfId="21902"/>
    <cellStyle name="Calculation 9 2 4 7" xfId="23593"/>
    <cellStyle name="Calculation 9 2 4 8" xfId="22336"/>
    <cellStyle name="Calculation 9 2 4 9" xfId="23084"/>
    <cellStyle name="Calculation 9 2 5" xfId="2641"/>
    <cellStyle name="Calculation 9 2 5 10" xfId="22678"/>
    <cellStyle name="Calculation 9 2 5 11" xfId="28675"/>
    <cellStyle name="Calculation 9 2 5 12" xfId="25999"/>
    <cellStyle name="Calculation 9 2 5 2" xfId="15200"/>
    <cellStyle name="Calculation 9 2 5 2 10" xfId="24064"/>
    <cellStyle name="Calculation 9 2 5 2 11" xfId="38201"/>
    <cellStyle name="Calculation 9 2 5 2 2" xfId="18726"/>
    <cellStyle name="Calculation 9 2 5 2 2 2" xfId="26660"/>
    <cellStyle name="Calculation 9 2 5 2 2 3" xfId="29232"/>
    <cellStyle name="Calculation 9 2 5 2 2 4" xfId="31674"/>
    <cellStyle name="Calculation 9 2 5 2 2 5" xfId="34078"/>
    <cellStyle name="Calculation 9 2 5 2 2 6" xfId="36330"/>
    <cellStyle name="Calculation 9 2 5 2 2 7" xfId="25595"/>
    <cellStyle name="Calculation 9 2 5 2 2 8" xfId="38912"/>
    <cellStyle name="Calculation 9 2 5 2 2 9" xfId="41271"/>
    <cellStyle name="Calculation 9 2 5 2 3" xfId="20348"/>
    <cellStyle name="Calculation 9 2 5 2 3 2" xfId="28282"/>
    <cellStyle name="Calculation 9 2 5 2 3 3" xfId="30853"/>
    <cellStyle name="Calculation 9 2 5 2 3 4" xfId="33295"/>
    <cellStyle name="Calculation 9 2 5 2 3 5" xfId="35699"/>
    <cellStyle name="Calculation 9 2 5 2 3 6" xfId="37901"/>
    <cellStyle name="Calculation 9 2 5 2 3 7" xfId="25667"/>
    <cellStyle name="Calculation 9 2 5 2 3 8" xfId="40533"/>
    <cellStyle name="Calculation 9 2 5 2 3 9" xfId="42892"/>
    <cellStyle name="Calculation 9 2 5 2 4" xfId="19701"/>
    <cellStyle name="Calculation 9 2 5 2 4 2" xfId="27635"/>
    <cellStyle name="Calculation 9 2 5 2 4 3" xfId="30207"/>
    <cellStyle name="Calculation 9 2 5 2 4 4" xfId="32649"/>
    <cellStyle name="Calculation 9 2 5 2 4 5" xfId="35053"/>
    <cellStyle name="Calculation 9 2 5 2 4 6" xfId="37298"/>
    <cellStyle name="Calculation 9 2 5 2 4 7" xfId="24653"/>
    <cellStyle name="Calculation 9 2 5 2 4 8" xfId="39887"/>
    <cellStyle name="Calculation 9 2 5 2 4 9" xfId="42246"/>
    <cellStyle name="Calculation 9 2 5 2 5" xfId="24911"/>
    <cellStyle name="Calculation 9 2 5 2 6" xfId="25412"/>
    <cellStyle name="Calculation 9 2 5 2 7" xfId="21019"/>
    <cellStyle name="Calculation 9 2 5 2 8" xfId="21129"/>
    <cellStyle name="Calculation 9 2 5 2 9" xfId="38266"/>
    <cellStyle name="Calculation 9 2 5 3" xfId="19455"/>
    <cellStyle name="Calculation 9 2 5 3 2" xfId="27389"/>
    <cellStyle name="Calculation 9 2 5 3 3" xfId="29961"/>
    <cellStyle name="Calculation 9 2 5 3 4" xfId="32403"/>
    <cellStyle name="Calculation 9 2 5 3 5" xfId="34807"/>
    <cellStyle name="Calculation 9 2 5 3 6" xfId="37052"/>
    <cellStyle name="Calculation 9 2 5 3 7" xfId="20784"/>
    <cellStyle name="Calculation 9 2 5 3 8" xfId="39641"/>
    <cellStyle name="Calculation 9 2 5 3 9" xfId="42000"/>
    <cellStyle name="Calculation 9 2 5 4" xfId="19242"/>
    <cellStyle name="Calculation 9 2 5 4 2" xfId="27176"/>
    <cellStyle name="Calculation 9 2 5 4 3" xfId="29748"/>
    <cellStyle name="Calculation 9 2 5 4 4" xfId="32190"/>
    <cellStyle name="Calculation 9 2 5 4 5" xfId="34594"/>
    <cellStyle name="Calculation 9 2 5 4 6" xfId="36839"/>
    <cellStyle name="Calculation 9 2 5 4 7" xfId="21196"/>
    <cellStyle name="Calculation 9 2 5 4 8" xfId="39428"/>
    <cellStyle name="Calculation 9 2 5 4 9" xfId="41787"/>
    <cellStyle name="Calculation 9 2 5 5" xfId="19206"/>
    <cellStyle name="Calculation 9 2 5 5 2" xfId="27140"/>
    <cellStyle name="Calculation 9 2 5 5 3" xfId="29712"/>
    <cellStyle name="Calculation 9 2 5 5 4" xfId="32154"/>
    <cellStyle name="Calculation 9 2 5 5 5" xfId="34558"/>
    <cellStyle name="Calculation 9 2 5 5 6" xfId="36803"/>
    <cellStyle name="Calculation 9 2 5 5 7" xfId="25552"/>
    <cellStyle name="Calculation 9 2 5 5 8" xfId="39392"/>
    <cellStyle name="Calculation 9 2 5 5 9" xfId="41751"/>
    <cellStyle name="Calculation 9 2 5 6" xfId="21903"/>
    <cellStyle name="Calculation 9 2 5 7" xfId="23592"/>
    <cellStyle name="Calculation 9 2 5 8" xfId="22337"/>
    <cellStyle name="Calculation 9 2 5 9" xfId="23083"/>
    <cellStyle name="Calculation 9 2 6" xfId="2642"/>
    <cellStyle name="Calculation 9 2 6 10" xfId="24484"/>
    <cellStyle name="Calculation 9 2 6 11" xfId="22801"/>
    <cellStyle name="Calculation 9 2 6 12" xfId="25994"/>
    <cellStyle name="Calculation 9 2 6 2" xfId="15201"/>
    <cellStyle name="Calculation 9 2 6 2 10" xfId="23032"/>
    <cellStyle name="Calculation 9 2 6 2 11" xfId="38430"/>
    <cellStyle name="Calculation 9 2 6 2 2" xfId="20132"/>
    <cellStyle name="Calculation 9 2 6 2 2 2" xfId="28066"/>
    <cellStyle name="Calculation 9 2 6 2 2 3" xfId="30637"/>
    <cellStyle name="Calculation 9 2 6 2 2 4" xfId="33079"/>
    <cellStyle name="Calculation 9 2 6 2 2 5" xfId="35483"/>
    <cellStyle name="Calculation 9 2 6 2 2 6" xfId="37691"/>
    <cellStyle name="Calculation 9 2 6 2 2 7" xfId="23991"/>
    <cellStyle name="Calculation 9 2 6 2 2 8" xfId="40317"/>
    <cellStyle name="Calculation 9 2 6 2 2 9" xfId="42676"/>
    <cellStyle name="Calculation 9 2 6 2 3" xfId="18687"/>
    <cellStyle name="Calculation 9 2 6 2 3 2" xfId="26621"/>
    <cellStyle name="Calculation 9 2 6 2 3 3" xfId="29193"/>
    <cellStyle name="Calculation 9 2 6 2 3 4" xfId="31635"/>
    <cellStyle name="Calculation 9 2 6 2 3 5" xfId="34039"/>
    <cellStyle name="Calculation 9 2 6 2 3 6" xfId="36291"/>
    <cellStyle name="Calculation 9 2 6 2 3 7" xfId="23381"/>
    <cellStyle name="Calculation 9 2 6 2 3 8" xfId="38873"/>
    <cellStyle name="Calculation 9 2 6 2 3 9" xfId="41232"/>
    <cellStyle name="Calculation 9 2 6 2 4" xfId="19892"/>
    <cellStyle name="Calculation 9 2 6 2 4 2" xfId="27826"/>
    <cellStyle name="Calculation 9 2 6 2 4 3" xfId="30398"/>
    <cellStyle name="Calculation 9 2 6 2 4 4" xfId="32840"/>
    <cellStyle name="Calculation 9 2 6 2 4 5" xfId="35244"/>
    <cellStyle name="Calculation 9 2 6 2 4 6" xfId="37477"/>
    <cellStyle name="Calculation 9 2 6 2 4 7" xfId="24559"/>
    <cellStyle name="Calculation 9 2 6 2 4 8" xfId="40078"/>
    <cellStyle name="Calculation 9 2 6 2 4 9" xfId="42437"/>
    <cellStyle name="Calculation 9 2 6 2 5" xfId="24912"/>
    <cellStyle name="Calculation 9 2 6 2 6" xfId="21258"/>
    <cellStyle name="Calculation 9 2 6 2 7" xfId="21013"/>
    <cellStyle name="Calculation 9 2 6 2 8" xfId="21132"/>
    <cellStyle name="Calculation 9 2 6 2 9" xfId="38301"/>
    <cellStyle name="Calculation 9 2 6 3" xfId="19454"/>
    <cellStyle name="Calculation 9 2 6 3 2" xfId="27388"/>
    <cellStyle name="Calculation 9 2 6 3 3" xfId="29960"/>
    <cellStyle name="Calculation 9 2 6 3 4" xfId="32402"/>
    <cellStyle name="Calculation 9 2 6 3 5" xfId="34806"/>
    <cellStyle name="Calculation 9 2 6 3 6" xfId="37051"/>
    <cellStyle name="Calculation 9 2 6 3 7" xfId="24366"/>
    <cellStyle name="Calculation 9 2 6 3 8" xfId="39640"/>
    <cellStyle name="Calculation 9 2 6 3 9" xfId="41999"/>
    <cellStyle name="Calculation 9 2 6 4" xfId="19241"/>
    <cellStyle name="Calculation 9 2 6 4 2" xfId="27175"/>
    <cellStyle name="Calculation 9 2 6 4 3" xfId="29747"/>
    <cellStyle name="Calculation 9 2 6 4 4" xfId="32189"/>
    <cellStyle name="Calculation 9 2 6 4 5" xfId="34593"/>
    <cellStyle name="Calculation 9 2 6 4 6" xfId="36838"/>
    <cellStyle name="Calculation 9 2 6 4 7" xfId="22020"/>
    <cellStyle name="Calculation 9 2 6 4 8" xfId="39427"/>
    <cellStyle name="Calculation 9 2 6 4 9" xfId="41786"/>
    <cellStyle name="Calculation 9 2 6 5" xfId="19207"/>
    <cellStyle name="Calculation 9 2 6 5 2" xfId="27141"/>
    <cellStyle name="Calculation 9 2 6 5 3" xfId="29713"/>
    <cellStyle name="Calculation 9 2 6 5 4" xfId="32155"/>
    <cellStyle name="Calculation 9 2 6 5 5" xfId="34559"/>
    <cellStyle name="Calculation 9 2 6 5 6" xfId="36804"/>
    <cellStyle name="Calculation 9 2 6 5 7" xfId="20911"/>
    <cellStyle name="Calculation 9 2 6 5 8" xfId="39393"/>
    <cellStyle name="Calculation 9 2 6 5 9" xfId="41752"/>
    <cellStyle name="Calculation 9 2 6 6" xfId="21904"/>
    <cellStyle name="Calculation 9 2 6 7" xfId="23591"/>
    <cellStyle name="Calculation 9 2 6 8" xfId="22338"/>
    <cellStyle name="Calculation 9 2 6 9" xfId="23082"/>
    <cellStyle name="Calculation 9 2 7" xfId="2643"/>
    <cellStyle name="Calculation 9 2 7 10" xfId="22679"/>
    <cellStyle name="Calculation 9 2 7 11" xfId="28676"/>
    <cellStyle name="Calculation 9 2 7 12" xfId="22785"/>
    <cellStyle name="Calculation 9 2 7 2" xfId="15202"/>
    <cellStyle name="Calculation 9 2 7 2 10" xfId="25244"/>
    <cellStyle name="Calculation 9 2 7 2 11" xfId="22973"/>
    <cellStyle name="Calculation 9 2 7 2 2" xfId="20143"/>
    <cellStyle name="Calculation 9 2 7 2 2 2" xfId="28077"/>
    <cellStyle name="Calculation 9 2 7 2 2 3" xfId="30648"/>
    <cellStyle name="Calculation 9 2 7 2 2 4" xfId="33090"/>
    <cellStyle name="Calculation 9 2 7 2 2 5" xfId="35494"/>
    <cellStyle name="Calculation 9 2 7 2 2 6" xfId="37702"/>
    <cellStyle name="Calculation 9 2 7 2 2 7" xfId="25310"/>
    <cellStyle name="Calculation 9 2 7 2 2 8" xfId="40328"/>
    <cellStyle name="Calculation 9 2 7 2 2 9" xfId="42687"/>
    <cellStyle name="Calculation 9 2 7 2 3" xfId="20106"/>
    <cellStyle name="Calculation 9 2 7 2 3 2" xfId="28040"/>
    <cellStyle name="Calculation 9 2 7 2 3 3" xfId="30611"/>
    <cellStyle name="Calculation 9 2 7 2 3 4" xfId="33053"/>
    <cellStyle name="Calculation 9 2 7 2 3 5" xfId="35457"/>
    <cellStyle name="Calculation 9 2 7 2 3 6" xfId="37665"/>
    <cellStyle name="Calculation 9 2 7 2 3 7" xfId="23878"/>
    <cellStyle name="Calculation 9 2 7 2 3 8" xfId="40291"/>
    <cellStyle name="Calculation 9 2 7 2 3 9" xfId="42650"/>
    <cellStyle name="Calculation 9 2 7 2 4" xfId="20093"/>
    <cellStyle name="Calculation 9 2 7 2 4 2" xfId="28027"/>
    <cellStyle name="Calculation 9 2 7 2 4 3" xfId="30598"/>
    <cellStyle name="Calculation 9 2 7 2 4 4" xfId="33040"/>
    <cellStyle name="Calculation 9 2 7 2 4 5" xfId="35444"/>
    <cellStyle name="Calculation 9 2 7 2 4 6" xfId="37652"/>
    <cellStyle name="Calculation 9 2 7 2 4 7" xfId="24573"/>
    <cellStyle name="Calculation 9 2 7 2 4 8" xfId="40278"/>
    <cellStyle name="Calculation 9 2 7 2 4 9" xfId="42637"/>
    <cellStyle name="Calculation 9 2 7 2 5" xfId="24913"/>
    <cellStyle name="Calculation 9 2 7 2 6" xfId="25407"/>
    <cellStyle name="Calculation 9 2 7 2 7" xfId="24174"/>
    <cellStyle name="Calculation 9 2 7 2 8" xfId="25767"/>
    <cellStyle name="Calculation 9 2 7 2 9" xfId="25032"/>
    <cellStyle name="Calculation 9 2 7 3" xfId="19453"/>
    <cellStyle name="Calculation 9 2 7 3 2" xfId="27387"/>
    <cellStyle name="Calculation 9 2 7 3 3" xfId="29959"/>
    <cellStyle name="Calculation 9 2 7 3 4" xfId="32401"/>
    <cellStyle name="Calculation 9 2 7 3 5" xfId="34805"/>
    <cellStyle name="Calculation 9 2 7 3 6" xfId="37050"/>
    <cellStyle name="Calculation 9 2 7 3 7" xfId="36033"/>
    <cellStyle name="Calculation 9 2 7 3 8" xfId="39639"/>
    <cellStyle name="Calculation 9 2 7 3 9" xfId="41998"/>
    <cellStyle name="Calculation 9 2 7 4" xfId="19240"/>
    <cellStyle name="Calculation 9 2 7 4 2" xfId="27174"/>
    <cellStyle name="Calculation 9 2 7 4 3" xfId="29746"/>
    <cellStyle name="Calculation 9 2 7 4 4" xfId="32188"/>
    <cellStyle name="Calculation 9 2 7 4 5" xfId="34592"/>
    <cellStyle name="Calculation 9 2 7 4 6" xfId="36837"/>
    <cellStyle name="Calculation 9 2 7 4 7" xfId="23493"/>
    <cellStyle name="Calculation 9 2 7 4 8" xfId="39426"/>
    <cellStyle name="Calculation 9 2 7 4 9" xfId="41785"/>
    <cellStyle name="Calculation 9 2 7 5" xfId="19208"/>
    <cellStyle name="Calculation 9 2 7 5 2" xfId="27142"/>
    <cellStyle name="Calculation 9 2 7 5 3" xfId="29714"/>
    <cellStyle name="Calculation 9 2 7 5 4" xfId="32156"/>
    <cellStyle name="Calculation 9 2 7 5 5" xfId="34560"/>
    <cellStyle name="Calculation 9 2 7 5 6" xfId="36805"/>
    <cellStyle name="Calculation 9 2 7 5 7" xfId="23486"/>
    <cellStyle name="Calculation 9 2 7 5 8" xfId="39394"/>
    <cellStyle name="Calculation 9 2 7 5 9" xfId="41753"/>
    <cellStyle name="Calculation 9 2 7 6" xfId="21905"/>
    <cellStyle name="Calculation 9 2 7 7" xfId="23590"/>
    <cellStyle name="Calculation 9 2 7 8" xfId="22339"/>
    <cellStyle name="Calculation 9 2 7 9" xfId="23081"/>
    <cellStyle name="Calculation 9 2 8" xfId="2644"/>
    <cellStyle name="Calculation 9 2 8 10" xfId="22680"/>
    <cellStyle name="Calculation 9 2 8 11" xfId="22800"/>
    <cellStyle name="Calculation 9 2 8 12" xfId="22786"/>
    <cellStyle name="Calculation 9 2 8 2" xfId="15203"/>
    <cellStyle name="Calculation 9 2 8 2 10" xfId="21093"/>
    <cellStyle name="Calculation 9 2 8 2 11" xfId="25758"/>
    <cellStyle name="Calculation 9 2 8 2 2" xfId="18725"/>
    <cellStyle name="Calculation 9 2 8 2 2 2" xfId="26659"/>
    <cellStyle name="Calculation 9 2 8 2 2 3" xfId="29231"/>
    <cellStyle name="Calculation 9 2 8 2 2 4" xfId="31673"/>
    <cellStyle name="Calculation 9 2 8 2 2 5" xfId="34077"/>
    <cellStyle name="Calculation 9 2 8 2 2 6" xfId="36329"/>
    <cellStyle name="Calculation 9 2 8 2 2 7" xfId="20900"/>
    <cellStyle name="Calculation 9 2 8 2 2 8" xfId="38911"/>
    <cellStyle name="Calculation 9 2 8 2 2 9" xfId="41270"/>
    <cellStyle name="Calculation 9 2 8 2 3" xfId="18930"/>
    <cellStyle name="Calculation 9 2 8 2 3 2" xfId="26864"/>
    <cellStyle name="Calculation 9 2 8 2 3 3" xfId="29436"/>
    <cellStyle name="Calculation 9 2 8 2 3 4" xfId="31878"/>
    <cellStyle name="Calculation 9 2 8 2 3 5" xfId="34282"/>
    <cellStyle name="Calculation 9 2 8 2 3 6" xfId="36527"/>
    <cellStyle name="Calculation 9 2 8 2 3 7" xfId="21446"/>
    <cellStyle name="Calculation 9 2 8 2 3 8" xfId="39116"/>
    <cellStyle name="Calculation 9 2 8 2 3 9" xfId="41475"/>
    <cellStyle name="Calculation 9 2 8 2 4" xfId="20044"/>
    <cellStyle name="Calculation 9 2 8 2 4 2" xfId="27978"/>
    <cellStyle name="Calculation 9 2 8 2 4 3" xfId="30549"/>
    <cellStyle name="Calculation 9 2 8 2 4 4" xfId="32991"/>
    <cellStyle name="Calculation 9 2 8 2 4 5" xfId="35395"/>
    <cellStyle name="Calculation 9 2 8 2 4 6" xfId="37608"/>
    <cellStyle name="Calculation 9 2 8 2 4 7" xfId="25652"/>
    <cellStyle name="Calculation 9 2 8 2 4 8" xfId="40229"/>
    <cellStyle name="Calculation 9 2 8 2 4 9" xfId="42588"/>
    <cellStyle name="Calculation 9 2 8 2 5" xfId="24914"/>
    <cellStyle name="Calculation 9 2 8 2 6" xfId="25411"/>
    <cellStyle name="Calculation 9 2 8 2 7" xfId="25177"/>
    <cellStyle name="Calculation 9 2 8 2 8" xfId="24409"/>
    <cellStyle name="Calculation 9 2 8 2 9" xfId="38196"/>
    <cellStyle name="Calculation 9 2 8 3" xfId="19452"/>
    <cellStyle name="Calculation 9 2 8 3 2" xfId="27386"/>
    <cellStyle name="Calculation 9 2 8 3 3" xfId="29958"/>
    <cellStyle name="Calculation 9 2 8 3 4" xfId="32400"/>
    <cellStyle name="Calculation 9 2 8 3 5" xfId="34804"/>
    <cellStyle name="Calculation 9 2 8 3 6" xfId="37049"/>
    <cellStyle name="Calculation 9 2 8 3 7" xfId="24542"/>
    <cellStyle name="Calculation 9 2 8 3 8" xfId="39638"/>
    <cellStyle name="Calculation 9 2 8 3 9" xfId="41997"/>
    <cellStyle name="Calculation 9 2 8 4" xfId="19239"/>
    <cellStyle name="Calculation 9 2 8 4 2" xfId="27173"/>
    <cellStyle name="Calculation 9 2 8 4 3" xfId="29745"/>
    <cellStyle name="Calculation 9 2 8 4 4" xfId="32187"/>
    <cellStyle name="Calculation 9 2 8 4 5" xfId="34591"/>
    <cellStyle name="Calculation 9 2 8 4 6" xfId="36836"/>
    <cellStyle name="Calculation 9 2 8 4 7" xfId="21521"/>
    <cellStyle name="Calculation 9 2 8 4 8" xfId="39425"/>
    <cellStyle name="Calculation 9 2 8 4 9" xfId="41784"/>
    <cellStyle name="Calculation 9 2 8 5" xfId="19209"/>
    <cellStyle name="Calculation 9 2 8 5 2" xfId="27143"/>
    <cellStyle name="Calculation 9 2 8 5 3" xfId="29715"/>
    <cellStyle name="Calculation 9 2 8 5 4" xfId="32157"/>
    <cellStyle name="Calculation 9 2 8 5 5" xfId="34561"/>
    <cellStyle name="Calculation 9 2 8 5 6" xfId="36806"/>
    <cellStyle name="Calculation 9 2 8 5 7" xfId="23947"/>
    <cellStyle name="Calculation 9 2 8 5 8" xfId="39395"/>
    <cellStyle name="Calculation 9 2 8 5 9" xfId="41754"/>
    <cellStyle name="Calculation 9 2 8 6" xfId="21906"/>
    <cellStyle name="Calculation 9 2 8 7" xfId="23589"/>
    <cellStyle name="Calculation 9 2 8 8" xfId="22340"/>
    <cellStyle name="Calculation 9 2 8 9" xfId="23080"/>
    <cellStyle name="Calculation 9 2 9" xfId="2645"/>
    <cellStyle name="Calculation 9 2 9 10" xfId="22681"/>
    <cellStyle name="Calculation 9 2 9 11" xfId="28677"/>
    <cellStyle name="Calculation 9 2 9 12" xfId="26001"/>
    <cellStyle name="Calculation 9 2 9 2" xfId="15204"/>
    <cellStyle name="Calculation 9 2 9 2 10" xfId="22440"/>
    <cellStyle name="Calculation 9 2 9 2 11" xfId="22974"/>
    <cellStyle name="Calculation 9 2 9 2 2" xfId="20142"/>
    <cellStyle name="Calculation 9 2 9 2 2 2" xfId="28076"/>
    <cellStyle name="Calculation 9 2 9 2 2 3" xfId="30647"/>
    <cellStyle name="Calculation 9 2 9 2 2 4" xfId="33089"/>
    <cellStyle name="Calculation 9 2 9 2 2 5" xfId="35493"/>
    <cellStyle name="Calculation 9 2 9 2 2 6" xfId="37701"/>
    <cellStyle name="Calculation 9 2 9 2 2 7" xfId="25273"/>
    <cellStyle name="Calculation 9 2 9 2 2 8" xfId="40327"/>
    <cellStyle name="Calculation 9 2 9 2 2 9" xfId="42686"/>
    <cellStyle name="Calculation 9 2 9 2 3" xfId="19824"/>
    <cellStyle name="Calculation 9 2 9 2 3 2" xfId="27758"/>
    <cellStyle name="Calculation 9 2 9 2 3 3" xfId="30330"/>
    <cellStyle name="Calculation 9 2 9 2 3 4" xfId="32772"/>
    <cellStyle name="Calculation 9 2 9 2 3 5" xfId="35176"/>
    <cellStyle name="Calculation 9 2 9 2 3 6" xfId="37411"/>
    <cellStyle name="Calculation 9 2 9 2 3 7" xfId="21110"/>
    <cellStyle name="Calculation 9 2 9 2 3 8" xfId="40010"/>
    <cellStyle name="Calculation 9 2 9 2 3 9" xfId="42369"/>
    <cellStyle name="Calculation 9 2 9 2 4" xfId="18918"/>
    <cellStyle name="Calculation 9 2 9 2 4 2" xfId="26852"/>
    <cellStyle name="Calculation 9 2 9 2 4 3" xfId="29424"/>
    <cellStyle name="Calculation 9 2 9 2 4 4" xfId="31866"/>
    <cellStyle name="Calculation 9 2 9 2 4 5" xfId="34270"/>
    <cellStyle name="Calculation 9 2 9 2 4 6" xfId="36515"/>
    <cellStyle name="Calculation 9 2 9 2 4 7" xfId="23932"/>
    <cellStyle name="Calculation 9 2 9 2 4 8" xfId="39104"/>
    <cellStyle name="Calculation 9 2 9 2 4 9" xfId="41463"/>
    <cellStyle name="Calculation 9 2 9 2 5" xfId="24915"/>
    <cellStyle name="Calculation 9 2 9 2 6" xfId="21257"/>
    <cellStyle name="Calculation 9 2 9 2 7" xfId="24175"/>
    <cellStyle name="Calculation 9 2 9 2 8" xfId="21609"/>
    <cellStyle name="Calculation 9 2 9 2 9" xfId="38177"/>
    <cellStyle name="Calculation 9 2 9 3" xfId="19451"/>
    <cellStyle name="Calculation 9 2 9 3 2" xfId="27385"/>
    <cellStyle name="Calculation 9 2 9 3 3" xfId="29957"/>
    <cellStyle name="Calculation 9 2 9 3 4" xfId="32399"/>
    <cellStyle name="Calculation 9 2 9 3 5" xfId="34803"/>
    <cellStyle name="Calculation 9 2 9 3 6" xfId="37048"/>
    <cellStyle name="Calculation 9 2 9 3 7" xfId="24254"/>
    <cellStyle name="Calculation 9 2 9 3 8" xfId="39637"/>
    <cellStyle name="Calculation 9 2 9 3 9" xfId="41996"/>
    <cellStyle name="Calculation 9 2 9 4" xfId="19238"/>
    <cellStyle name="Calculation 9 2 9 4 2" xfId="27172"/>
    <cellStyle name="Calculation 9 2 9 4 3" xfId="29744"/>
    <cellStyle name="Calculation 9 2 9 4 4" xfId="32186"/>
    <cellStyle name="Calculation 9 2 9 4 5" xfId="34590"/>
    <cellStyle name="Calculation 9 2 9 4 6" xfId="36835"/>
    <cellStyle name="Calculation 9 2 9 4 7" xfId="33361"/>
    <cellStyle name="Calculation 9 2 9 4 8" xfId="39424"/>
    <cellStyle name="Calculation 9 2 9 4 9" xfId="41783"/>
    <cellStyle name="Calculation 9 2 9 5" xfId="19210"/>
    <cellStyle name="Calculation 9 2 9 5 2" xfId="27144"/>
    <cellStyle name="Calculation 9 2 9 5 3" xfId="29716"/>
    <cellStyle name="Calculation 9 2 9 5 4" xfId="32158"/>
    <cellStyle name="Calculation 9 2 9 5 5" xfId="34562"/>
    <cellStyle name="Calculation 9 2 9 5 6" xfId="36807"/>
    <cellStyle name="Calculation 9 2 9 5 7" xfId="22016"/>
    <cellStyle name="Calculation 9 2 9 5 8" xfId="39396"/>
    <cellStyle name="Calculation 9 2 9 5 9" xfId="41755"/>
    <cellStyle name="Calculation 9 2 9 6" xfId="21907"/>
    <cellStyle name="Calculation 9 2 9 7" xfId="23588"/>
    <cellStyle name="Calculation 9 2 9 8" xfId="22341"/>
    <cellStyle name="Calculation 9 2 9 9" xfId="23079"/>
    <cellStyle name="Calculation 9 20" xfId="22329"/>
    <cellStyle name="Calculation 9 21" xfId="23091"/>
    <cellStyle name="Calculation 9 22" xfId="22669"/>
    <cellStyle name="Calculation 9 23" xfId="28671"/>
    <cellStyle name="Calculation 9 24" xfId="25995"/>
    <cellStyle name="Calculation 9 3" xfId="2646"/>
    <cellStyle name="Calculation 9 3 10" xfId="2647"/>
    <cellStyle name="Calculation 9 3 10 10" xfId="22683"/>
    <cellStyle name="Calculation 9 3 10 11" xfId="28678"/>
    <cellStyle name="Calculation 9 3 10 12" xfId="26002"/>
    <cellStyle name="Calculation 9 3 10 2" xfId="15206"/>
    <cellStyle name="Calculation 9 3 10 2 10" xfId="20872"/>
    <cellStyle name="Calculation 9 3 10 2 11" xfId="22975"/>
    <cellStyle name="Calculation 9 3 10 2 2" xfId="20141"/>
    <cellStyle name="Calculation 9 3 10 2 2 2" xfId="28075"/>
    <cellStyle name="Calculation 9 3 10 2 2 3" xfId="30646"/>
    <cellStyle name="Calculation 9 3 10 2 2 4" xfId="33088"/>
    <cellStyle name="Calculation 9 3 10 2 2 5" xfId="35492"/>
    <cellStyle name="Calculation 9 3 10 2 2 6" xfId="37700"/>
    <cellStyle name="Calculation 9 3 10 2 2 7" xfId="25232"/>
    <cellStyle name="Calculation 9 3 10 2 2 8" xfId="40326"/>
    <cellStyle name="Calculation 9 3 10 2 2 9" xfId="42685"/>
    <cellStyle name="Calculation 9 3 10 2 3" xfId="18689"/>
    <cellStyle name="Calculation 9 3 10 2 3 2" xfId="26623"/>
    <cellStyle name="Calculation 9 3 10 2 3 3" xfId="29195"/>
    <cellStyle name="Calculation 9 3 10 2 3 4" xfId="31637"/>
    <cellStyle name="Calculation 9 3 10 2 3 5" xfId="34041"/>
    <cellStyle name="Calculation 9 3 10 2 3 6" xfId="36293"/>
    <cellStyle name="Calculation 9 3 10 2 3 7" xfId="25201"/>
    <cellStyle name="Calculation 9 3 10 2 3 8" xfId="38875"/>
    <cellStyle name="Calculation 9 3 10 2 3 9" xfId="41234"/>
    <cellStyle name="Calculation 9 3 10 2 4" xfId="18919"/>
    <cellStyle name="Calculation 9 3 10 2 4 2" xfId="26853"/>
    <cellStyle name="Calculation 9 3 10 2 4 3" xfId="29425"/>
    <cellStyle name="Calculation 9 3 10 2 4 4" xfId="31867"/>
    <cellStyle name="Calculation 9 3 10 2 4 5" xfId="34271"/>
    <cellStyle name="Calculation 9 3 10 2 4 6" xfId="36516"/>
    <cellStyle name="Calculation 9 3 10 2 4 7" xfId="21445"/>
    <cellStyle name="Calculation 9 3 10 2 4 8" xfId="39105"/>
    <cellStyle name="Calculation 9 3 10 2 4 9" xfId="41464"/>
    <cellStyle name="Calculation 9 3 10 2 5" xfId="24917"/>
    <cellStyle name="Calculation 9 3 10 2 6" xfId="21256"/>
    <cellStyle name="Calculation 9 3 10 2 7" xfId="24176"/>
    <cellStyle name="Calculation 9 3 10 2 8" xfId="21608"/>
    <cellStyle name="Calculation 9 3 10 2 9" xfId="23012"/>
    <cellStyle name="Calculation 9 3 10 3" xfId="19449"/>
    <cellStyle name="Calculation 9 3 10 3 2" xfId="27383"/>
    <cellStyle name="Calculation 9 3 10 3 3" xfId="29955"/>
    <cellStyle name="Calculation 9 3 10 3 4" xfId="32397"/>
    <cellStyle name="Calculation 9 3 10 3 5" xfId="34801"/>
    <cellStyle name="Calculation 9 3 10 3 6" xfId="37046"/>
    <cellStyle name="Calculation 9 3 10 3 7" xfId="23524"/>
    <cellStyle name="Calculation 9 3 10 3 8" xfId="39635"/>
    <cellStyle name="Calculation 9 3 10 3 9" xfId="41994"/>
    <cellStyle name="Calculation 9 3 10 4" xfId="19236"/>
    <cellStyle name="Calculation 9 3 10 4 2" xfId="27170"/>
    <cellStyle name="Calculation 9 3 10 4 3" xfId="29742"/>
    <cellStyle name="Calculation 9 3 10 4 4" xfId="32184"/>
    <cellStyle name="Calculation 9 3 10 4 5" xfId="34588"/>
    <cellStyle name="Calculation 9 3 10 4 6" xfId="36833"/>
    <cellStyle name="Calculation 9 3 10 4 7" xfId="23492"/>
    <cellStyle name="Calculation 9 3 10 4 8" xfId="39422"/>
    <cellStyle name="Calculation 9 3 10 4 9" xfId="41781"/>
    <cellStyle name="Calculation 9 3 10 5" xfId="19212"/>
    <cellStyle name="Calculation 9 3 10 5 2" xfId="27146"/>
    <cellStyle name="Calculation 9 3 10 5 3" xfId="29718"/>
    <cellStyle name="Calculation 9 3 10 5 4" xfId="32160"/>
    <cellStyle name="Calculation 9 3 10 5 5" xfId="34564"/>
    <cellStyle name="Calculation 9 3 10 5 6" xfId="36809"/>
    <cellStyle name="Calculation 9 3 10 5 7" xfId="25712"/>
    <cellStyle name="Calculation 9 3 10 5 8" xfId="39398"/>
    <cellStyle name="Calculation 9 3 10 5 9" xfId="41757"/>
    <cellStyle name="Calculation 9 3 10 6" xfId="21909"/>
    <cellStyle name="Calculation 9 3 10 7" xfId="23586"/>
    <cellStyle name="Calculation 9 3 10 8" xfId="22343"/>
    <cellStyle name="Calculation 9 3 10 9" xfId="23077"/>
    <cellStyle name="Calculation 9 3 11" xfId="15205"/>
    <cellStyle name="Calculation 9 3 11 10" xfId="36010"/>
    <cellStyle name="Calculation 9 3 11 11" xfId="38311"/>
    <cellStyle name="Calculation 9 3 11 2" xfId="18724"/>
    <cellStyle name="Calculation 9 3 11 2 2" xfId="26658"/>
    <cellStyle name="Calculation 9 3 11 2 3" xfId="29230"/>
    <cellStyle name="Calculation 9 3 11 2 4" xfId="31672"/>
    <cellStyle name="Calculation 9 3 11 2 5" xfId="34076"/>
    <cellStyle name="Calculation 9 3 11 2 6" xfId="36328"/>
    <cellStyle name="Calculation 9 3 11 2 7" xfId="21393"/>
    <cellStyle name="Calculation 9 3 11 2 8" xfId="38910"/>
    <cellStyle name="Calculation 9 3 11 2 9" xfId="41269"/>
    <cellStyle name="Calculation 9 3 11 3" xfId="18929"/>
    <cellStyle name="Calculation 9 3 11 3 2" xfId="26863"/>
    <cellStyle name="Calculation 9 3 11 3 3" xfId="29435"/>
    <cellStyle name="Calculation 9 3 11 3 4" xfId="31877"/>
    <cellStyle name="Calculation 9 3 11 3 5" xfId="34281"/>
    <cellStyle name="Calculation 9 3 11 3 6" xfId="36526"/>
    <cellStyle name="Calculation 9 3 11 3 7" xfId="22003"/>
    <cellStyle name="Calculation 9 3 11 3 8" xfId="39115"/>
    <cellStyle name="Calculation 9 3 11 3 9" xfId="41474"/>
    <cellStyle name="Calculation 9 3 11 4" xfId="19702"/>
    <cellStyle name="Calculation 9 3 11 4 2" xfId="27636"/>
    <cellStyle name="Calculation 9 3 11 4 3" xfId="30208"/>
    <cellStyle name="Calculation 9 3 11 4 4" xfId="32650"/>
    <cellStyle name="Calculation 9 3 11 4 5" xfId="35054"/>
    <cellStyle name="Calculation 9 3 11 4 6" xfId="37299"/>
    <cellStyle name="Calculation 9 3 11 4 7" xfId="20924"/>
    <cellStyle name="Calculation 9 3 11 4 8" xfId="39888"/>
    <cellStyle name="Calculation 9 3 11 4 9" xfId="42247"/>
    <cellStyle name="Calculation 9 3 11 5" xfId="24916"/>
    <cellStyle name="Calculation 9 3 11 6" xfId="25410"/>
    <cellStyle name="Calculation 9 3 11 7" xfId="25173"/>
    <cellStyle name="Calculation 9 3 11 8" xfId="25284"/>
    <cellStyle name="Calculation 9 3 11 9" xfId="22386"/>
    <cellStyle name="Calculation 9 3 12" xfId="17429"/>
    <cellStyle name="Calculation 9 3 12 10" xfId="38393"/>
    <cellStyle name="Calculation 9 3 12 11" xfId="24329"/>
    <cellStyle name="Calculation 9 3 12 2" xfId="18582"/>
    <cellStyle name="Calculation 9 3 12 2 2" xfId="26516"/>
    <cellStyle name="Calculation 9 3 12 2 3" xfId="29088"/>
    <cellStyle name="Calculation 9 3 12 2 4" xfId="31530"/>
    <cellStyle name="Calculation 9 3 12 2 5" xfId="33934"/>
    <cellStyle name="Calculation 9 3 12 2 6" xfId="36192"/>
    <cellStyle name="Calculation 9 3 12 2 7" xfId="23358"/>
    <cellStyle name="Calculation 9 3 12 2 8" xfId="38768"/>
    <cellStyle name="Calculation 9 3 12 2 9" xfId="41127"/>
    <cellStyle name="Calculation 9 3 12 3" xfId="18884"/>
    <cellStyle name="Calculation 9 3 12 3 2" xfId="26818"/>
    <cellStyle name="Calculation 9 3 12 3 3" xfId="29390"/>
    <cellStyle name="Calculation 9 3 12 3 4" xfId="31832"/>
    <cellStyle name="Calculation 9 3 12 3 5" xfId="34236"/>
    <cellStyle name="Calculation 9 3 12 3 6" xfId="36481"/>
    <cellStyle name="Calculation 9 3 12 3 7" xfId="23415"/>
    <cellStyle name="Calculation 9 3 12 3 8" xfId="39070"/>
    <cellStyle name="Calculation 9 3 12 3 9" xfId="41429"/>
    <cellStyle name="Calculation 9 3 12 4" xfId="20464"/>
    <cellStyle name="Calculation 9 3 12 4 2" xfId="28398"/>
    <cellStyle name="Calculation 9 3 12 4 3" xfId="30955"/>
    <cellStyle name="Calculation 9 3 12 4 4" xfId="33397"/>
    <cellStyle name="Calculation 9 3 12 4 5" xfId="35800"/>
    <cellStyle name="Calculation 9 3 12 4 6" xfId="37998"/>
    <cellStyle name="Calculation 9 3 12 4 7" xfId="22356"/>
    <cellStyle name="Calculation 9 3 12 4 8" xfId="40631"/>
    <cellStyle name="Calculation 9 3 12 4 9" xfId="42989"/>
    <cellStyle name="Calculation 9 3 12 5" xfId="25889"/>
    <cellStyle name="Calculation 9 3 12 6" xfId="24965"/>
    <cellStyle name="Calculation 9 3 12 7" xfId="21240"/>
    <cellStyle name="Calculation 9 3 12 8" xfId="24185"/>
    <cellStyle name="Calculation 9 3 12 9" xfId="24490"/>
    <cellStyle name="Calculation 9 3 13" xfId="19450"/>
    <cellStyle name="Calculation 9 3 13 2" xfId="27384"/>
    <cellStyle name="Calculation 9 3 13 3" xfId="29956"/>
    <cellStyle name="Calculation 9 3 13 4" xfId="32398"/>
    <cellStyle name="Calculation 9 3 13 5" xfId="34802"/>
    <cellStyle name="Calculation 9 3 13 6" xfId="37047"/>
    <cellStyle name="Calculation 9 3 13 7" xfId="22042"/>
    <cellStyle name="Calculation 9 3 13 8" xfId="39636"/>
    <cellStyle name="Calculation 9 3 13 9" xfId="41995"/>
    <cellStyle name="Calculation 9 3 14" xfId="19237"/>
    <cellStyle name="Calculation 9 3 14 2" xfId="27171"/>
    <cellStyle name="Calculation 9 3 14 3" xfId="29743"/>
    <cellStyle name="Calculation 9 3 14 4" xfId="32185"/>
    <cellStyle name="Calculation 9 3 14 5" xfId="34589"/>
    <cellStyle name="Calculation 9 3 14 6" xfId="36834"/>
    <cellStyle name="Calculation 9 3 14 7" xfId="20912"/>
    <cellStyle name="Calculation 9 3 14 8" xfId="39423"/>
    <cellStyle name="Calculation 9 3 14 9" xfId="41782"/>
    <cellStyle name="Calculation 9 3 15" xfId="19211"/>
    <cellStyle name="Calculation 9 3 15 2" xfId="27145"/>
    <cellStyle name="Calculation 9 3 15 3" xfId="29717"/>
    <cellStyle name="Calculation 9 3 15 4" xfId="32159"/>
    <cellStyle name="Calculation 9 3 15 5" xfId="34563"/>
    <cellStyle name="Calculation 9 3 15 6" xfId="36808"/>
    <cellStyle name="Calculation 9 3 15 7" xfId="20956"/>
    <cellStyle name="Calculation 9 3 15 8" xfId="39397"/>
    <cellStyle name="Calculation 9 3 15 9" xfId="41756"/>
    <cellStyle name="Calculation 9 3 16" xfId="21908"/>
    <cellStyle name="Calculation 9 3 17" xfId="23587"/>
    <cellStyle name="Calculation 9 3 18" xfId="22342"/>
    <cellStyle name="Calculation 9 3 19" xfId="23078"/>
    <cellStyle name="Calculation 9 3 2" xfId="2648"/>
    <cellStyle name="Calculation 9 3 2 10" xfId="22684"/>
    <cellStyle name="Calculation 9 3 2 11" xfId="28673"/>
    <cellStyle name="Calculation 9 3 2 12" xfId="22788"/>
    <cellStyle name="Calculation 9 3 2 2" xfId="15207"/>
    <cellStyle name="Calculation 9 3 2 2 10" xfId="30921"/>
    <cellStyle name="Calculation 9 3 2 2 11" xfId="22433"/>
    <cellStyle name="Calculation 9 3 2 2 2" xfId="18723"/>
    <cellStyle name="Calculation 9 3 2 2 2 2" xfId="26657"/>
    <cellStyle name="Calculation 9 3 2 2 2 3" xfId="29229"/>
    <cellStyle name="Calculation 9 3 2 2 2 4" xfId="31671"/>
    <cellStyle name="Calculation 9 3 2 2 2 5" xfId="34075"/>
    <cellStyle name="Calculation 9 3 2 2 2 6" xfId="36327"/>
    <cellStyle name="Calculation 9 3 2 2 2 7" xfId="21981"/>
    <cellStyle name="Calculation 9 3 2 2 2 8" xfId="38909"/>
    <cellStyle name="Calculation 9 3 2 2 2 9" xfId="41268"/>
    <cellStyle name="Calculation 9 3 2 2 3" xfId="20342"/>
    <cellStyle name="Calculation 9 3 2 2 3 2" xfId="28276"/>
    <cellStyle name="Calculation 9 3 2 2 3 3" xfId="30847"/>
    <cellStyle name="Calculation 9 3 2 2 3 4" xfId="33289"/>
    <cellStyle name="Calculation 9 3 2 2 3 5" xfId="35693"/>
    <cellStyle name="Calculation 9 3 2 2 3 6" xfId="37895"/>
    <cellStyle name="Calculation 9 3 2 2 3 7" xfId="24399"/>
    <cellStyle name="Calculation 9 3 2 2 3 8" xfId="40527"/>
    <cellStyle name="Calculation 9 3 2 2 3 9" xfId="42886"/>
    <cellStyle name="Calculation 9 3 2 2 4" xfId="20040"/>
    <cellStyle name="Calculation 9 3 2 2 4 2" xfId="27974"/>
    <cellStyle name="Calculation 9 3 2 2 4 3" xfId="30545"/>
    <cellStyle name="Calculation 9 3 2 2 4 4" xfId="32987"/>
    <cellStyle name="Calculation 9 3 2 2 4 5" xfId="35391"/>
    <cellStyle name="Calculation 9 3 2 2 4 6" xfId="37604"/>
    <cellStyle name="Calculation 9 3 2 2 4 7" xfId="25087"/>
    <cellStyle name="Calculation 9 3 2 2 4 8" xfId="40225"/>
    <cellStyle name="Calculation 9 3 2 2 4 9" xfId="42584"/>
    <cellStyle name="Calculation 9 3 2 2 5" xfId="24918"/>
    <cellStyle name="Calculation 9 3 2 2 6" xfId="25409"/>
    <cellStyle name="Calculation 9 3 2 2 7" xfId="21014"/>
    <cellStyle name="Calculation 9 3 2 2 8" xfId="24408"/>
    <cellStyle name="Calculation 9 3 2 2 9" xfId="38213"/>
    <cellStyle name="Calculation 9 3 2 3" xfId="19448"/>
    <cellStyle name="Calculation 9 3 2 3 2" xfId="27382"/>
    <cellStyle name="Calculation 9 3 2 3 3" xfId="29954"/>
    <cellStyle name="Calculation 9 3 2 3 4" xfId="32396"/>
    <cellStyle name="Calculation 9 3 2 3 5" xfId="34800"/>
    <cellStyle name="Calculation 9 3 2 3 6" xfId="37045"/>
    <cellStyle name="Calculation 9 3 2 3 7" xfId="25354"/>
    <cellStyle name="Calculation 9 3 2 3 8" xfId="39634"/>
    <cellStyle name="Calculation 9 3 2 3 9" xfId="41993"/>
    <cellStyle name="Calculation 9 3 2 4" xfId="19235"/>
    <cellStyle name="Calculation 9 3 2 4 2" xfId="27169"/>
    <cellStyle name="Calculation 9 3 2 4 3" xfId="29741"/>
    <cellStyle name="Calculation 9 3 2 4 4" xfId="32183"/>
    <cellStyle name="Calculation 9 3 2 4 5" xfId="34587"/>
    <cellStyle name="Calculation 9 3 2 4 6" xfId="36832"/>
    <cellStyle name="Calculation 9 3 2 4 7" xfId="22018"/>
    <cellStyle name="Calculation 9 3 2 4 8" xfId="39421"/>
    <cellStyle name="Calculation 9 3 2 4 9" xfId="41780"/>
    <cellStyle name="Calculation 9 3 2 5" xfId="19213"/>
    <cellStyle name="Calculation 9 3 2 5 2" xfId="27147"/>
    <cellStyle name="Calculation 9 3 2 5 3" xfId="29719"/>
    <cellStyle name="Calculation 9 3 2 5 4" xfId="32161"/>
    <cellStyle name="Calculation 9 3 2 5 5" xfId="34565"/>
    <cellStyle name="Calculation 9 3 2 5 6" xfId="36810"/>
    <cellStyle name="Calculation 9 3 2 5 7" xfId="23487"/>
    <cellStyle name="Calculation 9 3 2 5 8" xfId="39399"/>
    <cellStyle name="Calculation 9 3 2 5 9" xfId="41758"/>
    <cellStyle name="Calculation 9 3 2 6" xfId="21910"/>
    <cellStyle name="Calculation 9 3 2 7" xfId="23585"/>
    <cellStyle name="Calculation 9 3 2 8" xfId="22344"/>
    <cellStyle name="Calculation 9 3 2 9" xfId="23076"/>
    <cellStyle name="Calculation 9 3 20" xfId="22682"/>
    <cellStyle name="Calculation 9 3 21" xfId="22799"/>
    <cellStyle name="Calculation 9 3 22" xfId="22787"/>
    <cellStyle name="Calculation 9 3 3" xfId="2649"/>
    <cellStyle name="Calculation 9 3 3 10" xfId="22685"/>
    <cellStyle name="Calculation 9 3 3 11" xfId="24636"/>
    <cellStyle name="Calculation 9 3 3 12" xfId="26003"/>
    <cellStyle name="Calculation 9 3 3 2" xfId="15208"/>
    <cellStyle name="Calculation 9 3 3 2 10" xfId="22439"/>
    <cellStyle name="Calculation 9 3 3 2 11" xfId="22976"/>
    <cellStyle name="Calculation 9 3 3 2 2" xfId="20140"/>
    <cellStyle name="Calculation 9 3 3 2 2 2" xfId="28074"/>
    <cellStyle name="Calculation 9 3 3 2 2 3" xfId="30645"/>
    <cellStyle name="Calculation 9 3 3 2 2 4" xfId="33087"/>
    <cellStyle name="Calculation 9 3 3 2 2 5" xfId="35491"/>
    <cellStyle name="Calculation 9 3 3 2 2 6" xfId="37699"/>
    <cellStyle name="Calculation 9 3 3 2 2 7" xfId="24574"/>
    <cellStyle name="Calculation 9 3 3 2 2 8" xfId="40325"/>
    <cellStyle name="Calculation 9 3 3 2 2 9" xfId="42684"/>
    <cellStyle name="Calculation 9 3 3 2 3" xfId="20104"/>
    <cellStyle name="Calculation 9 3 3 2 3 2" xfId="28038"/>
    <cellStyle name="Calculation 9 3 3 2 3 3" xfId="30609"/>
    <cellStyle name="Calculation 9 3 3 2 3 4" xfId="33051"/>
    <cellStyle name="Calculation 9 3 3 2 3 5" xfId="35455"/>
    <cellStyle name="Calculation 9 3 3 2 3 6" xfId="37663"/>
    <cellStyle name="Calculation 9 3 3 2 3 7" xfId="24638"/>
    <cellStyle name="Calculation 9 3 3 2 3 8" xfId="40289"/>
    <cellStyle name="Calculation 9 3 3 2 3 9" xfId="42648"/>
    <cellStyle name="Calculation 9 3 3 2 4" xfId="20098"/>
    <cellStyle name="Calculation 9 3 3 2 4 2" xfId="28032"/>
    <cellStyle name="Calculation 9 3 3 2 4 3" xfId="30603"/>
    <cellStyle name="Calculation 9 3 3 2 4 4" xfId="33045"/>
    <cellStyle name="Calculation 9 3 3 2 4 5" xfId="35449"/>
    <cellStyle name="Calculation 9 3 3 2 4 6" xfId="37657"/>
    <cellStyle name="Calculation 9 3 3 2 4 7" xfId="25271"/>
    <cellStyle name="Calculation 9 3 3 2 4 8" xfId="40283"/>
    <cellStyle name="Calculation 9 3 3 2 4 9" xfId="42642"/>
    <cellStyle name="Calculation 9 3 3 2 5" xfId="24919"/>
    <cellStyle name="Calculation 9 3 3 2 6" xfId="21255"/>
    <cellStyle name="Calculation 9 3 3 2 7" xfId="24177"/>
    <cellStyle name="Calculation 9 3 3 2 8" xfId="25762"/>
    <cellStyle name="Calculation 9 3 3 2 9" xfId="38267"/>
    <cellStyle name="Calculation 9 3 3 3" xfId="19447"/>
    <cellStyle name="Calculation 9 3 3 3 2" xfId="27381"/>
    <cellStyle name="Calculation 9 3 3 3 3" xfId="29953"/>
    <cellStyle name="Calculation 9 3 3 3 4" xfId="32395"/>
    <cellStyle name="Calculation 9 3 3 3 5" xfId="34799"/>
    <cellStyle name="Calculation 9 3 3 3 6" xfId="37044"/>
    <cellStyle name="Calculation 9 3 3 3 7" xfId="22043"/>
    <cellStyle name="Calculation 9 3 3 3 8" xfId="39633"/>
    <cellStyle name="Calculation 9 3 3 3 9" xfId="41992"/>
    <cellStyle name="Calculation 9 3 3 4" xfId="19234"/>
    <cellStyle name="Calculation 9 3 3 4 2" xfId="27168"/>
    <cellStyle name="Calculation 9 3 3 4 3" xfId="29740"/>
    <cellStyle name="Calculation 9 3 3 4 4" xfId="32182"/>
    <cellStyle name="Calculation 9 3 3 4 5" xfId="34586"/>
    <cellStyle name="Calculation 9 3 3 4 6" xfId="36831"/>
    <cellStyle name="Calculation 9 3 3 4 7" xfId="31402"/>
    <cellStyle name="Calculation 9 3 3 4 8" xfId="39420"/>
    <cellStyle name="Calculation 9 3 3 4 9" xfId="41779"/>
    <cellStyle name="Calculation 9 3 3 5" xfId="19214"/>
    <cellStyle name="Calculation 9 3 3 5 2" xfId="27148"/>
    <cellStyle name="Calculation 9 3 3 5 3" xfId="29720"/>
    <cellStyle name="Calculation 9 3 3 5 4" xfId="32162"/>
    <cellStyle name="Calculation 9 3 3 5 5" xfId="34566"/>
    <cellStyle name="Calculation 9 3 3 5 6" xfId="36811"/>
    <cellStyle name="Calculation 9 3 3 5 7" xfId="24529"/>
    <cellStyle name="Calculation 9 3 3 5 8" xfId="39400"/>
    <cellStyle name="Calculation 9 3 3 5 9" xfId="41759"/>
    <cellStyle name="Calculation 9 3 3 6" xfId="21911"/>
    <cellStyle name="Calculation 9 3 3 7" xfId="23584"/>
    <cellStyle name="Calculation 9 3 3 8" xfId="22345"/>
    <cellStyle name="Calculation 9 3 3 9" xfId="23075"/>
    <cellStyle name="Calculation 9 3 4" xfId="2650"/>
    <cellStyle name="Calculation 9 3 4 10" xfId="22686"/>
    <cellStyle name="Calculation 9 3 4 11" xfId="21382"/>
    <cellStyle name="Calculation 9 3 4 12" xfId="22789"/>
    <cellStyle name="Calculation 9 3 4 2" xfId="15209"/>
    <cellStyle name="Calculation 9 3 4 2 10" xfId="23031"/>
    <cellStyle name="Calculation 9 3 4 2 11" xfId="38404"/>
    <cellStyle name="Calculation 9 3 4 2 2" xfId="18722"/>
    <cellStyle name="Calculation 9 3 4 2 2 2" xfId="26656"/>
    <cellStyle name="Calculation 9 3 4 2 2 3" xfId="29228"/>
    <cellStyle name="Calculation 9 3 4 2 2 4" xfId="31670"/>
    <cellStyle name="Calculation 9 3 4 2 2 5" xfId="34074"/>
    <cellStyle name="Calculation 9 3 4 2 2 6" xfId="36326"/>
    <cellStyle name="Calculation 9 3 4 2 2 7" xfId="25756"/>
    <cellStyle name="Calculation 9 3 4 2 2 8" xfId="38908"/>
    <cellStyle name="Calculation 9 3 4 2 2 9" xfId="41267"/>
    <cellStyle name="Calculation 9 3 4 2 3" xfId="20346"/>
    <cellStyle name="Calculation 9 3 4 2 3 2" xfId="28280"/>
    <cellStyle name="Calculation 9 3 4 2 3 3" xfId="30851"/>
    <cellStyle name="Calculation 9 3 4 2 3 4" xfId="33293"/>
    <cellStyle name="Calculation 9 3 4 2 3 5" xfId="35697"/>
    <cellStyle name="Calculation 9 3 4 2 3 6" xfId="37899"/>
    <cellStyle name="Calculation 9 3 4 2 3 7" xfId="25000"/>
    <cellStyle name="Calculation 9 3 4 2 3 8" xfId="40531"/>
    <cellStyle name="Calculation 9 3 4 2 3 9" xfId="42890"/>
    <cellStyle name="Calculation 9 3 4 2 4" xfId="19703"/>
    <cellStyle name="Calculation 9 3 4 2 4 2" xfId="27637"/>
    <cellStyle name="Calculation 9 3 4 2 4 3" xfId="30209"/>
    <cellStyle name="Calculation 9 3 4 2 4 4" xfId="32651"/>
    <cellStyle name="Calculation 9 3 4 2 4 5" xfId="35055"/>
    <cellStyle name="Calculation 9 3 4 2 4 6" xfId="37300"/>
    <cellStyle name="Calculation 9 3 4 2 4 7" xfId="24949"/>
    <cellStyle name="Calculation 9 3 4 2 4 8" xfId="39889"/>
    <cellStyle name="Calculation 9 3 4 2 4 9" xfId="42248"/>
    <cellStyle name="Calculation 9 3 4 2 5" xfId="24920"/>
    <cellStyle name="Calculation 9 3 4 2 6" xfId="25408"/>
    <cellStyle name="Calculation 9 3 4 2 7" xfId="25178"/>
    <cellStyle name="Calculation 9 3 4 2 8" xfId="21131"/>
    <cellStyle name="Calculation 9 3 4 2 9" xfId="38412"/>
    <cellStyle name="Calculation 9 3 4 3" xfId="19446"/>
    <cellStyle name="Calculation 9 3 4 3 2" xfId="27380"/>
    <cellStyle name="Calculation 9 3 4 3 3" xfId="29952"/>
    <cellStyle name="Calculation 9 3 4 3 4" xfId="32394"/>
    <cellStyle name="Calculation 9 3 4 3 5" xfId="34798"/>
    <cellStyle name="Calculation 9 3 4 3 6" xfId="37043"/>
    <cellStyle name="Calculation 9 3 4 3 7" xfId="21468"/>
    <cellStyle name="Calculation 9 3 4 3 8" xfId="39632"/>
    <cellStyle name="Calculation 9 3 4 3 9" xfId="41991"/>
    <cellStyle name="Calculation 9 3 4 4" xfId="20380"/>
    <cellStyle name="Calculation 9 3 4 4 2" xfId="28314"/>
    <cellStyle name="Calculation 9 3 4 4 3" xfId="30883"/>
    <cellStyle name="Calculation 9 3 4 4 4" xfId="33325"/>
    <cellStyle name="Calculation 9 3 4 4 5" xfId="35729"/>
    <cellStyle name="Calculation 9 3 4 4 6" xfId="37931"/>
    <cellStyle name="Calculation 9 3 4 4 7" xfId="38417"/>
    <cellStyle name="Calculation 9 3 4 4 8" xfId="40563"/>
    <cellStyle name="Calculation 9 3 4 4 9" xfId="42922"/>
    <cellStyle name="Calculation 9 3 4 5" xfId="19215"/>
    <cellStyle name="Calculation 9 3 4 5 2" xfId="27149"/>
    <cellStyle name="Calculation 9 3 4 5 3" xfId="29721"/>
    <cellStyle name="Calculation 9 3 4 5 4" xfId="32163"/>
    <cellStyle name="Calculation 9 3 4 5 5" xfId="34567"/>
    <cellStyle name="Calculation 9 3 4 5 6" xfId="36812"/>
    <cellStyle name="Calculation 9 3 4 5 7" xfId="20742"/>
    <cellStyle name="Calculation 9 3 4 5 8" xfId="39401"/>
    <cellStyle name="Calculation 9 3 4 5 9" xfId="41760"/>
    <cellStyle name="Calculation 9 3 4 6" xfId="21912"/>
    <cellStyle name="Calculation 9 3 4 7" xfId="23583"/>
    <cellStyle name="Calculation 9 3 4 8" xfId="22346"/>
    <cellStyle name="Calculation 9 3 4 9" xfId="23074"/>
    <cellStyle name="Calculation 9 3 5" xfId="2651"/>
    <cellStyle name="Calculation 9 3 5 10" xfId="22687"/>
    <cellStyle name="Calculation 9 3 5 11" xfId="21951"/>
    <cellStyle name="Calculation 9 3 5 12" xfId="38587"/>
    <cellStyle name="Calculation 9 3 5 2" xfId="15210"/>
    <cellStyle name="Calculation 9 3 5 2 10" xfId="25681"/>
    <cellStyle name="Calculation 9 3 5 2 11" xfId="22977"/>
    <cellStyle name="Calculation 9 3 5 2 2" xfId="20139"/>
    <cellStyle name="Calculation 9 3 5 2 2 2" xfId="28073"/>
    <cellStyle name="Calculation 9 3 5 2 2 3" xfId="30644"/>
    <cellStyle name="Calculation 9 3 5 2 2 4" xfId="33086"/>
    <cellStyle name="Calculation 9 3 5 2 2 5" xfId="35490"/>
    <cellStyle name="Calculation 9 3 5 2 2 6" xfId="37698"/>
    <cellStyle name="Calculation 9 3 5 2 2 7" xfId="21220"/>
    <cellStyle name="Calculation 9 3 5 2 2 8" xfId="40324"/>
    <cellStyle name="Calculation 9 3 5 2 2 9" xfId="42683"/>
    <cellStyle name="Calculation 9 3 5 2 3" xfId="19823"/>
    <cellStyle name="Calculation 9 3 5 2 3 2" xfId="27757"/>
    <cellStyle name="Calculation 9 3 5 2 3 3" xfId="30329"/>
    <cellStyle name="Calculation 9 3 5 2 3 4" xfId="32771"/>
    <cellStyle name="Calculation 9 3 5 2 3 5" xfId="35175"/>
    <cellStyle name="Calculation 9 3 5 2 3 6" xfId="37410"/>
    <cellStyle name="Calculation 9 3 5 2 3 7" xfId="24557"/>
    <cellStyle name="Calculation 9 3 5 2 3 8" xfId="40009"/>
    <cellStyle name="Calculation 9 3 5 2 3 9" xfId="42368"/>
    <cellStyle name="Calculation 9 3 5 2 4" xfId="18629"/>
    <cellStyle name="Calculation 9 3 5 2 4 2" xfId="26563"/>
    <cellStyle name="Calculation 9 3 5 2 4 3" xfId="29135"/>
    <cellStyle name="Calculation 9 3 5 2 4 4" xfId="31577"/>
    <cellStyle name="Calculation 9 3 5 2 4 5" xfId="33981"/>
    <cellStyle name="Calculation 9 3 5 2 4 6" xfId="36239"/>
    <cellStyle name="Calculation 9 3 5 2 4 7" xfId="20896"/>
    <cellStyle name="Calculation 9 3 5 2 4 8" xfId="38815"/>
    <cellStyle name="Calculation 9 3 5 2 4 9" xfId="41174"/>
    <cellStyle name="Calculation 9 3 5 2 5" xfId="24921"/>
    <cellStyle name="Calculation 9 3 5 2 6" xfId="21254"/>
    <cellStyle name="Calculation 9 3 5 2 7" xfId="24178"/>
    <cellStyle name="Calculation 9 3 5 2 8" xfId="25765"/>
    <cellStyle name="Calculation 9 3 5 2 9" xfId="38313"/>
    <cellStyle name="Calculation 9 3 5 3" xfId="19445"/>
    <cellStyle name="Calculation 9 3 5 3 2" xfId="27379"/>
    <cellStyle name="Calculation 9 3 5 3 3" xfId="29951"/>
    <cellStyle name="Calculation 9 3 5 3 4" xfId="32393"/>
    <cellStyle name="Calculation 9 3 5 3 5" xfId="34797"/>
    <cellStyle name="Calculation 9 3 5 3 6" xfId="37042"/>
    <cellStyle name="Calculation 9 3 5 3 7" xfId="21563"/>
    <cellStyle name="Calculation 9 3 5 3 8" xfId="39631"/>
    <cellStyle name="Calculation 9 3 5 3 9" xfId="41990"/>
    <cellStyle name="Calculation 9 3 5 4" xfId="19233"/>
    <cellStyle name="Calculation 9 3 5 4 2" xfId="27167"/>
    <cellStyle name="Calculation 9 3 5 4 3" xfId="29739"/>
    <cellStyle name="Calculation 9 3 5 4 4" xfId="32181"/>
    <cellStyle name="Calculation 9 3 5 4 5" xfId="34585"/>
    <cellStyle name="Calculation 9 3 5 4 6" xfId="36830"/>
    <cellStyle name="Calculation 9 3 5 4 7" xfId="28944"/>
    <cellStyle name="Calculation 9 3 5 4 8" xfId="39419"/>
    <cellStyle name="Calculation 9 3 5 4 9" xfId="41778"/>
    <cellStyle name="Calculation 9 3 5 5" xfId="20274"/>
    <cellStyle name="Calculation 9 3 5 5 2" xfId="28208"/>
    <cellStyle name="Calculation 9 3 5 5 3" xfId="30779"/>
    <cellStyle name="Calculation 9 3 5 5 4" xfId="33221"/>
    <cellStyle name="Calculation 9 3 5 5 5" xfId="35625"/>
    <cellStyle name="Calculation 9 3 5 5 6" xfId="37833"/>
    <cellStyle name="Calculation 9 3 5 5 7" xfId="23999"/>
    <cellStyle name="Calculation 9 3 5 5 8" xfId="40459"/>
    <cellStyle name="Calculation 9 3 5 5 9" xfId="42818"/>
    <cellStyle name="Calculation 9 3 5 6" xfId="21913"/>
    <cellStyle name="Calculation 9 3 5 7" xfId="26160"/>
    <cellStyle name="Calculation 9 3 5 8" xfId="28828"/>
    <cellStyle name="Calculation 9 3 5 9" xfId="31296"/>
    <cellStyle name="Calculation 9 3 6" xfId="2652"/>
    <cellStyle name="Calculation 9 3 6 10" xfId="22688"/>
    <cellStyle name="Calculation 9 3 6 11" xfId="25532"/>
    <cellStyle name="Calculation 9 3 6 12" xfId="26004"/>
    <cellStyle name="Calculation 9 3 6 2" xfId="15211"/>
    <cellStyle name="Calculation 9 3 6 2 10" xfId="25895"/>
    <cellStyle name="Calculation 9 3 6 2 11" xfId="25686"/>
    <cellStyle name="Calculation 9 3 6 2 2" xfId="18721"/>
    <cellStyle name="Calculation 9 3 6 2 2 2" xfId="26655"/>
    <cellStyle name="Calculation 9 3 6 2 2 3" xfId="29227"/>
    <cellStyle name="Calculation 9 3 6 2 2 4" xfId="31669"/>
    <cellStyle name="Calculation 9 3 6 2 2 5" xfId="34073"/>
    <cellStyle name="Calculation 9 3 6 2 2 6" xfId="36325"/>
    <cellStyle name="Calculation 9 3 6 2 2 7" xfId="24225"/>
    <cellStyle name="Calculation 9 3 6 2 2 8" xfId="38907"/>
    <cellStyle name="Calculation 9 3 6 2 2 9" xfId="41266"/>
    <cellStyle name="Calculation 9 3 6 2 3" xfId="18928"/>
    <cellStyle name="Calculation 9 3 6 2 3 2" xfId="26862"/>
    <cellStyle name="Calculation 9 3 6 2 3 3" xfId="29434"/>
    <cellStyle name="Calculation 9 3 6 2 3 4" xfId="31876"/>
    <cellStyle name="Calculation 9 3 6 2 3 5" xfId="34280"/>
    <cellStyle name="Calculation 9 3 6 2 3 6" xfId="36525"/>
    <cellStyle name="Calculation 9 3 6 2 3 7" xfId="28946"/>
    <cellStyle name="Calculation 9 3 6 2 3 8" xfId="39114"/>
    <cellStyle name="Calculation 9 3 6 2 3 9" xfId="41473"/>
    <cellStyle name="Calculation 9 3 6 2 4" xfId="19704"/>
    <cellStyle name="Calculation 9 3 6 2 4 2" xfId="27638"/>
    <cellStyle name="Calculation 9 3 6 2 4 3" xfId="30210"/>
    <cellStyle name="Calculation 9 3 6 2 4 4" xfId="32652"/>
    <cellStyle name="Calculation 9 3 6 2 4 5" xfId="35056"/>
    <cellStyle name="Calculation 9 3 6 2 4 6" xfId="37301"/>
    <cellStyle name="Calculation 9 3 6 2 4 7" xfId="23547"/>
    <cellStyle name="Calculation 9 3 6 2 4 8" xfId="39890"/>
    <cellStyle name="Calculation 9 3 6 2 4 9" xfId="42249"/>
    <cellStyle name="Calculation 9 3 6 2 5" xfId="24922"/>
    <cellStyle name="Calculation 9 3 6 2 6" xfId="21253"/>
    <cellStyle name="Calculation 9 3 6 2 7" xfId="21017"/>
    <cellStyle name="Calculation 9 3 6 2 8" xfId="21130"/>
    <cellStyle name="Calculation 9 3 6 2 9" xfId="38162"/>
    <cellStyle name="Calculation 9 3 6 3" xfId="19444"/>
    <cellStyle name="Calculation 9 3 6 3 2" xfId="27378"/>
    <cellStyle name="Calculation 9 3 6 3 3" xfId="29950"/>
    <cellStyle name="Calculation 9 3 6 3 4" xfId="32392"/>
    <cellStyle name="Calculation 9 3 6 3 5" xfId="34796"/>
    <cellStyle name="Calculation 9 3 6 3 6" xfId="37041"/>
    <cellStyle name="Calculation 9 3 6 3 7" xfId="23515"/>
    <cellStyle name="Calculation 9 3 6 3 8" xfId="39630"/>
    <cellStyle name="Calculation 9 3 6 3 9" xfId="41989"/>
    <cellStyle name="Calculation 9 3 6 4" xfId="19232"/>
    <cellStyle name="Calculation 9 3 6 4 2" xfId="27166"/>
    <cellStyle name="Calculation 9 3 6 4 3" xfId="29738"/>
    <cellStyle name="Calculation 9 3 6 4 4" xfId="32180"/>
    <cellStyle name="Calculation 9 3 6 4 5" xfId="34584"/>
    <cellStyle name="Calculation 9 3 6 4 6" xfId="36829"/>
    <cellStyle name="Calculation 9 3 6 4 7" xfId="23491"/>
    <cellStyle name="Calculation 9 3 6 4 8" xfId="39418"/>
    <cellStyle name="Calculation 9 3 6 4 9" xfId="41777"/>
    <cellStyle name="Calculation 9 3 6 5" xfId="19216"/>
    <cellStyle name="Calculation 9 3 6 5 2" xfId="27150"/>
    <cellStyle name="Calculation 9 3 6 5 3" xfId="29722"/>
    <cellStyle name="Calculation 9 3 6 5 4" xfId="32164"/>
    <cellStyle name="Calculation 9 3 6 5 5" xfId="34568"/>
    <cellStyle name="Calculation 9 3 6 5 6" xfId="36813"/>
    <cellStyle name="Calculation 9 3 6 5 7" xfId="23948"/>
    <cellStyle name="Calculation 9 3 6 5 8" xfId="39402"/>
    <cellStyle name="Calculation 9 3 6 5 9" xfId="41761"/>
    <cellStyle name="Calculation 9 3 6 6" xfId="21914"/>
    <cellStyle name="Calculation 9 3 6 7" xfId="23582"/>
    <cellStyle name="Calculation 9 3 6 8" xfId="22347"/>
    <cellStyle name="Calculation 9 3 6 9" xfId="23073"/>
    <cellStyle name="Calculation 9 3 7" xfId="2653"/>
    <cellStyle name="Calculation 9 3 7 10" xfId="22689"/>
    <cellStyle name="Calculation 9 3 7 11" xfId="25581"/>
    <cellStyle name="Calculation 9 3 7 12" xfId="38586"/>
    <cellStyle name="Calculation 9 3 7 2" xfId="15212"/>
    <cellStyle name="Calculation 9 3 7 2 10" xfId="24656"/>
    <cellStyle name="Calculation 9 3 7 2 11" xfId="24028"/>
    <cellStyle name="Calculation 9 3 7 2 2" xfId="20134"/>
    <cellStyle name="Calculation 9 3 7 2 2 2" xfId="28068"/>
    <cellStyle name="Calculation 9 3 7 2 2 3" xfId="30639"/>
    <cellStyle name="Calculation 9 3 7 2 2 4" xfId="33081"/>
    <cellStyle name="Calculation 9 3 7 2 2 5" xfId="35485"/>
    <cellStyle name="Calculation 9 3 7 2 2 6" xfId="37693"/>
    <cellStyle name="Calculation 9 3 7 2 2 7" xfId="25085"/>
    <cellStyle name="Calculation 9 3 7 2 2 8" xfId="40319"/>
    <cellStyle name="Calculation 9 3 7 2 2 9" xfId="42678"/>
    <cellStyle name="Calculation 9 3 7 2 3" xfId="19820"/>
    <cellStyle name="Calculation 9 3 7 2 3 2" xfId="27754"/>
    <cellStyle name="Calculation 9 3 7 2 3 3" xfId="30326"/>
    <cellStyle name="Calculation 9 3 7 2 3 4" xfId="32768"/>
    <cellStyle name="Calculation 9 3 7 2 3 5" xfId="35172"/>
    <cellStyle name="Calculation 9 3 7 2 3 6" xfId="37407"/>
    <cellStyle name="Calculation 9 3 7 2 3 7" xfId="20926"/>
    <cellStyle name="Calculation 9 3 7 2 3 8" xfId="40006"/>
    <cellStyle name="Calculation 9 3 7 2 3 9" xfId="42365"/>
    <cellStyle name="Calculation 9 3 7 2 4" xfId="20374"/>
    <cellStyle name="Calculation 9 3 7 2 4 2" xfId="28308"/>
    <cellStyle name="Calculation 9 3 7 2 4 3" xfId="30879"/>
    <cellStyle name="Calculation 9 3 7 2 4 4" xfId="33321"/>
    <cellStyle name="Calculation 9 3 7 2 4 5" xfId="35725"/>
    <cellStyle name="Calculation 9 3 7 2 4 6" xfId="37927"/>
    <cellStyle name="Calculation 9 3 7 2 4 7" xfId="24317"/>
    <cellStyle name="Calculation 9 3 7 2 4 8" xfId="40559"/>
    <cellStyle name="Calculation 9 3 7 2 4 9" xfId="42918"/>
    <cellStyle name="Calculation 9 3 7 2 5" xfId="24923"/>
    <cellStyle name="Calculation 9 3 7 2 6" xfId="25402"/>
    <cellStyle name="Calculation 9 3 7 2 7" xfId="21015"/>
    <cellStyle name="Calculation 9 3 7 2 8" xfId="24407"/>
    <cellStyle name="Calculation 9 3 7 2 9" xfId="38386"/>
    <cellStyle name="Calculation 9 3 7 3" xfId="19443"/>
    <cellStyle name="Calculation 9 3 7 3 2" xfId="27377"/>
    <cellStyle name="Calculation 9 3 7 3 3" xfId="29949"/>
    <cellStyle name="Calculation 9 3 7 3 4" xfId="32391"/>
    <cellStyle name="Calculation 9 3 7 3 5" xfId="34795"/>
    <cellStyle name="Calculation 9 3 7 3 6" xfId="37040"/>
    <cellStyle name="Calculation 9 3 7 3 7" xfId="21564"/>
    <cellStyle name="Calculation 9 3 7 3 8" xfId="39629"/>
    <cellStyle name="Calculation 9 3 7 3 9" xfId="41988"/>
    <cellStyle name="Calculation 9 3 7 4" xfId="19231"/>
    <cellStyle name="Calculation 9 3 7 4 2" xfId="27165"/>
    <cellStyle name="Calculation 9 3 7 4 3" xfId="29737"/>
    <cellStyle name="Calculation 9 3 7 4 4" xfId="32179"/>
    <cellStyle name="Calculation 9 3 7 4 5" xfId="34583"/>
    <cellStyle name="Calculation 9 3 7 4 6" xfId="36828"/>
    <cellStyle name="Calculation 9 3 7 4 7" xfId="22017"/>
    <cellStyle name="Calculation 9 3 7 4 8" xfId="39417"/>
    <cellStyle name="Calculation 9 3 7 4 9" xfId="41776"/>
    <cellStyle name="Calculation 9 3 7 5" xfId="18648"/>
    <cellStyle name="Calculation 9 3 7 5 2" xfId="26582"/>
    <cellStyle name="Calculation 9 3 7 5 3" xfId="29154"/>
    <cellStyle name="Calculation 9 3 7 5 4" xfId="31596"/>
    <cellStyle name="Calculation 9 3 7 5 5" xfId="34000"/>
    <cellStyle name="Calculation 9 3 7 5 6" xfId="36257"/>
    <cellStyle name="Calculation 9 3 7 5 7" xfId="31396"/>
    <cellStyle name="Calculation 9 3 7 5 8" xfId="38834"/>
    <cellStyle name="Calculation 9 3 7 5 9" xfId="41193"/>
    <cellStyle name="Calculation 9 3 7 6" xfId="21915"/>
    <cellStyle name="Calculation 9 3 7 7" xfId="26159"/>
    <cellStyle name="Calculation 9 3 7 8" xfId="28827"/>
    <cellStyle name="Calculation 9 3 7 9" xfId="31295"/>
    <cellStyle name="Calculation 9 3 8" xfId="2654"/>
    <cellStyle name="Calculation 9 3 8 10" xfId="22690"/>
    <cellStyle name="Calculation 9 3 8 11" xfId="22798"/>
    <cellStyle name="Calculation 9 3 8 12" xfId="22790"/>
    <cellStyle name="Calculation 9 3 8 2" xfId="15213"/>
    <cellStyle name="Calculation 9 3 8 2 10" xfId="22438"/>
    <cellStyle name="Calculation 9 3 8 2 11" xfId="22978"/>
    <cellStyle name="Calculation 9 3 8 2 2" xfId="20138"/>
    <cellStyle name="Calculation 9 3 8 2 2 2" xfId="28072"/>
    <cellStyle name="Calculation 9 3 8 2 2 3" xfId="30643"/>
    <cellStyle name="Calculation 9 3 8 2 2 4" xfId="33085"/>
    <cellStyle name="Calculation 9 3 8 2 2 5" xfId="35489"/>
    <cellStyle name="Calculation 9 3 8 2 2 6" xfId="37697"/>
    <cellStyle name="Calculation 9 3 8 2 2 7" xfId="24993"/>
    <cellStyle name="Calculation 9 3 8 2 2 8" xfId="40323"/>
    <cellStyle name="Calculation 9 3 8 2 2 9" xfId="42682"/>
    <cellStyle name="Calculation 9 3 8 2 3" xfId="19822"/>
    <cellStyle name="Calculation 9 3 8 2 3 2" xfId="27756"/>
    <cellStyle name="Calculation 9 3 8 2 3 3" xfId="30328"/>
    <cellStyle name="Calculation 9 3 8 2 3 4" xfId="32770"/>
    <cellStyle name="Calculation 9 3 8 2 3 5" xfId="35174"/>
    <cellStyle name="Calculation 9 3 8 2 3 6" xfId="37409"/>
    <cellStyle name="Calculation 9 3 8 2 3 7" xfId="24271"/>
    <cellStyle name="Calculation 9 3 8 2 3 8" xfId="40008"/>
    <cellStyle name="Calculation 9 3 8 2 3 9" xfId="42367"/>
    <cellStyle name="Calculation 9 3 8 2 4" xfId="18920"/>
    <cellStyle name="Calculation 9 3 8 2 4 2" xfId="26854"/>
    <cellStyle name="Calculation 9 3 8 2 4 3" xfId="29426"/>
    <cellStyle name="Calculation 9 3 8 2 4 4" xfId="31868"/>
    <cellStyle name="Calculation 9 3 8 2 4 5" xfId="34272"/>
    <cellStyle name="Calculation 9 3 8 2 4 6" xfId="36517"/>
    <cellStyle name="Calculation 9 3 8 2 4 7" xfId="23931"/>
    <cellStyle name="Calculation 9 3 8 2 4 8" xfId="39106"/>
    <cellStyle name="Calculation 9 3 8 2 4 9" xfId="41465"/>
    <cellStyle name="Calculation 9 3 8 2 5" xfId="24924"/>
    <cellStyle name="Calculation 9 3 8 2 6" xfId="25406"/>
    <cellStyle name="Calculation 9 3 8 2 7" xfId="24179"/>
    <cellStyle name="Calculation 9 3 8 2 8" xfId="21607"/>
    <cellStyle name="Calculation 9 3 8 2 9" xfId="24398"/>
    <cellStyle name="Calculation 9 3 8 3" xfId="20387"/>
    <cellStyle name="Calculation 9 3 8 3 2" xfId="28321"/>
    <cellStyle name="Calculation 9 3 8 3 3" xfId="30890"/>
    <cellStyle name="Calculation 9 3 8 3 4" xfId="33332"/>
    <cellStyle name="Calculation 9 3 8 3 5" xfId="35736"/>
    <cellStyle name="Calculation 9 3 8 3 6" xfId="37938"/>
    <cellStyle name="Calculation 9 3 8 3 7" xfId="35767"/>
    <cellStyle name="Calculation 9 3 8 3 8" xfId="40570"/>
    <cellStyle name="Calculation 9 3 8 3 9" xfId="42929"/>
    <cellStyle name="Calculation 9 3 8 4" xfId="19230"/>
    <cellStyle name="Calculation 9 3 8 4 2" xfId="27164"/>
    <cellStyle name="Calculation 9 3 8 4 3" xfId="29736"/>
    <cellStyle name="Calculation 9 3 8 4 4" xfId="32178"/>
    <cellStyle name="Calculation 9 3 8 4 5" xfId="34582"/>
    <cellStyle name="Calculation 9 3 8 4 6" xfId="36827"/>
    <cellStyle name="Calculation 9 3 8 4 7" xfId="23950"/>
    <cellStyle name="Calculation 9 3 8 4 8" xfId="39416"/>
    <cellStyle name="Calculation 9 3 8 4 9" xfId="41775"/>
    <cellStyle name="Calculation 9 3 8 5" xfId="19217"/>
    <cellStyle name="Calculation 9 3 8 5 2" xfId="27151"/>
    <cellStyle name="Calculation 9 3 8 5 3" xfId="29723"/>
    <cellStyle name="Calculation 9 3 8 5 4" xfId="32165"/>
    <cellStyle name="Calculation 9 3 8 5 5" xfId="34569"/>
    <cellStyle name="Calculation 9 3 8 5 6" xfId="36814"/>
    <cellStyle name="Calculation 9 3 8 5 7" xfId="31388"/>
    <cellStyle name="Calculation 9 3 8 5 8" xfId="39403"/>
    <cellStyle name="Calculation 9 3 8 5 9" xfId="41762"/>
    <cellStyle name="Calculation 9 3 8 6" xfId="21916"/>
    <cellStyle name="Calculation 9 3 8 7" xfId="23581"/>
    <cellStyle name="Calculation 9 3 8 8" xfId="22348"/>
    <cellStyle name="Calculation 9 3 8 9" xfId="23072"/>
    <cellStyle name="Calculation 9 3 9" xfId="2655"/>
    <cellStyle name="Calculation 9 3 9 10" xfId="22691"/>
    <cellStyle name="Calculation 9 3 9 11" xfId="22797"/>
    <cellStyle name="Calculation 9 3 9 12" xfId="26005"/>
    <cellStyle name="Calculation 9 3 9 2" xfId="15214"/>
    <cellStyle name="Calculation 9 3 9 2 10" xfId="28959"/>
    <cellStyle name="Calculation 9 3 9 2 11" xfId="38398"/>
    <cellStyle name="Calculation 9 3 9 2 2" xfId="18720"/>
    <cellStyle name="Calculation 9 3 9 2 2 2" xfId="26654"/>
    <cellStyle name="Calculation 9 3 9 2 2 3" xfId="29226"/>
    <cellStyle name="Calculation 9 3 9 2 2 4" xfId="31668"/>
    <cellStyle name="Calculation 9 3 9 2 2 5" xfId="34072"/>
    <cellStyle name="Calculation 9 3 9 2 2 6" xfId="36324"/>
    <cellStyle name="Calculation 9 3 9 2 2 7" xfId="23387"/>
    <cellStyle name="Calculation 9 3 9 2 2 8" xfId="38906"/>
    <cellStyle name="Calculation 9 3 9 2 2 9" xfId="41265"/>
    <cellStyle name="Calculation 9 3 9 2 3" xfId="20345"/>
    <cellStyle name="Calculation 9 3 9 2 3 2" xfId="28279"/>
    <cellStyle name="Calculation 9 3 9 2 3 3" xfId="30850"/>
    <cellStyle name="Calculation 9 3 9 2 3 4" xfId="33292"/>
    <cellStyle name="Calculation 9 3 9 2 3 5" xfId="35696"/>
    <cellStyle name="Calculation 9 3 9 2 3 6" xfId="37898"/>
    <cellStyle name="Calculation 9 3 9 2 3 7" xfId="22130"/>
    <cellStyle name="Calculation 9 3 9 2 3 8" xfId="40530"/>
    <cellStyle name="Calculation 9 3 9 2 3 9" xfId="42889"/>
    <cellStyle name="Calculation 9 3 9 2 4" xfId="20045"/>
    <cellStyle name="Calculation 9 3 9 2 4 2" xfId="27979"/>
    <cellStyle name="Calculation 9 3 9 2 4 3" xfId="30550"/>
    <cellStyle name="Calculation 9 3 9 2 4 4" xfId="32992"/>
    <cellStyle name="Calculation 9 3 9 2 4 5" xfId="35396"/>
    <cellStyle name="Calculation 9 3 9 2 4 6" xfId="37609"/>
    <cellStyle name="Calculation 9 3 9 2 4 7" xfId="20930"/>
    <cellStyle name="Calculation 9 3 9 2 4 8" xfId="40230"/>
    <cellStyle name="Calculation 9 3 9 2 4 9" xfId="42589"/>
    <cellStyle name="Calculation 9 3 9 2 5" xfId="24925"/>
    <cellStyle name="Calculation 9 3 9 2 6" xfId="21252"/>
    <cellStyle name="Calculation 9 3 9 2 7" xfId="25179"/>
    <cellStyle name="Calculation 9 3 9 2 8" xfId="25283"/>
    <cellStyle name="Calculation 9 3 9 2 9" xfId="36008"/>
    <cellStyle name="Calculation 9 3 9 3" xfId="19442"/>
    <cellStyle name="Calculation 9 3 9 3 2" xfId="27376"/>
    <cellStyle name="Calculation 9 3 9 3 3" xfId="29948"/>
    <cellStyle name="Calculation 9 3 9 3 4" xfId="32390"/>
    <cellStyle name="Calculation 9 3 9 3 5" xfId="34794"/>
    <cellStyle name="Calculation 9 3 9 3 6" xfId="37039"/>
    <cellStyle name="Calculation 9 3 9 3 7" xfId="21052"/>
    <cellStyle name="Calculation 9 3 9 3 8" xfId="39628"/>
    <cellStyle name="Calculation 9 3 9 3 9" xfId="41987"/>
    <cellStyle name="Calculation 9 3 9 4" xfId="19229"/>
    <cellStyle name="Calculation 9 3 9 4 2" xfId="27163"/>
    <cellStyle name="Calculation 9 3 9 4 3" xfId="29735"/>
    <cellStyle name="Calculation 9 3 9 4 4" xfId="32177"/>
    <cellStyle name="Calculation 9 3 9 4 5" xfId="34581"/>
    <cellStyle name="Calculation 9 3 9 4 6" xfId="36826"/>
    <cellStyle name="Calculation 9 3 9 4 7" xfId="31412"/>
    <cellStyle name="Calculation 9 3 9 4 8" xfId="39415"/>
    <cellStyle name="Calculation 9 3 9 4 9" xfId="41774"/>
    <cellStyle name="Calculation 9 3 9 5" xfId="19218"/>
    <cellStyle name="Calculation 9 3 9 5 2" xfId="27152"/>
    <cellStyle name="Calculation 9 3 9 5 3" xfId="29724"/>
    <cellStyle name="Calculation 9 3 9 5 4" xfId="32166"/>
    <cellStyle name="Calculation 9 3 9 5 5" xfId="34570"/>
    <cellStyle name="Calculation 9 3 9 5 6" xfId="36815"/>
    <cellStyle name="Calculation 9 3 9 5 7" xfId="25312"/>
    <cellStyle name="Calculation 9 3 9 5 8" xfId="39404"/>
    <cellStyle name="Calculation 9 3 9 5 9" xfId="41763"/>
    <cellStyle name="Calculation 9 3 9 6" xfId="21917"/>
    <cellStyle name="Calculation 9 3 9 7" xfId="23580"/>
    <cellStyle name="Calculation 9 3 9 8" xfId="22349"/>
    <cellStyle name="Calculation 9 3 9 9" xfId="23071"/>
    <cellStyle name="Calculation 9 4" xfId="2656"/>
    <cellStyle name="Calculation 9 4 10" xfId="23070"/>
    <cellStyle name="Calculation 9 4 11" xfId="22692"/>
    <cellStyle name="Calculation 9 4 12" xfId="28679"/>
    <cellStyle name="Calculation 9 4 13" xfId="26000"/>
    <cellStyle name="Calculation 9 4 2" xfId="15215"/>
    <cellStyle name="Calculation 9 4 2 10" xfId="21529"/>
    <cellStyle name="Calculation 9 4 2 11" xfId="22979"/>
    <cellStyle name="Calculation 9 4 2 2" xfId="20137"/>
    <cellStyle name="Calculation 9 4 2 2 2" xfId="28071"/>
    <cellStyle name="Calculation 9 4 2 2 3" xfId="30642"/>
    <cellStyle name="Calculation 9 4 2 2 4" xfId="33084"/>
    <cellStyle name="Calculation 9 4 2 2 5" xfId="35488"/>
    <cellStyle name="Calculation 9 4 2 2 6" xfId="37696"/>
    <cellStyle name="Calculation 9 4 2 2 7" xfId="24996"/>
    <cellStyle name="Calculation 9 4 2 2 8" xfId="40322"/>
    <cellStyle name="Calculation 9 4 2 2 9" xfId="42681"/>
    <cellStyle name="Calculation 9 4 2 3" xfId="18688"/>
    <cellStyle name="Calculation 9 4 2 3 2" xfId="26622"/>
    <cellStyle name="Calculation 9 4 2 3 3" xfId="29194"/>
    <cellStyle name="Calculation 9 4 2 3 4" xfId="31636"/>
    <cellStyle name="Calculation 9 4 2 3 5" xfId="34040"/>
    <cellStyle name="Calculation 9 4 2 3 6" xfId="36292"/>
    <cellStyle name="Calculation 9 4 2 3 7" xfId="23382"/>
    <cellStyle name="Calculation 9 4 2 3 8" xfId="38874"/>
    <cellStyle name="Calculation 9 4 2 3 9" xfId="41233"/>
    <cellStyle name="Calculation 9 4 2 4" xfId="19812"/>
    <cellStyle name="Calculation 9 4 2 4 2" xfId="27746"/>
    <cellStyle name="Calculation 9 4 2 4 3" xfId="30318"/>
    <cellStyle name="Calculation 9 4 2 4 4" xfId="32760"/>
    <cellStyle name="Calculation 9 4 2 4 5" xfId="35164"/>
    <cellStyle name="Calculation 9 4 2 4 6" xfId="37399"/>
    <cellStyle name="Calculation 9 4 2 4 7" xfId="24955"/>
    <cellStyle name="Calculation 9 4 2 4 8" xfId="39998"/>
    <cellStyle name="Calculation 9 4 2 4 9" xfId="42357"/>
    <cellStyle name="Calculation 9 4 2 5" xfId="24926"/>
    <cellStyle name="Calculation 9 4 2 6" xfId="25405"/>
    <cellStyle name="Calculation 9 4 2 7" xfId="24180"/>
    <cellStyle name="Calculation 9 4 2 8" xfId="25764"/>
    <cellStyle name="Calculation 9 4 2 9" xfId="38212"/>
    <cellStyle name="Calculation 9 4 3" xfId="17430"/>
    <cellStyle name="Calculation 9 4 3 10" xfId="21247"/>
    <cellStyle name="Calculation 9 4 3 11" xfId="38245"/>
    <cellStyle name="Calculation 9 4 3 2" xfId="19997"/>
    <cellStyle name="Calculation 9 4 3 2 2" xfId="27931"/>
    <cellStyle name="Calculation 9 4 3 2 3" xfId="30502"/>
    <cellStyle name="Calculation 9 4 3 2 4" xfId="32944"/>
    <cellStyle name="Calculation 9 4 3 2 5" xfId="35348"/>
    <cellStyle name="Calculation 9 4 3 2 6" xfId="37561"/>
    <cellStyle name="Calculation 9 4 3 2 7" xfId="22094"/>
    <cellStyle name="Calculation 9 4 3 2 8" xfId="40182"/>
    <cellStyle name="Calculation 9 4 3 2 9" xfId="42541"/>
    <cellStyle name="Calculation 9 4 3 3" xfId="20080"/>
    <cellStyle name="Calculation 9 4 3 3 2" xfId="28014"/>
    <cellStyle name="Calculation 9 4 3 3 3" xfId="30585"/>
    <cellStyle name="Calculation 9 4 3 3 4" xfId="33027"/>
    <cellStyle name="Calculation 9 4 3 3 5" xfId="35431"/>
    <cellStyle name="Calculation 9 4 3 3 6" xfId="37639"/>
    <cellStyle name="Calculation 9 4 3 3 7" xfId="23800"/>
    <cellStyle name="Calculation 9 4 3 3 8" xfId="40265"/>
    <cellStyle name="Calculation 9 4 3 3 9" xfId="42624"/>
    <cellStyle name="Calculation 9 4 3 4" xfId="20052"/>
    <cellStyle name="Calculation 9 4 3 4 2" xfId="27986"/>
    <cellStyle name="Calculation 9 4 3 4 3" xfId="30557"/>
    <cellStyle name="Calculation 9 4 3 4 4" xfId="32999"/>
    <cellStyle name="Calculation 9 4 3 4 5" xfId="35403"/>
    <cellStyle name="Calculation 9 4 3 4 6" xfId="37616"/>
    <cellStyle name="Calculation 9 4 3 4 7" xfId="24058"/>
    <cellStyle name="Calculation 9 4 3 4 8" xfId="40237"/>
    <cellStyle name="Calculation 9 4 3 4 9" xfId="42596"/>
    <cellStyle name="Calculation 9 4 3 5" xfId="25890"/>
    <cellStyle name="Calculation 9 4 3 6" xfId="20810"/>
    <cellStyle name="Calculation 9 4 3 7" xfId="24612"/>
    <cellStyle name="Calculation 9 4 3 8" xfId="25559"/>
    <cellStyle name="Calculation 9 4 3 9" xfId="23294"/>
    <cellStyle name="Calculation 9 4 4" xfId="19441"/>
    <cellStyle name="Calculation 9 4 4 2" xfId="27375"/>
    <cellStyle name="Calculation 9 4 4 3" xfId="29947"/>
    <cellStyle name="Calculation 9 4 4 4" xfId="32389"/>
    <cellStyle name="Calculation 9 4 4 5" xfId="34793"/>
    <cellStyle name="Calculation 9 4 4 6" xfId="37038"/>
    <cellStyle name="Calculation 9 4 4 7" xfId="22041"/>
    <cellStyle name="Calculation 9 4 4 8" xfId="39627"/>
    <cellStyle name="Calculation 9 4 4 9" xfId="41986"/>
    <cellStyle name="Calculation 9 4 5" xfId="19228"/>
    <cellStyle name="Calculation 9 4 5 2" xfId="27162"/>
    <cellStyle name="Calculation 9 4 5 3" xfId="29734"/>
    <cellStyle name="Calculation 9 4 5 4" xfId="32176"/>
    <cellStyle name="Calculation 9 4 5 5" xfId="34580"/>
    <cellStyle name="Calculation 9 4 5 6" xfId="36825"/>
    <cellStyle name="Calculation 9 4 5 7" xfId="23490"/>
    <cellStyle name="Calculation 9 4 5 8" xfId="39414"/>
    <cellStyle name="Calculation 9 4 5 9" xfId="41773"/>
    <cellStyle name="Calculation 9 4 6" xfId="19219"/>
    <cellStyle name="Calculation 9 4 6 2" xfId="27153"/>
    <cellStyle name="Calculation 9 4 6 3" xfId="29725"/>
    <cellStyle name="Calculation 9 4 6 4" xfId="32167"/>
    <cellStyle name="Calculation 9 4 6 5" xfId="34571"/>
    <cellStyle name="Calculation 9 4 6 6" xfId="36816"/>
    <cellStyle name="Calculation 9 4 6 7" xfId="24527"/>
    <cellStyle name="Calculation 9 4 6 8" xfId="39405"/>
    <cellStyle name="Calculation 9 4 6 9" xfId="41764"/>
    <cellStyle name="Calculation 9 4 7" xfId="21918"/>
    <cellStyle name="Calculation 9 4 8" xfId="23579"/>
    <cellStyle name="Calculation 9 4 9" xfId="22350"/>
    <cellStyle name="Calculation 9 5" xfId="2657"/>
    <cellStyle name="Calculation 9 5 10" xfId="23069"/>
    <cellStyle name="Calculation 9 5 11" xfId="22693"/>
    <cellStyle name="Calculation 9 5 12" xfId="22796"/>
    <cellStyle name="Calculation 9 5 13" xfId="22791"/>
    <cellStyle name="Calculation 9 5 2" xfId="15216"/>
    <cellStyle name="Calculation 9 5 2 10" xfId="23030"/>
    <cellStyle name="Calculation 9 5 2 11" xfId="38202"/>
    <cellStyle name="Calculation 9 5 2 2" xfId="18719"/>
    <cellStyle name="Calculation 9 5 2 2 2" xfId="26653"/>
    <cellStyle name="Calculation 9 5 2 2 3" xfId="29225"/>
    <cellStyle name="Calculation 9 5 2 2 4" xfId="31667"/>
    <cellStyle name="Calculation 9 5 2 2 5" xfId="34071"/>
    <cellStyle name="Calculation 9 5 2 2 6" xfId="36323"/>
    <cellStyle name="Calculation 9 5 2 2 7" xfId="21436"/>
    <cellStyle name="Calculation 9 5 2 2 8" xfId="38905"/>
    <cellStyle name="Calculation 9 5 2 2 9" xfId="41264"/>
    <cellStyle name="Calculation 9 5 2 3" xfId="18927"/>
    <cellStyle name="Calculation 9 5 2 3 2" xfId="26861"/>
    <cellStyle name="Calculation 9 5 2 3 3" xfId="29433"/>
    <cellStyle name="Calculation 9 5 2 3 4" xfId="31875"/>
    <cellStyle name="Calculation 9 5 2 3 5" xfId="34279"/>
    <cellStyle name="Calculation 9 5 2 3 6" xfId="36524"/>
    <cellStyle name="Calculation 9 5 2 3 7" xfId="20783"/>
    <cellStyle name="Calculation 9 5 2 3 8" xfId="39113"/>
    <cellStyle name="Calculation 9 5 2 3 9" xfId="41472"/>
    <cellStyle name="Calculation 9 5 2 4" xfId="19705"/>
    <cellStyle name="Calculation 9 5 2 4 2" xfId="27639"/>
    <cellStyle name="Calculation 9 5 2 4 3" xfId="30211"/>
    <cellStyle name="Calculation 9 5 2 4 4" xfId="32653"/>
    <cellStyle name="Calculation 9 5 2 4 5" xfId="35057"/>
    <cellStyle name="Calculation 9 5 2 4 6" xfId="37302"/>
    <cellStyle name="Calculation 9 5 2 4 7" xfId="36041"/>
    <cellStyle name="Calculation 9 5 2 4 8" xfId="39891"/>
    <cellStyle name="Calculation 9 5 2 4 9" xfId="42250"/>
    <cellStyle name="Calculation 9 5 2 5" xfId="24927"/>
    <cellStyle name="Calculation 9 5 2 6" xfId="21251"/>
    <cellStyle name="Calculation 9 5 2 7" xfId="21016"/>
    <cellStyle name="Calculation 9 5 2 8" xfId="25285"/>
    <cellStyle name="Calculation 9 5 2 9" xfId="38268"/>
    <cellStyle name="Calculation 9 5 3" xfId="17431"/>
    <cellStyle name="Calculation 9 5 3 10" xfId="38303"/>
    <cellStyle name="Calculation 9 5 3 11" xfId="21925"/>
    <cellStyle name="Calculation 9 5 3 2" xfId="19998"/>
    <cellStyle name="Calculation 9 5 3 2 2" xfId="27932"/>
    <cellStyle name="Calculation 9 5 3 2 3" xfId="30503"/>
    <cellStyle name="Calculation 9 5 3 2 4" xfId="32945"/>
    <cellStyle name="Calculation 9 5 3 2 5" xfId="35349"/>
    <cellStyle name="Calculation 9 5 3 2 6" xfId="37562"/>
    <cellStyle name="Calculation 9 5 3 2 7" xfId="24052"/>
    <cellStyle name="Calculation 9 5 3 2 8" xfId="40183"/>
    <cellStyle name="Calculation 9 5 3 2 9" xfId="42542"/>
    <cellStyle name="Calculation 9 5 3 3" xfId="20305"/>
    <cellStyle name="Calculation 9 5 3 3 2" xfId="28239"/>
    <cellStyle name="Calculation 9 5 3 3 3" xfId="30810"/>
    <cellStyle name="Calculation 9 5 3 3 4" xfId="33252"/>
    <cellStyle name="Calculation 9 5 3 3 5" xfId="35656"/>
    <cellStyle name="Calculation 9 5 3 3 6" xfId="37858"/>
    <cellStyle name="Calculation 9 5 3 3 7" xfId="36062"/>
    <cellStyle name="Calculation 9 5 3 3 8" xfId="40490"/>
    <cellStyle name="Calculation 9 5 3 3 9" xfId="42849"/>
    <cellStyle name="Calculation 9 5 3 4" xfId="19818"/>
    <cellStyle name="Calculation 9 5 3 4 2" xfId="27752"/>
    <cellStyle name="Calculation 9 5 3 4 3" xfId="30324"/>
    <cellStyle name="Calculation 9 5 3 4 4" xfId="32766"/>
    <cellStyle name="Calculation 9 5 3 4 5" xfId="35170"/>
    <cellStyle name="Calculation 9 5 3 4 6" xfId="37405"/>
    <cellStyle name="Calculation 9 5 3 4 7" xfId="21214"/>
    <cellStyle name="Calculation 9 5 3 4 8" xfId="40004"/>
    <cellStyle name="Calculation 9 5 3 4 9" xfId="42363"/>
    <cellStyle name="Calculation 9 5 3 5" xfId="25891"/>
    <cellStyle name="Calculation 9 5 3 6" xfId="24964"/>
    <cellStyle name="Calculation 9 5 3 7" xfId="25393"/>
    <cellStyle name="Calculation 9 5 3 8" xfId="25183"/>
    <cellStyle name="Calculation 9 5 3 9" xfId="23899"/>
    <cellStyle name="Calculation 9 5 4" xfId="19440"/>
    <cellStyle name="Calculation 9 5 4 2" xfId="27374"/>
    <cellStyle name="Calculation 9 5 4 3" xfId="29946"/>
    <cellStyle name="Calculation 9 5 4 4" xfId="32388"/>
    <cellStyle name="Calculation 9 5 4 5" xfId="34792"/>
    <cellStyle name="Calculation 9 5 4 6" xfId="37037"/>
    <cellStyle name="Calculation 9 5 4 7" xfId="25826"/>
    <cellStyle name="Calculation 9 5 4 8" xfId="39626"/>
    <cellStyle name="Calculation 9 5 4 9" xfId="41985"/>
    <cellStyle name="Calculation 9 5 5" xfId="19227"/>
    <cellStyle name="Calculation 9 5 5 2" xfId="27161"/>
    <cellStyle name="Calculation 9 5 5 3" xfId="29733"/>
    <cellStyle name="Calculation 9 5 5 4" xfId="32175"/>
    <cellStyle name="Calculation 9 5 5 5" xfId="34579"/>
    <cellStyle name="Calculation 9 5 5 6" xfId="36824"/>
    <cellStyle name="Calculation 9 5 5 7" xfId="31392"/>
    <cellStyle name="Calculation 9 5 5 8" xfId="39413"/>
    <cellStyle name="Calculation 9 5 5 9" xfId="41772"/>
    <cellStyle name="Calculation 9 5 6" xfId="19220"/>
    <cellStyle name="Calculation 9 5 6 2" xfId="27154"/>
    <cellStyle name="Calculation 9 5 6 3" xfId="29726"/>
    <cellStyle name="Calculation 9 5 6 4" xfId="32168"/>
    <cellStyle name="Calculation 9 5 6 5" xfId="34572"/>
    <cellStyle name="Calculation 9 5 6 6" xfId="36817"/>
    <cellStyle name="Calculation 9 5 6 7" xfId="25909"/>
    <cellStyle name="Calculation 9 5 6 8" xfId="39406"/>
    <cellStyle name="Calculation 9 5 6 9" xfId="41765"/>
    <cellStyle name="Calculation 9 5 7" xfId="21919"/>
    <cellStyle name="Calculation 9 5 8" xfId="23578"/>
    <cellStyle name="Calculation 9 5 9" xfId="22351"/>
    <cellStyle name="Calculation 9 6" xfId="2658"/>
    <cellStyle name="Calculation 9 6 10" xfId="23068"/>
    <cellStyle name="Calculation 9 6 11" xfId="22694"/>
    <cellStyle name="Calculation 9 6 12" xfId="28680"/>
    <cellStyle name="Calculation 9 6 13" xfId="22792"/>
    <cellStyle name="Calculation 9 6 2" xfId="15217"/>
    <cellStyle name="Calculation 9 6 2 10" xfId="22437"/>
    <cellStyle name="Calculation 9 6 2 11" xfId="22980"/>
    <cellStyle name="Calculation 9 6 2 2" xfId="20136"/>
    <cellStyle name="Calculation 9 6 2 2 2" xfId="28070"/>
    <cellStyle name="Calculation 9 6 2 2 3" xfId="30641"/>
    <cellStyle name="Calculation 9 6 2 2 4" xfId="33083"/>
    <cellStyle name="Calculation 9 6 2 2 5" xfId="35487"/>
    <cellStyle name="Calculation 9 6 2 2 6" xfId="37695"/>
    <cellStyle name="Calculation 9 6 2 2 7" xfId="22108"/>
    <cellStyle name="Calculation 9 6 2 2 8" xfId="40321"/>
    <cellStyle name="Calculation 9 6 2 2 9" xfId="42680"/>
    <cellStyle name="Calculation 9 6 2 3" xfId="19821"/>
    <cellStyle name="Calculation 9 6 2 3 2" xfId="27755"/>
    <cellStyle name="Calculation 9 6 2 3 3" xfId="30327"/>
    <cellStyle name="Calculation 9 6 2 3 4" xfId="32769"/>
    <cellStyle name="Calculation 9 6 2 3 5" xfId="35173"/>
    <cellStyle name="Calculation 9 6 2 3 6" xfId="37408"/>
    <cellStyle name="Calculation 9 6 2 3 7" xfId="20801"/>
    <cellStyle name="Calculation 9 6 2 3 8" xfId="40007"/>
    <cellStyle name="Calculation 9 6 2 3 9" xfId="42366"/>
    <cellStyle name="Calculation 9 6 2 4" xfId="19893"/>
    <cellStyle name="Calculation 9 6 2 4 2" xfId="27827"/>
    <cellStyle name="Calculation 9 6 2 4 3" xfId="30399"/>
    <cellStyle name="Calculation 9 6 2 4 4" xfId="32841"/>
    <cellStyle name="Calculation 9 6 2 4 5" xfId="35245"/>
    <cellStyle name="Calculation 9 6 2 4 6" xfId="37478"/>
    <cellStyle name="Calculation 9 6 2 4 7" xfId="36048"/>
    <cellStyle name="Calculation 9 6 2 4 8" xfId="40079"/>
    <cellStyle name="Calculation 9 6 2 4 9" xfId="42438"/>
    <cellStyle name="Calculation 9 6 2 5" xfId="24928"/>
    <cellStyle name="Calculation 9 6 2 6" xfId="25404"/>
    <cellStyle name="Calculation 9 6 2 7" xfId="24181"/>
    <cellStyle name="Calculation 9 6 2 8" xfId="21606"/>
    <cellStyle name="Calculation 9 6 2 9" xfId="38302"/>
    <cellStyle name="Calculation 9 6 3" xfId="17432"/>
    <cellStyle name="Calculation 9 6 3 10" xfId="25102"/>
    <cellStyle name="Calculation 9 6 3 11" xfId="38279"/>
    <cellStyle name="Calculation 9 6 3 2" xfId="18581"/>
    <cellStyle name="Calculation 9 6 3 2 2" xfId="26515"/>
    <cellStyle name="Calculation 9 6 3 2 3" xfId="29087"/>
    <cellStyle name="Calculation 9 6 3 2 4" xfId="31529"/>
    <cellStyle name="Calculation 9 6 3 2 5" xfId="33933"/>
    <cellStyle name="Calculation 9 6 3 2 6" xfId="36191"/>
    <cellStyle name="Calculation 9 6 3 2 7" xfId="21430"/>
    <cellStyle name="Calculation 9 6 3 2 8" xfId="38767"/>
    <cellStyle name="Calculation 9 6 3 2 9" xfId="41126"/>
    <cellStyle name="Calculation 9 6 3 3" xfId="19774"/>
    <cellStyle name="Calculation 9 6 3 3 2" xfId="27708"/>
    <cellStyle name="Calculation 9 6 3 3 3" xfId="30280"/>
    <cellStyle name="Calculation 9 6 3 3 4" xfId="32722"/>
    <cellStyle name="Calculation 9 6 3 3 5" xfId="35126"/>
    <cellStyle name="Calculation 9 6 3 3 6" xfId="37361"/>
    <cellStyle name="Calculation 9 6 3 3 7" xfId="23553"/>
    <cellStyle name="Calculation 9 6 3 3 8" xfId="39960"/>
    <cellStyle name="Calculation 9 6 3 3 9" xfId="42319"/>
    <cellStyle name="Calculation 9 6 3 4" xfId="19883"/>
    <cellStyle name="Calculation 9 6 3 4 2" xfId="27817"/>
    <cellStyle name="Calculation 9 6 3 4 3" xfId="30389"/>
    <cellStyle name="Calculation 9 6 3 4 4" xfId="32831"/>
    <cellStyle name="Calculation 9 6 3 4 5" xfId="35235"/>
    <cellStyle name="Calculation 9 6 3 4 6" xfId="37469"/>
    <cellStyle name="Calculation 9 6 3 4 7" xfId="21575"/>
    <cellStyle name="Calculation 9 6 3 4 8" xfId="40069"/>
    <cellStyle name="Calculation 9 6 3 4 9" xfId="42428"/>
    <cellStyle name="Calculation 9 6 3 5" xfId="25892"/>
    <cellStyle name="Calculation 9 6 3 6" xfId="20809"/>
    <cellStyle name="Calculation 9 6 3 7" xfId="24613"/>
    <cellStyle name="Calculation 9 6 3 8" xfId="25560"/>
    <cellStyle name="Calculation 9 6 3 9" xfId="25251"/>
    <cellStyle name="Calculation 9 6 4" xfId="19439"/>
    <cellStyle name="Calculation 9 6 4 2" xfId="27373"/>
    <cellStyle name="Calculation 9 6 4 3" xfId="29945"/>
    <cellStyle name="Calculation 9 6 4 4" xfId="32387"/>
    <cellStyle name="Calculation 9 6 4 5" xfId="34791"/>
    <cellStyle name="Calculation 9 6 4 6" xfId="37036"/>
    <cellStyle name="Calculation 9 6 4 7" xfId="23960"/>
    <cellStyle name="Calculation 9 6 4 8" xfId="39625"/>
    <cellStyle name="Calculation 9 6 4 9" xfId="41984"/>
    <cellStyle name="Calculation 9 6 5" xfId="19226"/>
    <cellStyle name="Calculation 9 6 5 2" xfId="27160"/>
    <cellStyle name="Calculation 9 6 5 3" xfId="29732"/>
    <cellStyle name="Calculation 9 6 5 4" xfId="32174"/>
    <cellStyle name="Calculation 9 6 5 5" xfId="34578"/>
    <cellStyle name="Calculation 9 6 5 6" xfId="36823"/>
    <cellStyle name="Calculation 9 6 5 7" xfId="23949"/>
    <cellStyle name="Calculation 9 6 5 8" xfId="39412"/>
    <cellStyle name="Calculation 9 6 5 9" xfId="41771"/>
    <cellStyle name="Calculation 9 6 6" xfId="19221"/>
    <cellStyle name="Calculation 9 6 6 2" xfId="27155"/>
    <cellStyle name="Calculation 9 6 6 3" xfId="29727"/>
    <cellStyle name="Calculation 9 6 6 4" xfId="32169"/>
    <cellStyle name="Calculation 9 6 6 5" xfId="34573"/>
    <cellStyle name="Calculation 9 6 6 6" xfId="36818"/>
    <cellStyle name="Calculation 9 6 6 7" xfId="25825"/>
    <cellStyle name="Calculation 9 6 6 8" xfId="39407"/>
    <cellStyle name="Calculation 9 6 6 9" xfId="41766"/>
    <cellStyle name="Calculation 9 6 7" xfId="21920"/>
    <cellStyle name="Calculation 9 6 8" xfId="23577"/>
    <cellStyle name="Calculation 9 6 9" xfId="22352"/>
    <cellStyle name="Calculation 9 7" xfId="2659"/>
    <cellStyle name="Calculation 9 7 10" xfId="22695"/>
    <cellStyle name="Calculation 9 7 11" xfId="22795"/>
    <cellStyle name="Calculation 9 7 12" xfId="26006"/>
    <cellStyle name="Calculation 9 7 2" xfId="15218"/>
    <cellStyle name="Calculation 9 7 2 10" xfId="23029"/>
    <cellStyle name="Calculation 9 7 2 11" xfId="22434"/>
    <cellStyle name="Calculation 9 7 2 2" xfId="18718"/>
    <cellStyle name="Calculation 9 7 2 2 2" xfId="26652"/>
    <cellStyle name="Calculation 9 7 2 2 3" xfId="29224"/>
    <cellStyle name="Calculation 9 7 2 2 4" xfId="31666"/>
    <cellStyle name="Calculation 9 7 2 2 5" xfId="34070"/>
    <cellStyle name="Calculation 9 7 2 2 6" xfId="36322"/>
    <cellStyle name="Calculation 9 7 2 2 7" xfId="24352"/>
    <cellStyle name="Calculation 9 7 2 2 8" xfId="38904"/>
    <cellStyle name="Calculation 9 7 2 2 9" xfId="41263"/>
    <cellStyle name="Calculation 9 7 2 3" xfId="20344"/>
    <cellStyle name="Calculation 9 7 2 3 2" xfId="28278"/>
    <cellStyle name="Calculation 9 7 2 3 3" xfId="30849"/>
    <cellStyle name="Calculation 9 7 2 3 4" xfId="33291"/>
    <cellStyle name="Calculation 9 7 2 3 5" xfId="35695"/>
    <cellStyle name="Calculation 9 7 2 3 6" xfId="37897"/>
    <cellStyle name="Calculation 9 7 2 3 7" xfId="21507"/>
    <cellStyle name="Calculation 9 7 2 3 8" xfId="40529"/>
    <cellStyle name="Calculation 9 7 2 3 9" xfId="42888"/>
    <cellStyle name="Calculation 9 7 2 4" xfId="19706"/>
    <cellStyle name="Calculation 9 7 2 4 2" xfId="27640"/>
    <cellStyle name="Calculation 9 7 2 4 3" xfId="30212"/>
    <cellStyle name="Calculation 9 7 2 4 4" xfId="32654"/>
    <cellStyle name="Calculation 9 7 2 4 5" xfId="35058"/>
    <cellStyle name="Calculation 9 7 2 4 6" xfId="37303"/>
    <cellStyle name="Calculation 9 7 2 4 7" xfId="36088"/>
    <cellStyle name="Calculation 9 7 2 4 8" xfId="39892"/>
    <cellStyle name="Calculation 9 7 2 4 9" xfId="42251"/>
    <cellStyle name="Calculation 9 7 2 5" xfId="24929"/>
    <cellStyle name="Calculation 9 7 2 6" xfId="21250"/>
    <cellStyle name="Calculation 9 7 2 7" xfId="25180"/>
    <cellStyle name="Calculation 9 7 2 8" xfId="24406"/>
    <cellStyle name="Calculation 9 7 2 9" xfId="38343"/>
    <cellStyle name="Calculation 9 7 3" xfId="19438"/>
    <cellStyle name="Calculation 9 7 3 2" xfId="27372"/>
    <cellStyle name="Calculation 9 7 3 3" xfId="29944"/>
    <cellStyle name="Calculation 9 7 3 4" xfId="32386"/>
    <cellStyle name="Calculation 9 7 3 5" xfId="34790"/>
    <cellStyle name="Calculation 9 7 3 6" xfId="37035"/>
    <cellStyle name="Calculation 9 7 3 7" xfId="24465"/>
    <cellStyle name="Calculation 9 7 3 8" xfId="39624"/>
    <cellStyle name="Calculation 9 7 3 9" xfId="41983"/>
    <cellStyle name="Calculation 9 7 4" xfId="20379"/>
    <cellStyle name="Calculation 9 7 4 2" xfId="28313"/>
    <cellStyle name="Calculation 9 7 4 3" xfId="30882"/>
    <cellStyle name="Calculation 9 7 4 4" xfId="33324"/>
    <cellStyle name="Calculation 9 7 4 5" xfId="35728"/>
    <cellStyle name="Calculation 9 7 4 6" xfId="37930"/>
    <cellStyle name="Calculation 9 7 4 7" xfId="24328"/>
    <cellStyle name="Calculation 9 7 4 8" xfId="40562"/>
    <cellStyle name="Calculation 9 7 4 9" xfId="42921"/>
    <cellStyle name="Calculation 9 7 5" xfId="19222"/>
    <cellStyle name="Calculation 9 7 5 2" xfId="27156"/>
    <cellStyle name="Calculation 9 7 5 3" xfId="29728"/>
    <cellStyle name="Calculation 9 7 5 4" xfId="32170"/>
    <cellStyle name="Calculation 9 7 5 5" xfId="34574"/>
    <cellStyle name="Calculation 9 7 5 6" xfId="36819"/>
    <cellStyle name="Calculation 9 7 5 7" xfId="25064"/>
    <cellStyle name="Calculation 9 7 5 8" xfId="39408"/>
    <cellStyle name="Calculation 9 7 5 9" xfId="41767"/>
    <cellStyle name="Calculation 9 7 6" xfId="21921"/>
    <cellStyle name="Calculation 9 7 7" xfId="23576"/>
    <cellStyle name="Calculation 9 7 8" xfId="22353"/>
    <cellStyle name="Calculation 9 7 9" xfId="23067"/>
    <cellStyle name="Calculation 9 8" xfId="2660"/>
    <cellStyle name="Calculation 9 8 10" xfId="22696"/>
    <cellStyle name="Calculation 9 8 11" xfId="28681"/>
    <cellStyle name="Calculation 9 8 12" xfId="22793"/>
    <cellStyle name="Calculation 9 8 2" xfId="15219"/>
    <cellStyle name="Calculation 9 8 2 10" xfId="23868"/>
    <cellStyle name="Calculation 9 8 2 11" xfId="22981"/>
    <cellStyle name="Calculation 9 8 2 2" xfId="20135"/>
    <cellStyle name="Calculation 9 8 2 2 2" xfId="28069"/>
    <cellStyle name="Calculation 9 8 2 2 3" xfId="30640"/>
    <cellStyle name="Calculation 9 8 2 2 4" xfId="33082"/>
    <cellStyle name="Calculation 9 8 2 2 5" xfId="35486"/>
    <cellStyle name="Calculation 9 8 2 2 6" xfId="37694"/>
    <cellStyle name="Calculation 9 8 2 2 7" xfId="24289"/>
    <cellStyle name="Calculation 9 8 2 2 8" xfId="40320"/>
    <cellStyle name="Calculation 9 8 2 2 9" xfId="42679"/>
    <cellStyle name="Calculation 9 8 2 3" xfId="20105"/>
    <cellStyle name="Calculation 9 8 2 3 2" xfId="28039"/>
    <cellStyle name="Calculation 9 8 2 3 3" xfId="30610"/>
    <cellStyle name="Calculation 9 8 2 3 4" xfId="33052"/>
    <cellStyle name="Calculation 9 8 2 3 5" xfId="35456"/>
    <cellStyle name="Calculation 9 8 2 3 6" xfId="37664"/>
    <cellStyle name="Calculation 9 8 2 3 7" xfId="25233"/>
    <cellStyle name="Calculation 9 8 2 3 8" xfId="40290"/>
    <cellStyle name="Calculation 9 8 2 3 9" xfId="42649"/>
    <cellStyle name="Calculation 9 8 2 4" xfId="19813"/>
    <cellStyle name="Calculation 9 8 2 4 2" xfId="27747"/>
    <cellStyle name="Calculation 9 8 2 4 3" xfId="30319"/>
    <cellStyle name="Calculation 9 8 2 4 4" xfId="32761"/>
    <cellStyle name="Calculation 9 8 2 4 5" xfId="35165"/>
    <cellStyle name="Calculation 9 8 2 4 6" xfId="37400"/>
    <cellStyle name="Calculation 9 8 2 4 7" xfId="22076"/>
    <cellStyle name="Calculation 9 8 2 4 8" xfId="39999"/>
    <cellStyle name="Calculation 9 8 2 4 9" xfId="42358"/>
    <cellStyle name="Calculation 9 8 2 5" xfId="24930"/>
    <cellStyle name="Calculation 9 8 2 6" xfId="25403"/>
    <cellStyle name="Calculation 9 8 2 7" xfId="24182"/>
    <cellStyle name="Calculation 9 8 2 8" xfId="25763"/>
    <cellStyle name="Calculation 9 8 2 9" xfId="38336"/>
    <cellStyle name="Calculation 9 8 3" xfId="19437"/>
    <cellStyle name="Calculation 9 8 3 2" xfId="27371"/>
    <cellStyle name="Calculation 9 8 3 3" xfId="29943"/>
    <cellStyle name="Calculation 9 8 3 4" xfId="32385"/>
    <cellStyle name="Calculation 9 8 3 5" xfId="34789"/>
    <cellStyle name="Calculation 9 8 3 6" xfId="37034"/>
    <cellStyle name="Calculation 9 8 3 7" xfId="22040"/>
    <cellStyle name="Calculation 9 8 3 8" xfId="39623"/>
    <cellStyle name="Calculation 9 8 3 9" xfId="41982"/>
    <cellStyle name="Calculation 9 8 4" xfId="19225"/>
    <cellStyle name="Calculation 9 8 4 2" xfId="27159"/>
    <cellStyle name="Calculation 9 8 4 3" xfId="29731"/>
    <cellStyle name="Calculation 9 8 4 4" xfId="32173"/>
    <cellStyle name="Calculation 9 8 4 5" xfId="34577"/>
    <cellStyle name="Calculation 9 8 4 6" xfId="36822"/>
    <cellStyle name="Calculation 9 8 4 7" xfId="23489"/>
    <cellStyle name="Calculation 9 8 4 8" xfId="39411"/>
    <cellStyle name="Calculation 9 8 4 9" xfId="41770"/>
    <cellStyle name="Calculation 9 8 5" xfId="19223"/>
    <cellStyle name="Calculation 9 8 5 2" xfId="27157"/>
    <cellStyle name="Calculation 9 8 5 3" xfId="29729"/>
    <cellStyle name="Calculation 9 8 5 4" xfId="32171"/>
    <cellStyle name="Calculation 9 8 5 5" xfId="34575"/>
    <cellStyle name="Calculation 9 8 5 6" xfId="36820"/>
    <cellStyle name="Calculation 9 8 5 7" xfId="31383"/>
    <cellStyle name="Calculation 9 8 5 8" xfId="39409"/>
    <cellStyle name="Calculation 9 8 5 9" xfId="41768"/>
    <cellStyle name="Calculation 9 8 6" xfId="21922"/>
    <cellStyle name="Calculation 9 8 7" xfId="23575"/>
    <cellStyle name="Calculation 9 8 8" xfId="22354"/>
    <cellStyle name="Calculation 9 8 9" xfId="23066"/>
    <cellStyle name="Calculation 9 9" xfId="2661"/>
    <cellStyle name="Calculation 9 9 10" xfId="22697"/>
    <cellStyle name="Calculation 9 9 11" xfId="22794"/>
    <cellStyle name="Calculation 9 9 12" xfId="26007"/>
    <cellStyle name="Calculation 9 9 2" xfId="15220"/>
    <cellStyle name="Calculation 9 9 2 10" xfId="21681"/>
    <cellStyle name="Calculation 9 9 2 11" xfId="22982"/>
    <cellStyle name="Calculation 9 9 2 2" xfId="18717"/>
    <cellStyle name="Calculation 9 9 2 2 2" xfId="26651"/>
    <cellStyle name="Calculation 9 9 2 2 3" xfId="29223"/>
    <cellStyle name="Calculation 9 9 2 2 4" xfId="31665"/>
    <cellStyle name="Calculation 9 9 2 2 5" xfId="34069"/>
    <cellStyle name="Calculation 9 9 2 2 6" xfId="36321"/>
    <cellStyle name="Calculation 9 9 2 2 7" xfId="24226"/>
    <cellStyle name="Calculation 9 9 2 2 8" xfId="38903"/>
    <cellStyle name="Calculation 9 9 2 2 9" xfId="41262"/>
    <cellStyle name="Calculation 9 9 2 3" xfId="18926"/>
    <cellStyle name="Calculation 9 9 2 3 2" xfId="26860"/>
    <cellStyle name="Calculation 9 9 2 3 3" xfId="29432"/>
    <cellStyle name="Calculation 9 9 2 3 4" xfId="31874"/>
    <cellStyle name="Calculation 9 9 2 3 5" xfId="34278"/>
    <cellStyle name="Calculation 9 9 2 3 6" xfId="36523"/>
    <cellStyle name="Calculation 9 9 2 3 7" xfId="24236"/>
    <cellStyle name="Calculation 9 9 2 3 8" xfId="39112"/>
    <cellStyle name="Calculation 9 9 2 3 9" xfId="41471"/>
    <cellStyle name="Calculation 9 9 2 4" xfId="18631"/>
    <cellStyle name="Calculation 9 9 2 4 2" xfId="26565"/>
    <cellStyle name="Calculation 9 9 2 4 3" xfId="29137"/>
    <cellStyle name="Calculation 9 9 2 4 4" xfId="31579"/>
    <cellStyle name="Calculation 9 9 2 4 5" xfId="33983"/>
    <cellStyle name="Calculation 9 9 2 4 6" xfId="36241"/>
    <cellStyle name="Calculation 9 9 2 4 7" xfId="24507"/>
    <cellStyle name="Calculation 9 9 2 4 8" xfId="38817"/>
    <cellStyle name="Calculation 9 9 2 4 9" xfId="41176"/>
    <cellStyle name="Calculation 9 9 2 5" xfId="24931"/>
    <cellStyle name="Calculation 9 9 2 6" xfId="21249"/>
    <cellStyle name="Calculation 9 9 2 7" xfId="24183"/>
    <cellStyle name="Calculation 9 9 2 8" xfId="21605"/>
    <cellStyle name="Calculation 9 9 2 9" xfId="38381"/>
    <cellStyle name="Calculation 9 9 3" xfId="19436"/>
    <cellStyle name="Calculation 9 9 3 2" xfId="27370"/>
    <cellStyle name="Calculation 9 9 3 3" xfId="29942"/>
    <cellStyle name="Calculation 9 9 3 4" xfId="32384"/>
    <cellStyle name="Calculation 9 9 3 5" xfId="34788"/>
    <cellStyle name="Calculation 9 9 3 6" xfId="37033"/>
    <cellStyle name="Calculation 9 9 3 7" xfId="23961"/>
    <cellStyle name="Calculation 9 9 3 8" xfId="39622"/>
    <cellStyle name="Calculation 9 9 3 9" xfId="41981"/>
    <cellStyle name="Calculation 9 9 4" xfId="20440"/>
    <cellStyle name="Calculation 9 9 4 2" xfId="28374"/>
    <cellStyle name="Calculation 9 9 4 3" xfId="30931"/>
    <cellStyle name="Calculation 9 9 4 4" xfId="33373"/>
    <cellStyle name="Calculation 9 9 4 5" xfId="35776"/>
    <cellStyle name="Calculation 9 9 4 6" xfId="37974"/>
    <cellStyle name="Calculation 9 9 4 7" xfId="24304"/>
    <cellStyle name="Calculation 9 9 4 8" xfId="40607"/>
    <cellStyle name="Calculation 9 9 4 9" xfId="42965"/>
    <cellStyle name="Calculation 9 9 5" xfId="19224"/>
    <cellStyle name="Calculation 9 9 5 2" xfId="27158"/>
    <cellStyle name="Calculation 9 9 5 3" xfId="29730"/>
    <cellStyle name="Calculation 9 9 5 4" xfId="32172"/>
    <cellStyle name="Calculation 9 9 5 5" xfId="34576"/>
    <cellStyle name="Calculation 9 9 5 6" xfId="36821"/>
    <cellStyle name="Calculation 9 9 5 7" xfId="24530"/>
    <cellStyle name="Calculation 9 9 5 8" xfId="39410"/>
    <cellStyle name="Calculation 9 9 5 9" xfId="41769"/>
    <cellStyle name="Calculation 9 9 6" xfId="21923"/>
    <cellStyle name="Calculation 9 9 7" xfId="23574"/>
    <cellStyle name="Calculation 9 9 8" xfId="22355"/>
    <cellStyle name="Calculation 9 9 9" xfId="23065"/>
    <cellStyle name="Check Cell" xfId="193" builtinId="23" customBuiltin="1"/>
    <cellStyle name="Check Cell 10" xfId="14878"/>
    <cellStyle name="Check Cell 11" xfId="14923"/>
    <cellStyle name="Check Cell 2" xfId="44"/>
    <cellStyle name="Check Cell 2 10" xfId="2662"/>
    <cellStyle name="Check Cell 2 2" xfId="2663"/>
    <cellStyle name="Check Cell 2 2 2" xfId="17434"/>
    <cellStyle name="Check Cell 2 3" xfId="2664"/>
    <cellStyle name="Check Cell 2 3 2" xfId="17435"/>
    <cellStyle name="Check Cell 2 4" xfId="2665"/>
    <cellStyle name="Check Cell 2 4 2" xfId="17436"/>
    <cellStyle name="Check Cell 2 5" xfId="2666"/>
    <cellStyle name="Check Cell 2 5 2" xfId="17437"/>
    <cellStyle name="Check Cell 2 6" xfId="2667"/>
    <cellStyle name="Check Cell 2 6 2" xfId="17438"/>
    <cellStyle name="Check Cell 2 7" xfId="14879"/>
    <cellStyle name="Check Cell 2 8" xfId="14922"/>
    <cellStyle name="Check Cell 2 9" xfId="17433"/>
    <cellStyle name="Check Cell 3" xfId="2668"/>
    <cellStyle name="Check Cell 3 2" xfId="2669"/>
    <cellStyle name="Check Cell 3 2 2" xfId="17440"/>
    <cellStyle name="Check Cell 3 3" xfId="2670"/>
    <cellStyle name="Check Cell 3 3 2" xfId="17441"/>
    <cellStyle name="Check Cell 3 4" xfId="2671"/>
    <cellStyle name="Check Cell 3 4 2" xfId="17442"/>
    <cellStyle name="Check Cell 3 5" xfId="2672"/>
    <cellStyle name="Check Cell 3 5 2" xfId="17443"/>
    <cellStyle name="Check Cell 3 6" xfId="2673"/>
    <cellStyle name="Check Cell 3 6 2" xfId="17444"/>
    <cellStyle name="Check Cell 3 7" xfId="17439"/>
    <cellStyle name="Check Cell 4" xfId="2674"/>
    <cellStyle name="Check Cell 4 2" xfId="2675"/>
    <cellStyle name="Check Cell 4 2 2" xfId="17446"/>
    <cellStyle name="Check Cell 4 3" xfId="2676"/>
    <cellStyle name="Check Cell 4 3 2" xfId="17447"/>
    <cellStyle name="Check Cell 4 4" xfId="2677"/>
    <cellStyle name="Check Cell 4 4 2" xfId="17448"/>
    <cellStyle name="Check Cell 4 5" xfId="2678"/>
    <cellStyle name="Check Cell 4 5 2" xfId="17449"/>
    <cellStyle name="Check Cell 4 6" xfId="2679"/>
    <cellStyle name="Check Cell 4 6 2" xfId="17450"/>
    <cellStyle name="Check Cell 4 7" xfId="17445"/>
    <cellStyle name="Check Cell 5" xfId="2680"/>
    <cellStyle name="Check Cell 5 2" xfId="2681"/>
    <cellStyle name="Check Cell 5 2 2" xfId="17452"/>
    <cellStyle name="Check Cell 5 3" xfId="2682"/>
    <cellStyle name="Check Cell 5 3 2" xfId="17453"/>
    <cellStyle name="Check Cell 5 4" xfId="2683"/>
    <cellStyle name="Check Cell 5 4 2" xfId="17454"/>
    <cellStyle name="Check Cell 5 5" xfId="2684"/>
    <cellStyle name="Check Cell 5 5 2" xfId="17455"/>
    <cellStyle name="Check Cell 5 6" xfId="2685"/>
    <cellStyle name="Check Cell 5 6 2" xfId="17456"/>
    <cellStyle name="Check Cell 5 7" xfId="17451"/>
    <cellStyle name="Check Cell 6" xfId="2686"/>
    <cellStyle name="Check Cell 6 2" xfId="2687"/>
    <cellStyle name="Check Cell 6 2 2" xfId="17458"/>
    <cellStyle name="Check Cell 6 3" xfId="2688"/>
    <cellStyle name="Check Cell 6 3 2" xfId="17459"/>
    <cellStyle name="Check Cell 6 4" xfId="2689"/>
    <cellStyle name="Check Cell 6 4 2" xfId="17460"/>
    <cellStyle name="Check Cell 6 5" xfId="2690"/>
    <cellStyle name="Check Cell 6 5 2" xfId="17461"/>
    <cellStyle name="Check Cell 6 6" xfId="2691"/>
    <cellStyle name="Check Cell 6 6 2" xfId="17462"/>
    <cellStyle name="Check Cell 6 7" xfId="17457"/>
    <cellStyle name="Check Cell 7" xfId="2692"/>
    <cellStyle name="Check Cell 7 2" xfId="2693"/>
    <cellStyle name="Check Cell 7 2 2" xfId="17464"/>
    <cellStyle name="Check Cell 7 3" xfId="2694"/>
    <cellStyle name="Check Cell 7 3 2" xfId="17465"/>
    <cellStyle name="Check Cell 7 4" xfId="2695"/>
    <cellStyle name="Check Cell 7 4 2" xfId="17466"/>
    <cellStyle name="Check Cell 7 5" xfId="2696"/>
    <cellStyle name="Check Cell 7 5 2" xfId="17467"/>
    <cellStyle name="Check Cell 7 6" xfId="2697"/>
    <cellStyle name="Check Cell 7 6 2" xfId="17468"/>
    <cellStyle name="Check Cell 7 7" xfId="17463"/>
    <cellStyle name="Check Cell 8" xfId="2698"/>
    <cellStyle name="Check Cell 8 2" xfId="2699"/>
    <cellStyle name="Check Cell 8 2 2" xfId="17470"/>
    <cellStyle name="Check Cell 8 3" xfId="2700"/>
    <cellStyle name="Check Cell 8 3 2" xfId="17471"/>
    <cellStyle name="Check Cell 8 4" xfId="2701"/>
    <cellStyle name="Check Cell 8 4 2" xfId="17472"/>
    <cellStyle name="Check Cell 8 5" xfId="2702"/>
    <cellStyle name="Check Cell 8 5 2" xfId="17473"/>
    <cellStyle name="Check Cell 8 6" xfId="2703"/>
    <cellStyle name="Check Cell 8 6 2" xfId="17474"/>
    <cellStyle name="Check Cell 8 7" xfId="17469"/>
    <cellStyle name="Check Cell 9" xfId="2704"/>
    <cellStyle name="Check Cell 9 2" xfId="2705"/>
    <cellStyle name="Check Cell 9 2 2" xfId="17476"/>
    <cellStyle name="Check Cell 9 3" xfId="2706"/>
    <cellStyle name="Check Cell 9 3 2" xfId="17477"/>
    <cellStyle name="Check Cell 9 4" xfId="2707"/>
    <cellStyle name="Check Cell 9 4 2" xfId="17478"/>
    <cellStyle name="Check Cell 9 5" xfId="2708"/>
    <cellStyle name="Check Cell 9 5 2" xfId="17479"/>
    <cellStyle name="Check Cell 9 6" xfId="2709"/>
    <cellStyle name="Check Cell 9 6 2" xfId="17480"/>
    <cellStyle name="Check Cell 9 7" xfId="17475"/>
    <cellStyle name="Comma" xfId="139" builtinId="3"/>
    <cellStyle name="Comma  - Style1" xfId="43382"/>
    <cellStyle name="Comma  - Style2" xfId="43383"/>
    <cellStyle name="Comma  - Style3" xfId="43384"/>
    <cellStyle name="Comma  - Style4" xfId="43385"/>
    <cellStyle name="Comma  - Style5" xfId="43386"/>
    <cellStyle name="Comma  - Style6" xfId="43387"/>
    <cellStyle name="Comma  - Style7" xfId="43388"/>
    <cellStyle name="Comma  - Style8" xfId="43389"/>
    <cellStyle name="Comma [0] 2" xfId="173"/>
    <cellStyle name="Comma [0] 2 2" xfId="43299"/>
    <cellStyle name="Comma [0] 2 3" xfId="43514"/>
    <cellStyle name="Comma [00]" xfId="46"/>
    <cellStyle name="Comma 10" xfId="111"/>
    <cellStyle name="Comma 10 2" xfId="228"/>
    <cellStyle name="Comma 10 2 2" xfId="229"/>
    <cellStyle name="Comma 10 2 2 2" xfId="128"/>
    <cellStyle name="Comma 10 2 3" xfId="2710"/>
    <cellStyle name="Comma 10 2 4" xfId="126"/>
    <cellStyle name="Comma 10 3" xfId="43338"/>
    <cellStyle name="Comma 10 4" xfId="43390"/>
    <cellStyle name="Comma 102" xfId="43192"/>
    <cellStyle name="Comma 103" xfId="43600"/>
    <cellStyle name="Comma 11" xfId="114"/>
    <cellStyle name="Comma 11 10" xfId="2712"/>
    <cellStyle name="Comma 11 11" xfId="2713"/>
    <cellStyle name="Comma 11 12" xfId="2711"/>
    <cellStyle name="Comma 11 13" xfId="17481"/>
    <cellStyle name="Comma 11 14" xfId="230"/>
    <cellStyle name="Comma 11 15" xfId="43391"/>
    <cellStyle name="Comma 11 2" xfId="2714"/>
    <cellStyle name="Comma 11 2 2" xfId="17482"/>
    <cellStyle name="Comma 11 2 3" xfId="43392"/>
    <cellStyle name="Comma 11 3" xfId="2715"/>
    <cellStyle name="Comma 11 3 4" xfId="43547"/>
    <cellStyle name="Comma 11 4" xfId="2716"/>
    <cellStyle name="Comma 11 5" xfId="2717"/>
    <cellStyle name="Comma 11 6" xfId="2718"/>
    <cellStyle name="Comma 11 7" xfId="2719"/>
    <cellStyle name="Comma 11 8" xfId="2720"/>
    <cellStyle name="Comma 11 9" xfId="2721"/>
    <cellStyle name="Comma 12" xfId="115"/>
    <cellStyle name="Comma 12 2" xfId="43394"/>
    <cellStyle name="Comma 12 3" xfId="43393"/>
    <cellStyle name="Comma 12 4" xfId="43548"/>
    <cellStyle name="Comma 13" xfId="117"/>
    <cellStyle name="Comma 13 2" xfId="43337"/>
    <cellStyle name="Comma 13 3" xfId="43395"/>
    <cellStyle name="Comma 14" xfId="123"/>
    <cellStyle name="Comma 14 10" xfId="2723"/>
    <cellStyle name="Comma 14 100" xfId="2724"/>
    <cellStyle name="Comma 14 101" xfId="2725"/>
    <cellStyle name="Comma 14 102" xfId="17483"/>
    <cellStyle name="Comma 14 103" xfId="2722"/>
    <cellStyle name="Comma 14 104" xfId="43396"/>
    <cellStyle name="Comma 14 11" xfId="2726"/>
    <cellStyle name="Comma 14 12" xfId="2727"/>
    <cellStyle name="Comma 14 13" xfId="2728"/>
    <cellStyle name="Comma 14 14" xfId="2729"/>
    <cellStyle name="Comma 14 15" xfId="2730"/>
    <cellStyle name="Comma 14 16" xfId="2731"/>
    <cellStyle name="Comma 14 17" xfId="2732"/>
    <cellStyle name="Comma 14 18" xfId="2733"/>
    <cellStyle name="Comma 14 19" xfId="2734"/>
    <cellStyle name="Comma 14 2" xfId="2735"/>
    <cellStyle name="Comma 14 20" xfId="2736"/>
    <cellStyle name="Comma 14 21" xfId="2737"/>
    <cellStyle name="Comma 14 22" xfId="2738"/>
    <cellStyle name="Comma 14 23" xfId="2739"/>
    <cellStyle name="Comma 14 24" xfId="2740"/>
    <cellStyle name="Comma 14 25" xfId="2741"/>
    <cellStyle name="Comma 14 26" xfId="2742"/>
    <cellStyle name="Comma 14 27" xfId="2743"/>
    <cellStyle name="Comma 14 28" xfId="2744"/>
    <cellStyle name="Comma 14 29" xfId="2745"/>
    <cellStyle name="Comma 14 3" xfId="2746"/>
    <cellStyle name="Comma 14 30" xfId="2747"/>
    <cellStyle name="Comma 14 31" xfId="2748"/>
    <cellStyle name="Comma 14 32" xfId="2749"/>
    <cellStyle name="Comma 14 33" xfId="2750"/>
    <cellStyle name="Comma 14 34" xfId="2751"/>
    <cellStyle name="Comma 14 35" xfId="2752"/>
    <cellStyle name="Comma 14 36" xfId="2753"/>
    <cellStyle name="Comma 14 37" xfId="2754"/>
    <cellStyle name="Comma 14 38" xfId="2755"/>
    <cellStyle name="Comma 14 39" xfId="2756"/>
    <cellStyle name="Comma 14 4" xfId="2757"/>
    <cellStyle name="Comma 14 40" xfId="2758"/>
    <cellStyle name="Comma 14 41" xfId="2759"/>
    <cellStyle name="Comma 14 42" xfId="2760"/>
    <cellStyle name="Comma 14 43" xfId="2761"/>
    <cellStyle name="Comma 14 44" xfId="2762"/>
    <cellStyle name="Comma 14 45" xfId="2763"/>
    <cellStyle name="Comma 14 46" xfId="2764"/>
    <cellStyle name="Comma 14 47" xfId="2765"/>
    <cellStyle name="Comma 14 48" xfId="2766"/>
    <cellStyle name="Comma 14 49" xfId="2767"/>
    <cellStyle name="Comma 14 5" xfId="2768"/>
    <cellStyle name="Comma 14 50" xfId="2769"/>
    <cellStyle name="Comma 14 51" xfId="2770"/>
    <cellStyle name="Comma 14 52" xfId="2771"/>
    <cellStyle name="Comma 14 53" xfId="2772"/>
    <cellStyle name="Comma 14 54" xfId="2773"/>
    <cellStyle name="Comma 14 55" xfId="2774"/>
    <cellStyle name="Comma 14 56" xfId="2775"/>
    <cellStyle name="Comma 14 57" xfId="2776"/>
    <cellStyle name="Comma 14 58" xfId="2777"/>
    <cellStyle name="Comma 14 59" xfId="2778"/>
    <cellStyle name="Comma 14 6" xfId="2779"/>
    <cellStyle name="Comma 14 60" xfId="2780"/>
    <cellStyle name="Comma 14 61" xfId="2781"/>
    <cellStyle name="Comma 14 62" xfId="2782"/>
    <cellStyle name="Comma 14 63" xfId="2783"/>
    <cellStyle name="Comma 14 64" xfId="2784"/>
    <cellStyle name="Comma 14 65" xfId="2785"/>
    <cellStyle name="Comma 14 66" xfId="2786"/>
    <cellStyle name="Comma 14 67" xfId="2787"/>
    <cellStyle name="Comma 14 68" xfId="2788"/>
    <cellStyle name="Comma 14 69" xfId="2789"/>
    <cellStyle name="Comma 14 7" xfId="2790"/>
    <cellStyle name="Comma 14 70" xfId="2791"/>
    <cellStyle name="Comma 14 71" xfId="2792"/>
    <cellStyle name="Comma 14 72" xfId="2793"/>
    <cellStyle name="Comma 14 73" xfId="2794"/>
    <cellStyle name="Comma 14 74" xfId="2795"/>
    <cellStyle name="Comma 14 75" xfId="2796"/>
    <cellStyle name="Comma 14 76" xfId="2797"/>
    <cellStyle name="Comma 14 77" xfId="2798"/>
    <cellStyle name="Comma 14 78" xfId="2799"/>
    <cellStyle name="Comma 14 79" xfId="2800"/>
    <cellStyle name="Comma 14 8" xfId="2801"/>
    <cellStyle name="Comma 14 80" xfId="2802"/>
    <cellStyle name="Comma 14 81" xfId="2803"/>
    <cellStyle name="Comma 14 82" xfId="2804"/>
    <cellStyle name="Comma 14 83" xfId="2805"/>
    <cellStyle name="Comma 14 84" xfId="2806"/>
    <cellStyle name="Comma 14 85" xfId="2807"/>
    <cellStyle name="Comma 14 86" xfId="2808"/>
    <cellStyle name="Comma 14 87" xfId="2809"/>
    <cellStyle name="Comma 14 88" xfId="2810"/>
    <cellStyle name="Comma 14 89" xfId="2811"/>
    <cellStyle name="Comma 14 9" xfId="2812"/>
    <cellStyle name="Comma 14 90" xfId="2813"/>
    <cellStyle name="Comma 14 91" xfId="2814"/>
    <cellStyle name="Comma 14 92" xfId="2815"/>
    <cellStyle name="Comma 14 93" xfId="2816"/>
    <cellStyle name="Comma 14 94" xfId="2817"/>
    <cellStyle name="Comma 14 95" xfId="2818"/>
    <cellStyle name="Comma 14 96" xfId="2819"/>
    <cellStyle name="Comma 14 97" xfId="2820"/>
    <cellStyle name="Comma 14 98" xfId="2821"/>
    <cellStyle name="Comma 14 99" xfId="2822"/>
    <cellStyle name="Comma 15" xfId="141"/>
    <cellStyle name="Comma 15 2" xfId="43398"/>
    <cellStyle name="Comma 15 3" xfId="43397"/>
    <cellStyle name="Comma 16" xfId="143"/>
    <cellStyle name="Comma 16 10" xfId="2824"/>
    <cellStyle name="Comma 16 10 2" xfId="43597"/>
    <cellStyle name="Comma 16 100" xfId="2825"/>
    <cellStyle name="Comma 16 101" xfId="2826"/>
    <cellStyle name="Comma 16 102" xfId="17484"/>
    <cellStyle name="Comma 16 103" xfId="2823"/>
    <cellStyle name="Comma 16 104" xfId="43399"/>
    <cellStyle name="Comma 16 11" xfId="2827"/>
    <cellStyle name="Comma 16 12" xfId="2828"/>
    <cellStyle name="Comma 16 13" xfId="2829"/>
    <cellStyle name="Comma 16 14" xfId="2830"/>
    <cellStyle name="Comma 16 15" xfId="2831"/>
    <cellStyle name="Comma 16 16" xfId="2832"/>
    <cellStyle name="Comma 16 17" xfId="2833"/>
    <cellStyle name="Comma 16 18" xfId="2834"/>
    <cellStyle name="Comma 16 19" xfId="2835"/>
    <cellStyle name="Comma 16 2" xfId="2836"/>
    <cellStyle name="Comma 16 2 2" xfId="43400"/>
    <cellStyle name="Comma 16 2 3" xfId="43549"/>
    <cellStyle name="Comma 16 20" xfId="2837"/>
    <cellStyle name="Comma 16 21" xfId="2838"/>
    <cellStyle name="Comma 16 22" xfId="2839"/>
    <cellStyle name="Comma 16 23" xfId="2840"/>
    <cellStyle name="Comma 16 24" xfId="2841"/>
    <cellStyle name="Comma 16 25" xfId="2842"/>
    <cellStyle name="Comma 16 26" xfId="2843"/>
    <cellStyle name="Comma 16 27" xfId="2844"/>
    <cellStyle name="Comma 16 28" xfId="2845"/>
    <cellStyle name="Comma 16 29" xfId="2846"/>
    <cellStyle name="Comma 16 3" xfId="2847"/>
    <cellStyle name="Comma 16 30" xfId="2848"/>
    <cellStyle name="Comma 16 31" xfId="2849"/>
    <cellStyle name="Comma 16 32" xfId="2850"/>
    <cellStyle name="Comma 16 33" xfId="2851"/>
    <cellStyle name="Comma 16 34" xfId="2852"/>
    <cellStyle name="Comma 16 35" xfId="2853"/>
    <cellStyle name="Comma 16 36" xfId="2854"/>
    <cellStyle name="Comma 16 37" xfId="2855"/>
    <cellStyle name="Comma 16 38" xfId="2856"/>
    <cellStyle name="Comma 16 39" xfId="2857"/>
    <cellStyle name="Comma 16 4" xfId="2858"/>
    <cellStyle name="Comma 16 40" xfId="2859"/>
    <cellStyle name="Comma 16 41" xfId="2860"/>
    <cellStyle name="Comma 16 42" xfId="2861"/>
    <cellStyle name="Comma 16 43" xfId="2862"/>
    <cellStyle name="Comma 16 44" xfId="2863"/>
    <cellStyle name="Comma 16 45" xfId="2864"/>
    <cellStyle name="Comma 16 46" xfId="2865"/>
    <cellStyle name="Comma 16 47" xfId="2866"/>
    <cellStyle name="Comma 16 48" xfId="2867"/>
    <cellStyle name="Comma 16 49" xfId="2868"/>
    <cellStyle name="Comma 16 5" xfId="2869"/>
    <cellStyle name="Comma 16 50" xfId="2870"/>
    <cellStyle name="Comma 16 51" xfId="2871"/>
    <cellStyle name="Comma 16 52" xfId="2872"/>
    <cellStyle name="Comma 16 53" xfId="2873"/>
    <cellStyle name="Comma 16 54" xfId="2874"/>
    <cellStyle name="Comma 16 55" xfId="2875"/>
    <cellStyle name="Comma 16 56" xfId="2876"/>
    <cellStyle name="Comma 16 57" xfId="2877"/>
    <cellStyle name="Comma 16 58" xfId="2878"/>
    <cellStyle name="Comma 16 59" xfId="2879"/>
    <cellStyle name="Comma 16 6" xfId="2880"/>
    <cellStyle name="Comma 16 60" xfId="2881"/>
    <cellStyle name="Comma 16 61" xfId="2882"/>
    <cellStyle name="Comma 16 62" xfId="2883"/>
    <cellStyle name="Comma 16 63" xfId="2884"/>
    <cellStyle name="Comma 16 64" xfId="2885"/>
    <cellStyle name="Comma 16 65" xfId="2886"/>
    <cellStyle name="Comma 16 66" xfId="2887"/>
    <cellStyle name="Comma 16 67" xfId="2888"/>
    <cellStyle name="Comma 16 68" xfId="2889"/>
    <cellStyle name="Comma 16 69" xfId="2890"/>
    <cellStyle name="Comma 16 7" xfId="2891"/>
    <cellStyle name="Comma 16 70" xfId="2892"/>
    <cellStyle name="Comma 16 71" xfId="2893"/>
    <cellStyle name="Comma 16 72" xfId="2894"/>
    <cellStyle name="Comma 16 73" xfId="2895"/>
    <cellStyle name="Comma 16 74" xfId="2896"/>
    <cellStyle name="Comma 16 75" xfId="2897"/>
    <cellStyle name="Comma 16 76" xfId="2898"/>
    <cellStyle name="Comma 16 77" xfId="2899"/>
    <cellStyle name="Comma 16 78" xfId="2900"/>
    <cellStyle name="Comma 16 79" xfId="2901"/>
    <cellStyle name="Comma 16 8" xfId="2902"/>
    <cellStyle name="Comma 16 80" xfId="2903"/>
    <cellStyle name="Comma 16 81" xfId="2904"/>
    <cellStyle name="Comma 16 82" xfId="2905"/>
    <cellStyle name="Comma 16 83" xfId="2906"/>
    <cellStyle name="Comma 16 84" xfId="2907"/>
    <cellStyle name="Comma 16 85" xfId="2908"/>
    <cellStyle name="Comma 16 86" xfId="2909"/>
    <cellStyle name="Comma 16 87" xfId="2910"/>
    <cellStyle name="Comma 16 88" xfId="2911"/>
    <cellStyle name="Comma 16 89" xfId="2912"/>
    <cellStyle name="Comma 16 9" xfId="2913"/>
    <cellStyle name="Comma 16 90" xfId="2914"/>
    <cellStyle name="Comma 16 91" xfId="2915"/>
    <cellStyle name="Comma 16 92" xfId="2916"/>
    <cellStyle name="Comma 16 93" xfId="2917"/>
    <cellStyle name="Comma 16 94" xfId="2918"/>
    <cellStyle name="Comma 16 95" xfId="2919"/>
    <cellStyle name="Comma 16 96" xfId="2920"/>
    <cellStyle name="Comma 16 97" xfId="2921"/>
    <cellStyle name="Comma 16 98" xfId="2922"/>
    <cellStyle name="Comma 16 99" xfId="2923"/>
    <cellStyle name="Comma 17" xfId="147"/>
    <cellStyle name="Comma 17 2" xfId="43401"/>
    <cellStyle name="Comma 18" xfId="178"/>
    <cellStyle name="Comma 18 10" xfId="43588"/>
    <cellStyle name="Comma 18 2" xfId="43402"/>
    <cellStyle name="Comma 19" xfId="181"/>
    <cellStyle name="Comma 19 2" xfId="43403"/>
    <cellStyle name="Comma 2" xfId="45"/>
    <cellStyle name="Comma 2 10" xfId="2925"/>
    <cellStyle name="Comma 2 10 2" xfId="43404"/>
    <cellStyle name="Comma 2 11" xfId="2926"/>
    <cellStyle name="Comma 2 11 2" xfId="43405"/>
    <cellStyle name="Comma 2 12" xfId="2927"/>
    <cellStyle name="Comma 2 12 2" xfId="43406"/>
    <cellStyle name="Comma 2 13" xfId="2928"/>
    <cellStyle name="Comma 2 14" xfId="2924"/>
    <cellStyle name="Comma 2 15" xfId="43211"/>
    <cellStyle name="Comma 2 16" xfId="43251"/>
    <cellStyle name="Comma 2 17" xfId="43348"/>
    <cellStyle name="Comma 2 18" xfId="43360"/>
    <cellStyle name="Comma 2 19" xfId="43498"/>
    <cellStyle name="Comma 2 2" xfId="121"/>
    <cellStyle name="Comma 2 2 2" xfId="2929"/>
    <cellStyle name="Comma 2 2 2 2" xfId="43332"/>
    <cellStyle name="Comma 2 2 2 3" xfId="43280"/>
    <cellStyle name="Comma 2 2 3" xfId="17485"/>
    <cellStyle name="Comma 2 2 3 2" xfId="43303"/>
    <cellStyle name="Comma 2 2 4" xfId="231"/>
    <cellStyle name="Comma 2 2 43" xfId="43550"/>
    <cellStyle name="Comma 2 20" xfId="43536"/>
    <cellStyle name="Comma 2 21" xfId="43580"/>
    <cellStyle name="Comma 2 22" xfId="43594"/>
    <cellStyle name="Comma 2 3" xfId="144"/>
    <cellStyle name="Comma 2 3 2" xfId="2930"/>
    <cellStyle name="Comma 2 3 2 2" xfId="43407"/>
    <cellStyle name="Comma 2 3 3" xfId="17486"/>
    <cellStyle name="Comma 2 3 4" xfId="43331"/>
    <cellStyle name="Comma 2 4" xfId="159"/>
    <cellStyle name="Comma 2 4 2" xfId="2931"/>
    <cellStyle name="Comma 2 4 3" xfId="17487"/>
    <cellStyle name="Comma 2 4 4" xfId="254"/>
    <cellStyle name="Comma 2 4 5" xfId="43302"/>
    <cellStyle name="Comma 2 5" xfId="255"/>
    <cellStyle name="Comma 2 5 2" xfId="2932"/>
    <cellStyle name="Comma 2 5 3" xfId="17488"/>
    <cellStyle name="Comma 2 50" xfId="43551"/>
    <cellStyle name="Comma 2 6" xfId="2933"/>
    <cellStyle name="Comma 2 6 2" xfId="17489"/>
    <cellStyle name="Comma 2 7" xfId="2934"/>
    <cellStyle name="Comma 2 7 2" xfId="17490"/>
    <cellStyle name="Comma 2 7 3" xfId="43408"/>
    <cellStyle name="Comma 2 8" xfId="2935"/>
    <cellStyle name="Comma 2 8 2" xfId="17491"/>
    <cellStyle name="Comma 2 8 3" xfId="43409"/>
    <cellStyle name="Comma 2 9" xfId="2936"/>
    <cellStyle name="Comma 2 9 2" xfId="17492"/>
    <cellStyle name="Comma 2 9 3" xfId="43410"/>
    <cellStyle name="Comma 2 94" xfId="43552"/>
    <cellStyle name="Comma 20" xfId="184"/>
    <cellStyle name="Comma 20 10" xfId="2938"/>
    <cellStyle name="Comma 20 100" xfId="2939"/>
    <cellStyle name="Comma 20 101" xfId="2940"/>
    <cellStyle name="Comma 20 102" xfId="17493"/>
    <cellStyle name="Comma 20 103" xfId="2937"/>
    <cellStyle name="Comma 20 104" xfId="43411"/>
    <cellStyle name="Comma 20 11" xfId="2941"/>
    <cellStyle name="Comma 20 12" xfId="2942"/>
    <cellStyle name="Comma 20 13" xfId="2943"/>
    <cellStyle name="Comma 20 14" xfId="2944"/>
    <cellStyle name="Comma 20 15" xfId="2945"/>
    <cellStyle name="Comma 20 16" xfId="2946"/>
    <cellStyle name="Comma 20 17" xfId="2947"/>
    <cellStyle name="Comma 20 18" xfId="2948"/>
    <cellStyle name="Comma 20 19" xfId="2949"/>
    <cellStyle name="Comma 20 2" xfId="2950"/>
    <cellStyle name="Comma 20 2 2" xfId="43553"/>
    <cellStyle name="Comma 20 20" xfId="2951"/>
    <cellStyle name="Comma 20 21" xfId="2952"/>
    <cellStyle name="Comma 20 22" xfId="2953"/>
    <cellStyle name="Comma 20 23" xfId="2954"/>
    <cellStyle name="Comma 20 24" xfId="2955"/>
    <cellStyle name="Comma 20 25" xfId="2956"/>
    <cellStyle name="Comma 20 26" xfId="2957"/>
    <cellStyle name="Comma 20 27" xfId="2958"/>
    <cellStyle name="Comma 20 28" xfId="2959"/>
    <cellStyle name="Comma 20 29" xfId="2960"/>
    <cellStyle name="Comma 20 3" xfId="2961"/>
    <cellStyle name="Comma 20 30" xfId="2962"/>
    <cellStyle name="Comma 20 31" xfId="2963"/>
    <cellStyle name="Comma 20 32" xfId="2964"/>
    <cellStyle name="Comma 20 33" xfId="2965"/>
    <cellStyle name="Comma 20 34" xfId="2966"/>
    <cellStyle name="Comma 20 35" xfId="2967"/>
    <cellStyle name="Comma 20 36" xfId="2968"/>
    <cellStyle name="Comma 20 37" xfId="2969"/>
    <cellStyle name="Comma 20 38" xfId="2970"/>
    <cellStyle name="Comma 20 39" xfId="2971"/>
    <cellStyle name="Comma 20 4" xfId="2972"/>
    <cellStyle name="Comma 20 40" xfId="2973"/>
    <cellStyle name="Comma 20 41" xfId="2974"/>
    <cellStyle name="Comma 20 42" xfId="2975"/>
    <cellStyle name="Comma 20 43" xfId="2976"/>
    <cellStyle name="Comma 20 44" xfId="2977"/>
    <cellStyle name="Comma 20 45" xfId="2978"/>
    <cellStyle name="Comma 20 46" xfId="2979"/>
    <cellStyle name="Comma 20 47" xfId="2980"/>
    <cellStyle name="Comma 20 48" xfId="2981"/>
    <cellStyle name="Comma 20 49" xfId="2982"/>
    <cellStyle name="Comma 20 5" xfId="2983"/>
    <cellStyle name="Comma 20 50" xfId="2984"/>
    <cellStyle name="Comma 20 51" xfId="2985"/>
    <cellStyle name="Comma 20 52" xfId="2986"/>
    <cellStyle name="Comma 20 53" xfId="2987"/>
    <cellStyle name="Comma 20 54" xfId="2988"/>
    <cellStyle name="Comma 20 55" xfId="2989"/>
    <cellStyle name="Comma 20 56" xfId="2990"/>
    <cellStyle name="Comma 20 57" xfId="2991"/>
    <cellStyle name="Comma 20 58" xfId="2992"/>
    <cellStyle name="Comma 20 59" xfId="2993"/>
    <cellStyle name="Comma 20 6" xfId="2994"/>
    <cellStyle name="Comma 20 60" xfId="2995"/>
    <cellStyle name="Comma 20 61" xfId="2996"/>
    <cellStyle name="Comma 20 62" xfId="2997"/>
    <cellStyle name="Comma 20 63" xfId="2998"/>
    <cellStyle name="Comma 20 64" xfId="2999"/>
    <cellStyle name="Comma 20 65" xfId="3000"/>
    <cellStyle name="Comma 20 66" xfId="3001"/>
    <cellStyle name="Comma 20 67" xfId="3002"/>
    <cellStyle name="Comma 20 68" xfId="3003"/>
    <cellStyle name="Comma 20 69" xfId="3004"/>
    <cellStyle name="Comma 20 7" xfId="3005"/>
    <cellStyle name="Comma 20 70" xfId="3006"/>
    <cellStyle name="Comma 20 71" xfId="3007"/>
    <cellStyle name="Comma 20 72" xfId="3008"/>
    <cellStyle name="Comma 20 73" xfId="3009"/>
    <cellStyle name="Comma 20 74" xfId="3010"/>
    <cellStyle name="Comma 20 75" xfId="3011"/>
    <cellStyle name="Comma 20 76" xfId="3012"/>
    <cellStyle name="Comma 20 77" xfId="3013"/>
    <cellStyle name="Comma 20 78" xfId="3014"/>
    <cellStyle name="Comma 20 79" xfId="3015"/>
    <cellStyle name="Comma 20 8" xfId="3016"/>
    <cellStyle name="Comma 20 80" xfId="3017"/>
    <cellStyle name="Comma 20 81" xfId="3018"/>
    <cellStyle name="Comma 20 82" xfId="3019"/>
    <cellStyle name="Comma 20 83" xfId="3020"/>
    <cellStyle name="Comma 20 84" xfId="3021"/>
    <cellStyle name="Comma 20 85" xfId="3022"/>
    <cellStyle name="Comma 20 86" xfId="3023"/>
    <cellStyle name="Comma 20 87" xfId="3024"/>
    <cellStyle name="Comma 20 88" xfId="3025"/>
    <cellStyle name="Comma 20 89" xfId="3026"/>
    <cellStyle name="Comma 20 9" xfId="3027"/>
    <cellStyle name="Comma 20 90" xfId="3028"/>
    <cellStyle name="Comma 20 91" xfId="3029"/>
    <cellStyle name="Comma 20 92" xfId="3030"/>
    <cellStyle name="Comma 20 93" xfId="3031"/>
    <cellStyle name="Comma 20 94" xfId="3032"/>
    <cellStyle name="Comma 20 95" xfId="3033"/>
    <cellStyle name="Comma 20 96" xfId="3034"/>
    <cellStyle name="Comma 20 97" xfId="3035"/>
    <cellStyle name="Comma 20 98" xfId="3036"/>
    <cellStyle name="Comma 20 99" xfId="3037"/>
    <cellStyle name="Comma 21" xfId="3038"/>
    <cellStyle name="Comma 21 10" xfId="3039"/>
    <cellStyle name="Comma 21 100" xfId="3040"/>
    <cellStyle name="Comma 21 101" xfId="3041"/>
    <cellStyle name="Comma 21 102" xfId="17494"/>
    <cellStyle name="Comma 21 103" xfId="43412"/>
    <cellStyle name="Comma 21 11" xfId="3042"/>
    <cellStyle name="Comma 21 12" xfId="3043"/>
    <cellStyle name="Comma 21 13" xfId="3044"/>
    <cellStyle name="Comma 21 14" xfId="3045"/>
    <cellStyle name="Comma 21 15" xfId="3046"/>
    <cellStyle name="Comma 21 16" xfId="3047"/>
    <cellStyle name="Comma 21 17" xfId="3048"/>
    <cellStyle name="Comma 21 18" xfId="3049"/>
    <cellStyle name="Comma 21 19" xfId="3050"/>
    <cellStyle name="Comma 21 2" xfId="3051"/>
    <cellStyle name="Comma 21 20" xfId="3052"/>
    <cellStyle name="Comma 21 21" xfId="3053"/>
    <cellStyle name="Comma 21 22" xfId="3054"/>
    <cellStyle name="Comma 21 23" xfId="3055"/>
    <cellStyle name="Comma 21 24" xfId="3056"/>
    <cellStyle name="Comma 21 25" xfId="3057"/>
    <cellStyle name="Comma 21 26" xfId="3058"/>
    <cellStyle name="Comma 21 27" xfId="3059"/>
    <cellStyle name="Comma 21 28" xfId="3060"/>
    <cellStyle name="Comma 21 29" xfId="3061"/>
    <cellStyle name="Comma 21 3" xfId="3062"/>
    <cellStyle name="Comma 21 30" xfId="3063"/>
    <cellStyle name="Comma 21 31" xfId="3064"/>
    <cellStyle name="Comma 21 32" xfId="3065"/>
    <cellStyle name="Comma 21 33" xfId="3066"/>
    <cellStyle name="Comma 21 34" xfId="3067"/>
    <cellStyle name="Comma 21 35" xfId="3068"/>
    <cellStyle name="Comma 21 36" xfId="3069"/>
    <cellStyle name="Comma 21 37" xfId="3070"/>
    <cellStyle name="Comma 21 38" xfId="3071"/>
    <cellStyle name="Comma 21 39" xfId="3072"/>
    <cellStyle name="Comma 21 4" xfId="3073"/>
    <cellStyle name="Comma 21 40" xfId="3074"/>
    <cellStyle name="Comma 21 41" xfId="3075"/>
    <cellStyle name="Comma 21 42" xfId="3076"/>
    <cellStyle name="Comma 21 43" xfId="3077"/>
    <cellStyle name="Comma 21 44" xfId="3078"/>
    <cellStyle name="Comma 21 45" xfId="3079"/>
    <cellStyle name="Comma 21 46" xfId="3080"/>
    <cellStyle name="Comma 21 47" xfId="3081"/>
    <cellStyle name="Comma 21 48" xfId="3082"/>
    <cellStyle name="Comma 21 49" xfId="3083"/>
    <cellStyle name="Comma 21 5" xfId="3084"/>
    <cellStyle name="Comma 21 50" xfId="3085"/>
    <cellStyle name="Comma 21 51" xfId="3086"/>
    <cellStyle name="Comma 21 52" xfId="3087"/>
    <cellStyle name="Comma 21 53" xfId="3088"/>
    <cellStyle name="Comma 21 54" xfId="3089"/>
    <cellStyle name="Comma 21 55" xfId="3090"/>
    <cellStyle name="Comma 21 56" xfId="3091"/>
    <cellStyle name="Comma 21 57" xfId="3092"/>
    <cellStyle name="Comma 21 58" xfId="3093"/>
    <cellStyle name="Comma 21 59" xfId="3094"/>
    <cellStyle name="Comma 21 6" xfId="3095"/>
    <cellStyle name="Comma 21 60" xfId="3096"/>
    <cellStyle name="Comma 21 61" xfId="3097"/>
    <cellStyle name="Comma 21 62" xfId="3098"/>
    <cellStyle name="Comma 21 63" xfId="3099"/>
    <cellStyle name="Comma 21 64" xfId="3100"/>
    <cellStyle name="Comma 21 65" xfId="3101"/>
    <cellStyle name="Comma 21 66" xfId="3102"/>
    <cellStyle name="Comma 21 67" xfId="3103"/>
    <cellStyle name="Comma 21 68" xfId="3104"/>
    <cellStyle name="Comma 21 69" xfId="3105"/>
    <cellStyle name="Comma 21 7" xfId="3106"/>
    <cellStyle name="Comma 21 70" xfId="3107"/>
    <cellStyle name="Comma 21 71" xfId="3108"/>
    <cellStyle name="Comma 21 72" xfId="3109"/>
    <cellStyle name="Comma 21 73" xfId="3110"/>
    <cellStyle name="Comma 21 74" xfId="3111"/>
    <cellStyle name="Comma 21 75" xfId="3112"/>
    <cellStyle name="Comma 21 76" xfId="3113"/>
    <cellStyle name="Comma 21 77" xfId="3114"/>
    <cellStyle name="Comma 21 78" xfId="3115"/>
    <cellStyle name="Comma 21 79" xfId="3116"/>
    <cellStyle name="Comma 21 8" xfId="3117"/>
    <cellStyle name="Comma 21 80" xfId="3118"/>
    <cellStyle name="Comma 21 81" xfId="3119"/>
    <cellStyle name="Comma 21 82" xfId="3120"/>
    <cellStyle name="Comma 21 83" xfId="3121"/>
    <cellStyle name="Comma 21 84" xfId="3122"/>
    <cellStyle name="Comma 21 85" xfId="3123"/>
    <cellStyle name="Comma 21 86" xfId="3124"/>
    <cellStyle name="Comma 21 87" xfId="3125"/>
    <cellStyle name="Comma 21 88" xfId="3126"/>
    <cellStyle name="Comma 21 89" xfId="3127"/>
    <cellStyle name="Comma 21 9" xfId="3128"/>
    <cellStyle name="Comma 21 90" xfId="3129"/>
    <cellStyle name="Comma 21 91" xfId="3130"/>
    <cellStyle name="Comma 21 92" xfId="3131"/>
    <cellStyle name="Comma 21 93" xfId="3132"/>
    <cellStyle name="Comma 21 94" xfId="3133"/>
    <cellStyle name="Comma 21 95" xfId="3134"/>
    <cellStyle name="Comma 21 96" xfId="3135"/>
    <cellStyle name="Comma 21 97" xfId="3136"/>
    <cellStyle name="Comma 21 98" xfId="3137"/>
    <cellStyle name="Comma 21 99" xfId="3138"/>
    <cellStyle name="Comma 22" xfId="3139"/>
    <cellStyle name="Comma 22 10" xfId="3140"/>
    <cellStyle name="Comma 22 10 10" xfId="3141"/>
    <cellStyle name="Comma 22 10 11" xfId="3142"/>
    <cellStyle name="Comma 22 10 12" xfId="3143"/>
    <cellStyle name="Comma 22 10 13" xfId="3144"/>
    <cellStyle name="Comma 22 10 14" xfId="3145"/>
    <cellStyle name="Comma 22 10 15" xfId="3146"/>
    <cellStyle name="Comma 22 10 16" xfId="3147"/>
    <cellStyle name="Comma 22 10 17" xfId="3148"/>
    <cellStyle name="Comma 22 10 18" xfId="3149"/>
    <cellStyle name="Comma 22 10 19" xfId="3150"/>
    <cellStyle name="Comma 22 10 2" xfId="3151"/>
    <cellStyle name="Comma 22 10 20" xfId="3152"/>
    <cellStyle name="Comma 22 10 3" xfId="3153"/>
    <cellStyle name="Comma 22 10 4" xfId="3154"/>
    <cellStyle name="Comma 22 10 5" xfId="3155"/>
    <cellStyle name="Comma 22 10 6" xfId="3156"/>
    <cellStyle name="Comma 22 10 7" xfId="3157"/>
    <cellStyle name="Comma 22 10 8" xfId="3158"/>
    <cellStyle name="Comma 22 10 9" xfId="3159"/>
    <cellStyle name="Comma 22 100" xfId="3160"/>
    <cellStyle name="Comma 22 101" xfId="3161"/>
    <cellStyle name="Comma 22 102" xfId="3162"/>
    <cellStyle name="Comma 22 103" xfId="3163"/>
    <cellStyle name="Comma 22 104" xfId="3164"/>
    <cellStyle name="Comma 22 105" xfId="3165"/>
    <cellStyle name="Comma 22 106" xfId="3166"/>
    <cellStyle name="Comma 22 107" xfId="3167"/>
    <cellStyle name="Comma 22 108" xfId="3168"/>
    <cellStyle name="Comma 22 109" xfId="17495"/>
    <cellStyle name="Comma 22 11" xfId="3169"/>
    <cellStyle name="Comma 22 11 10" xfId="3170"/>
    <cellStyle name="Comma 22 11 11" xfId="3171"/>
    <cellStyle name="Comma 22 11 12" xfId="3172"/>
    <cellStyle name="Comma 22 11 13" xfId="3173"/>
    <cellStyle name="Comma 22 11 14" xfId="3174"/>
    <cellStyle name="Comma 22 11 15" xfId="3175"/>
    <cellStyle name="Comma 22 11 16" xfId="3176"/>
    <cellStyle name="Comma 22 11 17" xfId="3177"/>
    <cellStyle name="Comma 22 11 18" xfId="3178"/>
    <cellStyle name="Comma 22 11 19" xfId="3179"/>
    <cellStyle name="Comma 22 11 2" xfId="3180"/>
    <cellStyle name="Comma 22 11 20" xfId="3181"/>
    <cellStyle name="Comma 22 11 3" xfId="3182"/>
    <cellStyle name="Comma 22 11 4" xfId="3183"/>
    <cellStyle name="Comma 22 11 5" xfId="3184"/>
    <cellStyle name="Comma 22 11 6" xfId="3185"/>
    <cellStyle name="Comma 22 11 7" xfId="3186"/>
    <cellStyle name="Comma 22 11 8" xfId="3187"/>
    <cellStyle name="Comma 22 11 9" xfId="3188"/>
    <cellStyle name="Comma 22 110" xfId="43413"/>
    <cellStyle name="Comma 22 12" xfId="3189"/>
    <cellStyle name="Comma 22 12 10" xfId="3190"/>
    <cellStyle name="Comma 22 12 11" xfId="3191"/>
    <cellStyle name="Comma 22 12 12" xfId="3192"/>
    <cellStyle name="Comma 22 12 13" xfId="3193"/>
    <cellStyle name="Comma 22 12 14" xfId="3194"/>
    <cellStyle name="Comma 22 12 15" xfId="3195"/>
    <cellStyle name="Comma 22 12 16" xfId="3196"/>
    <cellStyle name="Comma 22 12 17" xfId="3197"/>
    <cellStyle name="Comma 22 12 18" xfId="3198"/>
    <cellStyle name="Comma 22 12 19" xfId="3199"/>
    <cellStyle name="Comma 22 12 2" xfId="3200"/>
    <cellStyle name="Comma 22 12 20" xfId="3201"/>
    <cellStyle name="Comma 22 12 3" xfId="3202"/>
    <cellStyle name="Comma 22 12 4" xfId="3203"/>
    <cellStyle name="Comma 22 12 5" xfId="3204"/>
    <cellStyle name="Comma 22 12 6" xfId="3205"/>
    <cellStyle name="Comma 22 12 7" xfId="3206"/>
    <cellStyle name="Comma 22 12 8" xfId="3207"/>
    <cellStyle name="Comma 22 12 9" xfId="3208"/>
    <cellStyle name="Comma 22 13" xfId="3209"/>
    <cellStyle name="Comma 22 13 10" xfId="3210"/>
    <cellStyle name="Comma 22 13 11" xfId="3211"/>
    <cellStyle name="Comma 22 13 12" xfId="3212"/>
    <cellStyle name="Comma 22 13 13" xfId="3213"/>
    <cellStyle name="Comma 22 13 14" xfId="3214"/>
    <cellStyle name="Comma 22 13 15" xfId="3215"/>
    <cellStyle name="Comma 22 13 16" xfId="3216"/>
    <cellStyle name="Comma 22 13 17" xfId="3217"/>
    <cellStyle name="Comma 22 13 18" xfId="3218"/>
    <cellStyle name="Comma 22 13 19" xfId="3219"/>
    <cellStyle name="Comma 22 13 2" xfId="3220"/>
    <cellStyle name="Comma 22 13 20" xfId="3221"/>
    <cellStyle name="Comma 22 13 3" xfId="3222"/>
    <cellStyle name="Comma 22 13 4" xfId="3223"/>
    <cellStyle name="Comma 22 13 5" xfId="3224"/>
    <cellStyle name="Comma 22 13 6" xfId="3225"/>
    <cellStyle name="Comma 22 13 7" xfId="3226"/>
    <cellStyle name="Comma 22 13 8" xfId="3227"/>
    <cellStyle name="Comma 22 13 9" xfId="3228"/>
    <cellStyle name="Comma 22 14" xfId="3229"/>
    <cellStyle name="Comma 22 14 10" xfId="3230"/>
    <cellStyle name="Comma 22 14 11" xfId="3231"/>
    <cellStyle name="Comma 22 14 12" xfId="3232"/>
    <cellStyle name="Comma 22 14 13" xfId="3233"/>
    <cellStyle name="Comma 22 14 14" xfId="3234"/>
    <cellStyle name="Comma 22 14 15" xfId="3235"/>
    <cellStyle name="Comma 22 14 16" xfId="3236"/>
    <cellStyle name="Comma 22 14 17" xfId="3237"/>
    <cellStyle name="Comma 22 14 18" xfId="3238"/>
    <cellStyle name="Comma 22 14 19" xfId="3239"/>
    <cellStyle name="Comma 22 14 2" xfId="3240"/>
    <cellStyle name="Comma 22 14 20" xfId="3241"/>
    <cellStyle name="Comma 22 14 3" xfId="3242"/>
    <cellStyle name="Comma 22 14 4" xfId="3243"/>
    <cellStyle name="Comma 22 14 5" xfId="3244"/>
    <cellStyle name="Comma 22 14 6" xfId="3245"/>
    <cellStyle name="Comma 22 14 7" xfId="3246"/>
    <cellStyle name="Comma 22 14 8" xfId="3247"/>
    <cellStyle name="Comma 22 14 9" xfId="3248"/>
    <cellStyle name="Comma 22 15" xfId="3249"/>
    <cellStyle name="Comma 22 15 10" xfId="3250"/>
    <cellStyle name="Comma 22 15 11" xfId="3251"/>
    <cellStyle name="Comma 22 15 12" xfId="3252"/>
    <cellStyle name="Comma 22 15 13" xfId="3253"/>
    <cellStyle name="Comma 22 15 14" xfId="3254"/>
    <cellStyle name="Comma 22 15 15" xfId="3255"/>
    <cellStyle name="Comma 22 15 16" xfId="3256"/>
    <cellStyle name="Comma 22 15 17" xfId="3257"/>
    <cellStyle name="Comma 22 15 18" xfId="3258"/>
    <cellStyle name="Comma 22 15 19" xfId="3259"/>
    <cellStyle name="Comma 22 15 2" xfId="3260"/>
    <cellStyle name="Comma 22 15 20" xfId="3261"/>
    <cellStyle name="Comma 22 15 3" xfId="3262"/>
    <cellStyle name="Comma 22 15 4" xfId="3263"/>
    <cellStyle name="Comma 22 15 5" xfId="3264"/>
    <cellStyle name="Comma 22 15 6" xfId="3265"/>
    <cellStyle name="Comma 22 15 7" xfId="3266"/>
    <cellStyle name="Comma 22 15 8" xfId="3267"/>
    <cellStyle name="Comma 22 15 9" xfId="3268"/>
    <cellStyle name="Comma 22 16" xfId="3269"/>
    <cellStyle name="Comma 22 16 10" xfId="3270"/>
    <cellStyle name="Comma 22 16 11" xfId="3271"/>
    <cellStyle name="Comma 22 16 12" xfId="3272"/>
    <cellStyle name="Comma 22 16 13" xfId="3273"/>
    <cellStyle name="Comma 22 16 14" xfId="3274"/>
    <cellStyle name="Comma 22 16 15" xfId="3275"/>
    <cellStyle name="Comma 22 16 16" xfId="3276"/>
    <cellStyle name="Comma 22 16 17" xfId="3277"/>
    <cellStyle name="Comma 22 16 18" xfId="3278"/>
    <cellStyle name="Comma 22 16 19" xfId="3279"/>
    <cellStyle name="Comma 22 16 2" xfId="3280"/>
    <cellStyle name="Comma 22 16 20" xfId="3281"/>
    <cellStyle name="Comma 22 16 3" xfId="3282"/>
    <cellStyle name="Comma 22 16 4" xfId="3283"/>
    <cellStyle name="Comma 22 16 5" xfId="3284"/>
    <cellStyle name="Comma 22 16 6" xfId="3285"/>
    <cellStyle name="Comma 22 16 7" xfId="3286"/>
    <cellStyle name="Comma 22 16 8" xfId="3287"/>
    <cellStyle name="Comma 22 16 9" xfId="3288"/>
    <cellStyle name="Comma 22 17" xfId="3289"/>
    <cellStyle name="Comma 22 17 10" xfId="3290"/>
    <cellStyle name="Comma 22 17 11" xfId="3291"/>
    <cellStyle name="Comma 22 17 12" xfId="3292"/>
    <cellStyle name="Comma 22 17 13" xfId="3293"/>
    <cellStyle name="Comma 22 17 14" xfId="3294"/>
    <cellStyle name="Comma 22 17 15" xfId="3295"/>
    <cellStyle name="Comma 22 17 16" xfId="3296"/>
    <cellStyle name="Comma 22 17 17" xfId="3297"/>
    <cellStyle name="Comma 22 17 18" xfId="3298"/>
    <cellStyle name="Comma 22 17 19" xfId="3299"/>
    <cellStyle name="Comma 22 17 2" xfId="3300"/>
    <cellStyle name="Comma 22 17 20" xfId="3301"/>
    <cellStyle name="Comma 22 17 3" xfId="3302"/>
    <cellStyle name="Comma 22 17 4" xfId="3303"/>
    <cellStyle name="Comma 22 17 5" xfId="3304"/>
    <cellStyle name="Comma 22 17 6" xfId="3305"/>
    <cellStyle name="Comma 22 17 7" xfId="3306"/>
    <cellStyle name="Comma 22 17 8" xfId="3307"/>
    <cellStyle name="Comma 22 17 9" xfId="3308"/>
    <cellStyle name="Comma 22 18" xfId="3309"/>
    <cellStyle name="Comma 22 18 10" xfId="3310"/>
    <cellStyle name="Comma 22 18 11" xfId="3311"/>
    <cellStyle name="Comma 22 18 12" xfId="3312"/>
    <cellStyle name="Comma 22 18 13" xfId="3313"/>
    <cellStyle name="Comma 22 18 14" xfId="3314"/>
    <cellStyle name="Comma 22 18 15" xfId="3315"/>
    <cellStyle name="Comma 22 18 16" xfId="3316"/>
    <cellStyle name="Comma 22 18 17" xfId="3317"/>
    <cellStyle name="Comma 22 18 18" xfId="3318"/>
    <cellStyle name="Comma 22 18 19" xfId="3319"/>
    <cellStyle name="Comma 22 18 2" xfId="3320"/>
    <cellStyle name="Comma 22 18 20" xfId="3321"/>
    <cellStyle name="Comma 22 18 3" xfId="3322"/>
    <cellStyle name="Comma 22 18 4" xfId="3323"/>
    <cellStyle name="Comma 22 18 5" xfId="3324"/>
    <cellStyle name="Comma 22 18 6" xfId="3325"/>
    <cellStyle name="Comma 22 18 7" xfId="3326"/>
    <cellStyle name="Comma 22 18 8" xfId="3327"/>
    <cellStyle name="Comma 22 18 9" xfId="3328"/>
    <cellStyle name="Comma 22 19" xfId="3329"/>
    <cellStyle name="Comma 22 19 10" xfId="3330"/>
    <cellStyle name="Comma 22 19 11" xfId="3331"/>
    <cellStyle name="Comma 22 19 12" xfId="3332"/>
    <cellStyle name="Comma 22 19 13" xfId="3333"/>
    <cellStyle name="Comma 22 19 14" xfId="3334"/>
    <cellStyle name="Comma 22 19 15" xfId="3335"/>
    <cellStyle name="Comma 22 19 16" xfId="3336"/>
    <cellStyle name="Comma 22 19 17" xfId="3337"/>
    <cellStyle name="Comma 22 19 18" xfId="3338"/>
    <cellStyle name="Comma 22 19 19" xfId="3339"/>
    <cellStyle name="Comma 22 19 2" xfId="3340"/>
    <cellStyle name="Comma 22 19 20" xfId="3341"/>
    <cellStyle name="Comma 22 19 3" xfId="3342"/>
    <cellStyle name="Comma 22 19 4" xfId="3343"/>
    <cellStyle name="Comma 22 19 5" xfId="3344"/>
    <cellStyle name="Comma 22 19 6" xfId="3345"/>
    <cellStyle name="Comma 22 19 7" xfId="3346"/>
    <cellStyle name="Comma 22 19 8" xfId="3347"/>
    <cellStyle name="Comma 22 19 9" xfId="3348"/>
    <cellStyle name="Comma 22 2" xfId="3349"/>
    <cellStyle name="Comma 22 2 10" xfId="3350"/>
    <cellStyle name="Comma 22 2 11" xfId="3351"/>
    <cellStyle name="Comma 22 2 12" xfId="3352"/>
    <cellStyle name="Comma 22 2 13" xfId="3353"/>
    <cellStyle name="Comma 22 2 14" xfId="3354"/>
    <cellStyle name="Comma 22 2 15" xfId="3355"/>
    <cellStyle name="Comma 22 2 16" xfId="3356"/>
    <cellStyle name="Comma 22 2 17" xfId="3357"/>
    <cellStyle name="Comma 22 2 18" xfId="3358"/>
    <cellStyle name="Comma 22 2 19" xfId="3359"/>
    <cellStyle name="Comma 22 2 2" xfId="3360"/>
    <cellStyle name="Comma 22 2 2 10" xfId="3361"/>
    <cellStyle name="Comma 22 2 2 11" xfId="3362"/>
    <cellStyle name="Comma 22 2 2 12" xfId="3363"/>
    <cellStyle name="Comma 22 2 2 13" xfId="3364"/>
    <cellStyle name="Comma 22 2 2 14" xfId="3365"/>
    <cellStyle name="Comma 22 2 2 15" xfId="3366"/>
    <cellStyle name="Comma 22 2 2 16" xfId="3367"/>
    <cellStyle name="Comma 22 2 2 17" xfId="3368"/>
    <cellStyle name="Comma 22 2 2 18" xfId="3369"/>
    <cellStyle name="Comma 22 2 2 19" xfId="3370"/>
    <cellStyle name="Comma 22 2 2 2" xfId="3371"/>
    <cellStyle name="Comma 22 2 2 20" xfId="3372"/>
    <cellStyle name="Comma 22 2 2 21" xfId="3373"/>
    <cellStyle name="Comma 22 2 2 22" xfId="3374"/>
    <cellStyle name="Comma 22 2 2 23" xfId="3375"/>
    <cellStyle name="Comma 22 2 2 24" xfId="3376"/>
    <cellStyle name="Comma 22 2 2 25" xfId="3377"/>
    <cellStyle name="Comma 22 2 2 26" xfId="3378"/>
    <cellStyle name="Comma 22 2 2 27" xfId="3379"/>
    <cellStyle name="Comma 22 2 2 28" xfId="3380"/>
    <cellStyle name="Comma 22 2 2 29" xfId="3381"/>
    <cellStyle name="Comma 22 2 2 3" xfId="3382"/>
    <cellStyle name="Comma 22 2 2 30" xfId="3383"/>
    <cellStyle name="Comma 22 2 2 31" xfId="3384"/>
    <cellStyle name="Comma 22 2 2 32" xfId="3385"/>
    <cellStyle name="Comma 22 2 2 33" xfId="3386"/>
    <cellStyle name="Comma 22 2 2 34" xfId="3387"/>
    <cellStyle name="Comma 22 2 2 35" xfId="3388"/>
    <cellStyle name="Comma 22 2 2 36" xfId="3389"/>
    <cellStyle name="Comma 22 2 2 37" xfId="3390"/>
    <cellStyle name="Comma 22 2 2 38" xfId="3391"/>
    <cellStyle name="Comma 22 2 2 39" xfId="3392"/>
    <cellStyle name="Comma 22 2 2 4" xfId="3393"/>
    <cellStyle name="Comma 22 2 2 40" xfId="3394"/>
    <cellStyle name="Comma 22 2 2 41" xfId="3395"/>
    <cellStyle name="Comma 22 2 2 42" xfId="3396"/>
    <cellStyle name="Comma 22 2 2 43" xfId="3397"/>
    <cellStyle name="Comma 22 2 2 44" xfId="3398"/>
    <cellStyle name="Comma 22 2 2 45" xfId="3399"/>
    <cellStyle name="Comma 22 2 2 46" xfId="3400"/>
    <cellStyle name="Comma 22 2 2 47" xfId="3401"/>
    <cellStyle name="Comma 22 2 2 48" xfId="3402"/>
    <cellStyle name="Comma 22 2 2 49" xfId="3403"/>
    <cellStyle name="Comma 22 2 2 5" xfId="3404"/>
    <cellStyle name="Comma 22 2 2 50" xfId="3405"/>
    <cellStyle name="Comma 22 2 2 51" xfId="3406"/>
    <cellStyle name="Comma 22 2 2 52" xfId="3407"/>
    <cellStyle name="Comma 22 2 2 53" xfId="3408"/>
    <cellStyle name="Comma 22 2 2 54" xfId="3409"/>
    <cellStyle name="Comma 22 2 2 55" xfId="3410"/>
    <cellStyle name="Comma 22 2 2 56" xfId="3411"/>
    <cellStyle name="Comma 22 2 2 57" xfId="3412"/>
    <cellStyle name="Comma 22 2 2 6" xfId="3413"/>
    <cellStyle name="Comma 22 2 2 7" xfId="3414"/>
    <cellStyle name="Comma 22 2 2 8" xfId="3415"/>
    <cellStyle name="Comma 22 2 2 9" xfId="3416"/>
    <cellStyle name="Comma 22 2 20" xfId="3417"/>
    <cellStyle name="Comma 22 2 21" xfId="3418"/>
    <cellStyle name="Comma 22 2 22" xfId="3419"/>
    <cellStyle name="Comma 22 2 23" xfId="3420"/>
    <cellStyle name="Comma 22 2 24" xfId="3421"/>
    <cellStyle name="Comma 22 2 25" xfId="3422"/>
    <cellStyle name="Comma 22 2 26" xfId="3423"/>
    <cellStyle name="Comma 22 2 27" xfId="3424"/>
    <cellStyle name="Comma 22 2 28" xfId="3425"/>
    <cellStyle name="Comma 22 2 29" xfId="3426"/>
    <cellStyle name="Comma 22 2 3" xfId="3427"/>
    <cellStyle name="Comma 22 2 30" xfId="3428"/>
    <cellStyle name="Comma 22 2 31" xfId="3429"/>
    <cellStyle name="Comma 22 2 32" xfId="3430"/>
    <cellStyle name="Comma 22 2 33" xfId="3431"/>
    <cellStyle name="Comma 22 2 34" xfId="3432"/>
    <cellStyle name="Comma 22 2 35" xfId="3433"/>
    <cellStyle name="Comma 22 2 36" xfId="3434"/>
    <cellStyle name="Comma 22 2 37" xfId="3435"/>
    <cellStyle name="Comma 22 2 38" xfId="3436"/>
    <cellStyle name="Comma 22 2 39" xfId="3437"/>
    <cellStyle name="Comma 22 2 4" xfId="3438"/>
    <cellStyle name="Comma 22 2 40" xfId="3439"/>
    <cellStyle name="Comma 22 2 41" xfId="3440"/>
    <cellStyle name="Comma 22 2 42" xfId="3441"/>
    <cellStyle name="Comma 22 2 43" xfId="3442"/>
    <cellStyle name="Comma 22 2 44" xfId="3443"/>
    <cellStyle name="Comma 22 2 45" xfId="3444"/>
    <cellStyle name="Comma 22 2 46" xfId="3445"/>
    <cellStyle name="Comma 22 2 47" xfId="3446"/>
    <cellStyle name="Comma 22 2 48" xfId="3447"/>
    <cellStyle name="Comma 22 2 49" xfId="3448"/>
    <cellStyle name="Comma 22 2 5" xfId="3449"/>
    <cellStyle name="Comma 22 2 50" xfId="3450"/>
    <cellStyle name="Comma 22 2 51" xfId="3451"/>
    <cellStyle name="Comma 22 2 52" xfId="3452"/>
    <cellStyle name="Comma 22 2 53" xfId="3453"/>
    <cellStyle name="Comma 22 2 54" xfId="3454"/>
    <cellStyle name="Comma 22 2 55" xfId="3455"/>
    <cellStyle name="Comma 22 2 56" xfId="3456"/>
    <cellStyle name="Comma 22 2 57" xfId="3457"/>
    <cellStyle name="Comma 22 2 58" xfId="3458"/>
    <cellStyle name="Comma 22 2 59" xfId="3459"/>
    <cellStyle name="Comma 22 2 6" xfId="3460"/>
    <cellStyle name="Comma 22 2 60" xfId="3461"/>
    <cellStyle name="Comma 22 2 61" xfId="3462"/>
    <cellStyle name="Comma 22 2 62" xfId="3463"/>
    <cellStyle name="Comma 22 2 63" xfId="3464"/>
    <cellStyle name="Comma 22 2 64" xfId="3465"/>
    <cellStyle name="Comma 22 2 65" xfId="3466"/>
    <cellStyle name="Comma 22 2 66" xfId="3467"/>
    <cellStyle name="Comma 22 2 67" xfId="3468"/>
    <cellStyle name="Comma 22 2 68" xfId="3469"/>
    <cellStyle name="Comma 22 2 69" xfId="3470"/>
    <cellStyle name="Comma 22 2 7" xfId="3471"/>
    <cellStyle name="Comma 22 2 70" xfId="3472"/>
    <cellStyle name="Comma 22 2 71" xfId="3473"/>
    <cellStyle name="Comma 22 2 72" xfId="3474"/>
    <cellStyle name="Comma 22 2 73" xfId="3475"/>
    <cellStyle name="Comma 22 2 74" xfId="3476"/>
    <cellStyle name="Comma 22 2 75" xfId="3477"/>
    <cellStyle name="Comma 22 2 76" xfId="3478"/>
    <cellStyle name="Comma 22 2 8" xfId="3479"/>
    <cellStyle name="Comma 22 2 9" xfId="3480"/>
    <cellStyle name="Comma 22 20" xfId="3481"/>
    <cellStyle name="Comma 22 20 10" xfId="3482"/>
    <cellStyle name="Comma 22 20 11" xfId="3483"/>
    <cellStyle name="Comma 22 20 12" xfId="3484"/>
    <cellStyle name="Comma 22 20 13" xfId="3485"/>
    <cellStyle name="Comma 22 20 14" xfId="3486"/>
    <cellStyle name="Comma 22 20 15" xfId="3487"/>
    <cellStyle name="Comma 22 20 16" xfId="3488"/>
    <cellStyle name="Comma 22 20 17" xfId="3489"/>
    <cellStyle name="Comma 22 20 18" xfId="3490"/>
    <cellStyle name="Comma 22 20 19" xfId="3491"/>
    <cellStyle name="Comma 22 20 2" xfId="3492"/>
    <cellStyle name="Comma 22 20 20" xfId="3493"/>
    <cellStyle name="Comma 22 20 3" xfId="3494"/>
    <cellStyle name="Comma 22 20 4" xfId="3495"/>
    <cellStyle name="Comma 22 20 5" xfId="3496"/>
    <cellStyle name="Comma 22 20 6" xfId="3497"/>
    <cellStyle name="Comma 22 20 7" xfId="3498"/>
    <cellStyle name="Comma 22 20 8" xfId="3499"/>
    <cellStyle name="Comma 22 20 9" xfId="3500"/>
    <cellStyle name="Comma 22 21" xfId="3501"/>
    <cellStyle name="Comma 22 21 10" xfId="3502"/>
    <cellStyle name="Comma 22 21 11" xfId="3503"/>
    <cellStyle name="Comma 22 21 12" xfId="3504"/>
    <cellStyle name="Comma 22 21 13" xfId="3505"/>
    <cellStyle name="Comma 22 21 14" xfId="3506"/>
    <cellStyle name="Comma 22 21 15" xfId="3507"/>
    <cellStyle name="Comma 22 21 16" xfId="3508"/>
    <cellStyle name="Comma 22 21 17" xfId="3509"/>
    <cellStyle name="Comma 22 21 18" xfId="3510"/>
    <cellStyle name="Comma 22 21 19" xfId="3511"/>
    <cellStyle name="Comma 22 21 2" xfId="3512"/>
    <cellStyle name="Comma 22 21 20" xfId="3513"/>
    <cellStyle name="Comma 22 21 3" xfId="3514"/>
    <cellStyle name="Comma 22 21 4" xfId="3515"/>
    <cellStyle name="Comma 22 21 5" xfId="3516"/>
    <cellStyle name="Comma 22 21 6" xfId="3517"/>
    <cellStyle name="Comma 22 21 7" xfId="3518"/>
    <cellStyle name="Comma 22 21 8" xfId="3519"/>
    <cellStyle name="Comma 22 21 9" xfId="3520"/>
    <cellStyle name="Comma 22 22" xfId="3521"/>
    <cellStyle name="Comma 22 22 10" xfId="3522"/>
    <cellStyle name="Comma 22 22 11" xfId="3523"/>
    <cellStyle name="Comma 22 22 12" xfId="3524"/>
    <cellStyle name="Comma 22 22 13" xfId="3525"/>
    <cellStyle name="Comma 22 22 14" xfId="3526"/>
    <cellStyle name="Comma 22 22 15" xfId="3527"/>
    <cellStyle name="Comma 22 22 16" xfId="3528"/>
    <cellStyle name="Comma 22 22 17" xfId="3529"/>
    <cellStyle name="Comma 22 22 18" xfId="3530"/>
    <cellStyle name="Comma 22 22 19" xfId="3531"/>
    <cellStyle name="Comma 22 22 2" xfId="3532"/>
    <cellStyle name="Comma 22 22 20" xfId="3533"/>
    <cellStyle name="Comma 22 22 3" xfId="3534"/>
    <cellStyle name="Comma 22 22 4" xfId="3535"/>
    <cellStyle name="Comma 22 22 5" xfId="3536"/>
    <cellStyle name="Comma 22 22 6" xfId="3537"/>
    <cellStyle name="Comma 22 22 7" xfId="3538"/>
    <cellStyle name="Comma 22 22 8" xfId="3539"/>
    <cellStyle name="Comma 22 22 9" xfId="3540"/>
    <cellStyle name="Comma 22 23" xfId="3541"/>
    <cellStyle name="Comma 22 23 10" xfId="3542"/>
    <cellStyle name="Comma 22 23 11" xfId="3543"/>
    <cellStyle name="Comma 22 23 12" xfId="3544"/>
    <cellStyle name="Comma 22 23 13" xfId="3545"/>
    <cellStyle name="Comma 22 23 14" xfId="3546"/>
    <cellStyle name="Comma 22 23 15" xfId="3547"/>
    <cellStyle name="Comma 22 23 16" xfId="3548"/>
    <cellStyle name="Comma 22 23 17" xfId="3549"/>
    <cellStyle name="Comma 22 23 18" xfId="3550"/>
    <cellStyle name="Comma 22 23 19" xfId="3551"/>
    <cellStyle name="Comma 22 23 2" xfId="3552"/>
    <cellStyle name="Comma 22 23 20" xfId="3553"/>
    <cellStyle name="Comma 22 23 3" xfId="3554"/>
    <cellStyle name="Comma 22 23 4" xfId="3555"/>
    <cellStyle name="Comma 22 23 5" xfId="3556"/>
    <cellStyle name="Comma 22 23 6" xfId="3557"/>
    <cellStyle name="Comma 22 23 7" xfId="3558"/>
    <cellStyle name="Comma 22 23 8" xfId="3559"/>
    <cellStyle name="Comma 22 23 9" xfId="3560"/>
    <cellStyle name="Comma 22 24" xfId="3561"/>
    <cellStyle name="Comma 22 24 10" xfId="3562"/>
    <cellStyle name="Comma 22 24 11" xfId="3563"/>
    <cellStyle name="Comma 22 24 12" xfId="3564"/>
    <cellStyle name="Comma 22 24 13" xfId="3565"/>
    <cellStyle name="Comma 22 24 14" xfId="3566"/>
    <cellStyle name="Comma 22 24 15" xfId="3567"/>
    <cellStyle name="Comma 22 24 16" xfId="3568"/>
    <cellStyle name="Comma 22 24 17" xfId="3569"/>
    <cellStyle name="Comma 22 24 18" xfId="3570"/>
    <cellStyle name="Comma 22 24 19" xfId="3571"/>
    <cellStyle name="Comma 22 24 2" xfId="3572"/>
    <cellStyle name="Comma 22 24 20" xfId="3573"/>
    <cellStyle name="Comma 22 24 3" xfId="3574"/>
    <cellStyle name="Comma 22 24 4" xfId="3575"/>
    <cellStyle name="Comma 22 24 5" xfId="3576"/>
    <cellStyle name="Comma 22 24 6" xfId="3577"/>
    <cellStyle name="Comma 22 24 7" xfId="3578"/>
    <cellStyle name="Comma 22 24 8" xfId="3579"/>
    <cellStyle name="Comma 22 24 9" xfId="3580"/>
    <cellStyle name="Comma 22 25" xfId="3581"/>
    <cellStyle name="Comma 22 25 10" xfId="3582"/>
    <cellStyle name="Comma 22 25 11" xfId="3583"/>
    <cellStyle name="Comma 22 25 12" xfId="3584"/>
    <cellStyle name="Comma 22 25 13" xfId="3585"/>
    <cellStyle name="Comma 22 25 14" xfId="3586"/>
    <cellStyle name="Comma 22 25 15" xfId="3587"/>
    <cellStyle name="Comma 22 25 16" xfId="3588"/>
    <cellStyle name="Comma 22 25 17" xfId="3589"/>
    <cellStyle name="Comma 22 25 18" xfId="3590"/>
    <cellStyle name="Comma 22 25 19" xfId="3591"/>
    <cellStyle name="Comma 22 25 2" xfId="3592"/>
    <cellStyle name="Comma 22 25 20" xfId="3593"/>
    <cellStyle name="Comma 22 25 3" xfId="3594"/>
    <cellStyle name="Comma 22 25 4" xfId="3595"/>
    <cellStyle name="Comma 22 25 5" xfId="3596"/>
    <cellStyle name="Comma 22 25 6" xfId="3597"/>
    <cellStyle name="Comma 22 25 7" xfId="3598"/>
    <cellStyle name="Comma 22 25 8" xfId="3599"/>
    <cellStyle name="Comma 22 25 9" xfId="3600"/>
    <cellStyle name="Comma 22 26" xfId="3601"/>
    <cellStyle name="Comma 22 26 10" xfId="3602"/>
    <cellStyle name="Comma 22 26 11" xfId="3603"/>
    <cellStyle name="Comma 22 26 12" xfId="3604"/>
    <cellStyle name="Comma 22 26 13" xfId="3605"/>
    <cellStyle name="Comma 22 26 14" xfId="3606"/>
    <cellStyle name="Comma 22 26 15" xfId="3607"/>
    <cellStyle name="Comma 22 26 16" xfId="3608"/>
    <cellStyle name="Comma 22 26 17" xfId="3609"/>
    <cellStyle name="Comma 22 26 18" xfId="3610"/>
    <cellStyle name="Comma 22 26 19" xfId="3611"/>
    <cellStyle name="Comma 22 26 2" xfId="3612"/>
    <cellStyle name="Comma 22 26 20" xfId="3613"/>
    <cellStyle name="Comma 22 26 3" xfId="3614"/>
    <cellStyle name="Comma 22 26 4" xfId="3615"/>
    <cellStyle name="Comma 22 26 5" xfId="3616"/>
    <cellStyle name="Comma 22 26 6" xfId="3617"/>
    <cellStyle name="Comma 22 26 7" xfId="3618"/>
    <cellStyle name="Comma 22 26 8" xfId="3619"/>
    <cellStyle name="Comma 22 26 9" xfId="3620"/>
    <cellStyle name="Comma 22 27" xfId="3621"/>
    <cellStyle name="Comma 22 28" xfId="3622"/>
    <cellStyle name="Comma 22 29" xfId="3623"/>
    <cellStyle name="Comma 22 3" xfId="3624"/>
    <cellStyle name="Comma 22 3 10" xfId="3625"/>
    <cellStyle name="Comma 22 3 11" xfId="3626"/>
    <cellStyle name="Comma 22 3 12" xfId="3627"/>
    <cellStyle name="Comma 22 3 13" xfId="3628"/>
    <cellStyle name="Comma 22 3 14" xfId="3629"/>
    <cellStyle name="Comma 22 3 15" xfId="3630"/>
    <cellStyle name="Comma 22 3 16" xfId="3631"/>
    <cellStyle name="Comma 22 3 17" xfId="3632"/>
    <cellStyle name="Comma 22 3 18" xfId="3633"/>
    <cellStyle name="Comma 22 3 19" xfId="3634"/>
    <cellStyle name="Comma 22 3 2" xfId="3635"/>
    <cellStyle name="Comma 22 3 20" xfId="3636"/>
    <cellStyle name="Comma 22 3 3" xfId="3637"/>
    <cellStyle name="Comma 22 3 4" xfId="3638"/>
    <cellStyle name="Comma 22 3 5" xfId="3639"/>
    <cellStyle name="Comma 22 3 6" xfId="3640"/>
    <cellStyle name="Comma 22 3 7" xfId="3641"/>
    <cellStyle name="Comma 22 3 8" xfId="3642"/>
    <cellStyle name="Comma 22 3 9" xfId="3643"/>
    <cellStyle name="Comma 22 30" xfId="3644"/>
    <cellStyle name="Comma 22 31" xfId="3645"/>
    <cellStyle name="Comma 22 32" xfId="3646"/>
    <cellStyle name="Comma 22 33" xfId="3647"/>
    <cellStyle name="Comma 22 34" xfId="3648"/>
    <cellStyle name="Comma 22 35" xfId="3649"/>
    <cellStyle name="Comma 22 36" xfId="3650"/>
    <cellStyle name="Comma 22 37" xfId="3651"/>
    <cellStyle name="Comma 22 38" xfId="3652"/>
    <cellStyle name="Comma 22 39" xfId="3653"/>
    <cellStyle name="Comma 22 4" xfId="3654"/>
    <cellStyle name="Comma 22 4 10" xfId="3655"/>
    <cellStyle name="Comma 22 4 11" xfId="3656"/>
    <cellStyle name="Comma 22 4 12" xfId="3657"/>
    <cellStyle name="Comma 22 4 13" xfId="3658"/>
    <cellStyle name="Comma 22 4 14" xfId="3659"/>
    <cellStyle name="Comma 22 4 15" xfId="3660"/>
    <cellStyle name="Comma 22 4 16" xfId="3661"/>
    <cellStyle name="Comma 22 4 17" xfId="3662"/>
    <cellStyle name="Comma 22 4 18" xfId="3663"/>
    <cellStyle name="Comma 22 4 19" xfId="3664"/>
    <cellStyle name="Comma 22 4 2" xfId="3665"/>
    <cellStyle name="Comma 22 4 20" xfId="3666"/>
    <cellStyle name="Comma 22 4 3" xfId="3667"/>
    <cellStyle name="Comma 22 4 4" xfId="3668"/>
    <cellStyle name="Comma 22 4 5" xfId="3669"/>
    <cellStyle name="Comma 22 4 6" xfId="3670"/>
    <cellStyle name="Comma 22 4 7" xfId="3671"/>
    <cellStyle name="Comma 22 4 8" xfId="3672"/>
    <cellStyle name="Comma 22 4 9" xfId="3673"/>
    <cellStyle name="Comma 22 40" xfId="3674"/>
    <cellStyle name="Comma 22 41" xfId="3675"/>
    <cellStyle name="Comma 22 42" xfId="3676"/>
    <cellStyle name="Comma 22 43" xfId="3677"/>
    <cellStyle name="Comma 22 44" xfId="3678"/>
    <cellStyle name="Comma 22 45" xfId="3679"/>
    <cellStyle name="Comma 22 46" xfId="3680"/>
    <cellStyle name="Comma 22 47" xfId="3681"/>
    <cellStyle name="Comma 22 48" xfId="3682"/>
    <cellStyle name="Comma 22 49" xfId="3683"/>
    <cellStyle name="Comma 22 5" xfId="3684"/>
    <cellStyle name="Comma 22 5 10" xfId="3685"/>
    <cellStyle name="Comma 22 5 11" xfId="3686"/>
    <cellStyle name="Comma 22 5 12" xfId="3687"/>
    <cellStyle name="Comma 22 5 13" xfId="3688"/>
    <cellStyle name="Comma 22 5 14" xfId="3689"/>
    <cellStyle name="Comma 22 5 15" xfId="3690"/>
    <cellStyle name="Comma 22 5 16" xfId="3691"/>
    <cellStyle name="Comma 22 5 17" xfId="3692"/>
    <cellStyle name="Comma 22 5 18" xfId="3693"/>
    <cellStyle name="Comma 22 5 19" xfId="3694"/>
    <cellStyle name="Comma 22 5 2" xfId="3695"/>
    <cellStyle name="Comma 22 5 20" xfId="3696"/>
    <cellStyle name="Comma 22 5 3" xfId="3697"/>
    <cellStyle name="Comma 22 5 4" xfId="3698"/>
    <cellStyle name="Comma 22 5 5" xfId="3699"/>
    <cellStyle name="Comma 22 5 6" xfId="3700"/>
    <cellStyle name="Comma 22 5 7" xfId="3701"/>
    <cellStyle name="Comma 22 5 8" xfId="3702"/>
    <cellStyle name="Comma 22 5 9" xfId="3703"/>
    <cellStyle name="Comma 22 50" xfId="3704"/>
    <cellStyle name="Comma 22 51" xfId="3705"/>
    <cellStyle name="Comma 22 52" xfId="3706"/>
    <cellStyle name="Comma 22 53" xfId="3707"/>
    <cellStyle name="Comma 22 54" xfId="3708"/>
    <cellStyle name="Comma 22 55" xfId="3709"/>
    <cellStyle name="Comma 22 56" xfId="3710"/>
    <cellStyle name="Comma 22 57" xfId="3711"/>
    <cellStyle name="Comma 22 58" xfId="3712"/>
    <cellStyle name="Comma 22 59" xfId="3713"/>
    <cellStyle name="Comma 22 6" xfId="3714"/>
    <cellStyle name="Comma 22 6 10" xfId="3715"/>
    <cellStyle name="Comma 22 6 11" xfId="3716"/>
    <cellStyle name="Comma 22 6 12" xfId="3717"/>
    <cellStyle name="Comma 22 6 13" xfId="3718"/>
    <cellStyle name="Comma 22 6 14" xfId="3719"/>
    <cellStyle name="Comma 22 6 15" xfId="3720"/>
    <cellStyle name="Comma 22 6 16" xfId="3721"/>
    <cellStyle name="Comma 22 6 17" xfId="3722"/>
    <cellStyle name="Comma 22 6 18" xfId="3723"/>
    <cellStyle name="Comma 22 6 19" xfId="3724"/>
    <cellStyle name="Comma 22 6 2" xfId="3725"/>
    <cellStyle name="Comma 22 6 20" xfId="3726"/>
    <cellStyle name="Comma 22 6 3" xfId="3727"/>
    <cellStyle name="Comma 22 6 4" xfId="3728"/>
    <cellStyle name="Comma 22 6 5" xfId="3729"/>
    <cellStyle name="Comma 22 6 6" xfId="3730"/>
    <cellStyle name="Comma 22 6 7" xfId="3731"/>
    <cellStyle name="Comma 22 6 8" xfId="3732"/>
    <cellStyle name="Comma 22 6 9" xfId="3733"/>
    <cellStyle name="Comma 22 60" xfId="3734"/>
    <cellStyle name="Comma 22 61" xfId="3735"/>
    <cellStyle name="Comma 22 62" xfId="3736"/>
    <cellStyle name="Comma 22 63" xfId="3737"/>
    <cellStyle name="Comma 22 64" xfId="3738"/>
    <cellStyle name="Comma 22 65" xfId="3739"/>
    <cellStyle name="Comma 22 66" xfId="3740"/>
    <cellStyle name="Comma 22 67" xfId="3741"/>
    <cellStyle name="Comma 22 68" xfId="3742"/>
    <cellStyle name="Comma 22 69" xfId="3743"/>
    <cellStyle name="Comma 22 7" xfId="3744"/>
    <cellStyle name="Comma 22 7 10" xfId="3745"/>
    <cellStyle name="Comma 22 7 11" xfId="3746"/>
    <cellStyle name="Comma 22 7 12" xfId="3747"/>
    <cellStyle name="Comma 22 7 13" xfId="3748"/>
    <cellStyle name="Comma 22 7 14" xfId="3749"/>
    <cellStyle name="Comma 22 7 15" xfId="3750"/>
    <cellStyle name="Comma 22 7 16" xfId="3751"/>
    <cellStyle name="Comma 22 7 17" xfId="3752"/>
    <cellStyle name="Comma 22 7 18" xfId="3753"/>
    <cellStyle name="Comma 22 7 19" xfId="3754"/>
    <cellStyle name="Comma 22 7 2" xfId="3755"/>
    <cellStyle name="Comma 22 7 20" xfId="3756"/>
    <cellStyle name="Comma 22 7 3" xfId="3757"/>
    <cellStyle name="Comma 22 7 4" xfId="3758"/>
    <cellStyle name="Comma 22 7 5" xfId="3759"/>
    <cellStyle name="Comma 22 7 6" xfId="3760"/>
    <cellStyle name="Comma 22 7 7" xfId="3761"/>
    <cellStyle name="Comma 22 7 8" xfId="3762"/>
    <cellStyle name="Comma 22 7 9" xfId="3763"/>
    <cellStyle name="Comma 22 70" xfId="3764"/>
    <cellStyle name="Comma 22 71" xfId="3765"/>
    <cellStyle name="Comma 22 72" xfId="3766"/>
    <cellStyle name="Comma 22 73" xfId="3767"/>
    <cellStyle name="Comma 22 74" xfId="3768"/>
    <cellStyle name="Comma 22 75" xfId="3769"/>
    <cellStyle name="Comma 22 76" xfId="3770"/>
    <cellStyle name="Comma 22 77" xfId="3771"/>
    <cellStyle name="Comma 22 78" xfId="3772"/>
    <cellStyle name="Comma 22 79" xfId="3773"/>
    <cellStyle name="Comma 22 8" xfId="3774"/>
    <cellStyle name="Comma 22 8 10" xfId="3775"/>
    <cellStyle name="Comma 22 8 11" xfId="3776"/>
    <cellStyle name="Comma 22 8 12" xfId="3777"/>
    <cellStyle name="Comma 22 8 13" xfId="3778"/>
    <cellStyle name="Comma 22 8 14" xfId="3779"/>
    <cellStyle name="Comma 22 8 15" xfId="3780"/>
    <cellStyle name="Comma 22 8 16" xfId="3781"/>
    <cellStyle name="Comma 22 8 17" xfId="3782"/>
    <cellStyle name="Comma 22 8 18" xfId="3783"/>
    <cellStyle name="Comma 22 8 19" xfId="3784"/>
    <cellStyle name="Comma 22 8 2" xfId="3785"/>
    <cellStyle name="Comma 22 8 20" xfId="3786"/>
    <cellStyle name="Comma 22 8 3" xfId="3787"/>
    <cellStyle name="Comma 22 8 4" xfId="3788"/>
    <cellStyle name="Comma 22 8 5" xfId="3789"/>
    <cellStyle name="Comma 22 8 6" xfId="3790"/>
    <cellStyle name="Comma 22 8 7" xfId="3791"/>
    <cellStyle name="Comma 22 8 8" xfId="3792"/>
    <cellStyle name="Comma 22 8 9" xfId="3793"/>
    <cellStyle name="Comma 22 80" xfId="3794"/>
    <cellStyle name="Comma 22 81" xfId="3795"/>
    <cellStyle name="Comma 22 82" xfId="3796"/>
    <cellStyle name="Comma 22 83" xfId="3797"/>
    <cellStyle name="Comma 22 84" xfId="3798"/>
    <cellStyle name="Comma 22 85" xfId="3799"/>
    <cellStyle name="Comma 22 86" xfId="3800"/>
    <cellStyle name="Comma 22 87" xfId="3801"/>
    <cellStyle name="Comma 22 88" xfId="3802"/>
    <cellStyle name="Comma 22 89" xfId="3803"/>
    <cellStyle name="Comma 22 9" xfId="3804"/>
    <cellStyle name="Comma 22 9 10" xfId="3805"/>
    <cellStyle name="Comma 22 9 11" xfId="3806"/>
    <cellStyle name="Comma 22 9 12" xfId="3807"/>
    <cellStyle name="Comma 22 9 13" xfId="3808"/>
    <cellStyle name="Comma 22 9 14" xfId="3809"/>
    <cellStyle name="Comma 22 9 15" xfId="3810"/>
    <cellStyle name="Comma 22 9 16" xfId="3811"/>
    <cellStyle name="Comma 22 9 17" xfId="3812"/>
    <cellStyle name="Comma 22 9 18" xfId="3813"/>
    <cellStyle name="Comma 22 9 19" xfId="3814"/>
    <cellStyle name="Comma 22 9 2" xfId="3815"/>
    <cellStyle name="Comma 22 9 20" xfId="3816"/>
    <cellStyle name="Comma 22 9 3" xfId="3817"/>
    <cellStyle name="Comma 22 9 4" xfId="3818"/>
    <cellStyle name="Comma 22 9 5" xfId="3819"/>
    <cellStyle name="Comma 22 9 6" xfId="3820"/>
    <cellStyle name="Comma 22 9 7" xfId="3821"/>
    <cellStyle name="Comma 22 9 8" xfId="3822"/>
    <cellStyle name="Comma 22 9 9" xfId="3823"/>
    <cellStyle name="Comma 22 90" xfId="3824"/>
    <cellStyle name="Comma 22 91" xfId="3825"/>
    <cellStyle name="Comma 22 92" xfId="3826"/>
    <cellStyle name="Comma 22 93" xfId="3827"/>
    <cellStyle name="Comma 22 94" xfId="3828"/>
    <cellStyle name="Comma 22 95" xfId="3829"/>
    <cellStyle name="Comma 22 96" xfId="3830"/>
    <cellStyle name="Comma 22 97" xfId="3831"/>
    <cellStyle name="Comma 22 98" xfId="3832"/>
    <cellStyle name="Comma 22 99" xfId="3833"/>
    <cellStyle name="Comma 23" xfId="196"/>
    <cellStyle name="Comma 23 2" xfId="3834"/>
    <cellStyle name="Comma 23 2 10" xfId="3835"/>
    <cellStyle name="Comma 23 2 11" xfId="3836"/>
    <cellStyle name="Comma 23 2 12" xfId="3837"/>
    <cellStyle name="Comma 23 2 13" xfId="3838"/>
    <cellStyle name="Comma 23 2 14" xfId="3839"/>
    <cellStyle name="Comma 23 2 15" xfId="3840"/>
    <cellStyle name="Comma 23 2 16" xfId="3841"/>
    <cellStyle name="Comma 23 2 17" xfId="3842"/>
    <cellStyle name="Comma 23 2 18" xfId="3843"/>
    <cellStyle name="Comma 23 2 19" xfId="3844"/>
    <cellStyle name="Comma 23 2 2" xfId="3845"/>
    <cellStyle name="Comma 23 2 20" xfId="3846"/>
    <cellStyle name="Comma 23 2 3" xfId="3847"/>
    <cellStyle name="Comma 23 2 4" xfId="3848"/>
    <cellStyle name="Comma 23 2 5" xfId="3849"/>
    <cellStyle name="Comma 23 2 6" xfId="3850"/>
    <cellStyle name="Comma 23 2 7" xfId="3851"/>
    <cellStyle name="Comma 23 2 8" xfId="3852"/>
    <cellStyle name="Comma 23 2 9" xfId="3853"/>
    <cellStyle name="Comma 24" xfId="43186"/>
    <cellStyle name="Comma 24 10" xfId="3854"/>
    <cellStyle name="Comma 24 11" xfId="3855"/>
    <cellStyle name="Comma 24 12" xfId="3856"/>
    <cellStyle name="Comma 24 13" xfId="3857"/>
    <cellStyle name="Comma 24 14" xfId="3858"/>
    <cellStyle name="Comma 24 15" xfId="3859"/>
    <cellStyle name="Comma 24 16" xfId="3860"/>
    <cellStyle name="Comma 24 17" xfId="3861"/>
    <cellStyle name="Comma 24 18" xfId="3862"/>
    <cellStyle name="Comma 24 19" xfId="3863"/>
    <cellStyle name="Comma 24 2" xfId="3864"/>
    <cellStyle name="Comma 24 20" xfId="3865"/>
    <cellStyle name="Comma 24 21" xfId="3866"/>
    <cellStyle name="Comma 24 22" xfId="3867"/>
    <cellStyle name="Comma 24 23" xfId="3868"/>
    <cellStyle name="Comma 24 24" xfId="3869"/>
    <cellStyle name="Comma 24 25" xfId="3870"/>
    <cellStyle name="Comma 24 26" xfId="3871"/>
    <cellStyle name="Comma 24 27" xfId="3872"/>
    <cellStyle name="Comma 24 28" xfId="3873"/>
    <cellStyle name="Comma 24 29" xfId="3874"/>
    <cellStyle name="Comma 24 3" xfId="3875"/>
    <cellStyle name="Comma 24 30" xfId="3876"/>
    <cellStyle name="Comma 24 31" xfId="3877"/>
    <cellStyle name="Comma 24 32" xfId="3878"/>
    <cellStyle name="Comma 24 33" xfId="3879"/>
    <cellStyle name="Comma 24 34" xfId="3880"/>
    <cellStyle name="Comma 24 35" xfId="3881"/>
    <cellStyle name="Comma 24 36" xfId="3882"/>
    <cellStyle name="Comma 24 37" xfId="3883"/>
    <cellStyle name="Comma 24 38" xfId="3884"/>
    <cellStyle name="Comma 24 39" xfId="3885"/>
    <cellStyle name="Comma 24 4" xfId="3886"/>
    <cellStyle name="Comma 24 40" xfId="3887"/>
    <cellStyle name="Comma 24 41" xfId="3888"/>
    <cellStyle name="Comma 24 42" xfId="3889"/>
    <cellStyle name="Comma 24 43" xfId="3890"/>
    <cellStyle name="Comma 24 44" xfId="3891"/>
    <cellStyle name="Comma 24 45" xfId="3892"/>
    <cellStyle name="Comma 24 46" xfId="3893"/>
    <cellStyle name="Comma 24 47" xfId="3894"/>
    <cellStyle name="Comma 24 48" xfId="3895"/>
    <cellStyle name="Comma 24 49" xfId="3896"/>
    <cellStyle name="Comma 24 5" xfId="3897"/>
    <cellStyle name="Comma 24 50" xfId="3898"/>
    <cellStyle name="Comma 24 51" xfId="3899"/>
    <cellStyle name="Comma 24 52" xfId="3900"/>
    <cellStyle name="Comma 24 53" xfId="3901"/>
    <cellStyle name="Comma 24 54" xfId="3902"/>
    <cellStyle name="Comma 24 55" xfId="3903"/>
    <cellStyle name="Comma 24 56" xfId="3904"/>
    <cellStyle name="Comma 24 57" xfId="3905"/>
    <cellStyle name="Comma 24 58" xfId="3906"/>
    <cellStyle name="Comma 24 59" xfId="3907"/>
    <cellStyle name="Comma 24 6" xfId="3908"/>
    <cellStyle name="Comma 24 60" xfId="3909"/>
    <cellStyle name="Comma 24 61" xfId="3910"/>
    <cellStyle name="Comma 24 62" xfId="3911"/>
    <cellStyle name="Comma 24 63" xfId="3912"/>
    <cellStyle name="Comma 24 64" xfId="3913"/>
    <cellStyle name="Comma 24 65" xfId="3914"/>
    <cellStyle name="Comma 24 66" xfId="3915"/>
    <cellStyle name="Comma 24 67" xfId="3916"/>
    <cellStyle name="Comma 24 68" xfId="3917"/>
    <cellStyle name="Comma 24 69" xfId="3918"/>
    <cellStyle name="Comma 24 7" xfId="3919"/>
    <cellStyle name="Comma 24 70" xfId="3920"/>
    <cellStyle name="Comma 24 71" xfId="3921"/>
    <cellStyle name="Comma 24 72" xfId="3922"/>
    <cellStyle name="Comma 24 73" xfId="3923"/>
    <cellStyle name="Comma 24 74" xfId="3924"/>
    <cellStyle name="Comma 24 75" xfId="3925"/>
    <cellStyle name="Comma 24 76" xfId="3926"/>
    <cellStyle name="Comma 24 77" xfId="43414"/>
    <cellStyle name="Comma 24 78" xfId="43554"/>
    <cellStyle name="Comma 24 8" xfId="3927"/>
    <cellStyle name="Comma 24 9" xfId="3928"/>
    <cellStyle name="Comma 25" xfId="43195"/>
    <cellStyle name="Comma 25 2" xfId="43415"/>
    <cellStyle name="Comma 25 3" xfId="43555"/>
    <cellStyle name="Comma 25 4" xfId="43556"/>
    <cellStyle name="Comma 26" xfId="43220"/>
    <cellStyle name="Comma 26 2" xfId="43416"/>
    <cellStyle name="Comma 26 3" xfId="43557"/>
    <cellStyle name="Comma 26 4" xfId="43469"/>
    <cellStyle name="Comma 26 4 2" xfId="43558"/>
    <cellStyle name="Comma 27" xfId="43222"/>
    <cellStyle name="Comma 27 2" xfId="43417"/>
    <cellStyle name="Comma 27 3" xfId="43559"/>
    <cellStyle name="Comma 28" xfId="43226"/>
    <cellStyle name="Comma 28 10" xfId="3929"/>
    <cellStyle name="Comma 28 11" xfId="3930"/>
    <cellStyle name="Comma 28 12" xfId="3931"/>
    <cellStyle name="Comma 28 13" xfId="3932"/>
    <cellStyle name="Comma 28 14" xfId="3933"/>
    <cellStyle name="Comma 28 15" xfId="3934"/>
    <cellStyle name="Comma 28 16" xfId="3935"/>
    <cellStyle name="Comma 28 17" xfId="3936"/>
    <cellStyle name="Comma 28 18" xfId="3937"/>
    <cellStyle name="Comma 28 19" xfId="3938"/>
    <cellStyle name="Comma 28 2" xfId="3939"/>
    <cellStyle name="Comma 28 20" xfId="3940"/>
    <cellStyle name="Comma 28 21" xfId="3941"/>
    <cellStyle name="Comma 28 22" xfId="3942"/>
    <cellStyle name="Comma 28 23" xfId="3943"/>
    <cellStyle name="Comma 28 24" xfId="3944"/>
    <cellStyle name="Comma 28 25" xfId="3945"/>
    <cellStyle name="Comma 28 26" xfId="3946"/>
    <cellStyle name="Comma 28 27" xfId="3947"/>
    <cellStyle name="Comma 28 28" xfId="3948"/>
    <cellStyle name="Comma 28 29" xfId="3949"/>
    <cellStyle name="Comma 28 3" xfId="3950"/>
    <cellStyle name="Comma 28 30" xfId="3951"/>
    <cellStyle name="Comma 28 31" xfId="3952"/>
    <cellStyle name="Comma 28 32" xfId="3953"/>
    <cellStyle name="Comma 28 33" xfId="3954"/>
    <cellStyle name="Comma 28 34" xfId="3955"/>
    <cellStyle name="Comma 28 35" xfId="3956"/>
    <cellStyle name="Comma 28 36" xfId="3957"/>
    <cellStyle name="Comma 28 37" xfId="3958"/>
    <cellStyle name="Comma 28 38" xfId="3959"/>
    <cellStyle name="Comma 28 39" xfId="3960"/>
    <cellStyle name="Comma 28 4" xfId="3961"/>
    <cellStyle name="Comma 28 40" xfId="3962"/>
    <cellStyle name="Comma 28 41" xfId="3963"/>
    <cellStyle name="Comma 28 42" xfId="3964"/>
    <cellStyle name="Comma 28 43" xfId="3965"/>
    <cellStyle name="Comma 28 44" xfId="3966"/>
    <cellStyle name="Comma 28 45" xfId="3967"/>
    <cellStyle name="Comma 28 46" xfId="3968"/>
    <cellStyle name="Comma 28 47" xfId="3969"/>
    <cellStyle name="Comma 28 48" xfId="3970"/>
    <cellStyle name="Comma 28 49" xfId="3971"/>
    <cellStyle name="Comma 28 5" xfId="3972"/>
    <cellStyle name="Comma 28 50" xfId="3973"/>
    <cellStyle name="Comma 28 51" xfId="3974"/>
    <cellStyle name="Comma 28 52" xfId="3975"/>
    <cellStyle name="Comma 28 53" xfId="3976"/>
    <cellStyle name="Comma 28 54" xfId="3977"/>
    <cellStyle name="Comma 28 55" xfId="3978"/>
    <cellStyle name="Comma 28 56" xfId="3979"/>
    <cellStyle name="Comma 28 57" xfId="3980"/>
    <cellStyle name="Comma 28 58" xfId="3981"/>
    <cellStyle name="Comma 28 59" xfId="3982"/>
    <cellStyle name="Comma 28 6" xfId="3983"/>
    <cellStyle name="Comma 28 60" xfId="3984"/>
    <cellStyle name="Comma 28 61" xfId="3985"/>
    <cellStyle name="Comma 28 62" xfId="3986"/>
    <cellStyle name="Comma 28 63" xfId="3987"/>
    <cellStyle name="Comma 28 64" xfId="3988"/>
    <cellStyle name="Comma 28 65" xfId="3989"/>
    <cellStyle name="Comma 28 66" xfId="3990"/>
    <cellStyle name="Comma 28 67" xfId="3991"/>
    <cellStyle name="Comma 28 68" xfId="3992"/>
    <cellStyle name="Comma 28 69" xfId="3993"/>
    <cellStyle name="Comma 28 7" xfId="3994"/>
    <cellStyle name="Comma 28 70" xfId="3995"/>
    <cellStyle name="Comma 28 71" xfId="3996"/>
    <cellStyle name="Comma 28 72" xfId="3997"/>
    <cellStyle name="Comma 28 73" xfId="3998"/>
    <cellStyle name="Comma 28 74" xfId="3999"/>
    <cellStyle name="Comma 28 75" xfId="4000"/>
    <cellStyle name="Comma 28 76" xfId="4001"/>
    <cellStyle name="Comma 28 77" xfId="43418"/>
    <cellStyle name="Comma 28 78" xfId="43560"/>
    <cellStyle name="Comma 28 8" xfId="4002"/>
    <cellStyle name="Comma 28 9" xfId="4003"/>
    <cellStyle name="Comma 29" xfId="43419"/>
    <cellStyle name="Comma 29 2" xfId="43561"/>
    <cellStyle name="Comma 3" xfId="98"/>
    <cellStyle name="Comma 3 10" xfId="4005"/>
    <cellStyle name="Comma 3 100" xfId="4006"/>
    <cellStyle name="Comma 3 101" xfId="4007"/>
    <cellStyle name="Comma 3 102" xfId="4008"/>
    <cellStyle name="Comma 3 103" xfId="4009"/>
    <cellStyle name="Comma 3 104" xfId="4010"/>
    <cellStyle name="Comma 3 105" xfId="4011"/>
    <cellStyle name="Comma 3 106" xfId="4012"/>
    <cellStyle name="Comma 3 107" xfId="4013"/>
    <cellStyle name="Comma 3 108" xfId="4014"/>
    <cellStyle name="Comma 3 109" xfId="4015"/>
    <cellStyle name="Comma 3 11" xfId="4016"/>
    <cellStyle name="Comma 3 110" xfId="4017"/>
    <cellStyle name="Comma 3 111" xfId="4018"/>
    <cellStyle name="Comma 3 112" xfId="4019"/>
    <cellStyle name="Comma 3 113" xfId="4020"/>
    <cellStyle name="Comma 3 114" xfId="4021"/>
    <cellStyle name="Comma 3 115" xfId="4022"/>
    <cellStyle name="Comma 3 116" xfId="4023"/>
    <cellStyle name="Comma 3 117" xfId="4024"/>
    <cellStyle name="Comma 3 118" xfId="4025"/>
    <cellStyle name="Comma 3 119" xfId="4026"/>
    <cellStyle name="Comma 3 12" xfId="4027"/>
    <cellStyle name="Comma 3 120" xfId="4028"/>
    <cellStyle name="Comma 3 121" xfId="4029"/>
    <cellStyle name="Comma 3 122" xfId="4030"/>
    <cellStyle name="Comma 3 123" xfId="4031"/>
    <cellStyle name="Comma 3 124" xfId="4032"/>
    <cellStyle name="Comma 3 125" xfId="4033"/>
    <cellStyle name="Comma 3 126" xfId="4034"/>
    <cellStyle name="Comma 3 127" xfId="4035"/>
    <cellStyle name="Comma 3 128" xfId="4036"/>
    <cellStyle name="Comma 3 129" xfId="4037"/>
    <cellStyle name="Comma 3 13" xfId="4038"/>
    <cellStyle name="Comma 3 130" xfId="4039"/>
    <cellStyle name="Comma 3 131" xfId="4040"/>
    <cellStyle name="Comma 3 132" xfId="4041"/>
    <cellStyle name="Comma 3 133" xfId="4042"/>
    <cellStyle name="Comma 3 134" xfId="4043"/>
    <cellStyle name="Comma 3 135" xfId="4044"/>
    <cellStyle name="Comma 3 136" xfId="4045"/>
    <cellStyle name="Comma 3 137" xfId="4046"/>
    <cellStyle name="Comma 3 138" xfId="4047"/>
    <cellStyle name="Comma 3 139" xfId="4048"/>
    <cellStyle name="Comma 3 14" xfId="4049"/>
    <cellStyle name="Comma 3 140" xfId="4050"/>
    <cellStyle name="Comma 3 141" xfId="4051"/>
    <cellStyle name="Comma 3 142" xfId="4052"/>
    <cellStyle name="Comma 3 143" xfId="4053"/>
    <cellStyle name="Comma 3 144" xfId="4054"/>
    <cellStyle name="Comma 3 145" xfId="4055"/>
    <cellStyle name="Comma 3 146" xfId="4056"/>
    <cellStyle name="Comma 3 147" xfId="4057"/>
    <cellStyle name="Comma 3 148" xfId="4058"/>
    <cellStyle name="Comma 3 149" xfId="4059"/>
    <cellStyle name="Comma 3 15" xfId="4060"/>
    <cellStyle name="Comma 3 150" xfId="4061"/>
    <cellStyle name="Comma 3 151" xfId="4062"/>
    <cellStyle name="Comma 3 152" xfId="4063"/>
    <cellStyle name="Comma 3 153" xfId="4064"/>
    <cellStyle name="Comma 3 154" xfId="4065"/>
    <cellStyle name="Comma 3 155" xfId="4066"/>
    <cellStyle name="Comma 3 156" xfId="4067"/>
    <cellStyle name="Comma 3 157" xfId="4068"/>
    <cellStyle name="Comma 3 158" xfId="4069"/>
    <cellStyle name="Comma 3 159" xfId="4070"/>
    <cellStyle name="Comma 3 16" xfId="4071"/>
    <cellStyle name="Comma 3 160" xfId="4072"/>
    <cellStyle name="Comma 3 161" xfId="4073"/>
    <cellStyle name="Comma 3 162" xfId="4074"/>
    <cellStyle name="Comma 3 163" xfId="4075"/>
    <cellStyle name="Comma 3 164" xfId="4076"/>
    <cellStyle name="Comma 3 165" xfId="4077"/>
    <cellStyle name="Comma 3 166" xfId="4078"/>
    <cellStyle name="Comma 3 167" xfId="4079"/>
    <cellStyle name="Comma 3 168" xfId="4080"/>
    <cellStyle name="Comma 3 169" xfId="4081"/>
    <cellStyle name="Comma 3 17" xfId="4082"/>
    <cellStyle name="Comma 3 170" xfId="4083"/>
    <cellStyle name="Comma 3 171" xfId="4084"/>
    <cellStyle name="Comma 3 172" xfId="4085"/>
    <cellStyle name="Comma 3 173" xfId="4086"/>
    <cellStyle name="Comma 3 174" xfId="4087"/>
    <cellStyle name="Comma 3 175" xfId="4088"/>
    <cellStyle name="Comma 3 176" xfId="4089"/>
    <cellStyle name="Comma 3 177" xfId="4090"/>
    <cellStyle name="Comma 3 178" xfId="17496"/>
    <cellStyle name="Comma 3 179" xfId="4004"/>
    <cellStyle name="Comma 3 18" xfId="4091"/>
    <cellStyle name="Comma 3 180" xfId="43253"/>
    <cellStyle name="Comma 3 181" xfId="43562"/>
    <cellStyle name="Comma 3 19" xfId="4092"/>
    <cellStyle name="Comma 3 2" xfId="120"/>
    <cellStyle name="Comma 3 2 2" xfId="17497"/>
    <cellStyle name="Comma 3 2 3" xfId="4093"/>
    <cellStyle name="Comma 3 2 4" xfId="43305"/>
    <cellStyle name="Comma 3 20" xfId="4094"/>
    <cellStyle name="Comma 3 21" xfId="4095"/>
    <cellStyle name="Comma 3 22" xfId="4096"/>
    <cellStyle name="Comma 3 23" xfId="4097"/>
    <cellStyle name="Comma 3 24" xfId="4098"/>
    <cellStyle name="Comma 3 25" xfId="4099"/>
    <cellStyle name="Comma 3 26" xfId="4100"/>
    <cellStyle name="Comma 3 27" xfId="4101"/>
    <cellStyle name="Comma 3 28" xfId="4102"/>
    <cellStyle name="Comma 3 29" xfId="4103"/>
    <cellStyle name="Comma 3 3" xfId="4104"/>
    <cellStyle name="Comma 3 3 2" xfId="43333"/>
    <cellStyle name="Comma 3 30" xfId="4105"/>
    <cellStyle name="Comma 3 31" xfId="4106"/>
    <cellStyle name="Comma 3 32" xfId="4107"/>
    <cellStyle name="Comma 3 33" xfId="4108"/>
    <cellStyle name="Comma 3 34" xfId="4109"/>
    <cellStyle name="Comma 3 35" xfId="4110"/>
    <cellStyle name="Comma 3 36" xfId="4111"/>
    <cellStyle name="Comma 3 37" xfId="4112"/>
    <cellStyle name="Comma 3 38" xfId="4113"/>
    <cellStyle name="Comma 3 39" xfId="4114"/>
    <cellStyle name="Comma 3 4" xfId="4115"/>
    <cellStyle name="Comma 3 4 2" xfId="43304"/>
    <cellStyle name="Comma 3 40" xfId="4116"/>
    <cellStyle name="Comma 3 41" xfId="4117"/>
    <cellStyle name="Comma 3 42" xfId="4118"/>
    <cellStyle name="Comma 3 43" xfId="4119"/>
    <cellStyle name="Comma 3 44" xfId="4120"/>
    <cellStyle name="Comma 3 45" xfId="4121"/>
    <cellStyle name="Comma 3 46" xfId="4122"/>
    <cellStyle name="Comma 3 47" xfId="4123"/>
    <cellStyle name="Comma 3 48" xfId="4124"/>
    <cellStyle name="Comma 3 49" xfId="4125"/>
    <cellStyle name="Comma 3 5" xfId="4126"/>
    <cellStyle name="Comma 3 50" xfId="4127"/>
    <cellStyle name="Comma 3 51" xfId="4128"/>
    <cellStyle name="Comma 3 52" xfId="4129"/>
    <cellStyle name="Comma 3 53" xfId="4130"/>
    <cellStyle name="Comma 3 54" xfId="4131"/>
    <cellStyle name="Comma 3 55" xfId="4132"/>
    <cellStyle name="Comma 3 56" xfId="4133"/>
    <cellStyle name="Comma 3 57" xfId="4134"/>
    <cellStyle name="Comma 3 58" xfId="4135"/>
    <cellStyle name="Comma 3 59" xfId="4136"/>
    <cellStyle name="Comma 3 6" xfId="4137"/>
    <cellStyle name="Comma 3 60" xfId="4138"/>
    <cellStyle name="Comma 3 61" xfId="4139"/>
    <cellStyle name="Comma 3 62" xfId="4140"/>
    <cellStyle name="Comma 3 63" xfId="4141"/>
    <cellStyle name="Comma 3 64" xfId="4142"/>
    <cellStyle name="Comma 3 65" xfId="4143"/>
    <cellStyle name="Comma 3 66" xfId="4144"/>
    <cellStyle name="Comma 3 67" xfId="4145"/>
    <cellStyle name="Comma 3 68" xfId="4146"/>
    <cellStyle name="Comma 3 69" xfId="4147"/>
    <cellStyle name="Comma 3 7" xfId="4148"/>
    <cellStyle name="Comma 3 70" xfId="4149"/>
    <cellStyle name="Comma 3 71" xfId="4150"/>
    <cellStyle name="Comma 3 72" xfId="4151"/>
    <cellStyle name="Comma 3 73" xfId="4152"/>
    <cellStyle name="Comma 3 74" xfId="4153"/>
    <cellStyle name="Comma 3 75" xfId="4154"/>
    <cellStyle name="Comma 3 76" xfId="4155"/>
    <cellStyle name="Comma 3 77" xfId="4156"/>
    <cellStyle name="Comma 3 78" xfId="4157"/>
    <cellStyle name="Comma 3 79" xfId="4158"/>
    <cellStyle name="Comma 3 8" xfId="4159"/>
    <cellStyle name="Comma 3 80" xfId="4160"/>
    <cellStyle name="Comma 3 81" xfId="4161"/>
    <cellStyle name="Comma 3 82" xfId="4162"/>
    <cellStyle name="Comma 3 83" xfId="4163"/>
    <cellStyle name="Comma 3 84" xfId="4164"/>
    <cellStyle name="Comma 3 85" xfId="4165"/>
    <cellStyle name="Comma 3 86" xfId="4166"/>
    <cellStyle name="Comma 3 87" xfId="4167"/>
    <cellStyle name="Comma 3 88" xfId="4168"/>
    <cellStyle name="Comma 3 89" xfId="4169"/>
    <cellStyle name="Comma 3 9" xfId="4170"/>
    <cellStyle name="Comma 3 90" xfId="4171"/>
    <cellStyle name="Comma 3 91" xfId="4172"/>
    <cellStyle name="Comma 3 92" xfId="4173"/>
    <cellStyle name="Comma 3 93" xfId="4174"/>
    <cellStyle name="Comma 3 94" xfId="4175"/>
    <cellStyle name="Comma 3 95" xfId="4176"/>
    <cellStyle name="Comma 3 96" xfId="4177"/>
    <cellStyle name="Comma 3 97" xfId="4178"/>
    <cellStyle name="Comma 3 98" xfId="4179"/>
    <cellStyle name="Comma 3 99" xfId="4180"/>
    <cellStyle name="Comma 30" xfId="43420"/>
    <cellStyle name="Comma 30 2" xfId="43563"/>
    <cellStyle name="Comma 31" xfId="43421"/>
    <cellStyle name="Comma 31 2" xfId="43564"/>
    <cellStyle name="Comma 32" xfId="43381"/>
    <cellStyle name="Comma 33" xfId="43489"/>
    <cellStyle name="Comma 33 2" xfId="43565"/>
    <cellStyle name="Comma 34" xfId="43503"/>
    <cellStyle name="Comma 34 10" xfId="4181"/>
    <cellStyle name="Comma 34 11" xfId="4182"/>
    <cellStyle name="Comma 34 12" xfId="4183"/>
    <cellStyle name="Comma 34 13" xfId="4184"/>
    <cellStyle name="Comma 34 14" xfId="4185"/>
    <cellStyle name="Comma 34 15" xfId="4186"/>
    <cellStyle name="Comma 34 16" xfId="4187"/>
    <cellStyle name="Comma 34 17" xfId="4188"/>
    <cellStyle name="Comma 34 18" xfId="4189"/>
    <cellStyle name="Comma 34 19" xfId="4190"/>
    <cellStyle name="Comma 34 2" xfId="4191"/>
    <cellStyle name="Comma 34 20" xfId="4192"/>
    <cellStyle name="Comma 34 21" xfId="4193"/>
    <cellStyle name="Comma 34 22" xfId="4194"/>
    <cellStyle name="Comma 34 23" xfId="4195"/>
    <cellStyle name="Comma 34 24" xfId="4196"/>
    <cellStyle name="Comma 34 25" xfId="4197"/>
    <cellStyle name="Comma 34 26" xfId="4198"/>
    <cellStyle name="Comma 34 27" xfId="4199"/>
    <cellStyle name="Comma 34 28" xfId="4200"/>
    <cellStyle name="Comma 34 29" xfId="4201"/>
    <cellStyle name="Comma 34 3" xfId="4202"/>
    <cellStyle name="Comma 34 30" xfId="4203"/>
    <cellStyle name="Comma 34 31" xfId="4204"/>
    <cellStyle name="Comma 34 32" xfId="4205"/>
    <cellStyle name="Comma 34 33" xfId="4206"/>
    <cellStyle name="Comma 34 34" xfId="4207"/>
    <cellStyle name="Comma 34 35" xfId="4208"/>
    <cellStyle name="Comma 34 36" xfId="4209"/>
    <cellStyle name="Comma 34 37" xfId="4210"/>
    <cellStyle name="Comma 34 38" xfId="4211"/>
    <cellStyle name="Comma 34 39" xfId="4212"/>
    <cellStyle name="Comma 34 4" xfId="4213"/>
    <cellStyle name="Comma 34 40" xfId="4214"/>
    <cellStyle name="Comma 34 41" xfId="4215"/>
    <cellStyle name="Comma 34 42" xfId="4216"/>
    <cellStyle name="Comma 34 43" xfId="4217"/>
    <cellStyle name="Comma 34 44" xfId="4218"/>
    <cellStyle name="Comma 34 45" xfId="4219"/>
    <cellStyle name="Comma 34 46" xfId="4220"/>
    <cellStyle name="Comma 34 47" xfId="4221"/>
    <cellStyle name="Comma 34 48" xfId="4222"/>
    <cellStyle name="Comma 34 49" xfId="4223"/>
    <cellStyle name="Comma 34 5" xfId="4224"/>
    <cellStyle name="Comma 34 50" xfId="4225"/>
    <cellStyle name="Comma 34 51" xfId="4226"/>
    <cellStyle name="Comma 34 52" xfId="4227"/>
    <cellStyle name="Comma 34 53" xfId="4228"/>
    <cellStyle name="Comma 34 54" xfId="4229"/>
    <cellStyle name="Comma 34 55" xfId="4230"/>
    <cellStyle name="Comma 34 56" xfId="4231"/>
    <cellStyle name="Comma 34 57" xfId="4232"/>
    <cellStyle name="Comma 34 58" xfId="4233"/>
    <cellStyle name="Comma 34 59" xfId="4234"/>
    <cellStyle name="Comma 34 6" xfId="4235"/>
    <cellStyle name="Comma 34 60" xfId="4236"/>
    <cellStyle name="Comma 34 61" xfId="4237"/>
    <cellStyle name="Comma 34 62" xfId="4238"/>
    <cellStyle name="Comma 34 63" xfId="4239"/>
    <cellStyle name="Comma 34 64" xfId="4240"/>
    <cellStyle name="Comma 34 65" xfId="4241"/>
    <cellStyle name="Comma 34 66" xfId="4242"/>
    <cellStyle name="Comma 34 67" xfId="4243"/>
    <cellStyle name="Comma 34 68" xfId="4244"/>
    <cellStyle name="Comma 34 69" xfId="4245"/>
    <cellStyle name="Comma 34 7" xfId="4246"/>
    <cellStyle name="Comma 34 70" xfId="4247"/>
    <cellStyle name="Comma 34 71" xfId="4248"/>
    <cellStyle name="Comma 34 72" xfId="4249"/>
    <cellStyle name="Comma 34 73" xfId="4250"/>
    <cellStyle name="Comma 34 74" xfId="4251"/>
    <cellStyle name="Comma 34 75" xfId="4252"/>
    <cellStyle name="Comma 34 76" xfId="4253"/>
    <cellStyle name="Comma 34 8" xfId="4254"/>
    <cellStyle name="Comma 34 9" xfId="4255"/>
    <cellStyle name="Comma 35" xfId="43516"/>
    <cellStyle name="Comma 35 10" xfId="4256"/>
    <cellStyle name="Comma 35 11" xfId="4257"/>
    <cellStyle name="Comma 35 12" xfId="4258"/>
    <cellStyle name="Comma 35 13" xfId="4259"/>
    <cellStyle name="Comma 35 14" xfId="4260"/>
    <cellStyle name="Comma 35 15" xfId="4261"/>
    <cellStyle name="Comma 35 16" xfId="4262"/>
    <cellStyle name="Comma 35 17" xfId="4263"/>
    <cellStyle name="Comma 35 18" xfId="4264"/>
    <cellStyle name="Comma 35 19" xfId="4265"/>
    <cellStyle name="Comma 35 2" xfId="4266"/>
    <cellStyle name="Comma 35 2 2" xfId="43590"/>
    <cellStyle name="Comma 35 2 2 2 2" xfId="43595"/>
    <cellStyle name="Comma 35 2 2 3 2" xfId="43592"/>
    <cellStyle name="Comma 35 20" xfId="4267"/>
    <cellStyle name="Comma 35 21" xfId="4268"/>
    <cellStyle name="Comma 35 22" xfId="4269"/>
    <cellStyle name="Comma 35 23" xfId="4270"/>
    <cellStyle name="Comma 35 24" xfId="4271"/>
    <cellStyle name="Comma 35 25" xfId="4272"/>
    <cellStyle name="Comma 35 26" xfId="4273"/>
    <cellStyle name="Comma 35 27" xfId="4274"/>
    <cellStyle name="Comma 35 28" xfId="4275"/>
    <cellStyle name="Comma 35 29" xfId="4276"/>
    <cellStyle name="Comma 35 3" xfId="4277"/>
    <cellStyle name="Comma 35 30" xfId="4278"/>
    <cellStyle name="Comma 35 31" xfId="4279"/>
    <cellStyle name="Comma 35 32" xfId="4280"/>
    <cellStyle name="Comma 35 33" xfId="4281"/>
    <cellStyle name="Comma 35 34" xfId="4282"/>
    <cellStyle name="Comma 35 35" xfId="4283"/>
    <cellStyle name="Comma 35 36" xfId="4284"/>
    <cellStyle name="Comma 35 37" xfId="4285"/>
    <cellStyle name="Comma 35 38" xfId="4286"/>
    <cellStyle name="Comma 35 39" xfId="4287"/>
    <cellStyle name="Comma 35 4" xfId="4288"/>
    <cellStyle name="Comma 35 40" xfId="4289"/>
    <cellStyle name="Comma 35 41" xfId="4290"/>
    <cellStyle name="Comma 35 42" xfId="4291"/>
    <cellStyle name="Comma 35 43" xfId="4292"/>
    <cellStyle name="Comma 35 44" xfId="4293"/>
    <cellStyle name="Comma 35 45" xfId="4294"/>
    <cellStyle name="Comma 35 46" xfId="4295"/>
    <cellStyle name="Comma 35 47" xfId="4296"/>
    <cellStyle name="Comma 35 48" xfId="4297"/>
    <cellStyle name="Comma 35 49" xfId="4298"/>
    <cellStyle name="Comma 35 5" xfId="4299"/>
    <cellStyle name="Comma 35 50" xfId="4300"/>
    <cellStyle name="Comma 35 51" xfId="4301"/>
    <cellStyle name="Comma 35 52" xfId="4302"/>
    <cellStyle name="Comma 35 53" xfId="4303"/>
    <cellStyle name="Comma 35 54" xfId="4304"/>
    <cellStyle name="Comma 35 55" xfId="4305"/>
    <cellStyle name="Comma 35 56" xfId="4306"/>
    <cellStyle name="Comma 35 57" xfId="4307"/>
    <cellStyle name="Comma 35 58" xfId="4308"/>
    <cellStyle name="Comma 35 59" xfId="4309"/>
    <cellStyle name="Comma 35 6" xfId="4310"/>
    <cellStyle name="Comma 35 60" xfId="4311"/>
    <cellStyle name="Comma 35 61" xfId="4312"/>
    <cellStyle name="Comma 35 62" xfId="4313"/>
    <cellStyle name="Comma 35 63" xfId="4314"/>
    <cellStyle name="Comma 35 64" xfId="4315"/>
    <cellStyle name="Comma 35 65" xfId="4316"/>
    <cellStyle name="Comma 35 66" xfId="4317"/>
    <cellStyle name="Comma 35 67" xfId="4318"/>
    <cellStyle name="Comma 35 68" xfId="4319"/>
    <cellStyle name="Comma 35 69" xfId="4320"/>
    <cellStyle name="Comma 35 7" xfId="4321"/>
    <cellStyle name="Comma 35 70" xfId="4322"/>
    <cellStyle name="Comma 35 71" xfId="4323"/>
    <cellStyle name="Comma 35 72" xfId="4324"/>
    <cellStyle name="Comma 35 73" xfId="4325"/>
    <cellStyle name="Comma 35 74" xfId="4326"/>
    <cellStyle name="Comma 35 75" xfId="4327"/>
    <cellStyle name="Comma 35 76" xfId="4328"/>
    <cellStyle name="Comma 35 8" xfId="4329"/>
    <cellStyle name="Comma 35 9" xfId="4330"/>
    <cellStyle name="Comma 36" xfId="43526"/>
    <cellStyle name="Comma 37" xfId="43468"/>
    <cellStyle name="Comma 37 10" xfId="4331"/>
    <cellStyle name="Comma 37 11" xfId="4332"/>
    <cellStyle name="Comma 37 12" xfId="4333"/>
    <cellStyle name="Comma 37 13" xfId="4334"/>
    <cellStyle name="Comma 37 14" xfId="4335"/>
    <cellStyle name="Comma 37 15" xfId="4336"/>
    <cellStyle name="Comma 37 16" xfId="4337"/>
    <cellStyle name="Comma 37 17" xfId="4338"/>
    <cellStyle name="Comma 37 18" xfId="4339"/>
    <cellStyle name="Comma 37 19" xfId="4340"/>
    <cellStyle name="Comma 37 2" xfId="4341"/>
    <cellStyle name="Comma 37 20" xfId="4342"/>
    <cellStyle name="Comma 37 21" xfId="4343"/>
    <cellStyle name="Comma 37 22" xfId="4344"/>
    <cellStyle name="Comma 37 23" xfId="4345"/>
    <cellStyle name="Comma 37 24" xfId="4346"/>
    <cellStyle name="Comma 37 25" xfId="4347"/>
    <cellStyle name="Comma 37 26" xfId="4348"/>
    <cellStyle name="Comma 37 27" xfId="4349"/>
    <cellStyle name="Comma 37 28" xfId="4350"/>
    <cellStyle name="Comma 37 29" xfId="4351"/>
    <cellStyle name="Comma 37 3" xfId="4352"/>
    <cellStyle name="Comma 37 30" xfId="4353"/>
    <cellStyle name="Comma 37 31" xfId="4354"/>
    <cellStyle name="Comma 37 32" xfId="4355"/>
    <cellStyle name="Comma 37 33" xfId="4356"/>
    <cellStyle name="Comma 37 34" xfId="4357"/>
    <cellStyle name="Comma 37 35" xfId="4358"/>
    <cellStyle name="Comma 37 36" xfId="4359"/>
    <cellStyle name="Comma 37 37" xfId="4360"/>
    <cellStyle name="Comma 37 38" xfId="4361"/>
    <cellStyle name="Comma 37 39" xfId="4362"/>
    <cellStyle name="Comma 37 4" xfId="4363"/>
    <cellStyle name="Comma 37 40" xfId="4364"/>
    <cellStyle name="Comma 37 41" xfId="4365"/>
    <cellStyle name="Comma 37 42" xfId="4366"/>
    <cellStyle name="Comma 37 43" xfId="4367"/>
    <cellStyle name="Comma 37 44" xfId="4368"/>
    <cellStyle name="Comma 37 45" xfId="4369"/>
    <cellStyle name="Comma 37 46" xfId="4370"/>
    <cellStyle name="Comma 37 47" xfId="4371"/>
    <cellStyle name="Comma 37 48" xfId="4372"/>
    <cellStyle name="Comma 37 49" xfId="4373"/>
    <cellStyle name="Comma 37 5" xfId="4374"/>
    <cellStyle name="Comma 37 50" xfId="4375"/>
    <cellStyle name="Comma 37 51" xfId="4376"/>
    <cellStyle name="Comma 37 52" xfId="4377"/>
    <cellStyle name="Comma 37 53" xfId="4378"/>
    <cellStyle name="Comma 37 54" xfId="4379"/>
    <cellStyle name="Comma 37 55" xfId="4380"/>
    <cellStyle name="Comma 37 56" xfId="4381"/>
    <cellStyle name="Comma 37 57" xfId="4382"/>
    <cellStyle name="Comma 37 58" xfId="4383"/>
    <cellStyle name="Comma 37 59" xfId="4384"/>
    <cellStyle name="Comma 37 6" xfId="4385"/>
    <cellStyle name="Comma 37 60" xfId="4386"/>
    <cellStyle name="Comma 37 61" xfId="4387"/>
    <cellStyle name="Comma 37 62" xfId="4388"/>
    <cellStyle name="Comma 37 63" xfId="4389"/>
    <cellStyle name="Comma 37 64" xfId="4390"/>
    <cellStyle name="Comma 37 65" xfId="4391"/>
    <cellStyle name="Comma 37 66" xfId="4392"/>
    <cellStyle name="Comma 37 67" xfId="4393"/>
    <cellStyle name="Comma 37 68" xfId="4394"/>
    <cellStyle name="Comma 37 69" xfId="4395"/>
    <cellStyle name="Comma 37 7" xfId="4396"/>
    <cellStyle name="Comma 37 70" xfId="4397"/>
    <cellStyle name="Comma 37 71" xfId="4398"/>
    <cellStyle name="Comma 37 72" xfId="4399"/>
    <cellStyle name="Comma 37 73" xfId="4400"/>
    <cellStyle name="Comma 37 74" xfId="4401"/>
    <cellStyle name="Comma 37 75" xfId="4402"/>
    <cellStyle name="Comma 37 76" xfId="4403"/>
    <cellStyle name="Comma 37 77" xfId="43566"/>
    <cellStyle name="Comma 37 8" xfId="4404"/>
    <cellStyle name="Comma 37 9" xfId="4405"/>
    <cellStyle name="Comma 38" xfId="43527"/>
    <cellStyle name="Comma 38 10" xfId="4406"/>
    <cellStyle name="Comma 38 11" xfId="4407"/>
    <cellStyle name="Comma 38 12" xfId="4408"/>
    <cellStyle name="Comma 38 13" xfId="4409"/>
    <cellStyle name="Comma 38 14" xfId="4410"/>
    <cellStyle name="Comma 38 15" xfId="4411"/>
    <cellStyle name="Comma 38 16" xfId="4412"/>
    <cellStyle name="Comma 38 17" xfId="4413"/>
    <cellStyle name="Comma 38 18" xfId="4414"/>
    <cellStyle name="Comma 38 19" xfId="4415"/>
    <cellStyle name="Comma 38 2" xfId="4416"/>
    <cellStyle name="Comma 38 20" xfId="4417"/>
    <cellStyle name="Comma 38 21" xfId="4418"/>
    <cellStyle name="Comma 38 22" xfId="4419"/>
    <cellStyle name="Comma 38 23" xfId="4420"/>
    <cellStyle name="Comma 38 24" xfId="4421"/>
    <cellStyle name="Comma 38 25" xfId="4422"/>
    <cellStyle name="Comma 38 26" xfId="4423"/>
    <cellStyle name="Comma 38 27" xfId="4424"/>
    <cellStyle name="Comma 38 28" xfId="4425"/>
    <cellStyle name="Comma 38 29" xfId="4426"/>
    <cellStyle name="Comma 38 3" xfId="4427"/>
    <cellStyle name="Comma 38 30" xfId="4428"/>
    <cellStyle name="Comma 38 31" xfId="4429"/>
    <cellStyle name="Comma 38 32" xfId="4430"/>
    <cellStyle name="Comma 38 33" xfId="4431"/>
    <cellStyle name="Comma 38 34" xfId="4432"/>
    <cellStyle name="Comma 38 35" xfId="4433"/>
    <cellStyle name="Comma 38 36" xfId="4434"/>
    <cellStyle name="Comma 38 37" xfId="4435"/>
    <cellStyle name="Comma 38 38" xfId="4436"/>
    <cellStyle name="Comma 38 39" xfId="4437"/>
    <cellStyle name="Comma 38 4" xfId="4438"/>
    <cellStyle name="Comma 38 40" xfId="4439"/>
    <cellStyle name="Comma 38 41" xfId="4440"/>
    <cellStyle name="Comma 38 42" xfId="4441"/>
    <cellStyle name="Comma 38 43" xfId="4442"/>
    <cellStyle name="Comma 38 44" xfId="4443"/>
    <cellStyle name="Comma 38 45" xfId="4444"/>
    <cellStyle name="Comma 38 46" xfId="4445"/>
    <cellStyle name="Comma 38 47" xfId="4446"/>
    <cellStyle name="Comma 38 48" xfId="4447"/>
    <cellStyle name="Comma 38 49" xfId="4448"/>
    <cellStyle name="Comma 38 5" xfId="4449"/>
    <cellStyle name="Comma 38 50" xfId="4450"/>
    <cellStyle name="Comma 38 51" xfId="4451"/>
    <cellStyle name="Comma 38 52" xfId="4452"/>
    <cellStyle name="Comma 38 53" xfId="4453"/>
    <cellStyle name="Comma 38 54" xfId="4454"/>
    <cellStyle name="Comma 38 55" xfId="4455"/>
    <cellStyle name="Comma 38 56" xfId="4456"/>
    <cellStyle name="Comma 38 57" xfId="4457"/>
    <cellStyle name="Comma 38 58" xfId="4458"/>
    <cellStyle name="Comma 38 59" xfId="4459"/>
    <cellStyle name="Comma 38 6" xfId="4460"/>
    <cellStyle name="Comma 38 60" xfId="4461"/>
    <cellStyle name="Comma 38 61" xfId="4462"/>
    <cellStyle name="Comma 38 62" xfId="4463"/>
    <cellStyle name="Comma 38 63" xfId="4464"/>
    <cellStyle name="Comma 38 64" xfId="4465"/>
    <cellStyle name="Comma 38 65" xfId="4466"/>
    <cellStyle name="Comma 38 66" xfId="4467"/>
    <cellStyle name="Comma 38 67" xfId="4468"/>
    <cellStyle name="Comma 38 68" xfId="4469"/>
    <cellStyle name="Comma 38 69" xfId="4470"/>
    <cellStyle name="Comma 38 7" xfId="4471"/>
    <cellStyle name="Comma 38 70" xfId="4472"/>
    <cellStyle name="Comma 38 71" xfId="4473"/>
    <cellStyle name="Comma 38 72" xfId="4474"/>
    <cellStyle name="Comma 38 73" xfId="4475"/>
    <cellStyle name="Comma 38 74" xfId="4476"/>
    <cellStyle name="Comma 38 75" xfId="4477"/>
    <cellStyle name="Comma 38 76" xfId="4478"/>
    <cellStyle name="Comma 38 8" xfId="4479"/>
    <cellStyle name="Comma 38 9" xfId="4480"/>
    <cellStyle name="Comma 39" xfId="43579"/>
    <cellStyle name="Comma 39 10" xfId="4481"/>
    <cellStyle name="Comma 39 11" xfId="4482"/>
    <cellStyle name="Comma 39 12" xfId="4483"/>
    <cellStyle name="Comma 39 13" xfId="4484"/>
    <cellStyle name="Comma 39 14" xfId="4485"/>
    <cellStyle name="Comma 39 15" xfId="4486"/>
    <cellStyle name="Comma 39 16" xfId="4487"/>
    <cellStyle name="Comma 39 17" xfId="4488"/>
    <cellStyle name="Comma 39 18" xfId="4489"/>
    <cellStyle name="Comma 39 19" xfId="4490"/>
    <cellStyle name="Comma 39 2" xfId="4491"/>
    <cellStyle name="Comma 39 20" xfId="4492"/>
    <cellStyle name="Comma 39 21" xfId="4493"/>
    <cellStyle name="Comma 39 22" xfId="4494"/>
    <cellStyle name="Comma 39 23" xfId="4495"/>
    <cellStyle name="Comma 39 24" xfId="4496"/>
    <cellStyle name="Comma 39 25" xfId="4497"/>
    <cellStyle name="Comma 39 26" xfId="4498"/>
    <cellStyle name="Comma 39 27" xfId="4499"/>
    <cellStyle name="Comma 39 28" xfId="4500"/>
    <cellStyle name="Comma 39 29" xfId="4501"/>
    <cellStyle name="Comma 39 3" xfId="4502"/>
    <cellStyle name="Comma 39 30" xfId="4503"/>
    <cellStyle name="Comma 39 31" xfId="4504"/>
    <cellStyle name="Comma 39 32" xfId="4505"/>
    <cellStyle name="Comma 39 33" xfId="4506"/>
    <cellStyle name="Comma 39 34" xfId="4507"/>
    <cellStyle name="Comma 39 35" xfId="4508"/>
    <cellStyle name="Comma 39 36" xfId="4509"/>
    <cellStyle name="Comma 39 37" xfId="4510"/>
    <cellStyle name="Comma 39 38" xfId="4511"/>
    <cellStyle name="Comma 39 39" xfId="4512"/>
    <cellStyle name="Comma 39 4" xfId="4513"/>
    <cellStyle name="Comma 39 40" xfId="4514"/>
    <cellStyle name="Comma 39 41" xfId="4515"/>
    <cellStyle name="Comma 39 42" xfId="4516"/>
    <cellStyle name="Comma 39 43" xfId="4517"/>
    <cellStyle name="Comma 39 44" xfId="4518"/>
    <cellStyle name="Comma 39 45" xfId="4519"/>
    <cellStyle name="Comma 39 46" xfId="4520"/>
    <cellStyle name="Comma 39 47" xfId="4521"/>
    <cellStyle name="Comma 39 48" xfId="4522"/>
    <cellStyle name="Comma 39 49" xfId="4523"/>
    <cellStyle name="Comma 39 5" xfId="4524"/>
    <cellStyle name="Comma 39 50" xfId="4525"/>
    <cellStyle name="Comma 39 51" xfId="4526"/>
    <cellStyle name="Comma 39 52" xfId="4527"/>
    <cellStyle name="Comma 39 53" xfId="4528"/>
    <cellStyle name="Comma 39 54" xfId="4529"/>
    <cellStyle name="Comma 39 55" xfId="4530"/>
    <cellStyle name="Comma 39 56" xfId="4531"/>
    <cellStyle name="Comma 39 57" xfId="4532"/>
    <cellStyle name="Comma 39 58" xfId="4533"/>
    <cellStyle name="Comma 39 59" xfId="4534"/>
    <cellStyle name="Comma 39 6" xfId="4535"/>
    <cellStyle name="Comma 39 60" xfId="4536"/>
    <cellStyle name="Comma 39 61" xfId="4537"/>
    <cellStyle name="Comma 39 62" xfId="4538"/>
    <cellStyle name="Comma 39 63" xfId="4539"/>
    <cellStyle name="Comma 39 64" xfId="4540"/>
    <cellStyle name="Comma 39 65" xfId="4541"/>
    <cellStyle name="Comma 39 66" xfId="4542"/>
    <cellStyle name="Comma 39 67" xfId="4543"/>
    <cellStyle name="Comma 39 68" xfId="4544"/>
    <cellStyle name="Comma 39 69" xfId="4545"/>
    <cellStyle name="Comma 39 7" xfId="4546"/>
    <cellStyle name="Comma 39 70" xfId="4547"/>
    <cellStyle name="Comma 39 71" xfId="4548"/>
    <cellStyle name="Comma 39 72" xfId="4549"/>
    <cellStyle name="Comma 39 73" xfId="4550"/>
    <cellStyle name="Comma 39 74" xfId="4551"/>
    <cellStyle name="Comma 39 75" xfId="4552"/>
    <cellStyle name="Comma 39 76" xfId="4553"/>
    <cellStyle name="Comma 39 8" xfId="4554"/>
    <cellStyle name="Comma 39 9" xfId="4555"/>
    <cellStyle name="Comma 4" xfId="47"/>
    <cellStyle name="Comma 4 10" xfId="4557"/>
    <cellStyle name="Comma 4 11" xfId="4556"/>
    <cellStyle name="Comma 4 12" xfId="43270"/>
    <cellStyle name="Comma 4 13" xfId="43422"/>
    <cellStyle name="Comma 4 14" xfId="43567"/>
    <cellStyle name="Comma 4 2" xfId="4558"/>
    <cellStyle name="Comma 4 2 2" xfId="17498"/>
    <cellStyle name="Comma 4 2 2 2" xfId="43334"/>
    <cellStyle name="Comma 4 2 3" xfId="43281"/>
    <cellStyle name="Comma 4 2 4" xfId="43593"/>
    <cellStyle name="Comma 4 3" xfId="4559"/>
    <cellStyle name="Comma 4 3 2" xfId="17499"/>
    <cellStyle name="Comma 4 3 3" xfId="43306"/>
    <cellStyle name="Comma 4 4" xfId="4560"/>
    <cellStyle name="Comma 4 4 2" xfId="17500"/>
    <cellStyle name="Comma 4 5" xfId="4561"/>
    <cellStyle name="Comma 4 5 2" xfId="17501"/>
    <cellStyle name="Comma 4 6" xfId="4562"/>
    <cellStyle name="Comma 4 7" xfId="4563"/>
    <cellStyle name="Comma 4 8" xfId="4564"/>
    <cellStyle name="Comma 4 9" xfId="4565"/>
    <cellStyle name="Comma 40" xfId="43587"/>
    <cellStyle name="Comma 40 10" xfId="4566"/>
    <cellStyle name="Comma 40 11" xfId="4567"/>
    <cellStyle name="Comma 40 12" xfId="4568"/>
    <cellStyle name="Comma 40 13" xfId="4569"/>
    <cellStyle name="Comma 40 14" xfId="4570"/>
    <cellStyle name="Comma 40 15" xfId="4571"/>
    <cellStyle name="Comma 40 16" xfId="4572"/>
    <cellStyle name="Comma 40 17" xfId="4573"/>
    <cellStyle name="Comma 40 18" xfId="4574"/>
    <cellStyle name="Comma 40 19" xfId="4575"/>
    <cellStyle name="Comma 40 2" xfId="4576"/>
    <cellStyle name="Comma 40 20" xfId="4577"/>
    <cellStyle name="Comma 40 21" xfId="4578"/>
    <cellStyle name="Comma 40 22" xfId="4579"/>
    <cellStyle name="Comma 40 23" xfId="4580"/>
    <cellStyle name="Comma 40 24" xfId="4581"/>
    <cellStyle name="Comma 40 25" xfId="4582"/>
    <cellStyle name="Comma 40 26" xfId="4583"/>
    <cellStyle name="Comma 40 27" xfId="4584"/>
    <cellStyle name="Comma 40 28" xfId="4585"/>
    <cellStyle name="Comma 40 29" xfId="4586"/>
    <cellStyle name="Comma 40 3" xfId="4587"/>
    <cellStyle name="Comma 40 30" xfId="4588"/>
    <cellStyle name="Comma 40 31" xfId="4589"/>
    <cellStyle name="Comma 40 32" xfId="4590"/>
    <cellStyle name="Comma 40 33" xfId="4591"/>
    <cellStyle name="Comma 40 34" xfId="4592"/>
    <cellStyle name="Comma 40 35" xfId="4593"/>
    <cellStyle name="Comma 40 36" xfId="4594"/>
    <cellStyle name="Comma 40 37" xfId="4595"/>
    <cellStyle name="Comma 40 38" xfId="4596"/>
    <cellStyle name="Comma 40 39" xfId="4597"/>
    <cellStyle name="Comma 40 4" xfId="4598"/>
    <cellStyle name="Comma 40 40" xfId="4599"/>
    <cellStyle name="Comma 40 41" xfId="4600"/>
    <cellStyle name="Comma 40 42" xfId="4601"/>
    <cellStyle name="Comma 40 43" xfId="4602"/>
    <cellStyle name="Comma 40 44" xfId="4603"/>
    <cellStyle name="Comma 40 45" xfId="4604"/>
    <cellStyle name="Comma 40 46" xfId="4605"/>
    <cellStyle name="Comma 40 47" xfId="4606"/>
    <cellStyle name="Comma 40 48" xfId="4607"/>
    <cellStyle name="Comma 40 49" xfId="4608"/>
    <cellStyle name="Comma 40 5" xfId="4609"/>
    <cellStyle name="Comma 40 50" xfId="4610"/>
    <cellStyle name="Comma 40 51" xfId="4611"/>
    <cellStyle name="Comma 40 52" xfId="4612"/>
    <cellStyle name="Comma 40 53" xfId="4613"/>
    <cellStyle name="Comma 40 54" xfId="4614"/>
    <cellStyle name="Comma 40 55" xfId="4615"/>
    <cellStyle name="Comma 40 56" xfId="4616"/>
    <cellStyle name="Comma 40 57" xfId="4617"/>
    <cellStyle name="Comma 40 58" xfId="4618"/>
    <cellStyle name="Comma 40 59" xfId="4619"/>
    <cellStyle name="Comma 40 6" xfId="4620"/>
    <cellStyle name="Comma 40 60" xfId="4621"/>
    <cellStyle name="Comma 40 61" xfId="4622"/>
    <cellStyle name="Comma 40 62" xfId="4623"/>
    <cellStyle name="Comma 40 63" xfId="4624"/>
    <cellStyle name="Comma 40 64" xfId="4625"/>
    <cellStyle name="Comma 40 65" xfId="4626"/>
    <cellStyle name="Comma 40 66" xfId="4627"/>
    <cellStyle name="Comma 40 67" xfId="4628"/>
    <cellStyle name="Comma 40 68" xfId="4629"/>
    <cellStyle name="Comma 40 69" xfId="4630"/>
    <cellStyle name="Comma 40 7" xfId="4631"/>
    <cellStyle name="Comma 40 70" xfId="4632"/>
    <cellStyle name="Comma 40 71" xfId="4633"/>
    <cellStyle name="Comma 40 72" xfId="4634"/>
    <cellStyle name="Comma 40 73" xfId="4635"/>
    <cellStyle name="Comma 40 74" xfId="4636"/>
    <cellStyle name="Comma 40 75" xfId="4637"/>
    <cellStyle name="Comma 40 76" xfId="4638"/>
    <cellStyle name="Comma 40 8" xfId="4639"/>
    <cellStyle name="Comma 40 9" xfId="4640"/>
    <cellStyle name="Comma 41 10" xfId="4641"/>
    <cellStyle name="Comma 41 11" xfId="4642"/>
    <cellStyle name="Comma 41 12" xfId="4643"/>
    <cellStyle name="Comma 41 13" xfId="4644"/>
    <cellStyle name="Comma 41 14" xfId="4645"/>
    <cellStyle name="Comma 41 15" xfId="4646"/>
    <cellStyle name="Comma 41 16" xfId="4647"/>
    <cellStyle name="Comma 41 17" xfId="4648"/>
    <cellStyle name="Comma 41 18" xfId="4649"/>
    <cellStyle name="Comma 41 19" xfId="4650"/>
    <cellStyle name="Comma 41 2" xfId="4651"/>
    <cellStyle name="Comma 41 20" xfId="4652"/>
    <cellStyle name="Comma 41 21" xfId="4653"/>
    <cellStyle name="Comma 41 22" xfId="4654"/>
    <cellStyle name="Comma 41 23" xfId="4655"/>
    <cellStyle name="Comma 41 24" xfId="4656"/>
    <cellStyle name="Comma 41 25" xfId="4657"/>
    <cellStyle name="Comma 41 26" xfId="4658"/>
    <cellStyle name="Comma 41 27" xfId="4659"/>
    <cellStyle name="Comma 41 28" xfId="4660"/>
    <cellStyle name="Comma 41 29" xfId="4661"/>
    <cellStyle name="Comma 41 3" xfId="4662"/>
    <cellStyle name="Comma 41 30" xfId="4663"/>
    <cellStyle name="Comma 41 31" xfId="4664"/>
    <cellStyle name="Comma 41 32" xfId="4665"/>
    <cellStyle name="Comma 41 33" xfId="4666"/>
    <cellStyle name="Comma 41 34" xfId="4667"/>
    <cellStyle name="Comma 41 35" xfId="4668"/>
    <cellStyle name="Comma 41 36" xfId="4669"/>
    <cellStyle name="Comma 41 37" xfId="4670"/>
    <cellStyle name="Comma 41 38" xfId="4671"/>
    <cellStyle name="Comma 41 39" xfId="4672"/>
    <cellStyle name="Comma 41 4" xfId="4673"/>
    <cellStyle name="Comma 41 40" xfId="4674"/>
    <cellStyle name="Comma 41 41" xfId="4675"/>
    <cellStyle name="Comma 41 42" xfId="4676"/>
    <cellStyle name="Comma 41 43" xfId="4677"/>
    <cellStyle name="Comma 41 44" xfId="4678"/>
    <cellStyle name="Comma 41 45" xfId="4679"/>
    <cellStyle name="Comma 41 46" xfId="4680"/>
    <cellStyle name="Comma 41 47" xfId="4681"/>
    <cellStyle name="Comma 41 48" xfId="4682"/>
    <cellStyle name="Comma 41 49" xfId="4683"/>
    <cellStyle name="Comma 41 5" xfId="4684"/>
    <cellStyle name="Comma 41 50" xfId="4685"/>
    <cellStyle name="Comma 41 51" xfId="4686"/>
    <cellStyle name="Comma 41 52" xfId="4687"/>
    <cellStyle name="Comma 41 53" xfId="4688"/>
    <cellStyle name="Comma 41 54" xfId="4689"/>
    <cellStyle name="Comma 41 55" xfId="4690"/>
    <cellStyle name="Comma 41 56" xfId="4691"/>
    <cellStyle name="Comma 41 57" xfId="4692"/>
    <cellStyle name="Comma 41 58" xfId="4693"/>
    <cellStyle name="Comma 41 59" xfId="4694"/>
    <cellStyle name="Comma 41 6" xfId="4695"/>
    <cellStyle name="Comma 41 60" xfId="4696"/>
    <cellStyle name="Comma 41 61" xfId="4697"/>
    <cellStyle name="Comma 41 62" xfId="4698"/>
    <cellStyle name="Comma 41 63" xfId="4699"/>
    <cellStyle name="Comma 41 64" xfId="4700"/>
    <cellStyle name="Comma 41 65" xfId="4701"/>
    <cellStyle name="Comma 41 66" xfId="4702"/>
    <cellStyle name="Comma 41 67" xfId="4703"/>
    <cellStyle name="Comma 41 68" xfId="4704"/>
    <cellStyle name="Comma 41 69" xfId="4705"/>
    <cellStyle name="Comma 41 7" xfId="4706"/>
    <cellStyle name="Comma 41 70" xfId="4707"/>
    <cellStyle name="Comma 41 71" xfId="4708"/>
    <cellStyle name="Comma 41 72" xfId="4709"/>
    <cellStyle name="Comma 41 73" xfId="4710"/>
    <cellStyle name="Comma 41 74" xfId="4711"/>
    <cellStyle name="Comma 41 75" xfId="4712"/>
    <cellStyle name="Comma 41 76" xfId="4713"/>
    <cellStyle name="Comma 41 8" xfId="4714"/>
    <cellStyle name="Comma 41 9" xfId="4715"/>
    <cellStyle name="Comma 42 10" xfId="4716"/>
    <cellStyle name="Comma 42 11" xfId="4717"/>
    <cellStyle name="Comma 42 12" xfId="4718"/>
    <cellStyle name="Comma 42 13" xfId="4719"/>
    <cellStyle name="Comma 42 14" xfId="4720"/>
    <cellStyle name="Comma 42 15" xfId="4721"/>
    <cellStyle name="Comma 42 16" xfId="4722"/>
    <cellStyle name="Comma 42 17" xfId="4723"/>
    <cellStyle name="Comma 42 18" xfId="4724"/>
    <cellStyle name="Comma 42 19" xfId="4725"/>
    <cellStyle name="Comma 42 2" xfId="4726"/>
    <cellStyle name="Comma 42 20" xfId="4727"/>
    <cellStyle name="Comma 42 21" xfId="4728"/>
    <cellStyle name="Comma 42 22" xfId="4729"/>
    <cellStyle name="Comma 42 23" xfId="4730"/>
    <cellStyle name="Comma 42 24" xfId="4731"/>
    <cellStyle name="Comma 42 25" xfId="4732"/>
    <cellStyle name="Comma 42 26" xfId="4733"/>
    <cellStyle name="Comma 42 27" xfId="4734"/>
    <cellStyle name="Comma 42 28" xfId="4735"/>
    <cellStyle name="Comma 42 29" xfId="4736"/>
    <cellStyle name="Comma 42 3" xfId="4737"/>
    <cellStyle name="Comma 42 30" xfId="4738"/>
    <cellStyle name="Comma 42 31" xfId="4739"/>
    <cellStyle name="Comma 42 32" xfId="4740"/>
    <cellStyle name="Comma 42 33" xfId="4741"/>
    <cellStyle name="Comma 42 34" xfId="4742"/>
    <cellStyle name="Comma 42 35" xfId="4743"/>
    <cellStyle name="Comma 42 36" xfId="4744"/>
    <cellStyle name="Comma 42 37" xfId="4745"/>
    <cellStyle name="Comma 42 38" xfId="4746"/>
    <cellStyle name="Comma 42 39" xfId="4747"/>
    <cellStyle name="Comma 42 4" xfId="4748"/>
    <cellStyle name="Comma 42 40" xfId="4749"/>
    <cellStyle name="Comma 42 41" xfId="4750"/>
    <cellStyle name="Comma 42 42" xfId="4751"/>
    <cellStyle name="Comma 42 43" xfId="4752"/>
    <cellStyle name="Comma 42 44" xfId="4753"/>
    <cellStyle name="Comma 42 45" xfId="4754"/>
    <cellStyle name="Comma 42 46" xfId="4755"/>
    <cellStyle name="Comma 42 47" xfId="4756"/>
    <cellStyle name="Comma 42 48" xfId="4757"/>
    <cellStyle name="Comma 42 49" xfId="4758"/>
    <cellStyle name="Comma 42 5" xfId="4759"/>
    <cellStyle name="Comma 42 50" xfId="4760"/>
    <cellStyle name="Comma 42 51" xfId="4761"/>
    <cellStyle name="Comma 42 52" xfId="4762"/>
    <cellStyle name="Comma 42 53" xfId="4763"/>
    <cellStyle name="Comma 42 54" xfId="4764"/>
    <cellStyle name="Comma 42 55" xfId="4765"/>
    <cellStyle name="Comma 42 56" xfId="4766"/>
    <cellStyle name="Comma 42 57" xfId="4767"/>
    <cellStyle name="Comma 42 58" xfId="4768"/>
    <cellStyle name="Comma 42 59" xfId="4769"/>
    <cellStyle name="Comma 42 6" xfId="4770"/>
    <cellStyle name="Comma 42 60" xfId="4771"/>
    <cellStyle name="Comma 42 61" xfId="4772"/>
    <cellStyle name="Comma 42 62" xfId="4773"/>
    <cellStyle name="Comma 42 63" xfId="4774"/>
    <cellStyle name="Comma 42 64" xfId="4775"/>
    <cellStyle name="Comma 42 65" xfId="4776"/>
    <cellStyle name="Comma 42 66" xfId="4777"/>
    <cellStyle name="Comma 42 67" xfId="4778"/>
    <cellStyle name="Comma 42 68" xfId="4779"/>
    <cellStyle name="Comma 42 69" xfId="4780"/>
    <cellStyle name="Comma 42 7" xfId="4781"/>
    <cellStyle name="Comma 42 70" xfId="4782"/>
    <cellStyle name="Comma 42 71" xfId="4783"/>
    <cellStyle name="Comma 42 72" xfId="4784"/>
    <cellStyle name="Comma 42 73" xfId="4785"/>
    <cellStyle name="Comma 42 74" xfId="4786"/>
    <cellStyle name="Comma 42 75" xfId="4787"/>
    <cellStyle name="Comma 42 76" xfId="4788"/>
    <cellStyle name="Comma 42 8" xfId="4789"/>
    <cellStyle name="Comma 42 9" xfId="4790"/>
    <cellStyle name="Comma 46 10" xfId="4791"/>
    <cellStyle name="Comma 46 11" xfId="4792"/>
    <cellStyle name="Comma 46 12" xfId="4793"/>
    <cellStyle name="Comma 46 13" xfId="4794"/>
    <cellStyle name="Comma 46 14" xfId="4795"/>
    <cellStyle name="Comma 46 15" xfId="4796"/>
    <cellStyle name="Comma 46 16" xfId="4797"/>
    <cellStyle name="Comma 46 17" xfId="4798"/>
    <cellStyle name="Comma 46 18" xfId="4799"/>
    <cellStyle name="Comma 46 19" xfId="4800"/>
    <cellStyle name="Comma 46 2" xfId="4801"/>
    <cellStyle name="Comma 46 20" xfId="4802"/>
    <cellStyle name="Comma 46 21" xfId="4803"/>
    <cellStyle name="Comma 46 22" xfId="4804"/>
    <cellStyle name="Comma 46 23" xfId="4805"/>
    <cellStyle name="Comma 46 24" xfId="4806"/>
    <cellStyle name="Comma 46 25" xfId="4807"/>
    <cellStyle name="Comma 46 26" xfId="4808"/>
    <cellStyle name="Comma 46 27" xfId="4809"/>
    <cellStyle name="Comma 46 28" xfId="4810"/>
    <cellStyle name="Comma 46 29" xfId="4811"/>
    <cellStyle name="Comma 46 3" xfId="4812"/>
    <cellStyle name="Comma 46 30" xfId="4813"/>
    <cellStyle name="Comma 46 31" xfId="4814"/>
    <cellStyle name="Comma 46 32" xfId="4815"/>
    <cellStyle name="Comma 46 33" xfId="4816"/>
    <cellStyle name="Comma 46 34" xfId="4817"/>
    <cellStyle name="Comma 46 35" xfId="4818"/>
    <cellStyle name="Comma 46 36" xfId="4819"/>
    <cellStyle name="Comma 46 37" xfId="4820"/>
    <cellStyle name="Comma 46 38" xfId="4821"/>
    <cellStyle name="Comma 46 39" xfId="4822"/>
    <cellStyle name="Comma 46 4" xfId="4823"/>
    <cellStyle name="Comma 46 40" xfId="4824"/>
    <cellStyle name="Comma 46 41" xfId="4825"/>
    <cellStyle name="Comma 46 42" xfId="4826"/>
    <cellStyle name="Comma 46 43" xfId="4827"/>
    <cellStyle name="Comma 46 44" xfId="4828"/>
    <cellStyle name="Comma 46 45" xfId="4829"/>
    <cellStyle name="Comma 46 46" xfId="4830"/>
    <cellStyle name="Comma 46 47" xfId="4831"/>
    <cellStyle name="Comma 46 48" xfId="4832"/>
    <cellStyle name="Comma 46 49" xfId="4833"/>
    <cellStyle name="Comma 46 5" xfId="4834"/>
    <cellStyle name="Comma 46 50" xfId="4835"/>
    <cellStyle name="Comma 46 51" xfId="4836"/>
    <cellStyle name="Comma 46 52" xfId="4837"/>
    <cellStyle name="Comma 46 53" xfId="4838"/>
    <cellStyle name="Comma 46 54" xfId="4839"/>
    <cellStyle name="Comma 46 55" xfId="4840"/>
    <cellStyle name="Comma 46 56" xfId="4841"/>
    <cellStyle name="Comma 46 57" xfId="4842"/>
    <cellStyle name="Comma 46 58" xfId="4843"/>
    <cellStyle name="Comma 46 59" xfId="4844"/>
    <cellStyle name="Comma 46 6" xfId="4845"/>
    <cellStyle name="Comma 46 60" xfId="4846"/>
    <cellStyle name="Comma 46 61" xfId="4847"/>
    <cellStyle name="Comma 46 62" xfId="4848"/>
    <cellStyle name="Comma 46 63" xfId="4849"/>
    <cellStyle name="Comma 46 64" xfId="4850"/>
    <cellStyle name="Comma 46 65" xfId="4851"/>
    <cellStyle name="Comma 46 66" xfId="4852"/>
    <cellStyle name="Comma 46 67" xfId="4853"/>
    <cellStyle name="Comma 46 68" xfId="4854"/>
    <cellStyle name="Comma 46 69" xfId="4855"/>
    <cellStyle name="Comma 46 7" xfId="4856"/>
    <cellStyle name="Comma 46 70" xfId="4857"/>
    <cellStyle name="Comma 46 71" xfId="4858"/>
    <cellStyle name="Comma 46 72" xfId="4859"/>
    <cellStyle name="Comma 46 73" xfId="4860"/>
    <cellStyle name="Comma 46 74" xfId="4861"/>
    <cellStyle name="Comma 46 75" xfId="4862"/>
    <cellStyle name="Comma 46 76" xfId="4863"/>
    <cellStyle name="Comma 46 8" xfId="4864"/>
    <cellStyle name="Comma 46 9" xfId="4865"/>
    <cellStyle name="Comma 5" xfId="102"/>
    <cellStyle name="Comma 5 2" xfId="43254"/>
    <cellStyle name="Comma 5 2 2" xfId="43424"/>
    <cellStyle name="Comma 5 3" xfId="43423"/>
    <cellStyle name="Comma 6" xfId="103"/>
    <cellStyle name="Comma 6 10" xfId="4867"/>
    <cellStyle name="Comma 6 11" xfId="4868"/>
    <cellStyle name="Comma 6 12" xfId="17502"/>
    <cellStyle name="Comma 6 13" xfId="4866"/>
    <cellStyle name="Comma 6 14" xfId="43277"/>
    <cellStyle name="Comma 6 15" xfId="43425"/>
    <cellStyle name="Comma 6 2" xfId="4869"/>
    <cellStyle name="Comma 6 2 2" xfId="17503"/>
    <cellStyle name="Comma 6 2 3" xfId="43426"/>
    <cellStyle name="Comma 6 3" xfId="4870"/>
    <cellStyle name="Comma 6 4" xfId="4871"/>
    <cellStyle name="Comma 6 5" xfId="4872"/>
    <cellStyle name="Comma 6 6" xfId="4873"/>
    <cellStyle name="Comma 6 7" xfId="4874"/>
    <cellStyle name="Comma 6 8" xfId="4875"/>
    <cellStyle name="Comma 6 9" xfId="4876"/>
    <cellStyle name="Comma 7" xfId="101"/>
    <cellStyle name="Comma 7 10" xfId="4878"/>
    <cellStyle name="Comma 7 11" xfId="4877"/>
    <cellStyle name="Comma 7 12" xfId="43298"/>
    <cellStyle name="Comma 7 13" xfId="43513"/>
    <cellStyle name="Comma 7 2" xfId="4879"/>
    <cellStyle name="Comma 7 2 2" xfId="17504"/>
    <cellStyle name="Comma 7 2 3" xfId="43427"/>
    <cellStyle name="Comma 7 3" xfId="4880"/>
    <cellStyle name="Comma 7 3 2" xfId="17505"/>
    <cellStyle name="Comma 7 3 3" xfId="43428"/>
    <cellStyle name="Comma 7 4" xfId="4881"/>
    <cellStyle name="Comma 7 4 2" xfId="17506"/>
    <cellStyle name="Comma 7 5" xfId="4882"/>
    <cellStyle name="Comma 7 5 2" xfId="17507"/>
    <cellStyle name="Comma 7 6" xfId="4883"/>
    <cellStyle name="Comma 7 7" xfId="4884"/>
    <cellStyle name="Comma 7 8" xfId="4885"/>
    <cellStyle name="Comma 7 9" xfId="4886"/>
    <cellStyle name="Comma 76" xfId="43568"/>
    <cellStyle name="Comma 8" xfId="104"/>
    <cellStyle name="Comma 8 2" xfId="43429"/>
    <cellStyle name="Comma 9" xfId="109"/>
    <cellStyle name="Comma 9 2" xfId="43430"/>
    <cellStyle name="Comma 94" xfId="43191"/>
    <cellStyle name="comma zerodec" xfId="43431"/>
    <cellStyle name="Copied" xfId="43307"/>
    <cellStyle name="COURIER" xfId="43432"/>
    <cellStyle name="Currency [00]" xfId="48"/>
    <cellStyle name="Currency 2" xfId="247"/>
    <cellStyle name="Currency 2 10" xfId="20774"/>
    <cellStyle name="Currency 2 11" xfId="43278"/>
    <cellStyle name="Currency 2 2" xfId="257"/>
    <cellStyle name="Currency 2 2 2" xfId="4887"/>
    <cellStyle name="Currency 2 3" xfId="258"/>
    <cellStyle name="Currency 2 3 2" xfId="4888"/>
    <cellStyle name="Currency 2 4" xfId="259"/>
    <cellStyle name="Currency 2 4 2" xfId="4889"/>
    <cellStyle name="Currency 2 5" xfId="260"/>
    <cellStyle name="Currency 2 5 2" xfId="4890"/>
    <cellStyle name="Currency 2 6" xfId="18347"/>
    <cellStyle name="Currency 2 6 2" xfId="18429"/>
    <cellStyle name="Currency 2 6 2 2" xfId="26363"/>
    <cellStyle name="Currency 2 6 3" xfId="20718"/>
    <cellStyle name="Currency 2 6 4" xfId="26281"/>
    <cellStyle name="Currency 2 7" xfId="18388"/>
    <cellStyle name="Currency 2 7 2" xfId="26322"/>
    <cellStyle name="Currency 2 8" xfId="18479"/>
    <cellStyle name="Currency 2 8 2" xfId="26413"/>
    <cellStyle name="Currency 2 9" xfId="20677"/>
    <cellStyle name="Currency 3" xfId="256"/>
    <cellStyle name="Currency1" xfId="43433"/>
    <cellStyle name="Custom - Style8" xfId="43308"/>
    <cellStyle name="Data   - Style2" xfId="43309"/>
    <cellStyle name="Date" xfId="43434"/>
    <cellStyle name="Date Short" xfId="49"/>
    <cellStyle name="DELTA" xfId="50"/>
    <cellStyle name="Dollar (zero dec)" xfId="43435"/>
    <cellStyle name="Enter Currency (0)" xfId="51"/>
    <cellStyle name="Enter Currency (2)" xfId="52"/>
    <cellStyle name="Enter Units (0)" xfId="53"/>
    <cellStyle name="Enter Units (1)" xfId="54"/>
    <cellStyle name="Enter Units (2)" xfId="55"/>
    <cellStyle name="Entered" xfId="43310"/>
    <cellStyle name="Excel Built-in Normal" xfId="43189"/>
    <cellStyle name="Excel Built-in Normal 1" xfId="43581"/>
    <cellStyle name="Excel Built-in Normal 2" xfId="43279"/>
    <cellStyle name="Explanatory Text 10" xfId="14882"/>
    <cellStyle name="Explanatory Text 11" xfId="14919"/>
    <cellStyle name="Explanatory Text 2" xfId="56"/>
    <cellStyle name="Explanatory Text 2 10" xfId="4891"/>
    <cellStyle name="Explanatory Text 2 2" xfId="160"/>
    <cellStyle name="Explanatory Text 2 2 2" xfId="17509"/>
    <cellStyle name="Explanatory Text 2 2 3" xfId="4892"/>
    <cellStyle name="Explanatory Text 2 3" xfId="4893"/>
    <cellStyle name="Explanatory Text 2 3 2" xfId="17510"/>
    <cellStyle name="Explanatory Text 2 4" xfId="4894"/>
    <cellStyle name="Explanatory Text 2 4 2" xfId="17511"/>
    <cellStyle name="Explanatory Text 2 5" xfId="4895"/>
    <cellStyle name="Explanatory Text 2 5 2" xfId="17512"/>
    <cellStyle name="Explanatory Text 2 6" xfId="4896"/>
    <cellStyle name="Explanatory Text 2 6 2" xfId="17513"/>
    <cellStyle name="Explanatory Text 2 7" xfId="14883"/>
    <cellStyle name="Explanatory Text 2 8" xfId="14918"/>
    <cellStyle name="Explanatory Text 2 9" xfId="17508"/>
    <cellStyle name="Explanatory Text 3" xfId="4897"/>
    <cellStyle name="Explanatory Text 3 2" xfId="4898"/>
    <cellStyle name="Explanatory Text 3 2 2" xfId="17515"/>
    <cellStyle name="Explanatory Text 3 3" xfId="4899"/>
    <cellStyle name="Explanatory Text 3 3 2" xfId="17516"/>
    <cellStyle name="Explanatory Text 3 4" xfId="4900"/>
    <cellStyle name="Explanatory Text 3 4 2" xfId="17517"/>
    <cellStyle name="Explanatory Text 3 5" xfId="4901"/>
    <cellStyle name="Explanatory Text 3 5 2" xfId="17518"/>
    <cellStyle name="Explanatory Text 3 6" xfId="4902"/>
    <cellStyle name="Explanatory Text 3 6 2" xfId="17519"/>
    <cellStyle name="Explanatory Text 3 7" xfId="17514"/>
    <cellStyle name="Explanatory Text 4" xfId="4903"/>
    <cellStyle name="Explanatory Text 4 2" xfId="4904"/>
    <cellStyle name="Explanatory Text 4 2 2" xfId="17521"/>
    <cellStyle name="Explanatory Text 4 3" xfId="4905"/>
    <cellStyle name="Explanatory Text 4 3 2" xfId="17522"/>
    <cellStyle name="Explanatory Text 4 4" xfId="4906"/>
    <cellStyle name="Explanatory Text 4 4 2" xfId="17523"/>
    <cellStyle name="Explanatory Text 4 5" xfId="4907"/>
    <cellStyle name="Explanatory Text 4 5 2" xfId="17524"/>
    <cellStyle name="Explanatory Text 4 6" xfId="4908"/>
    <cellStyle name="Explanatory Text 4 6 2" xfId="17525"/>
    <cellStyle name="Explanatory Text 4 7" xfId="17520"/>
    <cellStyle name="Explanatory Text 5" xfId="4909"/>
    <cellStyle name="Explanatory Text 5 2" xfId="4910"/>
    <cellStyle name="Explanatory Text 5 2 2" xfId="17527"/>
    <cellStyle name="Explanatory Text 5 3" xfId="4911"/>
    <cellStyle name="Explanatory Text 5 3 2" xfId="17528"/>
    <cellStyle name="Explanatory Text 5 4" xfId="4912"/>
    <cellStyle name="Explanatory Text 5 4 2" xfId="17529"/>
    <cellStyle name="Explanatory Text 5 5" xfId="4913"/>
    <cellStyle name="Explanatory Text 5 5 2" xfId="17530"/>
    <cellStyle name="Explanatory Text 5 6" xfId="4914"/>
    <cellStyle name="Explanatory Text 5 6 2" xfId="17531"/>
    <cellStyle name="Explanatory Text 5 7" xfId="17526"/>
    <cellStyle name="Explanatory Text 6" xfId="4915"/>
    <cellStyle name="Explanatory Text 6 2" xfId="4916"/>
    <cellStyle name="Explanatory Text 6 2 2" xfId="17533"/>
    <cellStyle name="Explanatory Text 6 3" xfId="4917"/>
    <cellStyle name="Explanatory Text 6 3 2" xfId="17534"/>
    <cellStyle name="Explanatory Text 6 4" xfId="4918"/>
    <cellStyle name="Explanatory Text 6 4 2" xfId="17535"/>
    <cellStyle name="Explanatory Text 6 5" xfId="4919"/>
    <cellStyle name="Explanatory Text 6 5 2" xfId="17536"/>
    <cellStyle name="Explanatory Text 6 6" xfId="4920"/>
    <cellStyle name="Explanatory Text 6 6 2" xfId="17537"/>
    <cellStyle name="Explanatory Text 6 7" xfId="17532"/>
    <cellStyle name="Explanatory Text 7" xfId="4921"/>
    <cellStyle name="Explanatory Text 7 2" xfId="4922"/>
    <cellStyle name="Explanatory Text 7 2 2" xfId="17539"/>
    <cellStyle name="Explanatory Text 7 3" xfId="4923"/>
    <cellStyle name="Explanatory Text 7 3 2" xfId="17540"/>
    <cellStyle name="Explanatory Text 7 4" xfId="4924"/>
    <cellStyle name="Explanatory Text 7 4 2" xfId="17541"/>
    <cellStyle name="Explanatory Text 7 5" xfId="4925"/>
    <cellStyle name="Explanatory Text 7 5 2" xfId="17542"/>
    <cellStyle name="Explanatory Text 7 6" xfId="4926"/>
    <cellStyle name="Explanatory Text 7 6 2" xfId="17543"/>
    <cellStyle name="Explanatory Text 7 7" xfId="17538"/>
    <cellStyle name="Explanatory Text 8" xfId="4927"/>
    <cellStyle name="Explanatory Text 8 2" xfId="4928"/>
    <cellStyle name="Explanatory Text 8 2 2" xfId="17545"/>
    <cellStyle name="Explanatory Text 8 3" xfId="4929"/>
    <cellStyle name="Explanatory Text 8 3 2" xfId="17546"/>
    <cellStyle name="Explanatory Text 8 4" xfId="4930"/>
    <cellStyle name="Explanatory Text 8 4 2" xfId="17547"/>
    <cellStyle name="Explanatory Text 8 5" xfId="4931"/>
    <cellStyle name="Explanatory Text 8 5 2" xfId="17548"/>
    <cellStyle name="Explanatory Text 8 6" xfId="4932"/>
    <cellStyle name="Explanatory Text 8 6 2" xfId="17549"/>
    <cellStyle name="Explanatory Text 8 7" xfId="17544"/>
    <cellStyle name="Explanatory Text 9" xfId="4933"/>
    <cellStyle name="Explanatory Text 9 2" xfId="4934"/>
    <cellStyle name="Explanatory Text 9 2 2" xfId="17551"/>
    <cellStyle name="Explanatory Text 9 3" xfId="4935"/>
    <cellStyle name="Explanatory Text 9 3 2" xfId="17552"/>
    <cellStyle name="Explanatory Text 9 4" xfId="4936"/>
    <cellStyle name="Explanatory Text 9 4 2" xfId="17553"/>
    <cellStyle name="Explanatory Text 9 5" xfId="4937"/>
    <cellStyle name="Explanatory Text 9 5 2" xfId="17554"/>
    <cellStyle name="Explanatory Text 9 6" xfId="4938"/>
    <cellStyle name="Explanatory Text 9 6 2" xfId="17555"/>
    <cellStyle name="Explanatory Text 9 7" xfId="17550"/>
    <cellStyle name="Fixed" xfId="43436"/>
    <cellStyle name="FORM" xfId="43437"/>
    <cellStyle name="Formula" xfId="43438"/>
    <cellStyle name="Good 10" xfId="14884"/>
    <cellStyle name="Good 11" xfId="14917"/>
    <cellStyle name="Good 12" xfId="199"/>
    <cellStyle name="Good 2" xfId="57"/>
    <cellStyle name="Good 2 10" xfId="4939"/>
    <cellStyle name="Good 2 11" xfId="43255"/>
    <cellStyle name="Good 2 2" xfId="4940"/>
    <cellStyle name="Good 2 2 2" xfId="17557"/>
    <cellStyle name="Good 2 3" xfId="4941"/>
    <cellStyle name="Good 2 3 2" xfId="17558"/>
    <cellStyle name="Good 2 4" xfId="4942"/>
    <cellStyle name="Good 2 4 2" xfId="17559"/>
    <cellStyle name="Good 2 5" xfId="4943"/>
    <cellStyle name="Good 2 5 2" xfId="17560"/>
    <cellStyle name="Good 2 6" xfId="4944"/>
    <cellStyle name="Good 2 6 2" xfId="17561"/>
    <cellStyle name="Good 2 7" xfId="14885"/>
    <cellStyle name="Good 2 8" xfId="14916"/>
    <cellStyle name="Good 2 9" xfId="17556"/>
    <cellStyle name="Good 3" xfId="4945"/>
    <cellStyle name="Good 3 2" xfId="4946"/>
    <cellStyle name="Good 3 2 2" xfId="17563"/>
    <cellStyle name="Good 3 3" xfId="4947"/>
    <cellStyle name="Good 3 3 2" xfId="17564"/>
    <cellStyle name="Good 3 4" xfId="4948"/>
    <cellStyle name="Good 3 4 2" xfId="17565"/>
    <cellStyle name="Good 3 5" xfId="4949"/>
    <cellStyle name="Good 3 5 2" xfId="17566"/>
    <cellStyle name="Good 3 6" xfId="4950"/>
    <cellStyle name="Good 3 6 2" xfId="17567"/>
    <cellStyle name="Good 3 7" xfId="17562"/>
    <cellStyle name="Good 3 8" xfId="43271"/>
    <cellStyle name="Good 4" xfId="4951"/>
    <cellStyle name="Good 4 2" xfId="4952"/>
    <cellStyle name="Good 4 2 2" xfId="17569"/>
    <cellStyle name="Good 4 3" xfId="4953"/>
    <cellStyle name="Good 4 3 2" xfId="17570"/>
    <cellStyle name="Good 4 4" xfId="4954"/>
    <cellStyle name="Good 4 4 2" xfId="17571"/>
    <cellStyle name="Good 4 5" xfId="4955"/>
    <cellStyle name="Good 4 5 2" xfId="17572"/>
    <cellStyle name="Good 4 6" xfId="4956"/>
    <cellStyle name="Good 4 6 2" xfId="17573"/>
    <cellStyle name="Good 4 7" xfId="17568"/>
    <cellStyle name="Good 5" xfId="4957"/>
    <cellStyle name="Good 5 2" xfId="4958"/>
    <cellStyle name="Good 5 2 2" xfId="17575"/>
    <cellStyle name="Good 5 3" xfId="4959"/>
    <cellStyle name="Good 5 3 2" xfId="17576"/>
    <cellStyle name="Good 5 4" xfId="4960"/>
    <cellStyle name="Good 5 4 2" xfId="17577"/>
    <cellStyle name="Good 5 5" xfId="4961"/>
    <cellStyle name="Good 5 5 2" xfId="17578"/>
    <cellStyle name="Good 5 6" xfId="4962"/>
    <cellStyle name="Good 5 6 2" xfId="17579"/>
    <cellStyle name="Good 5 7" xfId="17574"/>
    <cellStyle name="Good 6" xfId="4963"/>
    <cellStyle name="Good 6 2" xfId="4964"/>
    <cellStyle name="Good 6 2 2" xfId="17581"/>
    <cellStyle name="Good 6 3" xfId="4965"/>
    <cellStyle name="Good 6 3 2" xfId="17582"/>
    <cellStyle name="Good 6 4" xfId="4966"/>
    <cellStyle name="Good 6 4 2" xfId="17583"/>
    <cellStyle name="Good 6 5" xfId="4967"/>
    <cellStyle name="Good 6 5 2" xfId="17584"/>
    <cellStyle name="Good 6 6" xfId="4968"/>
    <cellStyle name="Good 6 6 2" xfId="17585"/>
    <cellStyle name="Good 6 7" xfId="17580"/>
    <cellStyle name="Good 7" xfId="4969"/>
    <cellStyle name="Good 7 2" xfId="4970"/>
    <cellStyle name="Good 7 2 2" xfId="17587"/>
    <cellStyle name="Good 7 3" xfId="4971"/>
    <cellStyle name="Good 7 3 2" xfId="17588"/>
    <cellStyle name="Good 7 4" xfId="4972"/>
    <cellStyle name="Good 7 4 2" xfId="17589"/>
    <cellStyle name="Good 7 5" xfId="4973"/>
    <cellStyle name="Good 7 5 2" xfId="17590"/>
    <cellStyle name="Good 7 6" xfId="4974"/>
    <cellStyle name="Good 7 6 2" xfId="17591"/>
    <cellStyle name="Good 7 7" xfId="17586"/>
    <cellStyle name="Good 8" xfId="4975"/>
    <cellStyle name="Good 8 2" xfId="4976"/>
    <cellStyle name="Good 8 2 2" xfId="17593"/>
    <cellStyle name="Good 8 3" xfId="4977"/>
    <cellStyle name="Good 8 3 2" xfId="17594"/>
    <cellStyle name="Good 8 4" xfId="4978"/>
    <cellStyle name="Good 8 4 2" xfId="17595"/>
    <cellStyle name="Good 8 5" xfId="4979"/>
    <cellStyle name="Good 8 5 2" xfId="17596"/>
    <cellStyle name="Good 8 6" xfId="4980"/>
    <cellStyle name="Good 8 6 2" xfId="17597"/>
    <cellStyle name="Good 8 7" xfId="17592"/>
    <cellStyle name="Good 9" xfId="4981"/>
    <cellStyle name="Good 9 2" xfId="4982"/>
    <cellStyle name="Good 9 2 2" xfId="17599"/>
    <cellStyle name="Good 9 3" xfId="4983"/>
    <cellStyle name="Good 9 3 2" xfId="17600"/>
    <cellStyle name="Good 9 4" xfId="4984"/>
    <cellStyle name="Good 9 4 2" xfId="17601"/>
    <cellStyle name="Good 9 5" xfId="4985"/>
    <cellStyle name="Good 9 5 2" xfId="17602"/>
    <cellStyle name="Good 9 6" xfId="4986"/>
    <cellStyle name="Good 9 6 2" xfId="17603"/>
    <cellStyle name="Good 9 7" xfId="17598"/>
    <cellStyle name="Grey" xfId="58"/>
    <cellStyle name="Grey 2" xfId="43311"/>
    <cellStyle name="Header1" xfId="59"/>
    <cellStyle name="Header1 2" xfId="43312"/>
    <cellStyle name="Header2" xfId="60"/>
    <cellStyle name="Header2 2" xfId="43313"/>
    <cellStyle name="Heading 1" xfId="186" builtinId="16" customBuiltin="1"/>
    <cellStyle name="Heading 1 10" xfId="14886"/>
    <cellStyle name="Heading 1 11" xfId="14915"/>
    <cellStyle name="Heading 1 2" xfId="61"/>
    <cellStyle name="Heading 1 2 10" xfId="4987"/>
    <cellStyle name="Heading 1 2 11" xfId="43256"/>
    <cellStyle name="Heading 1 2 2" xfId="4988"/>
    <cellStyle name="Heading 1 2 2 2" xfId="17605"/>
    <cellStyle name="Heading 1 2 3" xfId="4989"/>
    <cellStyle name="Heading 1 2 3 2" xfId="17606"/>
    <cellStyle name="Heading 1 2 4" xfId="4990"/>
    <cellStyle name="Heading 1 2 4 2" xfId="17607"/>
    <cellStyle name="Heading 1 2 5" xfId="4991"/>
    <cellStyle name="Heading 1 2 5 2" xfId="17608"/>
    <cellStyle name="Heading 1 2 6" xfId="4992"/>
    <cellStyle name="Heading 1 2 6 2" xfId="17609"/>
    <cellStyle name="Heading 1 2 7" xfId="14887"/>
    <cellStyle name="Heading 1 2 8" xfId="14914"/>
    <cellStyle name="Heading 1 2 9" xfId="17604"/>
    <cellStyle name="Heading 1 3" xfId="4993"/>
    <cellStyle name="Heading 1 3 2" xfId="4994"/>
    <cellStyle name="Heading 1 3 2 2" xfId="17611"/>
    <cellStyle name="Heading 1 3 3" xfId="4995"/>
    <cellStyle name="Heading 1 3 3 2" xfId="17612"/>
    <cellStyle name="Heading 1 3 4" xfId="4996"/>
    <cellStyle name="Heading 1 3 4 2" xfId="17613"/>
    <cellStyle name="Heading 1 3 5" xfId="4997"/>
    <cellStyle name="Heading 1 3 5 2" xfId="17614"/>
    <cellStyle name="Heading 1 3 6" xfId="4998"/>
    <cellStyle name="Heading 1 3 6 2" xfId="17615"/>
    <cellStyle name="Heading 1 3 7" xfId="17610"/>
    <cellStyle name="Heading 1 4" xfId="4999"/>
    <cellStyle name="Heading 1 4 2" xfId="5000"/>
    <cellStyle name="Heading 1 4 2 2" xfId="17617"/>
    <cellStyle name="Heading 1 4 3" xfId="5001"/>
    <cellStyle name="Heading 1 4 3 2" xfId="17618"/>
    <cellStyle name="Heading 1 4 4" xfId="5002"/>
    <cellStyle name="Heading 1 4 4 2" xfId="17619"/>
    <cellStyle name="Heading 1 4 5" xfId="5003"/>
    <cellStyle name="Heading 1 4 5 2" xfId="17620"/>
    <cellStyle name="Heading 1 4 6" xfId="5004"/>
    <cellStyle name="Heading 1 4 6 2" xfId="17621"/>
    <cellStyle name="Heading 1 4 7" xfId="17616"/>
    <cellStyle name="Heading 1 5" xfId="5005"/>
    <cellStyle name="Heading 1 5 2" xfId="5006"/>
    <cellStyle name="Heading 1 5 2 2" xfId="17623"/>
    <cellStyle name="Heading 1 5 3" xfId="5007"/>
    <cellStyle name="Heading 1 5 3 2" xfId="17624"/>
    <cellStyle name="Heading 1 5 4" xfId="5008"/>
    <cellStyle name="Heading 1 5 4 2" xfId="17625"/>
    <cellStyle name="Heading 1 5 5" xfId="5009"/>
    <cellStyle name="Heading 1 5 5 2" xfId="17626"/>
    <cellStyle name="Heading 1 5 6" xfId="5010"/>
    <cellStyle name="Heading 1 5 6 2" xfId="17627"/>
    <cellStyle name="Heading 1 5 7" xfId="17622"/>
    <cellStyle name="Heading 1 6" xfId="5011"/>
    <cellStyle name="Heading 1 6 2" xfId="5012"/>
    <cellStyle name="Heading 1 6 2 2" xfId="17629"/>
    <cellStyle name="Heading 1 6 3" xfId="5013"/>
    <cellStyle name="Heading 1 6 3 2" xfId="17630"/>
    <cellStyle name="Heading 1 6 4" xfId="5014"/>
    <cellStyle name="Heading 1 6 4 2" xfId="17631"/>
    <cellStyle name="Heading 1 6 5" xfId="5015"/>
    <cellStyle name="Heading 1 6 5 2" xfId="17632"/>
    <cellStyle name="Heading 1 6 6" xfId="5016"/>
    <cellStyle name="Heading 1 6 6 2" xfId="17633"/>
    <cellStyle name="Heading 1 6 7" xfId="17628"/>
    <cellStyle name="Heading 1 7" xfId="5017"/>
    <cellStyle name="Heading 1 7 2" xfId="5018"/>
    <cellStyle name="Heading 1 7 2 2" xfId="17635"/>
    <cellStyle name="Heading 1 7 3" xfId="5019"/>
    <cellStyle name="Heading 1 7 3 2" xfId="17636"/>
    <cellStyle name="Heading 1 7 4" xfId="5020"/>
    <cellStyle name="Heading 1 7 4 2" xfId="17637"/>
    <cellStyle name="Heading 1 7 5" xfId="5021"/>
    <cellStyle name="Heading 1 7 5 2" xfId="17638"/>
    <cellStyle name="Heading 1 7 6" xfId="5022"/>
    <cellStyle name="Heading 1 7 6 2" xfId="17639"/>
    <cellStyle name="Heading 1 7 7" xfId="17634"/>
    <cellStyle name="Heading 1 8" xfId="5023"/>
    <cellStyle name="Heading 1 8 2" xfId="5024"/>
    <cellStyle name="Heading 1 8 2 2" xfId="17641"/>
    <cellStyle name="Heading 1 8 3" xfId="5025"/>
    <cellStyle name="Heading 1 8 3 2" xfId="17642"/>
    <cellStyle name="Heading 1 8 4" xfId="5026"/>
    <cellStyle name="Heading 1 8 4 2" xfId="17643"/>
    <cellStyle name="Heading 1 8 5" xfId="5027"/>
    <cellStyle name="Heading 1 8 5 2" xfId="17644"/>
    <cellStyle name="Heading 1 8 6" xfId="5028"/>
    <cellStyle name="Heading 1 8 6 2" xfId="17645"/>
    <cellStyle name="Heading 1 8 7" xfId="17640"/>
    <cellStyle name="Heading 1 9" xfId="5029"/>
    <cellStyle name="Heading 1 9 2" xfId="5030"/>
    <cellStyle name="Heading 1 9 2 2" xfId="17647"/>
    <cellStyle name="Heading 1 9 3" xfId="5031"/>
    <cellStyle name="Heading 1 9 3 2" xfId="17648"/>
    <cellStyle name="Heading 1 9 4" xfId="5032"/>
    <cellStyle name="Heading 1 9 4 2" xfId="17649"/>
    <cellStyle name="Heading 1 9 5" xfId="5033"/>
    <cellStyle name="Heading 1 9 5 2" xfId="17650"/>
    <cellStyle name="Heading 1 9 6" xfId="5034"/>
    <cellStyle name="Heading 1 9 6 2" xfId="17651"/>
    <cellStyle name="Heading 1 9 7" xfId="17646"/>
    <cellStyle name="Heading 2" xfId="187" builtinId="17" customBuiltin="1"/>
    <cellStyle name="Heading 2 10" xfId="14888"/>
    <cellStyle name="Heading 2 11" xfId="14913"/>
    <cellStyle name="Heading 2 2" xfId="62"/>
    <cellStyle name="Heading 2 2 10" xfId="5035"/>
    <cellStyle name="Heading 2 2 11" xfId="43257"/>
    <cellStyle name="Heading 2 2 2" xfId="5036"/>
    <cellStyle name="Heading 2 2 2 2" xfId="17653"/>
    <cellStyle name="Heading 2 2 3" xfId="5037"/>
    <cellStyle name="Heading 2 2 3 2" xfId="17654"/>
    <cellStyle name="Heading 2 2 4" xfId="5038"/>
    <cellStyle name="Heading 2 2 4 2" xfId="17655"/>
    <cellStyle name="Heading 2 2 5" xfId="5039"/>
    <cellStyle name="Heading 2 2 5 2" xfId="17656"/>
    <cellStyle name="Heading 2 2 6" xfId="5040"/>
    <cellStyle name="Heading 2 2 6 2" xfId="17657"/>
    <cellStyle name="Heading 2 2 7" xfId="14889"/>
    <cellStyle name="Heading 2 2 8" xfId="14912"/>
    <cellStyle name="Heading 2 2 9" xfId="17652"/>
    <cellStyle name="Heading 2 3" xfId="5041"/>
    <cellStyle name="Heading 2 3 2" xfId="5042"/>
    <cellStyle name="Heading 2 3 2 2" xfId="17659"/>
    <cellStyle name="Heading 2 3 3" xfId="5043"/>
    <cellStyle name="Heading 2 3 3 2" xfId="17660"/>
    <cellStyle name="Heading 2 3 4" xfId="5044"/>
    <cellStyle name="Heading 2 3 4 2" xfId="17661"/>
    <cellStyle name="Heading 2 3 5" xfId="5045"/>
    <cellStyle name="Heading 2 3 5 2" xfId="17662"/>
    <cellStyle name="Heading 2 3 6" xfId="5046"/>
    <cellStyle name="Heading 2 3 6 2" xfId="17663"/>
    <cellStyle name="Heading 2 3 7" xfId="17658"/>
    <cellStyle name="Heading 2 4" xfId="5047"/>
    <cellStyle name="Heading 2 4 2" xfId="5048"/>
    <cellStyle name="Heading 2 4 2 2" xfId="17665"/>
    <cellStyle name="Heading 2 4 3" xfId="5049"/>
    <cellStyle name="Heading 2 4 3 2" xfId="17666"/>
    <cellStyle name="Heading 2 4 4" xfId="5050"/>
    <cellStyle name="Heading 2 4 4 2" xfId="17667"/>
    <cellStyle name="Heading 2 4 5" xfId="5051"/>
    <cellStyle name="Heading 2 4 5 2" xfId="17668"/>
    <cellStyle name="Heading 2 4 6" xfId="5052"/>
    <cellStyle name="Heading 2 4 6 2" xfId="17669"/>
    <cellStyle name="Heading 2 4 7" xfId="17664"/>
    <cellStyle name="Heading 2 5" xfId="5053"/>
    <cellStyle name="Heading 2 5 2" xfId="5054"/>
    <cellStyle name="Heading 2 5 2 2" xfId="17671"/>
    <cellStyle name="Heading 2 5 3" xfId="5055"/>
    <cellStyle name="Heading 2 5 3 2" xfId="17672"/>
    <cellStyle name="Heading 2 5 4" xfId="5056"/>
    <cellStyle name="Heading 2 5 4 2" xfId="17673"/>
    <cellStyle name="Heading 2 5 5" xfId="5057"/>
    <cellStyle name="Heading 2 5 5 2" xfId="17674"/>
    <cellStyle name="Heading 2 5 6" xfId="5058"/>
    <cellStyle name="Heading 2 5 6 2" xfId="17675"/>
    <cellStyle name="Heading 2 5 7" xfId="17670"/>
    <cellStyle name="Heading 2 6" xfId="5059"/>
    <cellStyle name="Heading 2 6 2" xfId="5060"/>
    <cellStyle name="Heading 2 6 2 2" xfId="17677"/>
    <cellStyle name="Heading 2 6 3" xfId="5061"/>
    <cellStyle name="Heading 2 6 3 2" xfId="17678"/>
    <cellStyle name="Heading 2 6 4" xfId="5062"/>
    <cellStyle name="Heading 2 6 4 2" xfId="17679"/>
    <cellStyle name="Heading 2 6 5" xfId="5063"/>
    <cellStyle name="Heading 2 6 5 2" xfId="17680"/>
    <cellStyle name="Heading 2 6 6" xfId="5064"/>
    <cellStyle name="Heading 2 6 6 2" xfId="17681"/>
    <cellStyle name="Heading 2 6 7" xfId="17676"/>
    <cellStyle name="Heading 2 7" xfId="5065"/>
    <cellStyle name="Heading 2 7 2" xfId="5066"/>
    <cellStyle name="Heading 2 7 2 2" xfId="17683"/>
    <cellStyle name="Heading 2 7 3" xfId="5067"/>
    <cellStyle name="Heading 2 7 3 2" xfId="17684"/>
    <cellStyle name="Heading 2 7 4" xfId="5068"/>
    <cellStyle name="Heading 2 7 4 2" xfId="17685"/>
    <cellStyle name="Heading 2 7 5" xfId="5069"/>
    <cellStyle name="Heading 2 7 5 2" xfId="17686"/>
    <cellStyle name="Heading 2 7 6" xfId="5070"/>
    <cellStyle name="Heading 2 7 6 2" xfId="17687"/>
    <cellStyle name="Heading 2 7 7" xfId="17682"/>
    <cellStyle name="Heading 2 8" xfId="5071"/>
    <cellStyle name="Heading 2 8 2" xfId="5072"/>
    <cellStyle name="Heading 2 8 2 2" xfId="17689"/>
    <cellStyle name="Heading 2 8 3" xfId="5073"/>
    <cellStyle name="Heading 2 8 3 2" xfId="17690"/>
    <cellStyle name="Heading 2 8 4" xfId="5074"/>
    <cellStyle name="Heading 2 8 4 2" xfId="17691"/>
    <cellStyle name="Heading 2 8 5" xfId="5075"/>
    <cellStyle name="Heading 2 8 5 2" xfId="17692"/>
    <cellStyle name="Heading 2 8 6" xfId="5076"/>
    <cellStyle name="Heading 2 8 6 2" xfId="17693"/>
    <cellStyle name="Heading 2 8 7" xfId="17688"/>
    <cellStyle name="Heading 2 9" xfId="5077"/>
    <cellStyle name="Heading 2 9 2" xfId="5078"/>
    <cellStyle name="Heading 2 9 2 2" xfId="17695"/>
    <cellStyle name="Heading 2 9 3" xfId="5079"/>
    <cellStyle name="Heading 2 9 3 2" xfId="17696"/>
    <cellStyle name="Heading 2 9 4" xfId="5080"/>
    <cellStyle name="Heading 2 9 4 2" xfId="17697"/>
    <cellStyle name="Heading 2 9 5" xfId="5081"/>
    <cellStyle name="Heading 2 9 5 2" xfId="17698"/>
    <cellStyle name="Heading 2 9 6" xfId="5082"/>
    <cellStyle name="Heading 2 9 6 2" xfId="17699"/>
    <cellStyle name="Heading 2 9 7" xfId="17694"/>
    <cellStyle name="Heading 3" xfId="188" builtinId="18" customBuiltin="1"/>
    <cellStyle name="Heading 3 10" xfId="14890"/>
    <cellStyle name="Heading 3 11" xfId="14911"/>
    <cellStyle name="Heading 3 2" xfId="63"/>
    <cellStyle name="Heading 3 2 10" xfId="5083"/>
    <cellStyle name="Heading 3 2 11" xfId="43258"/>
    <cellStyle name="Heading 3 2 2" xfId="5084"/>
    <cellStyle name="Heading 3 2 2 2" xfId="17701"/>
    <cellStyle name="Heading 3 2 3" xfId="5085"/>
    <cellStyle name="Heading 3 2 3 2" xfId="17702"/>
    <cellStyle name="Heading 3 2 4" xfId="5086"/>
    <cellStyle name="Heading 3 2 4 2" xfId="17703"/>
    <cellStyle name="Heading 3 2 5" xfId="5087"/>
    <cellStyle name="Heading 3 2 5 2" xfId="17704"/>
    <cellStyle name="Heading 3 2 6" xfId="5088"/>
    <cellStyle name="Heading 3 2 6 2" xfId="17705"/>
    <cellStyle name="Heading 3 2 7" xfId="14891"/>
    <cellStyle name="Heading 3 2 8" xfId="14910"/>
    <cellStyle name="Heading 3 2 9" xfId="17700"/>
    <cellStyle name="Heading 3 3" xfId="5089"/>
    <cellStyle name="Heading 3 3 2" xfId="5090"/>
    <cellStyle name="Heading 3 3 2 2" xfId="17707"/>
    <cellStyle name="Heading 3 3 3" xfId="5091"/>
    <cellStyle name="Heading 3 3 3 2" xfId="17708"/>
    <cellStyle name="Heading 3 3 4" xfId="5092"/>
    <cellStyle name="Heading 3 3 4 2" xfId="17709"/>
    <cellStyle name="Heading 3 3 5" xfId="5093"/>
    <cellStyle name="Heading 3 3 5 2" xfId="17710"/>
    <cellStyle name="Heading 3 3 6" xfId="5094"/>
    <cellStyle name="Heading 3 3 6 2" xfId="17711"/>
    <cellStyle name="Heading 3 3 7" xfId="17706"/>
    <cellStyle name="Heading 3 4" xfId="5095"/>
    <cellStyle name="Heading 3 4 2" xfId="5096"/>
    <cellStyle name="Heading 3 4 2 2" xfId="17713"/>
    <cellStyle name="Heading 3 4 3" xfId="5097"/>
    <cellStyle name="Heading 3 4 3 2" xfId="17714"/>
    <cellStyle name="Heading 3 4 4" xfId="5098"/>
    <cellStyle name="Heading 3 4 4 2" xfId="17715"/>
    <cellStyle name="Heading 3 4 5" xfId="5099"/>
    <cellStyle name="Heading 3 4 5 2" xfId="17716"/>
    <cellStyle name="Heading 3 4 6" xfId="5100"/>
    <cellStyle name="Heading 3 4 6 2" xfId="17717"/>
    <cellStyle name="Heading 3 4 7" xfId="17712"/>
    <cellStyle name="Heading 3 5" xfId="5101"/>
    <cellStyle name="Heading 3 5 2" xfId="5102"/>
    <cellStyle name="Heading 3 5 2 2" xfId="17719"/>
    <cellStyle name="Heading 3 5 3" xfId="5103"/>
    <cellStyle name="Heading 3 5 3 2" xfId="17720"/>
    <cellStyle name="Heading 3 5 4" xfId="5104"/>
    <cellStyle name="Heading 3 5 4 2" xfId="17721"/>
    <cellStyle name="Heading 3 5 5" xfId="5105"/>
    <cellStyle name="Heading 3 5 5 2" xfId="17722"/>
    <cellStyle name="Heading 3 5 6" xfId="5106"/>
    <cellStyle name="Heading 3 5 6 2" xfId="17723"/>
    <cellStyle name="Heading 3 5 7" xfId="17718"/>
    <cellStyle name="Heading 3 6" xfId="5107"/>
    <cellStyle name="Heading 3 6 2" xfId="5108"/>
    <cellStyle name="Heading 3 6 2 2" xfId="17725"/>
    <cellStyle name="Heading 3 6 3" xfId="5109"/>
    <cellStyle name="Heading 3 6 3 2" xfId="17726"/>
    <cellStyle name="Heading 3 6 4" xfId="5110"/>
    <cellStyle name="Heading 3 6 4 2" xfId="17727"/>
    <cellStyle name="Heading 3 6 5" xfId="5111"/>
    <cellStyle name="Heading 3 6 5 2" xfId="17728"/>
    <cellStyle name="Heading 3 6 6" xfId="5112"/>
    <cellStyle name="Heading 3 6 6 2" xfId="17729"/>
    <cellStyle name="Heading 3 6 7" xfId="17724"/>
    <cellStyle name="Heading 3 7" xfId="5113"/>
    <cellStyle name="Heading 3 7 2" xfId="5114"/>
    <cellStyle name="Heading 3 7 2 2" xfId="17731"/>
    <cellStyle name="Heading 3 7 3" xfId="5115"/>
    <cellStyle name="Heading 3 7 3 2" xfId="17732"/>
    <cellStyle name="Heading 3 7 4" xfId="5116"/>
    <cellStyle name="Heading 3 7 4 2" xfId="17733"/>
    <cellStyle name="Heading 3 7 5" xfId="5117"/>
    <cellStyle name="Heading 3 7 5 2" xfId="17734"/>
    <cellStyle name="Heading 3 7 6" xfId="5118"/>
    <cellStyle name="Heading 3 7 6 2" xfId="17735"/>
    <cellStyle name="Heading 3 7 7" xfId="17730"/>
    <cellStyle name="Heading 3 8" xfId="5119"/>
    <cellStyle name="Heading 3 8 2" xfId="5120"/>
    <cellStyle name="Heading 3 8 2 2" xfId="17737"/>
    <cellStyle name="Heading 3 8 3" xfId="5121"/>
    <cellStyle name="Heading 3 8 3 2" xfId="17738"/>
    <cellStyle name="Heading 3 8 4" xfId="5122"/>
    <cellStyle name="Heading 3 8 4 2" xfId="17739"/>
    <cellStyle name="Heading 3 8 5" xfId="5123"/>
    <cellStyle name="Heading 3 8 5 2" xfId="17740"/>
    <cellStyle name="Heading 3 8 6" xfId="5124"/>
    <cellStyle name="Heading 3 8 6 2" xfId="17741"/>
    <cellStyle name="Heading 3 8 7" xfId="17736"/>
    <cellStyle name="Heading 3 9" xfId="5125"/>
    <cellStyle name="Heading 3 9 2" xfId="5126"/>
    <cellStyle name="Heading 3 9 2 2" xfId="17743"/>
    <cellStyle name="Heading 3 9 3" xfId="5127"/>
    <cellStyle name="Heading 3 9 3 2" xfId="17744"/>
    <cellStyle name="Heading 3 9 4" xfId="5128"/>
    <cellStyle name="Heading 3 9 4 2" xfId="17745"/>
    <cellStyle name="Heading 3 9 5" xfId="5129"/>
    <cellStyle name="Heading 3 9 5 2" xfId="17746"/>
    <cellStyle name="Heading 3 9 6" xfId="5130"/>
    <cellStyle name="Heading 3 9 6 2" xfId="17747"/>
    <cellStyle name="Heading 3 9 7" xfId="17742"/>
    <cellStyle name="Heading 4 10" xfId="14892"/>
    <cellStyle name="Heading 4 11" xfId="14909"/>
    <cellStyle name="Heading 4 12" xfId="198"/>
    <cellStyle name="Heading 4 2" xfId="64"/>
    <cellStyle name="Heading 4 2 10" xfId="5131"/>
    <cellStyle name="Heading 4 2 11" xfId="43259"/>
    <cellStyle name="Heading 4 2 2" xfId="5132"/>
    <cellStyle name="Heading 4 2 2 2" xfId="17749"/>
    <cellStyle name="Heading 4 2 3" xfId="5133"/>
    <cellStyle name="Heading 4 2 3 2" xfId="17750"/>
    <cellStyle name="Heading 4 2 4" xfId="5134"/>
    <cellStyle name="Heading 4 2 4 2" xfId="17751"/>
    <cellStyle name="Heading 4 2 5" xfId="5135"/>
    <cellStyle name="Heading 4 2 5 2" xfId="17752"/>
    <cellStyle name="Heading 4 2 6" xfId="5136"/>
    <cellStyle name="Heading 4 2 6 2" xfId="17753"/>
    <cellStyle name="Heading 4 2 7" xfId="14893"/>
    <cellStyle name="Heading 4 2 8" xfId="14908"/>
    <cellStyle name="Heading 4 2 9" xfId="17748"/>
    <cellStyle name="Heading 4 3" xfId="5137"/>
    <cellStyle name="Heading 4 3 2" xfId="5138"/>
    <cellStyle name="Heading 4 3 2 2" xfId="17755"/>
    <cellStyle name="Heading 4 3 3" xfId="5139"/>
    <cellStyle name="Heading 4 3 3 2" xfId="17756"/>
    <cellStyle name="Heading 4 3 4" xfId="5140"/>
    <cellStyle name="Heading 4 3 4 2" xfId="17757"/>
    <cellStyle name="Heading 4 3 5" xfId="5141"/>
    <cellStyle name="Heading 4 3 5 2" xfId="17758"/>
    <cellStyle name="Heading 4 3 6" xfId="5142"/>
    <cellStyle name="Heading 4 3 6 2" xfId="17759"/>
    <cellStyle name="Heading 4 3 7" xfId="17754"/>
    <cellStyle name="Heading 4 4" xfId="5143"/>
    <cellStyle name="Heading 4 4 2" xfId="5144"/>
    <cellStyle name="Heading 4 4 2 2" xfId="17761"/>
    <cellStyle name="Heading 4 4 3" xfId="5145"/>
    <cellStyle name="Heading 4 4 3 2" xfId="17762"/>
    <cellStyle name="Heading 4 4 4" xfId="5146"/>
    <cellStyle name="Heading 4 4 4 2" xfId="17763"/>
    <cellStyle name="Heading 4 4 5" xfId="5147"/>
    <cellStyle name="Heading 4 4 5 2" xfId="17764"/>
    <cellStyle name="Heading 4 4 6" xfId="5148"/>
    <cellStyle name="Heading 4 4 6 2" xfId="17765"/>
    <cellStyle name="Heading 4 4 7" xfId="17760"/>
    <cellStyle name="Heading 4 5" xfId="5149"/>
    <cellStyle name="Heading 4 5 2" xfId="5150"/>
    <cellStyle name="Heading 4 5 2 2" xfId="17767"/>
    <cellStyle name="Heading 4 5 3" xfId="5151"/>
    <cellStyle name="Heading 4 5 3 2" xfId="17768"/>
    <cellStyle name="Heading 4 5 4" xfId="5152"/>
    <cellStyle name="Heading 4 5 4 2" xfId="17769"/>
    <cellStyle name="Heading 4 5 5" xfId="5153"/>
    <cellStyle name="Heading 4 5 5 2" xfId="17770"/>
    <cellStyle name="Heading 4 5 6" xfId="5154"/>
    <cellStyle name="Heading 4 5 6 2" xfId="17771"/>
    <cellStyle name="Heading 4 5 7" xfId="17766"/>
    <cellStyle name="Heading 4 6" xfId="5155"/>
    <cellStyle name="Heading 4 6 2" xfId="5156"/>
    <cellStyle name="Heading 4 6 2 2" xfId="17773"/>
    <cellStyle name="Heading 4 6 3" xfId="5157"/>
    <cellStyle name="Heading 4 6 3 2" xfId="17774"/>
    <cellStyle name="Heading 4 6 4" xfId="5158"/>
    <cellStyle name="Heading 4 6 4 2" xfId="17775"/>
    <cellStyle name="Heading 4 6 5" xfId="5159"/>
    <cellStyle name="Heading 4 6 5 2" xfId="17776"/>
    <cellStyle name="Heading 4 6 6" xfId="5160"/>
    <cellStyle name="Heading 4 6 6 2" xfId="17777"/>
    <cellStyle name="Heading 4 6 7" xfId="17772"/>
    <cellStyle name="Heading 4 7" xfId="5161"/>
    <cellStyle name="Heading 4 7 2" xfId="5162"/>
    <cellStyle name="Heading 4 7 2 2" xfId="17779"/>
    <cellStyle name="Heading 4 7 3" xfId="5163"/>
    <cellStyle name="Heading 4 7 3 2" xfId="17780"/>
    <cellStyle name="Heading 4 7 4" xfId="5164"/>
    <cellStyle name="Heading 4 7 4 2" xfId="17781"/>
    <cellStyle name="Heading 4 7 5" xfId="5165"/>
    <cellStyle name="Heading 4 7 5 2" xfId="17782"/>
    <cellStyle name="Heading 4 7 6" xfId="5166"/>
    <cellStyle name="Heading 4 7 6 2" xfId="17783"/>
    <cellStyle name="Heading 4 7 7" xfId="17778"/>
    <cellStyle name="Heading 4 8" xfId="5167"/>
    <cellStyle name="Heading 4 8 2" xfId="5168"/>
    <cellStyle name="Heading 4 8 2 2" xfId="17785"/>
    <cellStyle name="Heading 4 8 3" xfId="5169"/>
    <cellStyle name="Heading 4 8 3 2" xfId="17786"/>
    <cellStyle name="Heading 4 8 4" xfId="5170"/>
    <cellStyle name="Heading 4 8 4 2" xfId="17787"/>
    <cellStyle name="Heading 4 8 5" xfId="5171"/>
    <cellStyle name="Heading 4 8 5 2" xfId="17788"/>
    <cellStyle name="Heading 4 8 6" xfId="5172"/>
    <cellStyle name="Heading 4 8 6 2" xfId="17789"/>
    <cellStyle name="Heading 4 8 7" xfId="17784"/>
    <cellStyle name="Heading 4 9" xfId="5173"/>
    <cellStyle name="Heading 4 9 2" xfId="5174"/>
    <cellStyle name="Heading 4 9 2 2" xfId="17791"/>
    <cellStyle name="Heading 4 9 3" xfId="5175"/>
    <cellStyle name="Heading 4 9 3 2" xfId="17792"/>
    <cellStyle name="Heading 4 9 4" xfId="5176"/>
    <cellStyle name="Heading 4 9 4 2" xfId="17793"/>
    <cellStyle name="Heading 4 9 5" xfId="5177"/>
    <cellStyle name="Heading 4 9 5 2" xfId="17794"/>
    <cellStyle name="Heading 4 9 6" xfId="5178"/>
    <cellStyle name="Heading 4 9 6 2" xfId="17795"/>
    <cellStyle name="Heading 4 9 7" xfId="17790"/>
    <cellStyle name="HEADING1" xfId="43439"/>
    <cellStyle name="HEADING2" xfId="43440"/>
    <cellStyle name="Hyperlink 2" xfId="43515"/>
    <cellStyle name="Hypertextový odkaz" xfId="43441"/>
    <cellStyle name="INCHES" xfId="43442"/>
    <cellStyle name="Input" xfId="189" builtinId="20" customBuiltin="1"/>
    <cellStyle name="Input [yellow]" xfId="66"/>
    <cellStyle name="Input [yellow] 2" xfId="43314"/>
    <cellStyle name="Input 10" xfId="14894"/>
    <cellStyle name="Input 11" xfId="14907"/>
    <cellStyle name="Input 12" xfId="43490"/>
    <cellStyle name="Input 2" xfId="65"/>
    <cellStyle name="Input 2 10" xfId="5181"/>
    <cellStyle name="Input 2 11" xfId="5182"/>
    <cellStyle name="Input 2 12" xfId="5183"/>
    <cellStyle name="Input 2 13" xfId="14895"/>
    <cellStyle name="Input 2 14" xfId="14906"/>
    <cellStyle name="Input 2 15" xfId="17796"/>
    <cellStyle name="Input 2 15 10" xfId="38442"/>
    <cellStyle name="Input 2 15 11" xfId="40827"/>
    <cellStyle name="Input 2 15 2" xfId="18580"/>
    <cellStyle name="Input 2 15 2 2" xfId="26514"/>
    <cellStyle name="Input 2 15 2 3" xfId="29086"/>
    <cellStyle name="Input 2 15 2 4" xfId="31528"/>
    <cellStyle name="Input 2 15 2 5" xfId="33932"/>
    <cellStyle name="Input 2 15 2 6" xfId="36190"/>
    <cellStyle name="Input 2 15 2 7" xfId="25047"/>
    <cellStyle name="Input 2 15 2 8" xfId="38766"/>
    <cellStyle name="Input 2 15 2 9" xfId="41125"/>
    <cellStyle name="Input 2 15 3" xfId="20078"/>
    <cellStyle name="Input 2 15 3 2" xfId="28012"/>
    <cellStyle name="Input 2 15 3 3" xfId="30583"/>
    <cellStyle name="Input 2 15 3 4" xfId="33025"/>
    <cellStyle name="Input 2 15 3 5" xfId="35429"/>
    <cellStyle name="Input 2 15 3 6" xfId="37637"/>
    <cellStyle name="Input 2 15 3 7" xfId="25230"/>
    <cellStyle name="Input 2 15 3 8" xfId="40263"/>
    <cellStyle name="Input 2 15 3 9" xfId="42622"/>
    <cellStyle name="Input 2 15 4" xfId="20468"/>
    <cellStyle name="Input 2 15 4 2" xfId="28402"/>
    <cellStyle name="Input 2 15 4 3" xfId="30959"/>
    <cellStyle name="Input 2 15 4 4" xfId="33401"/>
    <cellStyle name="Input 2 15 4 5" xfId="35804"/>
    <cellStyle name="Input 2 15 4 6" xfId="38002"/>
    <cellStyle name="Input 2 15 4 7" xfId="22357"/>
    <cellStyle name="Input 2 15 4 8" xfId="40635"/>
    <cellStyle name="Input 2 15 4 9" xfId="42993"/>
    <cellStyle name="Input 2 15 5" xfId="26008"/>
    <cellStyle name="Input 2 15 6" xfId="28682"/>
    <cellStyle name="Input 2 15 7" xfId="31151"/>
    <cellStyle name="Input 2 15 8" xfId="33593"/>
    <cellStyle name="Input 2 15 9" xfId="20782"/>
    <cellStyle name="Input 2 16" xfId="5179"/>
    <cellStyle name="Input 2 17" xfId="43260"/>
    <cellStyle name="Input 2 2" xfId="5180"/>
    <cellStyle name="Input 2 2 10" xfId="5184"/>
    <cellStyle name="Input 2 2 11" xfId="17797"/>
    <cellStyle name="Input 2 2 11 10" xfId="38443"/>
    <cellStyle name="Input 2 2 11 11" xfId="40828"/>
    <cellStyle name="Input 2 2 11 2" xfId="19994"/>
    <cellStyle name="Input 2 2 11 2 2" xfId="27928"/>
    <cellStyle name="Input 2 2 11 2 3" xfId="30499"/>
    <cellStyle name="Input 2 2 11 2 4" xfId="32941"/>
    <cellStyle name="Input 2 2 11 2 5" xfId="35345"/>
    <cellStyle name="Input 2 2 11 2 6" xfId="37558"/>
    <cellStyle name="Input 2 2 11 2 7" xfId="25548"/>
    <cellStyle name="Input 2 2 11 2 8" xfId="40179"/>
    <cellStyle name="Input 2 2 11 2 9" xfId="42538"/>
    <cellStyle name="Input 2 2 11 3" xfId="18882"/>
    <cellStyle name="Input 2 2 11 3 2" xfId="26816"/>
    <cellStyle name="Input 2 2 11 3 3" xfId="29388"/>
    <cellStyle name="Input 2 2 11 3 4" xfId="31830"/>
    <cellStyle name="Input 2 2 11 3 5" xfId="34234"/>
    <cellStyle name="Input 2 2 11 3 6" xfId="36479"/>
    <cellStyle name="Input 2 2 11 3 7" xfId="21997"/>
    <cellStyle name="Input 2 2 11 3 8" xfId="39068"/>
    <cellStyle name="Input 2 2 11 3 9" xfId="41427"/>
    <cellStyle name="Input 2 2 11 4" xfId="20469"/>
    <cellStyle name="Input 2 2 11 4 2" xfId="28403"/>
    <cellStyle name="Input 2 2 11 4 3" xfId="30960"/>
    <cellStyle name="Input 2 2 11 4 4" xfId="33402"/>
    <cellStyle name="Input 2 2 11 4 5" xfId="35805"/>
    <cellStyle name="Input 2 2 11 4 6" xfId="38003"/>
    <cellStyle name="Input 2 2 11 4 7" xfId="31398"/>
    <cellStyle name="Input 2 2 11 4 8" xfId="40636"/>
    <cellStyle name="Input 2 2 11 4 9" xfId="42994"/>
    <cellStyle name="Input 2 2 11 5" xfId="26009"/>
    <cellStyle name="Input 2 2 11 6" xfId="28683"/>
    <cellStyle name="Input 2 2 11 7" xfId="31152"/>
    <cellStyle name="Input 2 2 11 8" xfId="33594"/>
    <cellStyle name="Input 2 2 11 9" xfId="21537"/>
    <cellStyle name="Input 2 2 2" xfId="5185"/>
    <cellStyle name="Input 2 2 3" xfId="5186"/>
    <cellStyle name="Input 2 2 4" xfId="5187"/>
    <cellStyle name="Input 2 2 5" xfId="5188"/>
    <cellStyle name="Input 2 2 6" xfId="5189"/>
    <cellStyle name="Input 2 2 7" xfId="5190"/>
    <cellStyle name="Input 2 2 8" xfId="5191"/>
    <cellStyle name="Input 2 2 9" xfId="5192"/>
    <cellStyle name="Input 2 3" xfId="5193"/>
    <cellStyle name="Input 2 3 10" xfId="5194"/>
    <cellStyle name="Input 2 3 11" xfId="17798"/>
    <cellStyle name="Input 2 3 11 10" xfId="38444"/>
    <cellStyle name="Input 2 3 11 11" xfId="40829"/>
    <cellStyle name="Input 2 3 11 2" xfId="18579"/>
    <cellStyle name="Input 2 3 11 2 2" xfId="26513"/>
    <cellStyle name="Input 2 3 11 2 3" xfId="29085"/>
    <cellStyle name="Input 2 3 11 2 4" xfId="31527"/>
    <cellStyle name="Input 2 3 11 2 5" xfId="33931"/>
    <cellStyle name="Input 2 3 11 2 6" xfId="36189"/>
    <cellStyle name="Input 2 3 11 2 7" xfId="23357"/>
    <cellStyle name="Input 2 3 11 2 8" xfId="38765"/>
    <cellStyle name="Input 2 3 11 2 9" xfId="41124"/>
    <cellStyle name="Input 2 3 11 3" xfId="19773"/>
    <cellStyle name="Input 2 3 11 3 2" xfId="27707"/>
    <cellStyle name="Input 2 3 11 3 3" xfId="30279"/>
    <cellStyle name="Input 2 3 11 3 4" xfId="32721"/>
    <cellStyle name="Input 2 3 11 3 5" xfId="35125"/>
    <cellStyle name="Input 2 3 11 3 6" xfId="37360"/>
    <cellStyle name="Input 2 3 11 3 7" xfId="22071"/>
    <cellStyle name="Input 2 3 11 3 8" xfId="39959"/>
    <cellStyle name="Input 2 3 11 3 9" xfId="42318"/>
    <cellStyle name="Input 2 3 11 4" xfId="20470"/>
    <cellStyle name="Input 2 3 11 4 2" xfId="28404"/>
    <cellStyle name="Input 2 3 11 4 3" xfId="30961"/>
    <cellStyle name="Input 2 3 11 4 4" xfId="33403"/>
    <cellStyle name="Input 2 3 11 4 5" xfId="35806"/>
    <cellStyle name="Input 2 3 11 4 6" xfId="38004"/>
    <cellStyle name="Input 2 3 11 4 7" xfId="24006"/>
    <cellStyle name="Input 2 3 11 4 8" xfId="40637"/>
    <cellStyle name="Input 2 3 11 4 9" xfId="42995"/>
    <cellStyle name="Input 2 3 11 5" xfId="26010"/>
    <cellStyle name="Input 2 3 11 6" xfId="28684"/>
    <cellStyle name="Input 2 3 11 7" xfId="31153"/>
    <cellStyle name="Input 2 3 11 8" xfId="33595"/>
    <cellStyle name="Input 2 3 11 9" xfId="25252"/>
    <cellStyle name="Input 2 3 2" xfId="5195"/>
    <cellStyle name="Input 2 3 3" xfId="5196"/>
    <cellStyle name="Input 2 3 4" xfId="5197"/>
    <cellStyle name="Input 2 3 5" xfId="5198"/>
    <cellStyle name="Input 2 3 6" xfId="5199"/>
    <cellStyle name="Input 2 3 7" xfId="5200"/>
    <cellStyle name="Input 2 3 8" xfId="5201"/>
    <cellStyle name="Input 2 3 9" xfId="5202"/>
    <cellStyle name="Input 2 4" xfId="5203"/>
    <cellStyle name="Input 2 4 2" xfId="17799"/>
    <cellStyle name="Input 2 4 2 10" xfId="38445"/>
    <cellStyle name="Input 2 4 2 11" xfId="40830"/>
    <cellStyle name="Input 2 4 2 2" xfId="18578"/>
    <cellStyle name="Input 2 4 2 2 2" xfId="26512"/>
    <cellStyle name="Input 2 4 2 2 3" xfId="29084"/>
    <cellStyle name="Input 2 4 2 2 4" xfId="31526"/>
    <cellStyle name="Input 2 4 2 2 5" xfId="33930"/>
    <cellStyle name="Input 2 4 2 2 6" xfId="36188"/>
    <cellStyle name="Input 2 4 2 2 7" xfId="21669"/>
    <cellStyle name="Input 2 4 2 2 8" xfId="38764"/>
    <cellStyle name="Input 2 4 2 2 9" xfId="41123"/>
    <cellStyle name="Input 2 4 2 3" xfId="18881"/>
    <cellStyle name="Input 2 4 2 3 2" xfId="26815"/>
    <cellStyle name="Input 2 4 2 3 3" xfId="29387"/>
    <cellStyle name="Input 2 4 2 3 4" xfId="31829"/>
    <cellStyle name="Input 2 4 2 3 5" xfId="34233"/>
    <cellStyle name="Input 2 4 2 3 6" xfId="36478"/>
    <cellStyle name="Input 2 4 2 3 7" xfId="23414"/>
    <cellStyle name="Input 2 4 2 3 8" xfId="39067"/>
    <cellStyle name="Input 2 4 2 3 9" xfId="41426"/>
    <cellStyle name="Input 2 4 2 4" xfId="20471"/>
    <cellStyle name="Input 2 4 2 4 2" xfId="28405"/>
    <cellStyle name="Input 2 4 2 4 3" xfId="30962"/>
    <cellStyle name="Input 2 4 2 4 4" xfId="33404"/>
    <cellStyle name="Input 2 4 2 4 5" xfId="35807"/>
    <cellStyle name="Input 2 4 2 4 6" xfId="38005"/>
    <cellStyle name="Input 2 4 2 4 7" xfId="25672"/>
    <cellStyle name="Input 2 4 2 4 8" xfId="40638"/>
    <cellStyle name="Input 2 4 2 4 9" xfId="42996"/>
    <cellStyle name="Input 2 4 2 5" xfId="26011"/>
    <cellStyle name="Input 2 4 2 6" xfId="28685"/>
    <cellStyle name="Input 2 4 2 7" xfId="31154"/>
    <cellStyle name="Input 2 4 2 8" xfId="33596"/>
    <cellStyle name="Input 2 4 2 9" xfId="25188"/>
    <cellStyle name="Input 2 5" xfId="5204"/>
    <cellStyle name="Input 2 5 2" xfId="17800"/>
    <cellStyle name="Input 2 5 2 10" xfId="38446"/>
    <cellStyle name="Input 2 5 2 11" xfId="40831"/>
    <cellStyle name="Input 2 5 2 2" xfId="18577"/>
    <cellStyle name="Input 2 5 2 2 2" xfId="26511"/>
    <cellStyle name="Input 2 5 2 2 3" xfId="29083"/>
    <cellStyle name="Input 2 5 2 2 4" xfId="31525"/>
    <cellStyle name="Input 2 5 2 2 5" xfId="33929"/>
    <cellStyle name="Input 2 5 2 2 6" xfId="36187"/>
    <cellStyle name="Input 2 5 2 2 7" xfId="24217"/>
    <cellStyle name="Input 2 5 2 2 8" xfId="38763"/>
    <cellStyle name="Input 2 5 2 2 9" xfId="41122"/>
    <cellStyle name="Input 2 5 2 3" xfId="19770"/>
    <cellStyle name="Input 2 5 2 3 2" xfId="27704"/>
    <cellStyle name="Input 2 5 2 3 3" xfId="30276"/>
    <cellStyle name="Input 2 5 2 3 4" xfId="32718"/>
    <cellStyle name="Input 2 5 2 3 5" xfId="35122"/>
    <cellStyle name="Input 2 5 2 3 6" xfId="37357"/>
    <cellStyle name="Input 2 5 2 3 7" xfId="24374"/>
    <cellStyle name="Input 2 5 2 3 8" xfId="39956"/>
    <cellStyle name="Input 2 5 2 3 9" xfId="42315"/>
    <cellStyle name="Input 2 5 2 4" xfId="20472"/>
    <cellStyle name="Input 2 5 2 4 2" xfId="28406"/>
    <cellStyle name="Input 2 5 2 4 3" xfId="30963"/>
    <cellStyle name="Input 2 5 2 4 4" xfId="33405"/>
    <cellStyle name="Input 2 5 2 4 5" xfId="35808"/>
    <cellStyle name="Input 2 5 2 4 6" xfId="38006"/>
    <cellStyle name="Input 2 5 2 4 7" xfId="23836"/>
    <cellStyle name="Input 2 5 2 4 8" xfId="40639"/>
    <cellStyle name="Input 2 5 2 4 9" xfId="42997"/>
    <cellStyle name="Input 2 5 2 5" xfId="26012"/>
    <cellStyle name="Input 2 5 2 6" xfId="28686"/>
    <cellStyle name="Input 2 5 2 7" xfId="31155"/>
    <cellStyle name="Input 2 5 2 8" xfId="33597"/>
    <cellStyle name="Input 2 5 2 9" xfId="21936"/>
    <cellStyle name="Input 2 6" xfId="5205"/>
    <cellStyle name="Input 2 6 2" xfId="17801"/>
    <cellStyle name="Input 2 6 2 10" xfId="38447"/>
    <cellStyle name="Input 2 6 2 11" xfId="40832"/>
    <cellStyle name="Input 2 6 2 2" xfId="19978"/>
    <cellStyle name="Input 2 6 2 2 2" xfId="27912"/>
    <cellStyle name="Input 2 6 2 2 3" xfId="30483"/>
    <cellStyle name="Input 2 6 2 2 4" xfId="32925"/>
    <cellStyle name="Input 2 6 2 2 5" xfId="35329"/>
    <cellStyle name="Input 2 6 2 2 6" xfId="37542"/>
    <cellStyle name="Input 2 6 2 2 7" xfId="36050"/>
    <cellStyle name="Input 2 6 2 2 8" xfId="40163"/>
    <cellStyle name="Input 2 6 2 2 9" xfId="42522"/>
    <cellStyle name="Input 2 6 2 3" xfId="18667"/>
    <cellStyle name="Input 2 6 2 3 2" xfId="26601"/>
    <cellStyle name="Input 2 6 2 3 3" xfId="29173"/>
    <cellStyle name="Input 2 6 2 3 4" xfId="31615"/>
    <cellStyle name="Input 2 6 2 3 5" xfId="34019"/>
    <cellStyle name="Input 2 6 2 3 6" xfId="36271"/>
    <cellStyle name="Input 2 6 2 3 7" xfId="21975"/>
    <cellStyle name="Input 2 6 2 3 8" xfId="38853"/>
    <cellStyle name="Input 2 6 2 3 9" xfId="41212"/>
    <cellStyle name="Input 2 6 2 4" xfId="20473"/>
    <cellStyle name="Input 2 6 2 4 2" xfId="28407"/>
    <cellStyle name="Input 2 6 2 4 3" xfId="30964"/>
    <cellStyle name="Input 2 6 2 4 4" xfId="33406"/>
    <cellStyle name="Input 2 6 2 4 5" xfId="35809"/>
    <cellStyle name="Input 2 6 2 4 6" xfId="38007"/>
    <cellStyle name="Input 2 6 2 4 7" xfId="24390"/>
    <cellStyle name="Input 2 6 2 4 8" xfId="40640"/>
    <cellStyle name="Input 2 6 2 4 9" xfId="42998"/>
    <cellStyle name="Input 2 6 2 5" xfId="26013"/>
    <cellStyle name="Input 2 6 2 6" xfId="28687"/>
    <cellStyle name="Input 2 6 2 7" xfId="31156"/>
    <cellStyle name="Input 2 6 2 8" xfId="33598"/>
    <cellStyle name="Input 2 6 2 9" xfId="23295"/>
    <cellStyle name="Input 2 7" xfId="5206"/>
    <cellStyle name="Input 2 8" xfId="5207"/>
    <cellStyle name="Input 2 9" xfId="5208"/>
    <cellStyle name="Input 3" xfId="5209"/>
    <cellStyle name="Input 3 10" xfId="5210"/>
    <cellStyle name="Input 3 11" xfId="5211"/>
    <cellStyle name="Input 3 12" xfId="5212"/>
    <cellStyle name="Input 3 13" xfId="17802"/>
    <cellStyle name="Input 3 13 10" xfId="38448"/>
    <cellStyle name="Input 3 13 11" xfId="40833"/>
    <cellStyle name="Input 3 13 2" xfId="19993"/>
    <cellStyle name="Input 3 13 2 2" xfId="27927"/>
    <cellStyle name="Input 3 13 2 3" xfId="30498"/>
    <cellStyle name="Input 3 13 2 4" xfId="32940"/>
    <cellStyle name="Input 3 13 2 5" xfId="35344"/>
    <cellStyle name="Input 3 13 2 6" xfId="37557"/>
    <cellStyle name="Input 3 13 2 7" xfId="25535"/>
    <cellStyle name="Input 3 13 2 8" xfId="40178"/>
    <cellStyle name="Input 3 13 2 9" xfId="42537"/>
    <cellStyle name="Input 3 13 3" xfId="20299"/>
    <cellStyle name="Input 3 13 3 2" xfId="28233"/>
    <cellStyle name="Input 3 13 3 3" xfId="30804"/>
    <cellStyle name="Input 3 13 3 4" xfId="33246"/>
    <cellStyle name="Input 3 13 3 5" xfId="35650"/>
    <cellStyle name="Input 3 13 3 6" xfId="37852"/>
    <cellStyle name="Input 3 13 3 7" xfId="21119"/>
    <cellStyle name="Input 3 13 3 8" xfId="40484"/>
    <cellStyle name="Input 3 13 3 9" xfId="42843"/>
    <cellStyle name="Input 3 13 4" xfId="20474"/>
    <cellStyle name="Input 3 13 4 2" xfId="28408"/>
    <cellStyle name="Input 3 13 4 3" xfId="30965"/>
    <cellStyle name="Input 3 13 4 4" xfId="33407"/>
    <cellStyle name="Input 3 13 4 5" xfId="35810"/>
    <cellStyle name="Input 3 13 4 6" xfId="38008"/>
    <cellStyle name="Input 3 13 4 7" xfId="25749"/>
    <cellStyle name="Input 3 13 4 8" xfId="40641"/>
    <cellStyle name="Input 3 13 4 9" xfId="42999"/>
    <cellStyle name="Input 3 13 5" xfId="26014"/>
    <cellStyle name="Input 3 13 6" xfId="28688"/>
    <cellStyle name="Input 3 13 7" xfId="31157"/>
    <cellStyle name="Input 3 13 8" xfId="33599"/>
    <cellStyle name="Input 3 13 9" xfId="23900"/>
    <cellStyle name="Input 3 2" xfId="5213"/>
    <cellStyle name="Input 3 2 10" xfId="5214"/>
    <cellStyle name="Input 3 2 11" xfId="17803"/>
    <cellStyle name="Input 3 2 11 10" xfId="38449"/>
    <cellStyle name="Input 3 2 11 11" xfId="40834"/>
    <cellStyle name="Input 3 2 11 2" xfId="18576"/>
    <cellStyle name="Input 3 2 11 2 2" xfId="26510"/>
    <cellStyle name="Input 3 2 11 2 3" xfId="29082"/>
    <cellStyle name="Input 3 2 11 2 4" xfId="31524"/>
    <cellStyle name="Input 3 2 11 2 5" xfId="33928"/>
    <cellStyle name="Input 3 2 11 2 6" xfId="36186"/>
    <cellStyle name="Input 3 2 11 2 7" xfId="24502"/>
    <cellStyle name="Input 3 2 11 2 8" xfId="38762"/>
    <cellStyle name="Input 3 2 11 2 9" xfId="41121"/>
    <cellStyle name="Input 3 2 11 3" xfId="18833"/>
    <cellStyle name="Input 3 2 11 3 2" xfId="26767"/>
    <cellStyle name="Input 3 2 11 3 3" xfId="29339"/>
    <cellStyle name="Input 3 2 11 3 4" xfId="31781"/>
    <cellStyle name="Input 3 2 11 3 5" xfId="34185"/>
    <cellStyle name="Input 3 2 11 3 6" xfId="36437"/>
    <cellStyle name="Input 3 2 11 3 7" xfId="23927"/>
    <cellStyle name="Input 3 2 11 3 8" xfId="39019"/>
    <cellStyle name="Input 3 2 11 3 9" xfId="41378"/>
    <cellStyle name="Input 3 2 11 4" xfId="20475"/>
    <cellStyle name="Input 3 2 11 4 2" xfId="28409"/>
    <cellStyle name="Input 3 2 11 4 3" xfId="30966"/>
    <cellStyle name="Input 3 2 11 4 4" xfId="33408"/>
    <cellStyle name="Input 3 2 11 4 5" xfId="35811"/>
    <cellStyle name="Input 3 2 11 4 6" xfId="38009"/>
    <cellStyle name="Input 3 2 11 4 7" xfId="36068"/>
    <cellStyle name="Input 3 2 11 4 8" xfId="40642"/>
    <cellStyle name="Input 3 2 11 4 9" xfId="43000"/>
    <cellStyle name="Input 3 2 11 5" xfId="26015"/>
    <cellStyle name="Input 3 2 11 6" xfId="28689"/>
    <cellStyle name="Input 3 2 11 7" xfId="31158"/>
    <cellStyle name="Input 3 2 11 8" xfId="33600"/>
    <cellStyle name="Input 3 2 11 9" xfId="21414"/>
    <cellStyle name="Input 3 2 2" xfId="5215"/>
    <cellStyle name="Input 3 2 3" xfId="5216"/>
    <cellStyle name="Input 3 2 4" xfId="5217"/>
    <cellStyle name="Input 3 2 5" xfId="5218"/>
    <cellStyle name="Input 3 2 6" xfId="5219"/>
    <cellStyle name="Input 3 2 7" xfId="5220"/>
    <cellStyle name="Input 3 2 8" xfId="5221"/>
    <cellStyle name="Input 3 2 9" xfId="5222"/>
    <cellStyle name="Input 3 3" xfId="5223"/>
    <cellStyle name="Input 3 3 10" xfId="5224"/>
    <cellStyle name="Input 3 3 11" xfId="17804"/>
    <cellStyle name="Input 3 3 11 10" xfId="38450"/>
    <cellStyle name="Input 3 3 11 11" xfId="40835"/>
    <cellStyle name="Input 3 3 11 2" xfId="19992"/>
    <cellStyle name="Input 3 3 11 2 2" xfId="27926"/>
    <cellStyle name="Input 3 3 11 2 3" xfId="30497"/>
    <cellStyle name="Input 3 3 11 2 4" xfId="32939"/>
    <cellStyle name="Input 3 3 11 2 5" xfId="35343"/>
    <cellStyle name="Input 3 3 11 2 6" xfId="37556"/>
    <cellStyle name="Input 3 3 11 2 7" xfId="33806"/>
    <cellStyle name="Input 3 3 11 2 8" xfId="40177"/>
    <cellStyle name="Input 3 3 11 2 9" xfId="42536"/>
    <cellStyle name="Input 3 3 11 3" xfId="20304"/>
    <cellStyle name="Input 3 3 11 3 2" xfId="28238"/>
    <cellStyle name="Input 3 3 11 3 3" xfId="30809"/>
    <cellStyle name="Input 3 3 11 3 4" xfId="33251"/>
    <cellStyle name="Input 3 3 11 3 5" xfId="35655"/>
    <cellStyle name="Input 3 3 11 3 6" xfId="37857"/>
    <cellStyle name="Input 3 3 11 3 7" xfId="20938"/>
    <cellStyle name="Input 3 3 11 3 8" xfId="40489"/>
    <cellStyle name="Input 3 3 11 3 9" xfId="42848"/>
    <cellStyle name="Input 3 3 11 4" xfId="20476"/>
    <cellStyle name="Input 3 3 11 4 2" xfId="28410"/>
    <cellStyle name="Input 3 3 11 4 3" xfId="30967"/>
    <cellStyle name="Input 3 3 11 4 4" xfId="33409"/>
    <cellStyle name="Input 3 3 11 4 5" xfId="35812"/>
    <cellStyle name="Input 3 3 11 4 6" xfId="38010"/>
    <cellStyle name="Input 3 3 11 4 7" xfId="21589"/>
    <cellStyle name="Input 3 3 11 4 8" xfId="40643"/>
    <cellStyle name="Input 3 3 11 4 9" xfId="43001"/>
    <cellStyle name="Input 3 3 11 5" xfId="26016"/>
    <cellStyle name="Input 3 3 11 6" xfId="28690"/>
    <cellStyle name="Input 3 3 11 7" xfId="31159"/>
    <cellStyle name="Input 3 3 11 8" xfId="33601"/>
    <cellStyle name="Input 3 3 11 9" xfId="21176"/>
    <cellStyle name="Input 3 3 2" xfId="5225"/>
    <cellStyle name="Input 3 3 3" xfId="5226"/>
    <cellStyle name="Input 3 3 4" xfId="5227"/>
    <cellStyle name="Input 3 3 5" xfId="5228"/>
    <cellStyle name="Input 3 3 6" xfId="5229"/>
    <cellStyle name="Input 3 3 7" xfId="5230"/>
    <cellStyle name="Input 3 3 8" xfId="5231"/>
    <cellStyle name="Input 3 3 9" xfId="5232"/>
    <cellStyle name="Input 3 4" xfId="5233"/>
    <cellStyle name="Input 3 4 2" xfId="17805"/>
    <cellStyle name="Input 3 4 2 10" xfId="38451"/>
    <cellStyle name="Input 3 4 2 11" xfId="40836"/>
    <cellStyle name="Input 3 4 2 2" xfId="18575"/>
    <cellStyle name="Input 3 4 2 2 2" xfId="26509"/>
    <cellStyle name="Input 3 4 2 2 3" xfId="29081"/>
    <cellStyle name="Input 3 4 2 2 4" xfId="31523"/>
    <cellStyle name="Input 3 4 2 2 5" xfId="33927"/>
    <cellStyle name="Input 3 4 2 2 6" xfId="36185"/>
    <cellStyle name="Input 3 4 2 2 7" xfId="23356"/>
    <cellStyle name="Input 3 4 2 2 8" xfId="38761"/>
    <cellStyle name="Input 3 4 2 2 9" xfId="41120"/>
    <cellStyle name="Input 3 4 2 3" xfId="19772"/>
    <cellStyle name="Input 3 4 2 3 2" xfId="27706"/>
    <cellStyle name="Input 3 4 2 3 3" xfId="30278"/>
    <cellStyle name="Input 3 4 2 3 4" xfId="32720"/>
    <cellStyle name="Input 3 4 2 3 5" xfId="35124"/>
    <cellStyle name="Input 3 4 2 3 6" xfId="37359"/>
    <cellStyle name="Input 3 4 2 3 7" xfId="25641"/>
    <cellStyle name="Input 3 4 2 3 8" xfId="39958"/>
    <cellStyle name="Input 3 4 2 3 9" xfId="42317"/>
    <cellStyle name="Input 3 4 2 4" xfId="20477"/>
    <cellStyle name="Input 3 4 2 4 2" xfId="28411"/>
    <cellStyle name="Input 3 4 2 4 3" xfId="30968"/>
    <cellStyle name="Input 3 4 2 4 4" xfId="33410"/>
    <cellStyle name="Input 3 4 2 4 5" xfId="35813"/>
    <cellStyle name="Input 3 4 2 4 6" xfId="38011"/>
    <cellStyle name="Input 3 4 2 4 7" xfId="24306"/>
    <cellStyle name="Input 3 4 2 4 8" xfId="40644"/>
    <cellStyle name="Input 3 4 2 4 9" xfId="43002"/>
    <cellStyle name="Input 3 4 2 5" xfId="26017"/>
    <cellStyle name="Input 3 4 2 6" xfId="28691"/>
    <cellStyle name="Input 3 4 2 7" xfId="31160"/>
    <cellStyle name="Input 3 4 2 8" xfId="33602"/>
    <cellStyle name="Input 3 4 2 9" xfId="23296"/>
    <cellStyle name="Input 3 5" xfId="5234"/>
    <cellStyle name="Input 3 5 2" xfId="17806"/>
    <cellStyle name="Input 3 5 2 10" xfId="38452"/>
    <cellStyle name="Input 3 5 2 11" xfId="40837"/>
    <cellStyle name="Input 3 5 2 2" xfId="19991"/>
    <cellStyle name="Input 3 5 2 2 2" xfId="27925"/>
    <cellStyle name="Input 3 5 2 2 3" xfId="30496"/>
    <cellStyle name="Input 3 5 2 2 4" xfId="32938"/>
    <cellStyle name="Input 3 5 2 2 5" xfId="35342"/>
    <cellStyle name="Input 3 5 2 2 6" xfId="37555"/>
    <cellStyle name="Input 3 5 2 2 7" xfId="21490"/>
    <cellStyle name="Input 3 5 2 2 8" xfId="40176"/>
    <cellStyle name="Input 3 5 2 2 9" xfId="42535"/>
    <cellStyle name="Input 3 5 2 3" xfId="18880"/>
    <cellStyle name="Input 3 5 2 3 2" xfId="26814"/>
    <cellStyle name="Input 3 5 2 3 3" xfId="29386"/>
    <cellStyle name="Input 3 5 2 3 4" xfId="31828"/>
    <cellStyle name="Input 3 5 2 3 5" xfId="34232"/>
    <cellStyle name="Input 3 5 2 3 6" xfId="36477"/>
    <cellStyle name="Input 3 5 2 3 7" xfId="26235"/>
    <cellStyle name="Input 3 5 2 3 8" xfId="39066"/>
    <cellStyle name="Input 3 5 2 3 9" xfId="41425"/>
    <cellStyle name="Input 3 5 2 4" xfId="20478"/>
    <cellStyle name="Input 3 5 2 4 2" xfId="28412"/>
    <cellStyle name="Input 3 5 2 4 3" xfId="30969"/>
    <cellStyle name="Input 3 5 2 4 4" xfId="33411"/>
    <cellStyle name="Input 3 5 2 4 5" xfId="35814"/>
    <cellStyle name="Input 3 5 2 4 6" xfId="38012"/>
    <cellStyle name="Input 3 5 2 4 7" xfId="22358"/>
    <cellStyle name="Input 3 5 2 4 8" xfId="40645"/>
    <cellStyle name="Input 3 5 2 4 9" xfId="43003"/>
    <cellStyle name="Input 3 5 2 5" xfId="26018"/>
    <cellStyle name="Input 3 5 2 6" xfId="28692"/>
    <cellStyle name="Input 3 5 2 7" xfId="31161"/>
    <cellStyle name="Input 3 5 2 8" xfId="33603"/>
    <cellStyle name="Input 3 5 2 9" xfId="24198"/>
    <cellStyle name="Input 3 6" xfId="5235"/>
    <cellStyle name="Input 3 6 2" xfId="17807"/>
    <cellStyle name="Input 3 6 2 10" xfId="38453"/>
    <cellStyle name="Input 3 6 2 11" xfId="40838"/>
    <cellStyle name="Input 3 6 2 2" xfId="18574"/>
    <cellStyle name="Input 3 6 2 2 2" xfId="26508"/>
    <cellStyle name="Input 3 6 2 2 3" xfId="29080"/>
    <cellStyle name="Input 3 6 2 2 4" xfId="31522"/>
    <cellStyle name="Input 3 6 2 2 5" xfId="33926"/>
    <cellStyle name="Input 3 6 2 2 6" xfId="36184"/>
    <cellStyle name="Input 3 6 2 2 7" xfId="23917"/>
    <cellStyle name="Input 3 6 2 2 8" xfId="38760"/>
    <cellStyle name="Input 3 6 2 2 9" xfId="41119"/>
    <cellStyle name="Input 3 6 2 3" xfId="19771"/>
    <cellStyle name="Input 3 6 2 3 2" xfId="27705"/>
    <cellStyle name="Input 3 6 2 3 3" xfId="30277"/>
    <cellStyle name="Input 3 6 2 3 4" xfId="32719"/>
    <cellStyle name="Input 3 6 2 3 5" xfId="35123"/>
    <cellStyle name="Input 3 6 2 3 6" xfId="37358"/>
    <cellStyle name="Input 3 6 2 3 7" xfId="24373"/>
    <cellStyle name="Input 3 6 2 3 8" xfId="39957"/>
    <cellStyle name="Input 3 6 2 3 9" xfId="42316"/>
    <cellStyle name="Input 3 6 2 4" xfId="20479"/>
    <cellStyle name="Input 3 6 2 4 2" xfId="28413"/>
    <cellStyle name="Input 3 6 2 4 3" xfId="30970"/>
    <cellStyle name="Input 3 6 2 4 4" xfId="33412"/>
    <cellStyle name="Input 3 6 2 4 5" xfId="35815"/>
    <cellStyle name="Input 3 6 2 4 6" xfId="38013"/>
    <cellStyle name="Input 3 6 2 4 7" xfId="23837"/>
    <cellStyle name="Input 3 6 2 4 8" xfId="40646"/>
    <cellStyle name="Input 3 6 2 4 9" xfId="43004"/>
    <cellStyle name="Input 3 6 2 5" xfId="26019"/>
    <cellStyle name="Input 3 6 2 6" xfId="28693"/>
    <cellStyle name="Input 3 6 2 7" xfId="31162"/>
    <cellStyle name="Input 3 6 2 8" xfId="33604"/>
    <cellStyle name="Input 3 6 2 9" xfId="23901"/>
    <cellStyle name="Input 3 7" xfId="5236"/>
    <cellStyle name="Input 3 8" xfId="5237"/>
    <cellStyle name="Input 3 9" xfId="5238"/>
    <cellStyle name="Input 4" xfId="5239"/>
    <cellStyle name="Input 4 10" xfId="5240"/>
    <cellStyle name="Input 4 11" xfId="5241"/>
    <cellStyle name="Input 4 12" xfId="5242"/>
    <cellStyle name="Input 4 13" xfId="17808"/>
    <cellStyle name="Input 4 13 10" xfId="38454"/>
    <cellStyle name="Input 4 13 11" xfId="40839"/>
    <cellStyle name="Input 4 13 2" xfId="19990"/>
    <cellStyle name="Input 4 13 2 2" xfId="27924"/>
    <cellStyle name="Input 4 13 2 3" xfId="30495"/>
    <cellStyle name="Input 4 13 2 4" xfId="32937"/>
    <cellStyle name="Input 4 13 2 5" xfId="35341"/>
    <cellStyle name="Input 4 13 2 6" xfId="37554"/>
    <cellStyle name="Input 4 13 2 7" xfId="24037"/>
    <cellStyle name="Input 4 13 2 8" xfId="40175"/>
    <cellStyle name="Input 4 13 2 9" xfId="42534"/>
    <cellStyle name="Input 4 13 3" xfId="20303"/>
    <cellStyle name="Input 4 13 3 2" xfId="28237"/>
    <cellStyle name="Input 4 13 3 3" xfId="30808"/>
    <cellStyle name="Input 4 13 3 4" xfId="33250"/>
    <cellStyle name="Input 4 13 3 5" xfId="35654"/>
    <cellStyle name="Input 4 13 3 6" xfId="37856"/>
    <cellStyle name="Input 4 13 3 7" xfId="25665"/>
    <cellStyle name="Input 4 13 3 8" xfId="40488"/>
    <cellStyle name="Input 4 13 3 9" xfId="42847"/>
    <cellStyle name="Input 4 13 4" xfId="20480"/>
    <cellStyle name="Input 4 13 4 2" xfId="28414"/>
    <cellStyle name="Input 4 13 4 3" xfId="30971"/>
    <cellStyle name="Input 4 13 4 4" xfId="33413"/>
    <cellStyle name="Input 4 13 4 5" xfId="35816"/>
    <cellStyle name="Input 4 13 4 6" xfId="38014"/>
    <cellStyle name="Input 4 13 4 7" xfId="21243"/>
    <cellStyle name="Input 4 13 4 8" xfId="40647"/>
    <cellStyle name="Input 4 13 4 9" xfId="43005"/>
    <cellStyle name="Input 4 13 5" xfId="26020"/>
    <cellStyle name="Input 4 13 6" xfId="28694"/>
    <cellStyle name="Input 4 13 7" xfId="31163"/>
    <cellStyle name="Input 4 13 8" xfId="33605"/>
    <cellStyle name="Input 4 13 9" xfId="21536"/>
    <cellStyle name="Input 4 2" xfId="5243"/>
    <cellStyle name="Input 4 2 10" xfId="5244"/>
    <cellStyle name="Input 4 2 11" xfId="17809"/>
    <cellStyle name="Input 4 2 11 10" xfId="38455"/>
    <cellStyle name="Input 4 2 11 11" xfId="40840"/>
    <cellStyle name="Input 4 2 11 2" xfId="18573"/>
    <cellStyle name="Input 4 2 11 2 2" xfId="26507"/>
    <cellStyle name="Input 4 2 11 2 3" xfId="29079"/>
    <cellStyle name="Input 4 2 11 2 4" xfId="31521"/>
    <cellStyle name="Input 4 2 11 2 5" xfId="33925"/>
    <cellStyle name="Input 4 2 11 2 6" xfId="36183"/>
    <cellStyle name="Input 4 2 11 2 7" xfId="25830"/>
    <cellStyle name="Input 4 2 11 2 8" xfId="38759"/>
    <cellStyle name="Input 4 2 11 2 9" xfId="41118"/>
    <cellStyle name="Input 4 2 11 3" xfId="18879"/>
    <cellStyle name="Input 4 2 11 3 2" xfId="26813"/>
    <cellStyle name="Input 4 2 11 3 3" xfId="29385"/>
    <cellStyle name="Input 4 2 11 3 4" xfId="31827"/>
    <cellStyle name="Input 4 2 11 3 5" xfId="34231"/>
    <cellStyle name="Input 4 2 11 3 6" xfId="36476"/>
    <cellStyle name="Input 4 2 11 3 7" xfId="25601"/>
    <cellStyle name="Input 4 2 11 3 8" xfId="39065"/>
    <cellStyle name="Input 4 2 11 3 9" xfId="41424"/>
    <cellStyle name="Input 4 2 11 4" xfId="20481"/>
    <cellStyle name="Input 4 2 11 4 2" xfId="28415"/>
    <cellStyle name="Input 4 2 11 4 3" xfId="30972"/>
    <cellStyle name="Input 4 2 11 4 4" xfId="33414"/>
    <cellStyle name="Input 4 2 11 4 5" xfId="35817"/>
    <cellStyle name="Input 4 2 11 4 6" xfId="38015"/>
    <cellStyle name="Input 4 2 11 4 7" xfId="25668"/>
    <cellStyle name="Input 4 2 11 4 8" xfId="40648"/>
    <cellStyle name="Input 4 2 11 4 9" xfId="43006"/>
    <cellStyle name="Input 4 2 11 5" xfId="26021"/>
    <cellStyle name="Input 4 2 11 6" xfId="28695"/>
    <cellStyle name="Input 4 2 11 7" xfId="31164"/>
    <cellStyle name="Input 4 2 11 8" xfId="33606"/>
    <cellStyle name="Input 4 2 11 9" xfId="23297"/>
    <cellStyle name="Input 4 2 2" xfId="5245"/>
    <cellStyle name="Input 4 2 3" xfId="5246"/>
    <cellStyle name="Input 4 2 4" xfId="5247"/>
    <cellStyle name="Input 4 2 5" xfId="5248"/>
    <cellStyle name="Input 4 2 6" xfId="5249"/>
    <cellStyle name="Input 4 2 7" xfId="5250"/>
    <cellStyle name="Input 4 2 8" xfId="5251"/>
    <cellStyle name="Input 4 2 9" xfId="5252"/>
    <cellStyle name="Input 4 3" xfId="5253"/>
    <cellStyle name="Input 4 3 10" xfId="5254"/>
    <cellStyle name="Input 4 3 11" xfId="17810"/>
    <cellStyle name="Input 4 3 11 10" xfId="38456"/>
    <cellStyle name="Input 4 3 11 11" xfId="40841"/>
    <cellStyle name="Input 4 3 11 2" xfId="19989"/>
    <cellStyle name="Input 4 3 11 2 2" xfId="27923"/>
    <cellStyle name="Input 4 3 11 2 3" xfId="30494"/>
    <cellStyle name="Input 4 3 11 2 4" xfId="32936"/>
    <cellStyle name="Input 4 3 11 2 5" xfId="35340"/>
    <cellStyle name="Input 4 3 11 2 6" xfId="37553"/>
    <cellStyle name="Input 4 3 11 2 7" xfId="25530"/>
    <cellStyle name="Input 4 3 11 2 8" xfId="40174"/>
    <cellStyle name="Input 4 3 11 2 9" xfId="42533"/>
    <cellStyle name="Input 4 3 11 3" xfId="20076"/>
    <cellStyle name="Input 4 3 11 3 2" xfId="28010"/>
    <cellStyle name="Input 4 3 11 3 3" xfId="30581"/>
    <cellStyle name="Input 4 3 11 3 4" xfId="33023"/>
    <cellStyle name="Input 4 3 11 3 5" xfId="35427"/>
    <cellStyle name="Input 4 3 11 3 6" xfId="37635"/>
    <cellStyle name="Input 4 3 11 3 7" xfId="25650"/>
    <cellStyle name="Input 4 3 11 3 8" xfId="40261"/>
    <cellStyle name="Input 4 3 11 3 9" xfId="42620"/>
    <cellStyle name="Input 4 3 11 4" xfId="20482"/>
    <cellStyle name="Input 4 3 11 4 2" xfId="28416"/>
    <cellStyle name="Input 4 3 11 4 3" xfId="30973"/>
    <cellStyle name="Input 4 3 11 4 4" xfId="33415"/>
    <cellStyle name="Input 4 3 11 4 5" xfId="35818"/>
    <cellStyle name="Input 4 3 11 4 6" xfId="38016"/>
    <cellStyle name="Input 4 3 11 4 7" xfId="21378"/>
    <cellStyle name="Input 4 3 11 4 8" xfId="40649"/>
    <cellStyle name="Input 4 3 11 4 9" xfId="43007"/>
    <cellStyle name="Input 4 3 11 5" xfId="26022"/>
    <cellStyle name="Input 4 3 11 6" xfId="28696"/>
    <cellStyle name="Input 4 3 11 7" xfId="31165"/>
    <cellStyle name="Input 4 3 11 8" xfId="33607"/>
    <cellStyle name="Input 4 3 11 9" xfId="24048"/>
    <cellStyle name="Input 4 3 2" xfId="5255"/>
    <cellStyle name="Input 4 3 3" xfId="5256"/>
    <cellStyle name="Input 4 3 4" xfId="5257"/>
    <cellStyle name="Input 4 3 5" xfId="5258"/>
    <cellStyle name="Input 4 3 6" xfId="5259"/>
    <cellStyle name="Input 4 3 7" xfId="5260"/>
    <cellStyle name="Input 4 3 8" xfId="5261"/>
    <cellStyle name="Input 4 3 9" xfId="5262"/>
    <cellStyle name="Input 4 4" xfId="5263"/>
    <cellStyle name="Input 4 4 2" xfId="17811"/>
    <cellStyle name="Input 4 4 2 10" xfId="38457"/>
    <cellStyle name="Input 4 4 2 11" xfId="40842"/>
    <cellStyle name="Input 4 4 2 2" xfId="18572"/>
    <cellStyle name="Input 4 4 2 2 2" xfId="26506"/>
    <cellStyle name="Input 4 4 2 2 3" xfId="29078"/>
    <cellStyle name="Input 4 4 2 2 4" xfId="31520"/>
    <cellStyle name="Input 4 4 2 2 5" xfId="33924"/>
    <cellStyle name="Input 4 4 2 2 6" xfId="36182"/>
    <cellStyle name="Input 4 4 2 2 7" xfId="25588"/>
    <cellStyle name="Input 4 4 2 2 8" xfId="38758"/>
    <cellStyle name="Input 4 4 2 2 9" xfId="41117"/>
    <cellStyle name="Input 4 4 2 3" xfId="20077"/>
    <cellStyle name="Input 4 4 2 3 2" xfId="28011"/>
    <cellStyle name="Input 4 4 2 3 3" xfId="30582"/>
    <cellStyle name="Input 4 4 2 3 4" xfId="33024"/>
    <cellStyle name="Input 4 4 2 3 5" xfId="35428"/>
    <cellStyle name="Input 4 4 2 3 6" xfId="37636"/>
    <cellStyle name="Input 4 4 2 3 7" xfId="24379"/>
    <cellStyle name="Input 4 4 2 3 8" xfId="40262"/>
    <cellStyle name="Input 4 4 2 3 9" xfId="42621"/>
    <cellStyle name="Input 4 4 2 4" xfId="20483"/>
    <cellStyle name="Input 4 4 2 4 2" xfId="28417"/>
    <cellStyle name="Input 4 4 2 4 3" xfId="30974"/>
    <cellStyle name="Input 4 4 2 4 4" xfId="33416"/>
    <cellStyle name="Input 4 4 2 4 5" xfId="35819"/>
    <cellStyle name="Input 4 4 2 4 6" xfId="38017"/>
    <cellStyle name="Input 4 4 2 4 7" xfId="21078"/>
    <cellStyle name="Input 4 4 2 4 8" xfId="40650"/>
    <cellStyle name="Input 4 4 2 4 9" xfId="43008"/>
    <cellStyle name="Input 4 4 2 5" xfId="26023"/>
    <cellStyle name="Input 4 4 2 6" xfId="28697"/>
    <cellStyle name="Input 4 4 2 7" xfId="31166"/>
    <cellStyle name="Input 4 4 2 8" xfId="33608"/>
    <cellStyle name="Input 4 4 2 9" xfId="25573"/>
    <cellStyle name="Input 4 5" xfId="5264"/>
    <cellStyle name="Input 4 5 2" xfId="17812"/>
    <cellStyle name="Input 4 5 2 10" xfId="38458"/>
    <cellStyle name="Input 4 5 2 11" xfId="40843"/>
    <cellStyle name="Input 4 5 2 2" xfId="19984"/>
    <cellStyle name="Input 4 5 2 2 2" xfId="27918"/>
    <cellStyle name="Input 4 5 2 2 3" xfId="30489"/>
    <cellStyle name="Input 4 5 2 2 4" xfId="32931"/>
    <cellStyle name="Input 4 5 2 2 5" xfId="35335"/>
    <cellStyle name="Input 4 5 2 2 6" xfId="37548"/>
    <cellStyle name="Input 4 5 2 2 7" xfId="23573"/>
    <cellStyle name="Input 4 5 2 2 8" xfId="40169"/>
    <cellStyle name="Input 4 5 2 2 9" xfId="42528"/>
    <cellStyle name="Input 4 5 2 3" xfId="20302"/>
    <cellStyle name="Input 4 5 2 3 2" xfId="28236"/>
    <cellStyle name="Input 4 5 2 3 3" xfId="30807"/>
    <cellStyle name="Input 4 5 2 3 4" xfId="33249"/>
    <cellStyle name="Input 4 5 2 3 5" xfId="35653"/>
    <cellStyle name="Input 4 5 2 3 6" xfId="37855"/>
    <cellStyle name="Input 4 5 2 3 7" xfId="22125"/>
    <cellStyle name="Input 4 5 2 3 8" xfId="40487"/>
    <cellStyle name="Input 4 5 2 3 9" xfId="42846"/>
    <cellStyle name="Input 4 5 2 4" xfId="20484"/>
    <cellStyle name="Input 4 5 2 4 2" xfId="28418"/>
    <cellStyle name="Input 4 5 2 4 3" xfId="30975"/>
    <cellStyle name="Input 4 5 2 4 4" xfId="33417"/>
    <cellStyle name="Input 4 5 2 4 5" xfId="35820"/>
    <cellStyle name="Input 4 5 2 4 6" xfId="38018"/>
    <cellStyle name="Input 4 5 2 4 7" xfId="20942"/>
    <cellStyle name="Input 4 5 2 4 8" xfId="40651"/>
    <cellStyle name="Input 4 5 2 4 9" xfId="43009"/>
    <cellStyle name="Input 4 5 2 5" xfId="26024"/>
    <cellStyle name="Input 4 5 2 6" xfId="28698"/>
    <cellStyle name="Input 4 5 2 7" xfId="31167"/>
    <cellStyle name="Input 4 5 2 8" xfId="33609"/>
    <cellStyle name="Input 4 5 2 9" xfId="24062"/>
    <cellStyle name="Input 4 6" xfId="5265"/>
    <cellStyle name="Input 4 6 2" xfId="17813"/>
    <cellStyle name="Input 4 6 2 10" xfId="38459"/>
    <cellStyle name="Input 4 6 2 11" xfId="40844"/>
    <cellStyle name="Input 4 6 2 2" xfId="19988"/>
    <cellStyle name="Input 4 6 2 2 2" xfId="27922"/>
    <cellStyle name="Input 4 6 2 2 3" xfId="30493"/>
    <cellStyle name="Input 4 6 2 2 4" xfId="32935"/>
    <cellStyle name="Input 4 6 2 2 5" xfId="35339"/>
    <cellStyle name="Input 4 6 2 2 6" xfId="37552"/>
    <cellStyle name="Input 4 6 2 2 7" xfId="25368"/>
    <cellStyle name="Input 4 6 2 2 8" xfId="40173"/>
    <cellStyle name="Input 4 6 2 2 9" xfId="42532"/>
    <cellStyle name="Input 4 6 2 3" xfId="19769"/>
    <cellStyle name="Input 4 6 2 3 2" xfId="27703"/>
    <cellStyle name="Input 4 6 2 3 3" xfId="30275"/>
    <cellStyle name="Input 4 6 2 3 4" xfId="32717"/>
    <cellStyle name="Input 4 6 2 3 5" xfId="35121"/>
    <cellStyle name="Input 4 6 2 3 6" xfId="37356"/>
    <cellStyle name="Input 4 6 2 3 7" xfId="36043"/>
    <cellStyle name="Input 4 6 2 3 8" xfId="39955"/>
    <cellStyle name="Input 4 6 2 3 9" xfId="42314"/>
    <cellStyle name="Input 4 6 2 4" xfId="20485"/>
    <cellStyle name="Input 4 6 2 4 2" xfId="28419"/>
    <cellStyle name="Input 4 6 2 4 3" xfId="30976"/>
    <cellStyle name="Input 4 6 2 4 4" xfId="33418"/>
    <cellStyle name="Input 4 6 2 4 5" xfId="35821"/>
    <cellStyle name="Input 4 6 2 4 6" xfId="38019"/>
    <cellStyle name="Input 4 6 2 4 7" xfId="24007"/>
    <cellStyle name="Input 4 6 2 4 8" xfId="40652"/>
    <cellStyle name="Input 4 6 2 4 9" xfId="43010"/>
    <cellStyle name="Input 4 6 2 5" xfId="26025"/>
    <cellStyle name="Input 4 6 2 6" xfId="28699"/>
    <cellStyle name="Input 4 6 2 7" xfId="31168"/>
    <cellStyle name="Input 4 6 2 8" xfId="33610"/>
    <cellStyle name="Input 4 6 2 9" xfId="23298"/>
    <cellStyle name="Input 4 7" xfId="5266"/>
    <cellStyle name="Input 4 8" xfId="5267"/>
    <cellStyle name="Input 4 9" xfId="5268"/>
    <cellStyle name="Input 5" xfId="5269"/>
    <cellStyle name="Input 5 10" xfId="5270"/>
    <cellStyle name="Input 5 11" xfId="5271"/>
    <cellStyle name="Input 5 12" xfId="5272"/>
    <cellStyle name="Input 5 13" xfId="17814"/>
    <cellStyle name="Input 5 13 10" xfId="38460"/>
    <cellStyle name="Input 5 13 11" xfId="40845"/>
    <cellStyle name="Input 5 13 2" xfId="18571"/>
    <cellStyle name="Input 5 13 2 2" xfId="26505"/>
    <cellStyle name="Input 5 13 2 3" xfId="29077"/>
    <cellStyle name="Input 5 13 2 4" xfId="31519"/>
    <cellStyle name="Input 5 13 2 5" xfId="33923"/>
    <cellStyle name="Input 5 13 2 6" xfId="36181"/>
    <cellStyle name="Input 5 13 2 7" xfId="25547"/>
    <cellStyle name="Input 5 13 2 8" xfId="38757"/>
    <cellStyle name="Input 5 13 2 9" xfId="41116"/>
    <cellStyle name="Input 5 13 3" xfId="18878"/>
    <cellStyle name="Input 5 13 3 2" xfId="26812"/>
    <cellStyle name="Input 5 13 3 3" xfId="29384"/>
    <cellStyle name="Input 5 13 3 4" xfId="31826"/>
    <cellStyle name="Input 5 13 3 5" xfId="34230"/>
    <cellStyle name="Input 5 13 3 6" xfId="36475"/>
    <cellStyle name="Input 5 13 3 7" xfId="21547"/>
    <cellStyle name="Input 5 13 3 8" xfId="39064"/>
    <cellStyle name="Input 5 13 3 9" xfId="41423"/>
    <cellStyle name="Input 5 13 4" xfId="20486"/>
    <cellStyle name="Input 5 13 4 2" xfId="28420"/>
    <cellStyle name="Input 5 13 4 3" xfId="30977"/>
    <cellStyle name="Input 5 13 4 4" xfId="33419"/>
    <cellStyle name="Input 5 13 4 5" xfId="35822"/>
    <cellStyle name="Input 5 13 4 6" xfId="38020"/>
    <cellStyle name="Input 5 13 4 7" xfId="25538"/>
    <cellStyle name="Input 5 13 4 8" xfId="40653"/>
    <cellStyle name="Input 5 13 4 9" xfId="43011"/>
    <cellStyle name="Input 5 13 5" xfId="26026"/>
    <cellStyle name="Input 5 13 6" xfId="28700"/>
    <cellStyle name="Input 5 13 7" xfId="31169"/>
    <cellStyle name="Input 5 13 8" xfId="33611"/>
    <cellStyle name="Input 5 13 9" xfId="25325"/>
    <cellStyle name="Input 5 2" xfId="5273"/>
    <cellStyle name="Input 5 2 10" xfId="5274"/>
    <cellStyle name="Input 5 2 11" xfId="17815"/>
    <cellStyle name="Input 5 2 11 10" xfId="38461"/>
    <cellStyle name="Input 5 2 11 11" xfId="40846"/>
    <cellStyle name="Input 5 2 11 2" xfId="19987"/>
    <cellStyle name="Input 5 2 11 2 2" xfId="27921"/>
    <cellStyle name="Input 5 2 11 2 3" xfId="30492"/>
    <cellStyle name="Input 5 2 11 2 4" xfId="32934"/>
    <cellStyle name="Input 5 2 11 2 5" xfId="35338"/>
    <cellStyle name="Input 5 2 11 2 6" xfId="37551"/>
    <cellStyle name="Input 5 2 11 2 7" xfId="21580"/>
    <cellStyle name="Input 5 2 11 2 8" xfId="40172"/>
    <cellStyle name="Input 5 2 11 2 9" xfId="42531"/>
    <cellStyle name="Input 5 2 11 3" xfId="18665"/>
    <cellStyle name="Input 5 2 11 3 2" xfId="26599"/>
    <cellStyle name="Input 5 2 11 3 3" xfId="29171"/>
    <cellStyle name="Input 5 2 11 3 4" xfId="31613"/>
    <cellStyle name="Input 5 2 11 3 5" xfId="34017"/>
    <cellStyle name="Input 5 2 11 3 6" xfId="36269"/>
    <cellStyle name="Input 5 2 11 3 7" xfId="25050"/>
    <cellStyle name="Input 5 2 11 3 8" xfId="38851"/>
    <cellStyle name="Input 5 2 11 3 9" xfId="41210"/>
    <cellStyle name="Input 5 2 11 4" xfId="20487"/>
    <cellStyle name="Input 5 2 11 4 2" xfId="28421"/>
    <cellStyle name="Input 5 2 11 4 3" xfId="30978"/>
    <cellStyle name="Input 5 2 11 4 4" xfId="33420"/>
    <cellStyle name="Input 5 2 11 4 5" xfId="35823"/>
    <cellStyle name="Input 5 2 11 4 6" xfId="38021"/>
    <cellStyle name="Input 5 2 11 4 7" xfId="25394"/>
    <cellStyle name="Input 5 2 11 4 8" xfId="40654"/>
    <cellStyle name="Input 5 2 11 4 9" xfId="43012"/>
    <cellStyle name="Input 5 2 11 5" xfId="26027"/>
    <cellStyle name="Input 5 2 11 6" xfId="28701"/>
    <cellStyle name="Input 5 2 11 7" xfId="31170"/>
    <cellStyle name="Input 5 2 11 8" xfId="33612"/>
    <cellStyle name="Input 5 2 11 9" xfId="23299"/>
    <cellStyle name="Input 5 2 2" xfId="5275"/>
    <cellStyle name="Input 5 2 3" xfId="5276"/>
    <cellStyle name="Input 5 2 4" xfId="5277"/>
    <cellStyle name="Input 5 2 5" xfId="5278"/>
    <cellStyle name="Input 5 2 6" xfId="5279"/>
    <cellStyle name="Input 5 2 7" xfId="5280"/>
    <cellStyle name="Input 5 2 8" xfId="5281"/>
    <cellStyle name="Input 5 2 9" xfId="5282"/>
    <cellStyle name="Input 5 3" xfId="5283"/>
    <cellStyle name="Input 5 3 10" xfId="5284"/>
    <cellStyle name="Input 5 3 11" xfId="17816"/>
    <cellStyle name="Input 5 3 11 10" xfId="38462"/>
    <cellStyle name="Input 5 3 11 11" xfId="40847"/>
    <cellStyle name="Input 5 3 11 2" xfId="18570"/>
    <cellStyle name="Input 5 3 11 2 2" xfId="26504"/>
    <cellStyle name="Input 5 3 11 2 3" xfId="29076"/>
    <cellStyle name="Input 5 3 11 2 4" xfId="31518"/>
    <cellStyle name="Input 5 3 11 2 5" xfId="33922"/>
    <cellStyle name="Input 5 3 11 2 6" xfId="36180"/>
    <cellStyle name="Input 5 3 11 2 7" xfId="31315"/>
    <cellStyle name="Input 5 3 11 2 8" xfId="38756"/>
    <cellStyle name="Input 5 3 11 2 9" xfId="41115"/>
    <cellStyle name="Input 5 3 11 3" xfId="20301"/>
    <cellStyle name="Input 5 3 11 3 2" xfId="28235"/>
    <cellStyle name="Input 5 3 11 3 3" xfId="30806"/>
    <cellStyle name="Input 5 3 11 3 4" xfId="33248"/>
    <cellStyle name="Input 5 3 11 3 5" xfId="35652"/>
    <cellStyle name="Input 5 3 11 3 6" xfId="37854"/>
    <cellStyle name="Input 5 3 11 3 7" xfId="23821"/>
    <cellStyle name="Input 5 3 11 3 8" xfId="40486"/>
    <cellStyle name="Input 5 3 11 3 9" xfId="42845"/>
    <cellStyle name="Input 5 3 11 4" xfId="20488"/>
    <cellStyle name="Input 5 3 11 4 2" xfId="28422"/>
    <cellStyle name="Input 5 3 11 4 3" xfId="30979"/>
    <cellStyle name="Input 5 3 11 4 4" xfId="33421"/>
    <cellStyle name="Input 5 3 11 4 5" xfId="35824"/>
    <cellStyle name="Input 5 3 11 4 6" xfId="38022"/>
    <cellStyle name="Input 5 3 11 4 7" xfId="24300"/>
    <cellStyle name="Input 5 3 11 4 8" xfId="40655"/>
    <cellStyle name="Input 5 3 11 4 9" xfId="43013"/>
    <cellStyle name="Input 5 3 11 5" xfId="26028"/>
    <cellStyle name="Input 5 3 11 6" xfId="28702"/>
    <cellStyle name="Input 5 3 11 7" xfId="31171"/>
    <cellStyle name="Input 5 3 11 8" xfId="33613"/>
    <cellStyle name="Input 5 3 11 9" xfId="21416"/>
    <cellStyle name="Input 5 3 2" xfId="5285"/>
    <cellStyle name="Input 5 3 3" xfId="5286"/>
    <cellStyle name="Input 5 3 4" xfId="5287"/>
    <cellStyle name="Input 5 3 5" xfId="5288"/>
    <cellStyle name="Input 5 3 6" xfId="5289"/>
    <cellStyle name="Input 5 3 7" xfId="5290"/>
    <cellStyle name="Input 5 3 8" xfId="5291"/>
    <cellStyle name="Input 5 3 9" xfId="5292"/>
    <cellStyle name="Input 5 4" xfId="5293"/>
    <cellStyle name="Input 5 4 2" xfId="17817"/>
    <cellStyle name="Input 5 4 2 10" xfId="38463"/>
    <cellStyle name="Input 5 4 2 11" xfId="40848"/>
    <cellStyle name="Input 5 4 2 2" xfId="19986"/>
    <cellStyle name="Input 5 4 2 2 2" xfId="27920"/>
    <cellStyle name="Input 5 4 2 2 3" xfId="30491"/>
    <cellStyle name="Input 5 4 2 2 4" xfId="32933"/>
    <cellStyle name="Input 5 4 2 2 5" xfId="35337"/>
    <cellStyle name="Input 5 4 2 2 6" xfId="37550"/>
    <cellStyle name="Input 5 4 2 2 7" xfId="25227"/>
    <cellStyle name="Input 5 4 2 2 8" xfId="40171"/>
    <cellStyle name="Input 5 4 2 2 9" xfId="42530"/>
    <cellStyle name="Input 5 4 2 3" xfId="19768"/>
    <cellStyle name="Input 5 4 2 3 2" xfId="27702"/>
    <cellStyle name="Input 5 4 2 3 3" xfId="30274"/>
    <cellStyle name="Input 5 4 2 3 4" xfId="32716"/>
    <cellStyle name="Input 5 4 2 3 5" xfId="35120"/>
    <cellStyle name="Input 5 4 2 3 6" xfId="37355"/>
    <cellStyle name="Input 5 4 2 3 7" xfId="20798"/>
    <cellStyle name="Input 5 4 2 3 8" xfId="39954"/>
    <cellStyle name="Input 5 4 2 3 9" xfId="42313"/>
    <cellStyle name="Input 5 4 2 4" xfId="20489"/>
    <cellStyle name="Input 5 4 2 4 2" xfId="28423"/>
    <cellStyle name="Input 5 4 2 4 3" xfId="30980"/>
    <cellStyle name="Input 5 4 2 4 4" xfId="33422"/>
    <cellStyle name="Input 5 4 2 4 5" xfId="35825"/>
    <cellStyle name="Input 5 4 2 4 6" xfId="38023"/>
    <cellStyle name="Input 5 4 2 4 7" xfId="21590"/>
    <cellStyle name="Input 5 4 2 4 8" xfId="40656"/>
    <cellStyle name="Input 5 4 2 4 9" xfId="43014"/>
    <cellStyle name="Input 5 4 2 5" xfId="26029"/>
    <cellStyle name="Input 5 4 2 6" xfId="28703"/>
    <cellStyle name="Input 5 4 2 7" xfId="31172"/>
    <cellStyle name="Input 5 4 2 8" xfId="33614"/>
    <cellStyle name="Input 5 4 2 9" xfId="21029"/>
    <cellStyle name="Input 5 5" xfId="5294"/>
    <cellStyle name="Input 5 5 2" xfId="17818"/>
    <cellStyle name="Input 5 5 2 10" xfId="38464"/>
    <cellStyle name="Input 5 5 2 11" xfId="40849"/>
    <cellStyle name="Input 5 5 2 2" xfId="18569"/>
    <cellStyle name="Input 5 5 2 2 2" xfId="26503"/>
    <cellStyle name="Input 5 5 2 2 3" xfId="29075"/>
    <cellStyle name="Input 5 5 2 2 4" xfId="31517"/>
    <cellStyle name="Input 5 5 2 2 5" xfId="33921"/>
    <cellStyle name="Input 5 5 2 2 6" xfId="36179"/>
    <cellStyle name="Input 5 5 2 2 7" xfId="25048"/>
    <cellStyle name="Input 5 5 2 2 8" xfId="38755"/>
    <cellStyle name="Input 5 5 2 2 9" xfId="41114"/>
    <cellStyle name="Input 5 5 2 3" xfId="18877"/>
    <cellStyle name="Input 5 5 2 3 2" xfId="26811"/>
    <cellStyle name="Input 5 5 2 3 3" xfId="29383"/>
    <cellStyle name="Input 5 5 2 3 4" xfId="31825"/>
    <cellStyle name="Input 5 5 2 3 5" xfId="34229"/>
    <cellStyle name="Input 5 5 2 3 6" xfId="36474"/>
    <cellStyle name="Input 5 5 2 3 7" xfId="23413"/>
    <cellStyle name="Input 5 5 2 3 8" xfId="39063"/>
    <cellStyle name="Input 5 5 2 3 9" xfId="41422"/>
    <cellStyle name="Input 5 5 2 4" xfId="20490"/>
    <cellStyle name="Input 5 5 2 4 2" xfId="28424"/>
    <cellStyle name="Input 5 5 2 4 3" xfId="30981"/>
    <cellStyle name="Input 5 5 2 4 4" xfId="33423"/>
    <cellStyle name="Input 5 5 2 4 5" xfId="35826"/>
    <cellStyle name="Input 5 5 2 4 6" xfId="38024"/>
    <cellStyle name="Input 5 5 2 4 7" xfId="24635"/>
    <cellStyle name="Input 5 5 2 4 8" xfId="40657"/>
    <cellStyle name="Input 5 5 2 4 9" xfId="43015"/>
    <cellStyle name="Input 5 5 2 5" xfId="26030"/>
    <cellStyle name="Input 5 5 2 6" xfId="28704"/>
    <cellStyle name="Input 5 5 2 7" xfId="31173"/>
    <cellStyle name="Input 5 5 2 8" xfId="33615"/>
    <cellStyle name="Input 5 5 2 9" xfId="23902"/>
    <cellStyle name="Input 5 6" xfId="5295"/>
    <cellStyle name="Input 5 6 2" xfId="17819"/>
    <cellStyle name="Input 5 6 2 10" xfId="38465"/>
    <cellStyle name="Input 5 6 2 11" xfId="40850"/>
    <cellStyle name="Input 5 6 2 2" xfId="19985"/>
    <cellStyle name="Input 5 6 2 2 2" xfId="27919"/>
    <cellStyle name="Input 5 6 2 2 3" xfId="30490"/>
    <cellStyle name="Input 5 6 2 2 4" xfId="32932"/>
    <cellStyle name="Input 5 6 2 2 5" xfId="35336"/>
    <cellStyle name="Input 5 6 2 2 6" xfId="37549"/>
    <cellStyle name="Input 5 6 2 2 7" xfId="21167"/>
    <cellStyle name="Input 5 6 2 2 8" xfId="40170"/>
    <cellStyle name="Input 5 6 2 2 9" xfId="42529"/>
    <cellStyle name="Input 5 6 2 3" xfId="18883"/>
    <cellStyle name="Input 5 6 2 3 2" xfId="26817"/>
    <cellStyle name="Input 5 6 2 3 3" xfId="29389"/>
    <cellStyle name="Input 5 6 2 3 4" xfId="31831"/>
    <cellStyle name="Input 5 6 2 3 5" xfId="34235"/>
    <cellStyle name="Input 5 6 2 3 6" xfId="36480"/>
    <cellStyle name="Input 5 6 2 3 7" xfId="21042"/>
    <cellStyle name="Input 5 6 2 3 8" xfId="39069"/>
    <cellStyle name="Input 5 6 2 3 9" xfId="41428"/>
    <cellStyle name="Input 5 6 2 4" xfId="20491"/>
    <cellStyle name="Input 5 6 2 4 2" xfId="28425"/>
    <cellStyle name="Input 5 6 2 4 3" xfId="30982"/>
    <cellStyle name="Input 5 6 2 4 4" xfId="33424"/>
    <cellStyle name="Input 5 6 2 4 5" xfId="35827"/>
    <cellStyle name="Input 5 6 2 4 6" xfId="38025"/>
    <cellStyle name="Input 5 6 2 4 7" xfId="22359"/>
    <cellStyle name="Input 5 6 2 4 8" xfId="40658"/>
    <cellStyle name="Input 5 6 2 4 9" xfId="43016"/>
    <cellStyle name="Input 5 6 2 5" xfId="26031"/>
    <cellStyle name="Input 5 6 2 6" xfId="28705"/>
    <cellStyle name="Input 5 6 2 7" xfId="31174"/>
    <cellStyle name="Input 5 6 2 8" xfId="33616"/>
    <cellStyle name="Input 5 6 2 9" xfId="20890"/>
    <cellStyle name="Input 5 7" xfId="5296"/>
    <cellStyle name="Input 5 8" xfId="5297"/>
    <cellStyle name="Input 5 9" xfId="5298"/>
    <cellStyle name="Input 6" xfId="5299"/>
    <cellStyle name="Input 6 10" xfId="5300"/>
    <cellStyle name="Input 6 11" xfId="5301"/>
    <cellStyle name="Input 6 12" xfId="5302"/>
    <cellStyle name="Input 6 13" xfId="17820"/>
    <cellStyle name="Input 6 13 10" xfId="38466"/>
    <cellStyle name="Input 6 13 11" xfId="40851"/>
    <cellStyle name="Input 6 13 2" xfId="18568"/>
    <cellStyle name="Input 6 13 2 2" xfId="26502"/>
    <cellStyle name="Input 6 13 2 3" xfId="29074"/>
    <cellStyle name="Input 6 13 2 4" xfId="31516"/>
    <cellStyle name="Input 6 13 2 5" xfId="33920"/>
    <cellStyle name="Input 6 13 2 6" xfId="36178"/>
    <cellStyle name="Input 6 13 2 7" xfId="21035"/>
    <cellStyle name="Input 6 13 2 8" xfId="38754"/>
    <cellStyle name="Input 6 13 2 9" xfId="41113"/>
    <cellStyle name="Input 6 13 3" xfId="20300"/>
    <cellStyle name="Input 6 13 3 2" xfId="28234"/>
    <cellStyle name="Input 6 13 3 3" xfId="30805"/>
    <cellStyle name="Input 6 13 3 4" xfId="33247"/>
    <cellStyle name="Input 6 13 3 5" xfId="35651"/>
    <cellStyle name="Input 6 13 3 6" xfId="37853"/>
    <cellStyle name="Input 6 13 3 7" xfId="21585"/>
    <cellStyle name="Input 6 13 3 8" xfId="40485"/>
    <cellStyle name="Input 6 13 3 9" xfId="42844"/>
    <cellStyle name="Input 6 13 4" xfId="20492"/>
    <cellStyle name="Input 6 13 4 2" xfId="28426"/>
    <cellStyle name="Input 6 13 4 3" xfId="30983"/>
    <cellStyle name="Input 6 13 4 4" xfId="33425"/>
    <cellStyle name="Input 6 13 4 5" xfId="35828"/>
    <cellStyle name="Input 6 13 4 6" xfId="38026"/>
    <cellStyle name="Input 6 13 4 7" xfId="31393"/>
    <cellStyle name="Input 6 13 4 8" xfId="40659"/>
    <cellStyle name="Input 6 13 4 9" xfId="43017"/>
    <cellStyle name="Input 6 13 5" xfId="26032"/>
    <cellStyle name="Input 6 13 6" xfId="28706"/>
    <cellStyle name="Input 6 13 7" xfId="31175"/>
    <cellStyle name="Input 6 13 8" xfId="33617"/>
    <cellStyle name="Input 6 13 9" xfId="23300"/>
    <cellStyle name="Input 6 2" xfId="5303"/>
    <cellStyle name="Input 6 2 10" xfId="5304"/>
    <cellStyle name="Input 6 2 11" xfId="17821"/>
    <cellStyle name="Input 6 2 11 10" xfId="38467"/>
    <cellStyle name="Input 6 2 11 11" xfId="40852"/>
    <cellStyle name="Input 6 2 11 2" xfId="18567"/>
    <cellStyle name="Input 6 2 11 2 2" xfId="26501"/>
    <cellStyle name="Input 6 2 11 2 3" xfId="29073"/>
    <cellStyle name="Input 6 2 11 2 4" xfId="31515"/>
    <cellStyle name="Input 6 2 11 2 5" xfId="33919"/>
    <cellStyle name="Input 6 2 11 2 6" xfId="36177"/>
    <cellStyle name="Input 6 2 11 2 7" xfId="21968"/>
    <cellStyle name="Input 6 2 11 2 8" xfId="38753"/>
    <cellStyle name="Input 6 2 11 2 9" xfId="41112"/>
    <cellStyle name="Input 6 2 11 3" xfId="18661"/>
    <cellStyle name="Input 6 2 11 3 2" xfId="26595"/>
    <cellStyle name="Input 6 2 11 3 3" xfId="29167"/>
    <cellStyle name="Input 6 2 11 3 4" xfId="31609"/>
    <cellStyle name="Input 6 2 11 3 5" xfId="34013"/>
    <cellStyle name="Input 6 2 11 3 6" xfId="36265"/>
    <cellStyle name="Input 6 2 11 3 7" xfId="33360"/>
    <cellStyle name="Input 6 2 11 3 8" xfId="38847"/>
    <cellStyle name="Input 6 2 11 3 9" xfId="41206"/>
    <cellStyle name="Input 6 2 11 4" xfId="20493"/>
    <cellStyle name="Input 6 2 11 4 2" xfId="28427"/>
    <cellStyle name="Input 6 2 11 4 3" xfId="30984"/>
    <cellStyle name="Input 6 2 11 4 4" xfId="33426"/>
    <cellStyle name="Input 6 2 11 4 5" xfId="35829"/>
    <cellStyle name="Input 6 2 11 4 6" xfId="38027"/>
    <cellStyle name="Input 6 2 11 4 7" xfId="25094"/>
    <cellStyle name="Input 6 2 11 4 8" xfId="40660"/>
    <cellStyle name="Input 6 2 11 4 9" xfId="43018"/>
    <cellStyle name="Input 6 2 11 5" xfId="26033"/>
    <cellStyle name="Input 6 2 11 6" xfId="28707"/>
    <cellStyle name="Input 6 2 11 7" xfId="31176"/>
    <cellStyle name="Input 6 2 11 8" xfId="33618"/>
    <cellStyle name="Input 6 2 11 9" xfId="21937"/>
    <cellStyle name="Input 6 2 2" xfId="5305"/>
    <cellStyle name="Input 6 2 3" xfId="5306"/>
    <cellStyle name="Input 6 2 4" xfId="5307"/>
    <cellStyle name="Input 6 2 5" xfId="5308"/>
    <cellStyle name="Input 6 2 6" xfId="5309"/>
    <cellStyle name="Input 6 2 7" xfId="5310"/>
    <cellStyle name="Input 6 2 8" xfId="5311"/>
    <cellStyle name="Input 6 2 9" xfId="5312"/>
    <cellStyle name="Input 6 3" xfId="5313"/>
    <cellStyle name="Input 6 3 10" xfId="5314"/>
    <cellStyle name="Input 6 3 11" xfId="17822"/>
    <cellStyle name="Input 6 3 11 10" xfId="38468"/>
    <cellStyle name="Input 6 3 11 11" xfId="40853"/>
    <cellStyle name="Input 6 3 11 2" xfId="19979"/>
    <cellStyle name="Input 6 3 11 2 2" xfId="27913"/>
    <cellStyle name="Input 6 3 11 2 3" xfId="30484"/>
    <cellStyle name="Input 6 3 11 2 4" xfId="32926"/>
    <cellStyle name="Input 6 3 11 2 5" xfId="35330"/>
    <cellStyle name="Input 6 3 11 2 6" xfId="37543"/>
    <cellStyle name="Input 6 3 11 2 7" xfId="22093"/>
    <cellStyle name="Input 6 3 11 2 8" xfId="40164"/>
    <cellStyle name="Input 6 3 11 2 9" xfId="42523"/>
    <cellStyle name="Input 6 3 11 3" xfId="18664"/>
    <cellStyle name="Input 6 3 11 3 2" xfId="26598"/>
    <cellStyle name="Input 6 3 11 3 3" xfId="29170"/>
    <cellStyle name="Input 6 3 11 3 4" xfId="31612"/>
    <cellStyle name="Input 6 3 11 3 5" xfId="34016"/>
    <cellStyle name="Input 6 3 11 3 6" xfId="36268"/>
    <cellStyle name="Input 6 3 11 3 7" xfId="23376"/>
    <cellStyle name="Input 6 3 11 3 8" xfId="38850"/>
    <cellStyle name="Input 6 3 11 3 9" xfId="41209"/>
    <cellStyle name="Input 6 3 11 4" xfId="20494"/>
    <cellStyle name="Input 6 3 11 4 2" xfId="28428"/>
    <cellStyle name="Input 6 3 11 4 3" xfId="30985"/>
    <cellStyle name="Input 6 3 11 4 4" xfId="33427"/>
    <cellStyle name="Input 6 3 11 4 5" xfId="35830"/>
    <cellStyle name="Input 6 3 11 4 6" xfId="38028"/>
    <cellStyle name="Input 6 3 11 4 7" xfId="25553"/>
    <cellStyle name="Input 6 3 11 4 8" xfId="40661"/>
    <cellStyle name="Input 6 3 11 4 9" xfId="43019"/>
    <cellStyle name="Input 6 3 11 5" xfId="26034"/>
    <cellStyle name="Input 6 3 11 6" xfId="28708"/>
    <cellStyle name="Input 6 3 11 7" xfId="31177"/>
    <cellStyle name="Input 6 3 11 8" xfId="33619"/>
    <cellStyle name="Input 6 3 11 9" xfId="21415"/>
    <cellStyle name="Input 6 3 2" xfId="5315"/>
    <cellStyle name="Input 6 3 3" xfId="5316"/>
    <cellStyle name="Input 6 3 4" xfId="5317"/>
    <cellStyle name="Input 6 3 5" xfId="5318"/>
    <cellStyle name="Input 6 3 6" xfId="5319"/>
    <cellStyle name="Input 6 3 7" xfId="5320"/>
    <cellStyle name="Input 6 3 8" xfId="5321"/>
    <cellStyle name="Input 6 3 9" xfId="5322"/>
    <cellStyle name="Input 6 4" xfId="5323"/>
    <cellStyle name="Input 6 4 2" xfId="17823"/>
    <cellStyle name="Input 6 4 2 10" xfId="38469"/>
    <cellStyle name="Input 6 4 2 11" xfId="40854"/>
    <cellStyle name="Input 6 4 2 2" xfId="19983"/>
    <cellStyle name="Input 6 4 2 2 2" xfId="27917"/>
    <cellStyle name="Input 6 4 2 2 3" xfId="30488"/>
    <cellStyle name="Input 6 4 2 2 4" xfId="32930"/>
    <cellStyle name="Input 6 4 2 2 5" xfId="35334"/>
    <cellStyle name="Input 6 4 2 2 6" xfId="37547"/>
    <cellStyle name="Input 6 4 2 2 7" xfId="24567"/>
    <cellStyle name="Input 6 4 2 2 8" xfId="40168"/>
    <cellStyle name="Input 6 4 2 2 9" xfId="42527"/>
    <cellStyle name="Input 6 4 2 3" xfId="18876"/>
    <cellStyle name="Input 6 4 2 3 2" xfId="26810"/>
    <cellStyle name="Input 6 4 2 3 3" xfId="29382"/>
    <cellStyle name="Input 6 4 2 3 4" xfId="31824"/>
    <cellStyle name="Input 6 4 2 3 5" xfId="34228"/>
    <cellStyle name="Input 6 4 2 3 6" xfId="36473"/>
    <cellStyle name="Input 6 4 2 3 7" xfId="25708"/>
    <cellStyle name="Input 6 4 2 3 8" xfId="39062"/>
    <cellStyle name="Input 6 4 2 3 9" xfId="41421"/>
    <cellStyle name="Input 6 4 2 4" xfId="20495"/>
    <cellStyle name="Input 6 4 2 4 2" xfId="28429"/>
    <cellStyle name="Input 6 4 2 4 3" xfId="30986"/>
    <cellStyle name="Input 6 4 2 4 4" xfId="33428"/>
    <cellStyle name="Input 6 4 2 4 5" xfId="35831"/>
    <cellStyle name="Input 6 4 2 4 6" xfId="38029"/>
    <cellStyle name="Input 6 4 2 4 7" xfId="24316"/>
    <cellStyle name="Input 6 4 2 4 8" xfId="40662"/>
    <cellStyle name="Input 6 4 2 4 9" xfId="43020"/>
    <cellStyle name="Input 6 4 2 5" xfId="26035"/>
    <cellStyle name="Input 6 4 2 6" xfId="28709"/>
    <cellStyle name="Input 6 4 2 7" xfId="31178"/>
    <cellStyle name="Input 6 4 2 8" xfId="33620"/>
    <cellStyle name="Input 6 4 2 9" xfId="25253"/>
    <cellStyle name="Input 6 5" xfId="5324"/>
    <cellStyle name="Input 6 5 2" xfId="17824"/>
    <cellStyle name="Input 6 5 2 10" xfId="38470"/>
    <cellStyle name="Input 6 5 2 11" xfId="40855"/>
    <cellStyle name="Input 6 5 2 2" xfId="18566"/>
    <cellStyle name="Input 6 5 2 2 2" xfId="26500"/>
    <cellStyle name="Input 6 5 2 2 3" xfId="29072"/>
    <cellStyle name="Input 6 5 2 2 4" xfId="31514"/>
    <cellStyle name="Input 6 5 2 2 5" xfId="33918"/>
    <cellStyle name="Input 6 5 2 2 6" xfId="36176"/>
    <cellStyle name="Input 6 5 2 2 7" xfId="23355"/>
    <cellStyle name="Input 6 5 2 2 8" xfId="38752"/>
    <cellStyle name="Input 6 5 2 2 9" xfId="41111"/>
    <cellStyle name="Input 6 5 2 3" xfId="18666"/>
    <cellStyle name="Input 6 5 2 3 2" xfId="26600"/>
    <cellStyle name="Input 6 5 2 3 3" xfId="29172"/>
    <cellStyle name="Input 6 5 2 3 4" xfId="31614"/>
    <cellStyle name="Input 6 5 2 3 5" xfId="34018"/>
    <cellStyle name="Input 6 5 2 3 6" xfId="36270"/>
    <cellStyle name="Input 6 5 2 3 7" xfId="25593"/>
    <cellStyle name="Input 6 5 2 3 8" xfId="38852"/>
    <cellStyle name="Input 6 5 2 3 9" xfId="41211"/>
    <cellStyle name="Input 6 5 2 4" xfId="20496"/>
    <cellStyle name="Input 6 5 2 4 2" xfId="28430"/>
    <cellStyle name="Input 6 5 2 4 3" xfId="30987"/>
    <cellStyle name="Input 6 5 2 4 4" xfId="33429"/>
    <cellStyle name="Input 6 5 2 4 5" xfId="35832"/>
    <cellStyle name="Input 6 5 2 4 6" xfId="38030"/>
    <cellStyle name="Input 6 5 2 4 7" xfId="24615"/>
    <cellStyle name="Input 6 5 2 4 8" xfId="40663"/>
    <cellStyle name="Input 6 5 2 4 9" xfId="43021"/>
    <cellStyle name="Input 6 5 2 5" xfId="26036"/>
    <cellStyle name="Input 6 5 2 6" xfId="28710"/>
    <cellStyle name="Input 6 5 2 7" xfId="31179"/>
    <cellStyle name="Input 6 5 2 8" xfId="33621"/>
    <cellStyle name="Input 6 5 2 9" xfId="23301"/>
    <cellStyle name="Input 6 6" xfId="5325"/>
    <cellStyle name="Input 6 6 2" xfId="17825"/>
    <cellStyle name="Input 6 6 2 10" xfId="38471"/>
    <cellStyle name="Input 6 6 2 11" xfId="40856"/>
    <cellStyle name="Input 6 6 2 2" xfId="19982"/>
    <cellStyle name="Input 6 6 2 2 2" xfId="27916"/>
    <cellStyle name="Input 6 6 2 2 3" xfId="30487"/>
    <cellStyle name="Input 6 6 2 2 4" xfId="32929"/>
    <cellStyle name="Input 6 6 2 2 5" xfId="35333"/>
    <cellStyle name="Input 6 6 2 2 6" xfId="37546"/>
    <cellStyle name="Input 6 6 2 2 7" xfId="25228"/>
    <cellStyle name="Input 6 6 2 2 8" xfId="40167"/>
    <cellStyle name="Input 6 6 2 2 9" xfId="42526"/>
    <cellStyle name="Input 6 6 2 3" xfId="18875"/>
    <cellStyle name="Input 6 6 2 3 2" xfId="26809"/>
    <cellStyle name="Input 6 6 2 3 3" xfId="29381"/>
    <cellStyle name="Input 6 6 2 3 4" xfId="31823"/>
    <cellStyle name="Input 6 6 2 3 5" xfId="34227"/>
    <cellStyle name="Input 6 6 2 3 6" xfId="36472"/>
    <cellStyle name="Input 6 6 2 3 7" xfId="21998"/>
    <cellStyle name="Input 6 6 2 3 8" xfId="39061"/>
    <cellStyle name="Input 6 6 2 3 9" xfId="41420"/>
    <cellStyle name="Input 6 6 2 4" xfId="20497"/>
    <cellStyle name="Input 6 6 2 4 2" xfId="28431"/>
    <cellStyle name="Input 6 6 2 4 3" xfId="30988"/>
    <cellStyle name="Input 6 6 2 4 4" xfId="33430"/>
    <cellStyle name="Input 6 6 2 4 5" xfId="35833"/>
    <cellStyle name="Input 6 6 2 4 6" xfId="38031"/>
    <cellStyle name="Input 6 6 2 4 7" xfId="25013"/>
    <cellStyle name="Input 6 6 2 4 8" xfId="40664"/>
    <cellStyle name="Input 6 6 2 4 9" xfId="43022"/>
    <cellStyle name="Input 6 6 2 5" xfId="26037"/>
    <cellStyle name="Input 6 6 2 6" xfId="28711"/>
    <cellStyle name="Input 6 6 2 7" xfId="31180"/>
    <cellStyle name="Input 6 6 2 8" xfId="33622"/>
    <cellStyle name="Input 6 6 2 9" xfId="21177"/>
    <cellStyle name="Input 6 7" xfId="5326"/>
    <cellStyle name="Input 6 8" xfId="5327"/>
    <cellStyle name="Input 6 9" xfId="5328"/>
    <cellStyle name="Input 7" xfId="5329"/>
    <cellStyle name="Input 7 10" xfId="5330"/>
    <cellStyle name="Input 7 11" xfId="5331"/>
    <cellStyle name="Input 7 12" xfId="5332"/>
    <cellStyle name="Input 7 13" xfId="17826"/>
    <cellStyle name="Input 7 13 10" xfId="38472"/>
    <cellStyle name="Input 7 13 11" xfId="40857"/>
    <cellStyle name="Input 7 13 2" xfId="18565"/>
    <cellStyle name="Input 7 13 2 2" xfId="26499"/>
    <cellStyle name="Input 7 13 2 3" xfId="29071"/>
    <cellStyle name="Input 7 13 2 4" xfId="31513"/>
    <cellStyle name="Input 7 13 2 5" xfId="33917"/>
    <cellStyle name="Input 7 13 2 6" xfId="36175"/>
    <cellStyle name="Input 7 13 2 7" xfId="25042"/>
    <cellStyle name="Input 7 13 2 8" xfId="38751"/>
    <cellStyle name="Input 7 13 2 9" xfId="41110"/>
    <cellStyle name="Input 7 13 3" xfId="19767"/>
    <cellStyle name="Input 7 13 3 2" xfId="27701"/>
    <cellStyle name="Input 7 13 3 3" xfId="30273"/>
    <cellStyle name="Input 7 13 3 4" xfId="32715"/>
    <cellStyle name="Input 7 13 3 5" xfId="35119"/>
    <cellStyle name="Input 7 13 3 6" xfId="37354"/>
    <cellStyle name="Input 7 13 3 7" xfId="24270"/>
    <cellStyle name="Input 7 13 3 8" xfId="39953"/>
    <cellStyle name="Input 7 13 3 9" xfId="42312"/>
    <cellStyle name="Input 7 13 4" xfId="20498"/>
    <cellStyle name="Input 7 13 4 2" xfId="28432"/>
    <cellStyle name="Input 7 13 4 3" xfId="30989"/>
    <cellStyle name="Input 7 13 4 4" xfId="33431"/>
    <cellStyle name="Input 7 13 4 5" xfId="35834"/>
    <cellStyle name="Input 7 13 4 6" xfId="38032"/>
    <cellStyle name="Input 7 13 4 7" xfId="24008"/>
    <cellStyle name="Input 7 13 4 8" xfId="40665"/>
    <cellStyle name="Input 7 13 4 9" xfId="43023"/>
    <cellStyle name="Input 7 13 5" xfId="26038"/>
    <cellStyle name="Input 7 13 6" xfId="28712"/>
    <cellStyle name="Input 7 13 7" xfId="31181"/>
    <cellStyle name="Input 7 13 8" xfId="33623"/>
    <cellStyle name="Input 7 13 9" xfId="28930"/>
    <cellStyle name="Input 7 2" xfId="5333"/>
    <cellStyle name="Input 7 2 10" xfId="5334"/>
    <cellStyle name="Input 7 2 11" xfId="17827"/>
    <cellStyle name="Input 7 2 11 10" xfId="38473"/>
    <cellStyle name="Input 7 2 11 11" xfId="40858"/>
    <cellStyle name="Input 7 2 11 2" xfId="19981"/>
    <cellStyle name="Input 7 2 11 2 2" xfId="27915"/>
    <cellStyle name="Input 7 2 11 2 3" xfId="30486"/>
    <cellStyle name="Input 7 2 11 2 4" xfId="32928"/>
    <cellStyle name="Input 7 2 11 2 5" xfId="35332"/>
    <cellStyle name="Input 7 2 11 2 6" xfId="37545"/>
    <cellStyle name="Input 7 2 11 2 7" xfId="24460"/>
    <cellStyle name="Input 7 2 11 2 8" xfId="40166"/>
    <cellStyle name="Input 7 2 11 2 9" xfId="42525"/>
    <cellStyle name="Input 7 2 11 3" xfId="20294"/>
    <cellStyle name="Input 7 2 11 3 2" xfId="28228"/>
    <cellStyle name="Input 7 2 11 3 3" xfId="30799"/>
    <cellStyle name="Input 7 2 11 3 4" xfId="33241"/>
    <cellStyle name="Input 7 2 11 3 5" xfId="35645"/>
    <cellStyle name="Input 7 2 11 3 6" xfId="37847"/>
    <cellStyle name="Input 7 2 11 3 7" xfId="22124"/>
    <cellStyle name="Input 7 2 11 3 8" xfId="40479"/>
    <cellStyle name="Input 7 2 11 3 9" xfId="42838"/>
    <cellStyle name="Input 7 2 11 4" xfId="20499"/>
    <cellStyle name="Input 7 2 11 4 2" xfId="28433"/>
    <cellStyle name="Input 7 2 11 4 3" xfId="30990"/>
    <cellStyle name="Input 7 2 11 4 4" xfId="33432"/>
    <cellStyle name="Input 7 2 11 4 5" xfId="35835"/>
    <cellStyle name="Input 7 2 11 4 6" xfId="38033"/>
    <cellStyle name="Input 7 2 11 4 7" xfId="36069"/>
    <cellStyle name="Input 7 2 11 4 8" xfId="40666"/>
    <cellStyle name="Input 7 2 11 4 9" xfId="43024"/>
    <cellStyle name="Input 7 2 11 5" xfId="26039"/>
    <cellStyle name="Input 7 2 11 6" xfId="28713"/>
    <cellStyle name="Input 7 2 11 7" xfId="31182"/>
    <cellStyle name="Input 7 2 11 8" xfId="33624"/>
    <cellStyle name="Input 7 2 11 9" xfId="25697"/>
    <cellStyle name="Input 7 2 2" xfId="5335"/>
    <cellStyle name="Input 7 2 3" xfId="5336"/>
    <cellStyle name="Input 7 2 4" xfId="5337"/>
    <cellStyle name="Input 7 2 5" xfId="5338"/>
    <cellStyle name="Input 7 2 6" xfId="5339"/>
    <cellStyle name="Input 7 2 7" xfId="5340"/>
    <cellStyle name="Input 7 2 8" xfId="5341"/>
    <cellStyle name="Input 7 2 9" xfId="5342"/>
    <cellStyle name="Input 7 3" xfId="5343"/>
    <cellStyle name="Input 7 3 10" xfId="5344"/>
    <cellStyle name="Input 7 3 11" xfId="17828"/>
    <cellStyle name="Input 7 3 11 10" xfId="38474"/>
    <cellStyle name="Input 7 3 11 11" xfId="40859"/>
    <cellStyle name="Input 7 3 11 2" xfId="18564"/>
    <cellStyle name="Input 7 3 11 2 2" xfId="26498"/>
    <cellStyle name="Input 7 3 11 2 3" xfId="29070"/>
    <cellStyle name="Input 7 3 11 2 4" xfId="31512"/>
    <cellStyle name="Input 7 3 11 2 5" xfId="33916"/>
    <cellStyle name="Input 7 3 11 2 6" xfId="36174"/>
    <cellStyle name="Input 7 3 11 2 7" xfId="25195"/>
    <cellStyle name="Input 7 3 11 2 8" xfId="38750"/>
    <cellStyle name="Input 7 3 11 2 9" xfId="41109"/>
    <cellStyle name="Input 7 3 11 3" xfId="19766"/>
    <cellStyle name="Input 7 3 11 3 2" xfId="27700"/>
    <cellStyle name="Input 7 3 11 3 3" xfId="30272"/>
    <cellStyle name="Input 7 3 11 3 4" xfId="32714"/>
    <cellStyle name="Input 7 3 11 3 5" xfId="35118"/>
    <cellStyle name="Input 7 3 11 3 6" xfId="37353"/>
    <cellStyle name="Input 7 3 11 3 7" xfId="25073"/>
    <cellStyle name="Input 7 3 11 3 8" xfId="39952"/>
    <cellStyle name="Input 7 3 11 3 9" xfId="42311"/>
    <cellStyle name="Input 7 3 11 4" xfId="20500"/>
    <cellStyle name="Input 7 3 11 4 2" xfId="28434"/>
    <cellStyle name="Input 7 3 11 4 3" xfId="30991"/>
    <cellStyle name="Input 7 3 11 4 4" xfId="33433"/>
    <cellStyle name="Input 7 3 11 4 5" xfId="35836"/>
    <cellStyle name="Input 7 3 11 4 6" xfId="38034"/>
    <cellStyle name="Input 7 3 11 4 7" xfId="20941"/>
    <cellStyle name="Input 7 3 11 4 8" xfId="40667"/>
    <cellStyle name="Input 7 3 11 4 9" xfId="43025"/>
    <cellStyle name="Input 7 3 11 5" xfId="26040"/>
    <cellStyle name="Input 7 3 11 6" xfId="28714"/>
    <cellStyle name="Input 7 3 11 7" xfId="31183"/>
    <cellStyle name="Input 7 3 11 8" xfId="33625"/>
    <cellStyle name="Input 7 3 11 9" xfId="23302"/>
    <cellStyle name="Input 7 3 2" xfId="5345"/>
    <cellStyle name="Input 7 3 3" xfId="5346"/>
    <cellStyle name="Input 7 3 4" xfId="5347"/>
    <cellStyle name="Input 7 3 5" xfId="5348"/>
    <cellStyle name="Input 7 3 6" xfId="5349"/>
    <cellStyle name="Input 7 3 7" xfId="5350"/>
    <cellStyle name="Input 7 3 8" xfId="5351"/>
    <cellStyle name="Input 7 3 9" xfId="5352"/>
    <cellStyle name="Input 7 4" xfId="5353"/>
    <cellStyle name="Input 7 4 2" xfId="17829"/>
    <cellStyle name="Input 7 4 2 10" xfId="38475"/>
    <cellStyle name="Input 7 4 2 11" xfId="40860"/>
    <cellStyle name="Input 7 4 2 2" xfId="19980"/>
    <cellStyle name="Input 7 4 2 2 2" xfId="27914"/>
    <cellStyle name="Input 7 4 2 2 3" xfId="30485"/>
    <cellStyle name="Input 7 4 2 2 4" xfId="32927"/>
    <cellStyle name="Input 7 4 2 2 5" xfId="35331"/>
    <cellStyle name="Input 7 4 2 2 6" xfId="37544"/>
    <cellStyle name="Input 7 4 2 2 7" xfId="23572"/>
    <cellStyle name="Input 7 4 2 2 8" xfId="40165"/>
    <cellStyle name="Input 7 4 2 2 9" xfId="42524"/>
    <cellStyle name="Input 7 4 2 3" xfId="20298"/>
    <cellStyle name="Input 7 4 2 3 2" xfId="28232"/>
    <cellStyle name="Input 7 4 2 3 3" xfId="30803"/>
    <cellStyle name="Input 7 4 2 3 4" xfId="33245"/>
    <cellStyle name="Input 7 4 2 3 5" xfId="35649"/>
    <cellStyle name="Input 7 4 2 3 6" xfId="37851"/>
    <cellStyle name="Input 7 4 2 3 7" xfId="24298"/>
    <cellStyle name="Input 7 4 2 3 8" xfId="40483"/>
    <cellStyle name="Input 7 4 2 3 9" xfId="42842"/>
    <cellStyle name="Input 7 4 2 4" xfId="20501"/>
    <cellStyle name="Input 7 4 2 4 2" xfId="28435"/>
    <cellStyle name="Input 7 4 2 4 3" xfId="30992"/>
    <cellStyle name="Input 7 4 2 4 4" xfId="33434"/>
    <cellStyle name="Input 7 4 2 4 5" xfId="35837"/>
    <cellStyle name="Input 7 4 2 4 6" xfId="38035"/>
    <cellStyle name="Input 7 4 2 4 7" xfId="25108"/>
    <cellStyle name="Input 7 4 2 4 8" xfId="40668"/>
    <cellStyle name="Input 7 4 2 4 9" xfId="43026"/>
    <cellStyle name="Input 7 4 2 5" xfId="26041"/>
    <cellStyle name="Input 7 4 2 6" xfId="28715"/>
    <cellStyle name="Input 7 4 2 7" xfId="31184"/>
    <cellStyle name="Input 7 4 2 8" xfId="33626"/>
    <cellStyle name="Input 7 4 2 9" xfId="21939"/>
    <cellStyle name="Input 7 5" xfId="5354"/>
    <cellStyle name="Input 7 5 2" xfId="17830"/>
    <cellStyle name="Input 7 5 2 10" xfId="38476"/>
    <cellStyle name="Input 7 5 2 11" xfId="40861"/>
    <cellStyle name="Input 7 5 2 2" xfId="18563"/>
    <cellStyle name="Input 7 5 2 2 2" xfId="26497"/>
    <cellStyle name="Input 7 5 2 2 3" xfId="29069"/>
    <cellStyle name="Input 7 5 2 2 4" xfId="31511"/>
    <cellStyle name="Input 7 5 2 2 5" xfId="33915"/>
    <cellStyle name="Input 7 5 2 2 6" xfId="36173"/>
    <cellStyle name="Input 7 5 2 2 7" xfId="24505"/>
    <cellStyle name="Input 7 5 2 2 8" xfId="38749"/>
    <cellStyle name="Input 7 5 2 2 9" xfId="41108"/>
    <cellStyle name="Input 7 5 2 3" xfId="18663"/>
    <cellStyle name="Input 7 5 2 3 2" xfId="26597"/>
    <cellStyle name="Input 7 5 2 3 3" xfId="29169"/>
    <cellStyle name="Input 7 5 2 3 4" xfId="31611"/>
    <cellStyle name="Input 7 5 2 3 5" xfId="34015"/>
    <cellStyle name="Input 7 5 2 3 6" xfId="36267"/>
    <cellStyle name="Input 7 5 2 3 7" xfId="25119"/>
    <cellStyle name="Input 7 5 2 3 8" xfId="38849"/>
    <cellStyle name="Input 7 5 2 3 9" xfId="41208"/>
    <cellStyle name="Input 7 5 2 4" xfId="20502"/>
    <cellStyle name="Input 7 5 2 4 2" xfId="28436"/>
    <cellStyle name="Input 7 5 2 4 3" xfId="30993"/>
    <cellStyle name="Input 7 5 2 4 4" xfId="33435"/>
    <cellStyle name="Input 7 5 2 4 5" xfId="35838"/>
    <cellStyle name="Input 7 5 2 4 6" xfId="38036"/>
    <cellStyle name="Input 7 5 2 4 7" xfId="31410"/>
    <cellStyle name="Input 7 5 2 4 8" xfId="40669"/>
    <cellStyle name="Input 7 5 2 4 9" xfId="43027"/>
    <cellStyle name="Input 7 5 2 5" xfId="26042"/>
    <cellStyle name="Input 7 5 2 6" xfId="28716"/>
    <cellStyle name="Input 7 5 2 7" xfId="31185"/>
    <cellStyle name="Input 7 5 2 8" xfId="33627"/>
    <cellStyle name="Input 7 5 2 9" xfId="24340"/>
    <cellStyle name="Input 7 6" xfId="5355"/>
    <cellStyle name="Input 7 6 2" xfId="17831"/>
    <cellStyle name="Input 7 6 2 10" xfId="38477"/>
    <cellStyle name="Input 7 6 2 11" xfId="40862"/>
    <cellStyle name="Input 7 6 2 2" xfId="18562"/>
    <cellStyle name="Input 7 6 2 2 2" xfId="26496"/>
    <cellStyle name="Input 7 6 2 2 3" xfId="29068"/>
    <cellStyle name="Input 7 6 2 2 4" xfId="31510"/>
    <cellStyle name="Input 7 6 2 2 5" xfId="33914"/>
    <cellStyle name="Input 7 6 2 2 6" xfId="36172"/>
    <cellStyle name="Input 7 6 2 2 7" xfId="36090"/>
    <cellStyle name="Input 7 6 2 2 8" xfId="38748"/>
    <cellStyle name="Input 7 6 2 2 9" xfId="41107"/>
    <cellStyle name="Input 7 6 2 3" xfId="18874"/>
    <cellStyle name="Input 7 6 2 3 2" xfId="26808"/>
    <cellStyle name="Input 7 6 2 3 3" xfId="29380"/>
    <cellStyle name="Input 7 6 2 3 4" xfId="31822"/>
    <cellStyle name="Input 7 6 2 3 5" xfId="34226"/>
    <cellStyle name="Input 7 6 2 3 6" xfId="36471"/>
    <cellStyle name="Input 7 6 2 3 7" xfId="24233"/>
    <cellStyle name="Input 7 6 2 3 8" xfId="39060"/>
    <cellStyle name="Input 7 6 2 3 9" xfId="41419"/>
    <cellStyle name="Input 7 6 2 4" xfId="20503"/>
    <cellStyle name="Input 7 6 2 4 2" xfId="28437"/>
    <cellStyle name="Input 7 6 2 4 3" xfId="30994"/>
    <cellStyle name="Input 7 6 2 4 4" xfId="33436"/>
    <cellStyle name="Input 7 6 2 4 5" xfId="35839"/>
    <cellStyle name="Input 7 6 2 4 6" xfId="38037"/>
    <cellStyle name="Input 7 6 2 4 7" xfId="36070"/>
    <cellStyle name="Input 7 6 2 4 8" xfId="40670"/>
    <cellStyle name="Input 7 6 2 4 9" xfId="43028"/>
    <cellStyle name="Input 7 6 2 5" xfId="26043"/>
    <cellStyle name="Input 7 6 2 6" xfId="28717"/>
    <cellStyle name="Input 7 6 2 7" xfId="31186"/>
    <cellStyle name="Input 7 6 2 8" xfId="33628"/>
    <cellStyle name="Input 7 6 2 9" xfId="25574"/>
    <cellStyle name="Input 7 7" xfId="5356"/>
    <cellStyle name="Input 7 8" xfId="5357"/>
    <cellStyle name="Input 7 9" xfId="5358"/>
    <cellStyle name="Input 8" xfId="5359"/>
    <cellStyle name="Input 8 10" xfId="5360"/>
    <cellStyle name="Input 8 11" xfId="5361"/>
    <cellStyle name="Input 8 12" xfId="5362"/>
    <cellStyle name="Input 8 13" xfId="17832"/>
    <cellStyle name="Input 8 13 10" xfId="38478"/>
    <cellStyle name="Input 8 13 11" xfId="40863"/>
    <cellStyle name="Input 8 13 2" xfId="18561"/>
    <cellStyle name="Input 8 13 2 2" xfId="26495"/>
    <cellStyle name="Input 8 13 2 3" xfId="29067"/>
    <cellStyle name="Input 8 13 2 4" xfId="31509"/>
    <cellStyle name="Input 8 13 2 5" xfId="33913"/>
    <cellStyle name="Input 8 13 2 6" xfId="36171"/>
    <cellStyle name="Input 8 13 2 7" xfId="25824"/>
    <cellStyle name="Input 8 13 2 8" xfId="38747"/>
    <cellStyle name="Input 8 13 2 9" xfId="41106"/>
    <cellStyle name="Input 8 13 3" xfId="19763"/>
    <cellStyle name="Input 8 13 3 2" xfId="27697"/>
    <cellStyle name="Input 8 13 3 3" xfId="30269"/>
    <cellStyle name="Input 8 13 3 4" xfId="32711"/>
    <cellStyle name="Input 8 13 3 5" xfId="35115"/>
    <cellStyle name="Input 8 13 3 6" xfId="37350"/>
    <cellStyle name="Input 8 13 3 7" xfId="26157"/>
    <cellStyle name="Input 8 13 3 8" xfId="39949"/>
    <cellStyle name="Input 8 13 3 9" xfId="42308"/>
    <cellStyle name="Input 8 13 4" xfId="20504"/>
    <cellStyle name="Input 8 13 4 2" xfId="28438"/>
    <cellStyle name="Input 8 13 4 3" xfId="30995"/>
    <cellStyle name="Input 8 13 4 4" xfId="33437"/>
    <cellStyle name="Input 8 13 4 5" xfId="35840"/>
    <cellStyle name="Input 8 13 4 6" xfId="38038"/>
    <cellStyle name="Input 8 13 4 7" xfId="20856"/>
    <cellStyle name="Input 8 13 4 8" xfId="40671"/>
    <cellStyle name="Input 8 13 4 9" xfId="43029"/>
    <cellStyle name="Input 8 13 5" xfId="26044"/>
    <cellStyle name="Input 8 13 6" xfId="28718"/>
    <cellStyle name="Input 8 13 7" xfId="31187"/>
    <cellStyle name="Input 8 13 8" xfId="33629"/>
    <cellStyle name="Input 8 13 9" xfId="21938"/>
    <cellStyle name="Input 8 2" xfId="5363"/>
    <cellStyle name="Input 8 2 10" xfId="5364"/>
    <cellStyle name="Input 8 2 11" xfId="17833"/>
    <cellStyle name="Input 8 2 11 10" xfId="38479"/>
    <cellStyle name="Input 8 2 11 11" xfId="40864"/>
    <cellStyle name="Input 8 2 11 2" xfId="19972"/>
    <cellStyle name="Input 8 2 11 2 2" xfId="27906"/>
    <cellStyle name="Input 8 2 11 2 3" xfId="30477"/>
    <cellStyle name="Input 8 2 11 2 4" xfId="32919"/>
    <cellStyle name="Input 8 2 11 2 5" xfId="35323"/>
    <cellStyle name="Input 8 2 11 2 6" xfId="37536"/>
    <cellStyle name="Input 8 2 11 2 7" xfId="33816"/>
    <cellStyle name="Input 8 2 11 2 8" xfId="40157"/>
    <cellStyle name="Input 8 2 11 2 9" xfId="42516"/>
    <cellStyle name="Input 8 2 11 3" xfId="19765"/>
    <cellStyle name="Input 8 2 11 3 2" xfId="27699"/>
    <cellStyle name="Input 8 2 11 3 3" xfId="30271"/>
    <cellStyle name="Input 8 2 11 3 4" xfId="32713"/>
    <cellStyle name="Input 8 2 11 3 5" xfId="35117"/>
    <cellStyle name="Input 8 2 11 3 6" xfId="37352"/>
    <cellStyle name="Input 8 2 11 3 7" xfId="25642"/>
    <cellStyle name="Input 8 2 11 3 8" xfId="39951"/>
    <cellStyle name="Input 8 2 11 3 9" xfId="42310"/>
    <cellStyle name="Input 8 2 11 4" xfId="20505"/>
    <cellStyle name="Input 8 2 11 4 2" xfId="28439"/>
    <cellStyle name="Input 8 2 11 4 3" xfId="30996"/>
    <cellStyle name="Input 8 2 11 4 4" xfId="33438"/>
    <cellStyle name="Input 8 2 11 4 5" xfId="35841"/>
    <cellStyle name="Input 8 2 11 4 6" xfId="38039"/>
    <cellStyle name="Input 8 2 11 4 7" xfId="24053"/>
    <cellStyle name="Input 8 2 11 4 8" xfId="40672"/>
    <cellStyle name="Input 8 2 11 4 9" xfId="43030"/>
    <cellStyle name="Input 8 2 11 5" xfId="26045"/>
    <cellStyle name="Input 8 2 11 6" xfId="28719"/>
    <cellStyle name="Input 8 2 11 7" xfId="31188"/>
    <cellStyle name="Input 8 2 11 8" xfId="33630"/>
    <cellStyle name="Input 8 2 11 9" xfId="23303"/>
    <cellStyle name="Input 8 2 2" xfId="5365"/>
    <cellStyle name="Input 8 2 3" xfId="5366"/>
    <cellStyle name="Input 8 2 4" xfId="5367"/>
    <cellStyle name="Input 8 2 5" xfId="5368"/>
    <cellStyle name="Input 8 2 6" xfId="5369"/>
    <cellStyle name="Input 8 2 7" xfId="5370"/>
    <cellStyle name="Input 8 2 8" xfId="5371"/>
    <cellStyle name="Input 8 2 9" xfId="5372"/>
    <cellStyle name="Input 8 3" xfId="5373"/>
    <cellStyle name="Input 8 3 10" xfId="5374"/>
    <cellStyle name="Input 8 3 11" xfId="17834"/>
    <cellStyle name="Input 8 3 11 10" xfId="38480"/>
    <cellStyle name="Input 8 3 11 11" xfId="40865"/>
    <cellStyle name="Input 8 3 11 2" xfId="19977"/>
    <cellStyle name="Input 8 3 11 2 2" xfId="27911"/>
    <cellStyle name="Input 8 3 11 2 3" xfId="30482"/>
    <cellStyle name="Input 8 3 11 2 4" xfId="32924"/>
    <cellStyle name="Input 8 3 11 2 5" xfId="35328"/>
    <cellStyle name="Input 8 3 11 2 6" xfId="37541"/>
    <cellStyle name="Input 8 3 11 2 7" xfId="33796"/>
    <cellStyle name="Input 8 3 11 2 8" xfId="40162"/>
    <cellStyle name="Input 8 3 11 2 9" xfId="42521"/>
    <cellStyle name="Input 8 3 11 3" xfId="20297"/>
    <cellStyle name="Input 8 3 11 3 2" xfId="28231"/>
    <cellStyle name="Input 8 3 11 3 3" xfId="30802"/>
    <cellStyle name="Input 8 3 11 3 4" xfId="33244"/>
    <cellStyle name="Input 8 3 11 3 5" xfId="35648"/>
    <cellStyle name="Input 8 3 11 3 6" xfId="37850"/>
    <cellStyle name="Input 8 3 11 3 7" xfId="23820"/>
    <cellStyle name="Input 8 3 11 3 8" xfId="40482"/>
    <cellStyle name="Input 8 3 11 3 9" xfId="42841"/>
    <cellStyle name="Input 8 3 11 4" xfId="20506"/>
    <cellStyle name="Input 8 3 11 4 2" xfId="28440"/>
    <cellStyle name="Input 8 3 11 4 3" xfId="30997"/>
    <cellStyle name="Input 8 3 11 4 4" xfId="33439"/>
    <cellStyle name="Input 8 3 11 4 5" xfId="35842"/>
    <cellStyle name="Input 8 3 11 4 6" xfId="38040"/>
    <cellStyle name="Input 8 3 11 4 7" xfId="23862"/>
    <cellStyle name="Input 8 3 11 4 8" xfId="40673"/>
    <cellStyle name="Input 8 3 11 4 9" xfId="43031"/>
    <cellStyle name="Input 8 3 11 5" xfId="26046"/>
    <cellStyle name="Input 8 3 11 6" xfId="28720"/>
    <cellStyle name="Input 8 3 11 7" xfId="31189"/>
    <cellStyle name="Input 8 3 11 8" xfId="33631"/>
    <cellStyle name="Input 8 3 11 9" xfId="24492"/>
    <cellStyle name="Input 8 3 2" xfId="5375"/>
    <cellStyle name="Input 8 3 3" xfId="5376"/>
    <cellStyle name="Input 8 3 4" xfId="5377"/>
    <cellStyle name="Input 8 3 5" xfId="5378"/>
    <cellStyle name="Input 8 3 6" xfId="5379"/>
    <cellStyle name="Input 8 3 7" xfId="5380"/>
    <cellStyle name="Input 8 3 8" xfId="5381"/>
    <cellStyle name="Input 8 3 9" xfId="5382"/>
    <cellStyle name="Input 8 4" xfId="5383"/>
    <cellStyle name="Input 8 4 2" xfId="17835"/>
    <cellStyle name="Input 8 4 2 10" xfId="38481"/>
    <cellStyle name="Input 8 4 2 11" xfId="40866"/>
    <cellStyle name="Input 8 4 2 2" xfId="18560"/>
    <cellStyle name="Input 8 4 2 2 2" xfId="26494"/>
    <cellStyle name="Input 8 4 2 2 3" xfId="29066"/>
    <cellStyle name="Input 8 4 2 2 4" xfId="31508"/>
    <cellStyle name="Input 8 4 2 2 5" xfId="33912"/>
    <cellStyle name="Input 8 4 2 2 6" xfId="36170"/>
    <cellStyle name="Input 8 4 2 2 7" xfId="25822"/>
    <cellStyle name="Input 8 4 2 2 8" xfId="38746"/>
    <cellStyle name="Input 8 4 2 2 9" xfId="41105"/>
    <cellStyle name="Input 8 4 2 3" xfId="20074"/>
    <cellStyle name="Input 8 4 2 3 2" xfId="28008"/>
    <cellStyle name="Input 8 4 2 3 3" xfId="30579"/>
    <cellStyle name="Input 8 4 2 3 4" xfId="33021"/>
    <cellStyle name="Input 8 4 2 3 5" xfId="35425"/>
    <cellStyle name="Input 8 4 2 3 6" xfId="37633"/>
    <cellStyle name="Input 8 4 2 3 7" xfId="24990"/>
    <cellStyle name="Input 8 4 2 3 8" xfId="40259"/>
    <cellStyle name="Input 8 4 2 3 9" xfId="42618"/>
    <cellStyle name="Input 8 4 2 4" xfId="20507"/>
    <cellStyle name="Input 8 4 2 4 2" xfId="28441"/>
    <cellStyle name="Input 8 4 2 4 3" xfId="30998"/>
    <cellStyle name="Input 8 4 2 4 4" xfId="33440"/>
    <cellStyle name="Input 8 4 2 4 5" xfId="35843"/>
    <cellStyle name="Input 8 4 2 4 6" xfId="38041"/>
    <cellStyle name="Input 8 4 2 4 7" xfId="25122"/>
    <cellStyle name="Input 8 4 2 4 8" xfId="40674"/>
    <cellStyle name="Input 8 4 2 4 9" xfId="43032"/>
    <cellStyle name="Input 8 4 2 5" xfId="26047"/>
    <cellStyle name="Input 8 4 2 6" xfId="28721"/>
    <cellStyle name="Input 8 4 2 7" xfId="31190"/>
    <cellStyle name="Input 8 4 2 8" xfId="33632"/>
    <cellStyle name="Input 8 4 2 9" xfId="24199"/>
    <cellStyle name="Input 8 5" xfId="5384"/>
    <cellStyle name="Input 8 5 2" xfId="17836"/>
    <cellStyle name="Input 8 5 2 10" xfId="38482"/>
    <cellStyle name="Input 8 5 2 11" xfId="40867"/>
    <cellStyle name="Input 8 5 2 2" xfId="19976"/>
    <cellStyle name="Input 8 5 2 2 2" xfId="27910"/>
    <cellStyle name="Input 8 5 2 2 3" xfId="30481"/>
    <cellStyle name="Input 8 5 2 2 4" xfId="32923"/>
    <cellStyle name="Input 8 5 2 2 5" xfId="35327"/>
    <cellStyle name="Input 8 5 2 2 6" xfId="37540"/>
    <cellStyle name="Input 8 5 2 2 7" xfId="21576"/>
    <cellStyle name="Input 8 5 2 2 8" xfId="40161"/>
    <cellStyle name="Input 8 5 2 2 9" xfId="42520"/>
    <cellStyle name="Input 8 5 2 3" xfId="18873"/>
    <cellStyle name="Input 8 5 2 3 2" xfId="26807"/>
    <cellStyle name="Input 8 5 2 3 3" xfId="29379"/>
    <cellStyle name="Input 8 5 2 3 4" xfId="31821"/>
    <cellStyle name="Input 8 5 2 3 5" xfId="34225"/>
    <cellStyle name="Input 8 5 2 3 6" xfId="36470"/>
    <cellStyle name="Input 8 5 2 3 7" xfId="24519"/>
    <cellStyle name="Input 8 5 2 3 8" xfId="39059"/>
    <cellStyle name="Input 8 5 2 3 9" xfId="41418"/>
    <cellStyle name="Input 8 5 2 4" xfId="20508"/>
    <cellStyle name="Input 8 5 2 4 2" xfId="28442"/>
    <cellStyle name="Input 8 5 2 4 3" xfId="30999"/>
    <cellStyle name="Input 8 5 2 4 4" xfId="33441"/>
    <cellStyle name="Input 8 5 2 4 5" xfId="35844"/>
    <cellStyle name="Input 8 5 2 4 6" xfId="38042"/>
    <cellStyle name="Input 8 5 2 4 7" xfId="22360"/>
    <cellStyle name="Input 8 5 2 4 8" xfId="40675"/>
    <cellStyle name="Input 8 5 2 4 9" xfId="43033"/>
    <cellStyle name="Input 8 5 2 5" xfId="26048"/>
    <cellStyle name="Input 8 5 2 6" xfId="28722"/>
    <cellStyle name="Input 8 5 2 7" xfId="31191"/>
    <cellStyle name="Input 8 5 2 8" xfId="33633"/>
    <cellStyle name="Input 8 5 2 9" xfId="21538"/>
    <cellStyle name="Input 8 6" xfId="5385"/>
    <cellStyle name="Input 8 6 2" xfId="17837"/>
    <cellStyle name="Input 8 6 2 10" xfId="38483"/>
    <cellStyle name="Input 8 6 2 11" xfId="40868"/>
    <cellStyle name="Input 8 6 2 2" xfId="18559"/>
    <cellStyle name="Input 8 6 2 2 2" xfId="26493"/>
    <cellStyle name="Input 8 6 2 2 3" xfId="29065"/>
    <cellStyle name="Input 8 6 2 2 4" xfId="31507"/>
    <cellStyle name="Input 8 6 2 2 5" xfId="33911"/>
    <cellStyle name="Input 8 6 2 2 6" xfId="36169"/>
    <cellStyle name="Input 8 6 2 2 7" xfId="21036"/>
    <cellStyle name="Input 8 6 2 2 8" xfId="38745"/>
    <cellStyle name="Input 8 6 2 2 9" xfId="41104"/>
    <cellStyle name="Input 8 6 2 3" xfId="19764"/>
    <cellStyle name="Input 8 6 2 3 2" xfId="27698"/>
    <cellStyle name="Input 8 6 2 3 3" xfId="30270"/>
    <cellStyle name="Input 8 6 2 3 4" xfId="32712"/>
    <cellStyle name="Input 8 6 2 3 5" xfId="35116"/>
    <cellStyle name="Input 8 6 2 3 6" xfId="37351"/>
    <cellStyle name="Input 8 6 2 3 7" xfId="21572"/>
    <cellStyle name="Input 8 6 2 3 8" xfId="39950"/>
    <cellStyle name="Input 8 6 2 3 9" xfId="42309"/>
    <cellStyle name="Input 8 6 2 4" xfId="20509"/>
    <cellStyle name="Input 8 6 2 4 2" xfId="28443"/>
    <cellStyle name="Input 8 6 2 4 3" xfId="31000"/>
    <cellStyle name="Input 8 6 2 4 4" xfId="33442"/>
    <cellStyle name="Input 8 6 2 4 5" xfId="35845"/>
    <cellStyle name="Input 8 6 2 4 6" xfId="38043"/>
    <cellStyle name="Input 8 6 2 4 7" xfId="23838"/>
    <cellStyle name="Input 8 6 2 4 8" xfId="40676"/>
    <cellStyle name="Input 8 6 2 4 9" xfId="43034"/>
    <cellStyle name="Input 8 6 2 5" xfId="26049"/>
    <cellStyle name="Input 8 6 2 6" xfId="28723"/>
    <cellStyle name="Input 8 6 2 7" xfId="31192"/>
    <cellStyle name="Input 8 6 2 8" xfId="33634"/>
    <cellStyle name="Input 8 6 2 9" xfId="23304"/>
    <cellStyle name="Input 8 7" xfId="5386"/>
    <cellStyle name="Input 8 8" xfId="5387"/>
    <cellStyle name="Input 8 9" xfId="5388"/>
    <cellStyle name="Input 9" xfId="5389"/>
    <cellStyle name="Input 9 10" xfId="5390"/>
    <cellStyle name="Input 9 11" xfId="5391"/>
    <cellStyle name="Input 9 12" xfId="5392"/>
    <cellStyle name="Input 9 13" xfId="17838"/>
    <cellStyle name="Input 9 13 10" xfId="38484"/>
    <cellStyle name="Input 9 13 11" xfId="40869"/>
    <cellStyle name="Input 9 13 2" xfId="19975"/>
    <cellStyle name="Input 9 13 2 2" xfId="27909"/>
    <cellStyle name="Input 9 13 2 3" xfId="30480"/>
    <cellStyle name="Input 9 13 2 4" xfId="32922"/>
    <cellStyle name="Input 9 13 2 5" xfId="35326"/>
    <cellStyle name="Input 9 13 2 6" xfId="37539"/>
    <cellStyle name="Input 9 13 2 7" xfId="25644"/>
    <cellStyle name="Input 9 13 2 8" xfId="40160"/>
    <cellStyle name="Input 9 13 2 9" xfId="42519"/>
    <cellStyle name="Input 9 13 3" xfId="20296"/>
    <cellStyle name="Input 9 13 3 2" xfId="28230"/>
    <cellStyle name="Input 9 13 3 3" xfId="30801"/>
    <cellStyle name="Input 9 13 3 4" xfId="33243"/>
    <cellStyle name="Input 9 13 3 5" xfId="35647"/>
    <cellStyle name="Input 9 13 3 6" xfId="37849"/>
    <cellStyle name="Input 9 13 3 7" xfId="25093"/>
    <cellStyle name="Input 9 13 3 8" xfId="40481"/>
    <cellStyle name="Input 9 13 3 9" xfId="42840"/>
    <cellStyle name="Input 9 13 4" xfId="20510"/>
    <cellStyle name="Input 9 13 4 2" xfId="28444"/>
    <cellStyle name="Input 9 13 4 3" xfId="31001"/>
    <cellStyle name="Input 9 13 4 4" xfId="33443"/>
    <cellStyle name="Input 9 13 4 5" xfId="35846"/>
    <cellStyle name="Input 9 13 4 6" xfId="38044"/>
    <cellStyle name="Input 9 13 4 7" xfId="21242"/>
    <cellStyle name="Input 9 13 4 8" xfId="40677"/>
    <cellStyle name="Input 9 13 4 9" xfId="43035"/>
    <cellStyle name="Input 9 13 5" xfId="26050"/>
    <cellStyle name="Input 9 13 6" xfId="28724"/>
    <cellStyle name="Input 9 13 7" xfId="31193"/>
    <cellStyle name="Input 9 13 8" xfId="33635"/>
    <cellStyle name="Input 9 13 9" xfId="23305"/>
    <cellStyle name="Input 9 2" xfId="5393"/>
    <cellStyle name="Input 9 2 10" xfId="5394"/>
    <cellStyle name="Input 9 2 11" xfId="17839"/>
    <cellStyle name="Input 9 2 11 10" xfId="38485"/>
    <cellStyle name="Input 9 2 11 11" xfId="40870"/>
    <cellStyle name="Input 9 2 11 2" xfId="18558"/>
    <cellStyle name="Input 9 2 11 2 2" xfId="26492"/>
    <cellStyle name="Input 9 2 11 2 3" xfId="29064"/>
    <cellStyle name="Input 9 2 11 2 4" xfId="31506"/>
    <cellStyle name="Input 9 2 11 2 5" xfId="33910"/>
    <cellStyle name="Input 9 2 11 2 6" xfId="36168"/>
    <cellStyle name="Input 9 2 11 2 7" xfId="25528"/>
    <cellStyle name="Input 9 2 11 2 8" xfId="38744"/>
    <cellStyle name="Input 9 2 11 2 9" xfId="41103"/>
    <cellStyle name="Input 9 2 11 3" xfId="20075"/>
    <cellStyle name="Input 9 2 11 3 2" xfId="28009"/>
    <cellStyle name="Input 9 2 11 3 3" xfId="30580"/>
    <cellStyle name="Input 9 2 11 3 4" xfId="33022"/>
    <cellStyle name="Input 9 2 11 3 5" xfId="35426"/>
    <cellStyle name="Input 9 2 11 3 6" xfId="37634"/>
    <cellStyle name="Input 9 2 11 3 7" xfId="31367"/>
    <cellStyle name="Input 9 2 11 3 8" xfId="40260"/>
    <cellStyle name="Input 9 2 11 3 9" xfId="42619"/>
    <cellStyle name="Input 9 2 11 4" xfId="20511"/>
    <cellStyle name="Input 9 2 11 4 2" xfId="28445"/>
    <cellStyle name="Input 9 2 11 4 3" xfId="31002"/>
    <cellStyle name="Input 9 2 11 4 4" xfId="33444"/>
    <cellStyle name="Input 9 2 11 4 5" xfId="35847"/>
    <cellStyle name="Input 9 2 11 4 6" xfId="38045"/>
    <cellStyle name="Input 9 2 11 4 7" xfId="31384"/>
    <cellStyle name="Input 9 2 11 4 8" xfId="40678"/>
    <cellStyle name="Input 9 2 11 4 9" xfId="43036"/>
    <cellStyle name="Input 9 2 11 5" xfId="26051"/>
    <cellStyle name="Input 9 2 11 6" xfId="28725"/>
    <cellStyle name="Input 9 2 11 7" xfId="31194"/>
    <cellStyle name="Input 9 2 11 8" xfId="33636"/>
    <cellStyle name="Input 9 2 11 9" xfId="23903"/>
    <cellStyle name="Input 9 2 2" xfId="5395"/>
    <cellStyle name="Input 9 2 3" xfId="5396"/>
    <cellStyle name="Input 9 2 4" xfId="5397"/>
    <cellStyle name="Input 9 2 5" xfId="5398"/>
    <cellStyle name="Input 9 2 6" xfId="5399"/>
    <cellStyle name="Input 9 2 7" xfId="5400"/>
    <cellStyle name="Input 9 2 8" xfId="5401"/>
    <cellStyle name="Input 9 2 9" xfId="5402"/>
    <cellStyle name="Input 9 3" xfId="5403"/>
    <cellStyle name="Input 9 3 10" xfId="5404"/>
    <cellStyle name="Input 9 3 11" xfId="17840"/>
    <cellStyle name="Input 9 3 11 10" xfId="38486"/>
    <cellStyle name="Input 9 3 11 11" xfId="40871"/>
    <cellStyle name="Input 9 3 11 2" xfId="19974"/>
    <cellStyle name="Input 9 3 11 2 2" xfId="27908"/>
    <cellStyle name="Input 9 3 11 2 3" xfId="30479"/>
    <cellStyle name="Input 9 3 11 2 4" xfId="32921"/>
    <cellStyle name="Input 9 3 11 2 5" xfId="35325"/>
    <cellStyle name="Input 9 3 11 2 6" xfId="37538"/>
    <cellStyle name="Input 9 3 11 2 7" xfId="20807"/>
    <cellStyle name="Input 9 3 11 2 8" xfId="40159"/>
    <cellStyle name="Input 9 3 11 2 9" xfId="42518"/>
    <cellStyle name="Input 9 3 11 3" xfId="18872"/>
    <cellStyle name="Input 9 3 11 3 2" xfId="26806"/>
    <cellStyle name="Input 9 3 11 3 3" xfId="29378"/>
    <cellStyle name="Input 9 3 11 3 4" xfId="31820"/>
    <cellStyle name="Input 9 3 11 3 5" xfId="34224"/>
    <cellStyle name="Input 9 3 11 3 6" xfId="36469"/>
    <cellStyle name="Input 9 3 11 3 7" xfId="23412"/>
    <cellStyle name="Input 9 3 11 3 8" xfId="39058"/>
    <cellStyle name="Input 9 3 11 3 9" xfId="41417"/>
    <cellStyle name="Input 9 3 11 4" xfId="20512"/>
    <cellStyle name="Input 9 3 11 4 2" xfId="28446"/>
    <cellStyle name="Input 9 3 11 4 3" xfId="31003"/>
    <cellStyle name="Input 9 3 11 4 4" xfId="33445"/>
    <cellStyle name="Input 9 3 11 4 5" xfId="35848"/>
    <cellStyle name="Input 9 3 11 4 6" xfId="38046"/>
    <cellStyle name="Input 9 3 11 4 7" xfId="25750"/>
    <cellStyle name="Input 9 3 11 4 8" xfId="40679"/>
    <cellStyle name="Input 9 3 11 4 9" xfId="43037"/>
    <cellStyle name="Input 9 3 11 5" xfId="26052"/>
    <cellStyle name="Input 9 3 11 6" xfId="28726"/>
    <cellStyle name="Input 9 3 11 7" xfId="31195"/>
    <cellStyle name="Input 9 3 11 8" xfId="33637"/>
    <cellStyle name="Input 9 3 11 9" xfId="25041"/>
    <cellStyle name="Input 9 3 2" xfId="5405"/>
    <cellStyle name="Input 9 3 3" xfId="5406"/>
    <cellStyle name="Input 9 3 4" xfId="5407"/>
    <cellStyle name="Input 9 3 5" xfId="5408"/>
    <cellStyle name="Input 9 3 6" xfId="5409"/>
    <cellStyle name="Input 9 3 7" xfId="5410"/>
    <cellStyle name="Input 9 3 8" xfId="5411"/>
    <cellStyle name="Input 9 3 9" xfId="5412"/>
    <cellStyle name="Input 9 4" xfId="5413"/>
    <cellStyle name="Input 9 4 2" xfId="17841"/>
    <cellStyle name="Input 9 4 2 10" xfId="38487"/>
    <cellStyle name="Input 9 4 2 11" xfId="40872"/>
    <cellStyle name="Input 9 4 2 2" xfId="18557"/>
    <cellStyle name="Input 9 4 2 2 2" xfId="26491"/>
    <cellStyle name="Input 9 4 2 2 3" xfId="29063"/>
    <cellStyle name="Input 9 4 2 2 4" xfId="31505"/>
    <cellStyle name="Input 9 4 2 2 5" xfId="33909"/>
    <cellStyle name="Input 9 4 2 2 6" xfId="36167"/>
    <cellStyle name="Input 9 4 2 2 7" xfId="23354"/>
    <cellStyle name="Input 9 4 2 2 8" xfId="38743"/>
    <cellStyle name="Input 9 4 2 2 9" xfId="41102"/>
    <cellStyle name="Input 9 4 2 3" xfId="20295"/>
    <cellStyle name="Input 9 4 2 3 2" xfId="28229"/>
    <cellStyle name="Input 9 4 2 3 3" xfId="30800"/>
    <cellStyle name="Input 9 4 2 3 4" xfId="33242"/>
    <cellStyle name="Input 9 4 2 3 5" xfId="35646"/>
    <cellStyle name="Input 9 4 2 3 6" xfId="37848"/>
    <cellStyle name="Input 9 4 2 3 7" xfId="21505"/>
    <cellStyle name="Input 9 4 2 3 8" xfId="40480"/>
    <cellStyle name="Input 9 4 2 3 9" xfId="42839"/>
    <cellStyle name="Input 9 4 2 4" xfId="20513"/>
    <cellStyle name="Input 9 4 2 4 2" xfId="28447"/>
    <cellStyle name="Input 9 4 2 4 3" xfId="31004"/>
    <cellStyle name="Input 9 4 2 4 4" xfId="33446"/>
    <cellStyle name="Input 9 4 2 4 5" xfId="35849"/>
    <cellStyle name="Input 9 4 2 4 6" xfId="38047"/>
    <cellStyle name="Input 9 4 2 4 7" xfId="25011"/>
    <cellStyle name="Input 9 4 2 4 8" xfId="40680"/>
    <cellStyle name="Input 9 4 2 4 9" xfId="43038"/>
    <cellStyle name="Input 9 4 2 5" xfId="26053"/>
    <cellStyle name="Input 9 4 2 6" xfId="28727"/>
    <cellStyle name="Input 9 4 2 7" xfId="31196"/>
    <cellStyle name="Input 9 4 2 8" xfId="33638"/>
    <cellStyle name="Input 9 4 2 9" xfId="25189"/>
    <cellStyle name="Input 9 5" xfId="5414"/>
    <cellStyle name="Input 9 5 2" xfId="17842"/>
    <cellStyle name="Input 9 5 2 10" xfId="38488"/>
    <cellStyle name="Input 9 5 2 11" xfId="40873"/>
    <cellStyle name="Input 9 5 2 2" xfId="19973"/>
    <cellStyle name="Input 9 5 2 2 2" xfId="27907"/>
    <cellStyle name="Input 9 5 2 2 3" xfId="30478"/>
    <cellStyle name="Input 9 5 2 2 4" xfId="32920"/>
    <cellStyle name="Input 9 5 2 2 5" xfId="35324"/>
    <cellStyle name="Input 9 5 2 2 6" xfId="37537"/>
    <cellStyle name="Input 9 5 2 2 7" xfId="24281"/>
    <cellStyle name="Input 9 5 2 2 8" xfId="40158"/>
    <cellStyle name="Input 9 5 2 2 9" xfId="42517"/>
    <cellStyle name="Input 9 5 2 3" xfId="19762"/>
    <cellStyle name="Input 9 5 2 3 2" xfId="27696"/>
    <cellStyle name="Input 9 5 2 3 3" xfId="30268"/>
    <cellStyle name="Input 9 5 2 3 4" xfId="32710"/>
    <cellStyle name="Input 9 5 2 3 5" xfId="35114"/>
    <cellStyle name="Input 9 5 2 3 6" xfId="37349"/>
    <cellStyle name="Input 9 5 2 3 7" xfId="21210"/>
    <cellStyle name="Input 9 5 2 3 8" xfId="39948"/>
    <cellStyle name="Input 9 5 2 3 9" xfId="42307"/>
    <cellStyle name="Input 9 5 2 4" xfId="20514"/>
    <cellStyle name="Input 9 5 2 4 2" xfId="28448"/>
    <cellStyle name="Input 9 5 2 4 3" xfId="31005"/>
    <cellStyle name="Input 9 5 2 4 4" xfId="33447"/>
    <cellStyle name="Input 9 5 2 4 5" xfId="35850"/>
    <cellStyle name="Input 9 5 2 4 6" xfId="38048"/>
    <cellStyle name="Input 9 5 2 4 7" xfId="26181"/>
    <cellStyle name="Input 9 5 2 4 8" xfId="40681"/>
    <cellStyle name="Input 9 5 2 4 9" xfId="43039"/>
    <cellStyle name="Input 9 5 2 5" xfId="26054"/>
    <cellStyle name="Input 9 5 2 6" xfId="28728"/>
    <cellStyle name="Input 9 5 2 7" xfId="31197"/>
    <cellStyle name="Input 9 5 2 8" xfId="33639"/>
    <cellStyle name="Input 9 5 2 9" xfId="25326"/>
    <cellStyle name="Input 9 6" xfId="5415"/>
    <cellStyle name="Input 9 6 2" xfId="17843"/>
    <cellStyle name="Input 9 6 2 10" xfId="38489"/>
    <cellStyle name="Input 9 6 2 11" xfId="40874"/>
    <cellStyle name="Input 9 6 2 2" xfId="18556"/>
    <cellStyle name="Input 9 6 2 2 2" xfId="26490"/>
    <cellStyle name="Input 9 6 2 2 3" xfId="29062"/>
    <cellStyle name="Input 9 6 2 2 4" xfId="31504"/>
    <cellStyle name="Input 9 6 2 2 5" xfId="33908"/>
    <cellStyle name="Input 9 6 2 2 6" xfId="36166"/>
    <cellStyle name="Input 9 6 2 2 7" xfId="24624"/>
    <cellStyle name="Input 9 6 2 2 8" xfId="38742"/>
    <cellStyle name="Input 9 6 2 2 9" xfId="41101"/>
    <cellStyle name="Input 9 6 2 3" xfId="18662"/>
    <cellStyle name="Input 9 6 2 3 2" xfId="26596"/>
    <cellStyle name="Input 9 6 2 3 3" xfId="29168"/>
    <cellStyle name="Input 9 6 2 3 4" xfId="31610"/>
    <cellStyle name="Input 9 6 2 3 5" xfId="34014"/>
    <cellStyle name="Input 9 6 2 3 6" xfId="36266"/>
    <cellStyle name="Input 9 6 2 3 7" xfId="23375"/>
    <cellStyle name="Input 9 6 2 3 8" xfId="38848"/>
    <cellStyle name="Input 9 6 2 3 9" xfId="41207"/>
    <cellStyle name="Input 9 6 2 4" xfId="20515"/>
    <cellStyle name="Input 9 6 2 4 2" xfId="28449"/>
    <cellStyle name="Input 9 6 2 4 3" xfId="31006"/>
    <cellStyle name="Input 9 6 2 4 4" xfId="33448"/>
    <cellStyle name="Input 9 6 2 4 5" xfId="35851"/>
    <cellStyle name="Input 9 6 2 4 6" xfId="38049"/>
    <cellStyle name="Input 9 6 2 4 7" xfId="31408"/>
    <cellStyle name="Input 9 6 2 4 8" xfId="40682"/>
    <cellStyle name="Input 9 6 2 4 9" xfId="43040"/>
    <cellStyle name="Input 9 6 2 5" xfId="26055"/>
    <cellStyle name="Input 9 6 2 6" xfId="28729"/>
    <cellStyle name="Input 9 6 2 7" xfId="31198"/>
    <cellStyle name="Input 9 6 2 8" xfId="33640"/>
    <cellStyle name="Input 9 6 2 9" xfId="24200"/>
    <cellStyle name="Input 9 7" xfId="5416"/>
    <cellStyle name="Input 9 8" xfId="5417"/>
    <cellStyle name="Input 9 9" xfId="5418"/>
    <cellStyle name="Labels - Style3" xfId="43315"/>
    <cellStyle name="Link Currency (0)" xfId="67"/>
    <cellStyle name="Link Currency (2)" xfId="68"/>
    <cellStyle name="Link Units (0)" xfId="69"/>
    <cellStyle name="Link Units (1)" xfId="70"/>
    <cellStyle name="Link Units (2)" xfId="71"/>
    <cellStyle name="Linked Cell" xfId="192" builtinId="24" customBuiltin="1"/>
    <cellStyle name="Linked Cell 10" xfId="14896"/>
    <cellStyle name="Linked Cell 11" xfId="14905"/>
    <cellStyle name="Linked Cell 2" xfId="72"/>
    <cellStyle name="Linked Cell 2 10" xfId="5419"/>
    <cellStyle name="Linked Cell 2 2" xfId="5420"/>
    <cellStyle name="Linked Cell 2 2 2" xfId="17845"/>
    <cellStyle name="Linked Cell 2 3" xfId="5421"/>
    <cellStyle name="Linked Cell 2 3 2" xfId="17846"/>
    <cellStyle name="Linked Cell 2 4" xfId="5422"/>
    <cellStyle name="Linked Cell 2 4 2" xfId="17847"/>
    <cellStyle name="Linked Cell 2 5" xfId="5423"/>
    <cellStyle name="Linked Cell 2 5 2" xfId="17848"/>
    <cellStyle name="Linked Cell 2 6" xfId="5424"/>
    <cellStyle name="Linked Cell 2 6 2" xfId="17849"/>
    <cellStyle name="Linked Cell 2 7" xfId="14897"/>
    <cellStyle name="Linked Cell 2 8" xfId="14904"/>
    <cellStyle name="Linked Cell 2 9" xfId="17844"/>
    <cellStyle name="Linked Cell 3" xfId="5425"/>
    <cellStyle name="Linked Cell 3 2" xfId="5426"/>
    <cellStyle name="Linked Cell 3 2 2" xfId="17851"/>
    <cellStyle name="Linked Cell 3 3" xfId="5427"/>
    <cellStyle name="Linked Cell 3 3 2" xfId="17852"/>
    <cellStyle name="Linked Cell 3 4" xfId="5428"/>
    <cellStyle name="Linked Cell 3 4 2" xfId="17853"/>
    <cellStyle name="Linked Cell 3 5" xfId="5429"/>
    <cellStyle name="Linked Cell 3 5 2" xfId="17854"/>
    <cellStyle name="Linked Cell 3 6" xfId="5430"/>
    <cellStyle name="Linked Cell 3 6 2" xfId="17855"/>
    <cellStyle name="Linked Cell 3 7" xfId="17850"/>
    <cellStyle name="Linked Cell 4" xfId="5431"/>
    <cellStyle name="Linked Cell 4 2" xfId="5432"/>
    <cellStyle name="Linked Cell 4 2 2" xfId="17857"/>
    <cellStyle name="Linked Cell 4 3" xfId="5433"/>
    <cellStyle name="Linked Cell 4 3 2" xfId="17858"/>
    <cellStyle name="Linked Cell 4 4" xfId="5434"/>
    <cellStyle name="Linked Cell 4 4 2" xfId="17859"/>
    <cellStyle name="Linked Cell 4 5" xfId="5435"/>
    <cellStyle name="Linked Cell 4 5 2" xfId="17860"/>
    <cellStyle name="Linked Cell 4 6" xfId="5436"/>
    <cellStyle name="Linked Cell 4 6 2" xfId="17861"/>
    <cellStyle name="Linked Cell 4 7" xfId="17856"/>
    <cellStyle name="Linked Cell 5" xfId="5437"/>
    <cellStyle name="Linked Cell 5 2" xfId="5438"/>
    <cellStyle name="Linked Cell 5 2 2" xfId="17863"/>
    <cellStyle name="Linked Cell 5 3" xfId="5439"/>
    <cellStyle name="Linked Cell 5 3 2" xfId="17864"/>
    <cellStyle name="Linked Cell 5 4" xfId="5440"/>
    <cellStyle name="Linked Cell 5 4 2" xfId="17865"/>
    <cellStyle name="Linked Cell 5 5" xfId="5441"/>
    <cellStyle name="Linked Cell 5 5 2" xfId="17866"/>
    <cellStyle name="Linked Cell 5 6" xfId="5442"/>
    <cellStyle name="Linked Cell 5 6 2" xfId="17867"/>
    <cellStyle name="Linked Cell 5 7" xfId="17862"/>
    <cellStyle name="Linked Cell 6" xfId="5443"/>
    <cellStyle name="Linked Cell 6 2" xfId="5444"/>
    <cellStyle name="Linked Cell 6 2 2" xfId="17869"/>
    <cellStyle name="Linked Cell 6 3" xfId="5445"/>
    <cellStyle name="Linked Cell 6 3 2" xfId="17870"/>
    <cellStyle name="Linked Cell 6 4" xfId="5446"/>
    <cellStyle name="Linked Cell 6 4 2" xfId="17871"/>
    <cellStyle name="Linked Cell 6 5" xfId="5447"/>
    <cellStyle name="Linked Cell 6 5 2" xfId="17872"/>
    <cellStyle name="Linked Cell 6 6" xfId="5448"/>
    <cellStyle name="Linked Cell 6 6 2" xfId="17873"/>
    <cellStyle name="Linked Cell 6 7" xfId="17868"/>
    <cellStyle name="Linked Cell 7" xfId="5449"/>
    <cellStyle name="Linked Cell 7 2" xfId="5450"/>
    <cellStyle name="Linked Cell 7 2 2" xfId="17875"/>
    <cellStyle name="Linked Cell 7 3" xfId="5451"/>
    <cellStyle name="Linked Cell 7 3 2" xfId="17876"/>
    <cellStyle name="Linked Cell 7 4" xfId="5452"/>
    <cellStyle name="Linked Cell 7 4 2" xfId="17877"/>
    <cellStyle name="Linked Cell 7 5" xfId="5453"/>
    <cellStyle name="Linked Cell 7 5 2" xfId="17878"/>
    <cellStyle name="Linked Cell 7 6" xfId="5454"/>
    <cellStyle name="Linked Cell 7 6 2" xfId="17879"/>
    <cellStyle name="Linked Cell 7 7" xfId="17874"/>
    <cellStyle name="Linked Cell 8" xfId="5455"/>
    <cellStyle name="Linked Cell 8 2" xfId="5456"/>
    <cellStyle name="Linked Cell 8 2 2" xfId="17881"/>
    <cellStyle name="Linked Cell 8 3" xfId="5457"/>
    <cellStyle name="Linked Cell 8 3 2" xfId="17882"/>
    <cellStyle name="Linked Cell 8 4" xfId="5458"/>
    <cellStyle name="Linked Cell 8 4 2" xfId="17883"/>
    <cellStyle name="Linked Cell 8 5" xfId="5459"/>
    <cellStyle name="Linked Cell 8 5 2" xfId="17884"/>
    <cellStyle name="Linked Cell 8 6" xfId="5460"/>
    <cellStyle name="Linked Cell 8 6 2" xfId="17885"/>
    <cellStyle name="Linked Cell 8 7" xfId="17880"/>
    <cellStyle name="Linked Cell 9" xfId="5461"/>
    <cellStyle name="Linked Cell 9 2" xfId="5462"/>
    <cellStyle name="Linked Cell 9 2 2" xfId="17887"/>
    <cellStyle name="Linked Cell 9 3" xfId="5463"/>
    <cellStyle name="Linked Cell 9 3 2" xfId="17888"/>
    <cellStyle name="Linked Cell 9 4" xfId="5464"/>
    <cellStyle name="Linked Cell 9 4 2" xfId="17889"/>
    <cellStyle name="Linked Cell 9 5" xfId="5465"/>
    <cellStyle name="Linked Cell 9 5 2" xfId="17890"/>
    <cellStyle name="Linked Cell 9 6" xfId="5466"/>
    <cellStyle name="Linked Cell 9 6 2" xfId="17891"/>
    <cellStyle name="Linked Cell 9 7" xfId="17886"/>
    <cellStyle name="Locked" xfId="43443"/>
    <cellStyle name="Neutral 10" xfId="14898"/>
    <cellStyle name="Neutral 11" xfId="14903"/>
    <cellStyle name="Neutral 12" xfId="201"/>
    <cellStyle name="Neutral 2" xfId="73"/>
    <cellStyle name="Neutral 2 10" xfId="5467"/>
    <cellStyle name="Neutral 2 11" xfId="43261"/>
    <cellStyle name="Neutral 2 2" xfId="5468"/>
    <cellStyle name="Neutral 2 2 2" xfId="17893"/>
    <cellStyle name="Neutral 2 3" xfId="5469"/>
    <cellStyle name="Neutral 2 3 2" xfId="17894"/>
    <cellStyle name="Neutral 2 4" xfId="5470"/>
    <cellStyle name="Neutral 2 4 2" xfId="17895"/>
    <cellStyle name="Neutral 2 5" xfId="5471"/>
    <cellStyle name="Neutral 2 5 2" xfId="17896"/>
    <cellStyle name="Neutral 2 6" xfId="5472"/>
    <cellStyle name="Neutral 2 6 2" xfId="17897"/>
    <cellStyle name="Neutral 2 7" xfId="14899"/>
    <cellStyle name="Neutral 2 8" xfId="14902"/>
    <cellStyle name="Neutral 2 9" xfId="17892"/>
    <cellStyle name="Neutral 3" xfId="5473"/>
    <cellStyle name="Neutral 3 2" xfId="5474"/>
    <cellStyle name="Neutral 3 2 2" xfId="17899"/>
    <cellStyle name="Neutral 3 3" xfId="5475"/>
    <cellStyle name="Neutral 3 3 2" xfId="17900"/>
    <cellStyle name="Neutral 3 4" xfId="5476"/>
    <cellStyle name="Neutral 3 4 2" xfId="17901"/>
    <cellStyle name="Neutral 3 5" xfId="5477"/>
    <cellStyle name="Neutral 3 5 2" xfId="17902"/>
    <cellStyle name="Neutral 3 6" xfId="5478"/>
    <cellStyle name="Neutral 3 6 2" xfId="17903"/>
    <cellStyle name="Neutral 3 7" xfId="17898"/>
    <cellStyle name="Neutral 4" xfId="5479"/>
    <cellStyle name="Neutral 4 2" xfId="5480"/>
    <cellStyle name="Neutral 4 2 2" xfId="17905"/>
    <cellStyle name="Neutral 4 3" xfId="5481"/>
    <cellStyle name="Neutral 4 3 2" xfId="17906"/>
    <cellStyle name="Neutral 4 4" xfId="5482"/>
    <cellStyle name="Neutral 4 4 2" xfId="17907"/>
    <cellStyle name="Neutral 4 5" xfId="5483"/>
    <cellStyle name="Neutral 4 5 2" xfId="17908"/>
    <cellStyle name="Neutral 4 6" xfId="5484"/>
    <cellStyle name="Neutral 4 6 2" xfId="17909"/>
    <cellStyle name="Neutral 4 7" xfId="17904"/>
    <cellStyle name="Neutral 5" xfId="5485"/>
    <cellStyle name="Neutral 5 2" xfId="5486"/>
    <cellStyle name="Neutral 5 2 2" xfId="17911"/>
    <cellStyle name="Neutral 5 3" xfId="5487"/>
    <cellStyle name="Neutral 5 3 2" xfId="17912"/>
    <cellStyle name="Neutral 5 4" xfId="5488"/>
    <cellStyle name="Neutral 5 4 2" xfId="17913"/>
    <cellStyle name="Neutral 5 5" xfId="5489"/>
    <cellStyle name="Neutral 5 5 2" xfId="17914"/>
    <cellStyle name="Neutral 5 6" xfId="5490"/>
    <cellStyle name="Neutral 5 6 2" xfId="17915"/>
    <cellStyle name="Neutral 5 7" xfId="17910"/>
    <cellStyle name="Neutral 6" xfId="5491"/>
    <cellStyle name="Neutral 6 2" xfId="5492"/>
    <cellStyle name="Neutral 6 2 2" xfId="17917"/>
    <cellStyle name="Neutral 6 3" xfId="5493"/>
    <cellStyle name="Neutral 6 3 2" xfId="17918"/>
    <cellStyle name="Neutral 6 4" xfId="5494"/>
    <cellStyle name="Neutral 6 4 2" xfId="17919"/>
    <cellStyle name="Neutral 6 5" xfId="5495"/>
    <cellStyle name="Neutral 6 5 2" xfId="17920"/>
    <cellStyle name="Neutral 6 6" xfId="5496"/>
    <cellStyle name="Neutral 6 6 2" xfId="17921"/>
    <cellStyle name="Neutral 6 7" xfId="17916"/>
    <cellStyle name="Neutral 7" xfId="5497"/>
    <cellStyle name="Neutral 7 2" xfId="5498"/>
    <cellStyle name="Neutral 7 2 2" xfId="17923"/>
    <cellStyle name="Neutral 7 3" xfId="5499"/>
    <cellStyle name="Neutral 7 3 2" xfId="17924"/>
    <cellStyle name="Neutral 7 4" xfId="5500"/>
    <cellStyle name="Neutral 7 4 2" xfId="17925"/>
    <cellStyle name="Neutral 7 5" xfId="5501"/>
    <cellStyle name="Neutral 7 5 2" xfId="17926"/>
    <cellStyle name="Neutral 7 6" xfId="5502"/>
    <cellStyle name="Neutral 7 6 2" xfId="17927"/>
    <cellStyle name="Neutral 7 7" xfId="17922"/>
    <cellStyle name="Neutral 8" xfId="5503"/>
    <cellStyle name="Neutral 8 2" xfId="5504"/>
    <cellStyle name="Neutral 8 2 2" xfId="17929"/>
    <cellStyle name="Neutral 8 3" xfId="5505"/>
    <cellStyle name="Neutral 8 3 2" xfId="17930"/>
    <cellStyle name="Neutral 8 4" xfId="5506"/>
    <cellStyle name="Neutral 8 4 2" xfId="17931"/>
    <cellStyle name="Neutral 8 5" xfId="5507"/>
    <cellStyle name="Neutral 8 5 2" xfId="17932"/>
    <cellStyle name="Neutral 8 6" xfId="5508"/>
    <cellStyle name="Neutral 8 6 2" xfId="17933"/>
    <cellStyle name="Neutral 8 7" xfId="17928"/>
    <cellStyle name="Neutral 9" xfId="5509"/>
    <cellStyle name="Neutral 9 2" xfId="5510"/>
    <cellStyle name="Neutral 9 2 2" xfId="17935"/>
    <cellStyle name="Neutral 9 3" xfId="5511"/>
    <cellStyle name="Neutral 9 3 2" xfId="17936"/>
    <cellStyle name="Neutral 9 4" xfId="5512"/>
    <cellStyle name="Neutral 9 4 2" xfId="17937"/>
    <cellStyle name="Neutral 9 5" xfId="5513"/>
    <cellStyle name="Neutral 9 5 2" xfId="17938"/>
    <cellStyle name="Neutral 9 6" xfId="5514"/>
    <cellStyle name="Neutral 9 6 2" xfId="17939"/>
    <cellStyle name="Neutral 9 7" xfId="17934"/>
    <cellStyle name="NEW" xfId="74"/>
    <cellStyle name="no dec" xfId="43444"/>
    <cellStyle name="Normal" xfId="0" builtinId="0"/>
    <cellStyle name="Normal - Style1" xfId="75"/>
    <cellStyle name="Normal - Style1 2" xfId="43316"/>
    <cellStyle name="Normal 10" xfId="95"/>
    <cellStyle name="Normal 10 10" xfId="5515"/>
    <cellStyle name="Normal 10 11" xfId="5516"/>
    <cellStyle name="Normal 10 12" xfId="5517"/>
    <cellStyle name="Normal 10 13" xfId="5518"/>
    <cellStyle name="Normal 10 14" xfId="5519"/>
    <cellStyle name="Normal 10 15" xfId="5520"/>
    <cellStyle name="Normal 10 16" xfId="5521"/>
    <cellStyle name="Normal 10 17" xfId="5522"/>
    <cellStyle name="Normal 10 18" xfId="5523"/>
    <cellStyle name="Normal 10 19" xfId="5524"/>
    <cellStyle name="Normal 10 2" xfId="165"/>
    <cellStyle name="Normal 10 2 2" xfId="17940"/>
    <cellStyle name="Normal 10 2 3" xfId="5525"/>
    <cellStyle name="Normal 10 2 4" xfId="43216"/>
    <cellStyle name="Normal 10 20" xfId="5526"/>
    <cellStyle name="Normal 10 21" xfId="18348"/>
    <cellStyle name="Normal 10 21 2" xfId="18430"/>
    <cellStyle name="Normal 10 21 2 2" xfId="26364"/>
    <cellStyle name="Normal 10 21 3" xfId="20719"/>
    <cellStyle name="Normal 10 21 4" xfId="26282"/>
    <cellStyle name="Normal 10 22" xfId="18389"/>
    <cellStyle name="Normal 10 22 2" xfId="26323"/>
    <cellStyle name="Normal 10 23" xfId="18480"/>
    <cellStyle name="Normal 10 23 2" xfId="26414"/>
    <cellStyle name="Normal 10 24" xfId="20678"/>
    <cellStyle name="Normal 10 25" xfId="20775"/>
    <cellStyle name="Normal 10 26" xfId="248"/>
    <cellStyle name="Normal 10 27" xfId="43208"/>
    <cellStyle name="Normal 10 28" xfId="43340"/>
    <cellStyle name="Normal 10 29" xfId="43358"/>
    <cellStyle name="Normal 10 3" xfId="156"/>
    <cellStyle name="Normal 10 3 2" xfId="17941"/>
    <cellStyle name="Normal 10 3 2 2" xfId="43577"/>
    <cellStyle name="Normal 10 3 3" xfId="5527"/>
    <cellStyle name="Normal 10 30" xfId="43445"/>
    <cellStyle name="Normal 10 31" xfId="43519"/>
    <cellStyle name="Normal 10 32" xfId="43534"/>
    <cellStyle name="Normal 10 4" xfId="5528"/>
    <cellStyle name="Normal 10 4 2" xfId="17942"/>
    <cellStyle name="Normal 10 5" xfId="5529"/>
    <cellStyle name="Normal 10 5 2" xfId="17943"/>
    <cellStyle name="Normal 10 6" xfId="5530"/>
    <cellStyle name="Normal 10 7" xfId="5531"/>
    <cellStyle name="Normal 10 8" xfId="5532"/>
    <cellStyle name="Normal 10 9" xfId="5533"/>
    <cellStyle name="Normal 11" xfId="99"/>
    <cellStyle name="Normal 11 10" xfId="18314"/>
    <cellStyle name="Normal 11 10 2" xfId="18355"/>
    <cellStyle name="Normal 11 10 2 2" xfId="18437"/>
    <cellStyle name="Normal 11 10 2 2 2" xfId="26371"/>
    <cellStyle name="Normal 11 10 2 3" xfId="20726"/>
    <cellStyle name="Normal 11 10 2 4" xfId="26289"/>
    <cellStyle name="Normal 11 10 3" xfId="18396"/>
    <cellStyle name="Normal 11 10 3 2" xfId="26330"/>
    <cellStyle name="Normal 11 10 4" xfId="20416"/>
    <cellStyle name="Normal 11 10 4 2" xfId="28350"/>
    <cellStyle name="Normal 11 10 5" xfId="20685"/>
    <cellStyle name="Normal 11 10 6" xfId="26248"/>
    <cellStyle name="Normal 11 11" xfId="5534"/>
    <cellStyle name="Normal 11 12" xfId="43217"/>
    <cellStyle name="Normal 11 2" xfId="166"/>
    <cellStyle name="Normal 11 2 2" xfId="17945"/>
    <cellStyle name="Normal 11 2 3" xfId="5535"/>
    <cellStyle name="Normal 11 3" xfId="5536"/>
    <cellStyle name="Normal 11 3 2" xfId="17946"/>
    <cellStyle name="Normal 11 4" xfId="5537"/>
    <cellStyle name="Normal 11 4 2" xfId="17947"/>
    <cellStyle name="Normal 11 5" xfId="5538"/>
    <cellStyle name="Normal 11 5 2" xfId="17948"/>
    <cellStyle name="Normal 11 6" xfId="5539"/>
    <cellStyle name="Normal 11 6 10" xfId="5540"/>
    <cellStyle name="Normal 11 6 11" xfId="17949"/>
    <cellStyle name="Normal 11 6 2" xfId="5541"/>
    <cellStyle name="Normal 11 6 3" xfId="5542"/>
    <cellStyle name="Normal 11 6 4" xfId="5543"/>
    <cellStyle name="Normal 11 6 5" xfId="5544"/>
    <cellStyle name="Normal 11 6 6" xfId="5545"/>
    <cellStyle name="Normal 11 6 7" xfId="5546"/>
    <cellStyle name="Normal 11 6 8" xfId="5547"/>
    <cellStyle name="Normal 11 6 9" xfId="5548"/>
    <cellStyle name="Normal 11 7" xfId="5549"/>
    <cellStyle name="Normal 11 7 2" xfId="17950"/>
    <cellStyle name="Normal 11 8" xfId="5550"/>
    <cellStyle name="Normal 11 8 2" xfId="174"/>
    <cellStyle name="Normal 11 8 2 2" xfId="18353"/>
    <cellStyle name="Normal 11 8 2 2 2" xfId="18435"/>
    <cellStyle name="Normal 11 8 2 2 2 2" xfId="26369"/>
    <cellStyle name="Normal 11 8 2 2 3" xfId="20724"/>
    <cellStyle name="Normal 11 8 2 2 4" xfId="26287"/>
    <cellStyle name="Normal 11 8 2 3" xfId="18394"/>
    <cellStyle name="Normal 11 8 2 3 2" xfId="26328"/>
    <cellStyle name="Normal 11 8 2 4" xfId="176"/>
    <cellStyle name="Normal 11 8 2 4 2" xfId="28312"/>
    <cellStyle name="Normal 11 8 2 4 3" xfId="20378"/>
    <cellStyle name="Normal 11 8 2 4 4" xfId="43569"/>
    <cellStyle name="Normal 11 8 2 5" xfId="20683"/>
    <cellStyle name="Normal 11 8 2 6" xfId="26057"/>
    <cellStyle name="Normal 11 8 2 7" xfId="17951"/>
    <cellStyle name="Normal 11 8 2 8" xfId="43570"/>
    <cellStyle name="Normal 11 8 3" xfId="18315"/>
    <cellStyle name="Normal 11 8 3 2" xfId="18356"/>
    <cellStyle name="Normal 11 8 3 2 2" xfId="18438"/>
    <cellStyle name="Normal 11 8 3 2 2 2" xfId="26372"/>
    <cellStyle name="Normal 11 8 3 2 3" xfId="20727"/>
    <cellStyle name="Normal 11 8 3 2 4" xfId="26290"/>
    <cellStyle name="Normal 11 8 3 3" xfId="18397"/>
    <cellStyle name="Normal 11 8 3 3 2" xfId="26331"/>
    <cellStyle name="Normal 11 8 3 4" xfId="20417"/>
    <cellStyle name="Normal 11 8 3 4 2" xfId="28351"/>
    <cellStyle name="Normal 11 8 3 5" xfId="20686"/>
    <cellStyle name="Normal 11 8 3 6" xfId="26249"/>
    <cellStyle name="Normal 11 9" xfId="17944"/>
    <cellStyle name="Normal 11 9 2" xfId="18352"/>
    <cellStyle name="Normal 11 9 2 2" xfId="18434"/>
    <cellStyle name="Normal 11 9 2 2 2" xfId="26368"/>
    <cellStyle name="Normal 11 9 2 3" xfId="20723"/>
    <cellStyle name="Normal 11 9 2 4" xfId="26286"/>
    <cellStyle name="Normal 11 9 3" xfId="18393"/>
    <cellStyle name="Normal 11 9 3 2" xfId="26327"/>
    <cellStyle name="Normal 11 9 4" xfId="20377"/>
    <cellStyle name="Normal 11 9 4 2" xfId="28311"/>
    <cellStyle name="Normal 11 9 5" xfId="20682"/>
    <cellStyle name="Normal 11 9 6" xfId="26056"/>
    <cellStyle name="Normal 12" xfId="105"/>
    <cellStyle name="Normal 12 10" xfId="5552"/>
    <cellStyle name="Normal 12 100" xfId="5553"/>
    <cellStyle name="Normal 12 101" xfId="5554"/>
    <cellStyle name="Normal 12 102" xfId="17952"/>
    <cellStyle name="Normal 12 103" xfId="5551"/>
    <cellStyle name="Normal 12 104" xfId="43209"/>
    <cellStyle name="Normal 12 105" xfId="43341"/>
    <cellStyle name="Normal 12 106" xfId="43520"/>
    <cellStyle name="Normal 12 11" xfId="5555"/>
    <cellStyle name="Normal 12 12" xfId="5556"/>
    <cellStyle name="Normal 12 13" xfId="5557"/>
    <cellStyle name="Normal 12 14" xfId="5558"/>
    <cellStyle name="Normal 12 15" xfId="5559"/>
    <cellStyle name="Normal 12 16" xfId="5560"/>
    <cellStyle name="Normal 12 17" xfId="5561"/>
    <cellStyle name="Normal 12 18" xfId="5562"/>
    <cellStyle name="Normal 12 19" xfId="5563"/>
    <cellStyle name="Normal 12 2" xfId="157"/>
    <cellStyle name="Normal 12 2 2" xfId="17953"/>
    <cellStyle name="Normal 12 2 3" xfId="5564"/>
    <cellStyle name="Normal 12 20" xfId="5565"/>
    <cellStyle name="Normal 12 21" xfId="5566"/>
    <cellStyle name="Normal 12 22" xfId="5567"/>
    <cellStyle name="Normal 12 23" xfId="5568"/>
    <cellStyle name="Normal 12 24" xfId="5569"/>
    <cellStyle name="Normal 12 25" xfId="5570"/>
    <cellStyle name="Normal 12 26" xfId="5571"/>
    <cellStyle name="Normal 12 27" xfId="5572"/>
    <cellStyle name="Normal 12 28" xfId="5573"/>
    <cellStyle name="Normal 12 29" xfId="5574"/>
    <cellStyle name="Normal 12 3" xfId="5575"/>
    <cellStyle name="Normal 12 30" xfId="5576"/>
    <cellStyle name="Normal 12 31" xfId="5577"/>
    <cellStyle name="Normal 12 32" xfId="5578"/>
    <cellStyle name="Normal 12 33" xfId="5579"/>
    <cellStyle name="Normal 12 34" xfId="5580"/>
    <cellStyle name="Normal 12 35" xfId="5581"/>
    <cellStyle name="Normal 12 36" xfId="5582"/>
    <cellStyle name="Normal 12 37" xfId="5583"/>
    <cellStyle name="Normal 12 38" xfId="5584"/>
    <cellStyle name="Normal 12 39" xfId="5585"/>
    <cellStyle name="Normal 12 4" xfId="5586"/>
    <cellStyle name="Normal 12 40" xfId="5587"/>
    <cellStyle name="Normal 12 41" xfId="5588"/>
    <cellStyle name="Normal 12 42" xfId="5589"/>
    <cellStyle name="Normal 12 43" xfId="5590"/>
    <cellStyle name="Normal 12 44" xfId="5591"/>
    <cellStyle name="Normal 12 45" xfId="5592"/>
    <cellStyle name="Normal 12 46" xfId="5593"/>
    <cellStyle name="Normal 12 47" xfId="5594"/>
    <cellStyle name="Normal 12 48" xfId="5595"/>
    <cellStyle name="Normal 12 49" xfId="5596"/>
    <cellStyle name="Normal 12 5" xfId="5597"/>
    <cellStyle name="Normal 12 50" xfId="5598"/>
    <cellStyle name="Normal 12 51" xfId="5599"/>
    <cellStyle name="Normal 12 52" xfId="5600"/>
    <cellStyle name="Normal 12 53" xfId="5601"/>
    <cellStyle name="Normal 12 54" xfId="5602"/>
    <cellStyle name="Normal 12 55" xfId="5603"/>
    <cellStyle name="Normal 12 56" xfId="5604"/>
    <cellStyle name="Normal 12 57" xfId="5605"/>
    <cellStyle name="Normal 12 58" xfId="5606"/>
    <cellStyle name="Normal 12 59" xfId="5607"/>
    <cellStyle name="Normal 12 6" xfId="5608"/>
    <cellStyle name="Normal 12 60" xfId="5609"/>
    <cellStyle name="Normal 12 61" xfId="5610"/>
    <cellStyle name="Normal 12 62" xfId="5611"/>
    <cellStyle name="Normal 12 63" xfId="5612"/>
    <cellStyle name="Normal 12 64" xfId="5613"/>
    <cellStyle name="Normal 12 65" xfId="5614"/>
    <cellStyle name="Normal 12 66" xfId="5615"/>
    <cellStyle name="Normal 12 67" xfId="5616"/>
    <cellStyle name="Normal 12 68" xfId="5617"/>
    <cellStyle name="Normal 12 69" xfId="5618"/>
    <cellStyle name="Normal 12 7" xfId="5619"/>
    <cellStyle name="Normal 12 70" xfId="5620"/>
    <cellStyle name="Normal 12 71" xfId="5621"/>
    <cellStyle name="Normal 12 72" xfId="5622"/>
    <cellStyle name="Normal 12 73" xfId="5623"/>
    <cellStyle name="Normal 12 74" xfId="5624"/>
    <cellStyle name="Normal 12 75" xfId="5625"/>
    <cellStyle name="Normal 12 76" xfId="5626"/>
    <cellStyle name="Normal 12 77" xfId="5627"/>
    <cellStyle name="Normal 12 78" xfId="5628"/>
    <cellStyle name="Normal 12 79" xfId="5629"/>
    <cellStyle name="Normal 12 8" xfId="5630"/>
    <cellStyle name="Normal 12 80" xfId="5631"/>
    <cellStyle name="Normal 12 81" xfId="5632"/>
    <cellStyle name="Normal 12 82" xfId="5633"/>
    <cellStyle name="Normal 12 83" xfId="5634"/>
    <cellStyle name="Normal 12 84" xfId="5635"/>
    <cellStyle name="Normal 12 85" xfId="5636"/>
    <cellStyle name="Normal 12 86" xfId="5637"/>
    <cellStyle name="Normal 12 87" xfId="5638"/>
    <cellStyle name="Normal 12 88" xfId="5639"/>
    <cellStyle name="Normal 12 89" xfId="5640"/>
    <cellStyle name="Normal 12 9" xfId="5641"/>
    <cellStyle name="Normal 12 90" xfId="5642"/>
    <cellStyle name="Normal 12 91" xfId="5643"/>
    <cellStyle name="Normal 12 92" xfId="5644"/>
    <cellStyle name="Normal 12 93" xfId="5645"/>
    <cellStyle name="Normal 12 94" xfId="5646"/>
    <cellStyle name="Normal 12 95" xfId="5647"/>
    <cellStyle name="Normal 12 96" xfId="5648"/>
    <cellStyle name="Normal 12 97" xfId="5649"/>
    <cellStyle name="Normal 12 98" xfId="5650"/>
    <cellStyle name="Normal 12 99" xfId="5651"/>
    <cellStyle name="Normal 13" xfId="106"/>
    <cellStyle name="Normal 13 10" xfId="5653"/>
    <cellStyle name="Normal 13 100" xfId="5654"/>
    <cellStyle name="Normal 13 101" xfId="5655"/>
    <cellStyle name="Normal 13 102" xfId="17954"/>
    <cellStyle name="Normal 13 103" xfId="5652"/>
    <cellStyle name="Normal 13 104" xfId="43218"/>
    <cellStyle name="Normal 13 105" xfId="43272"/>
    <cellStyle name="Normal 13 106" xfId="43365"/>
    <cellStyle name="Normal 13 107" xfId="43540"/>
    <cellStyle name="Normal 13 11" xfId="5656"/>
    <cellStyle name="Normal 13 12" xfId="5657"/>
    <cellStyle name="Normal 13 13" xfId="5658"/>
    <cellStyle name="Normal 13 14" xfId="5659"/>
    <cellStyle name="Normal 13 15" xfId="5660"/>
    <cellStyle name="Normal 13 16" xfId="5661"/>
    <cellStyle name="Normal 13 17" xfId="5662"/>
    <cellStyle name="Normal 13 18" xfId="5663"/>
    <cellStyle name="Normal 13 19" xfId="5664"/>
    <cellStyle name="Normal 13 2" xfId="167"/>
    <cellStyle name="Normal 13 2 2" xfId="17955"/>
    <cellStyle name="Normal 13 2 3" xfId="5665"/>
    <cellStyle name="Normal 13 2 4" xfId="43282"/>
    <cellStyle name="Normal 13 20" xfId="5666"/>
    <cellStyle name="Normal 13 21" xfId="5667"/>
    <cellStyle name="Normal 13 22" xfId="5668"/>
    <cellStyle name="Normal 13 23" xfId="5669"/>
    <cellStyle name="Normal 13 24" xfId="5670"/>
    <cellStyle name="Normal 13 25" xfId="5671"/>
    <cellStyle name="Normal 13 26" xfId="5672"/>
    <cellStyle name="Normal 13 27" xfId="5673"/>
    <cellStyle name="Normal 13 28" xfId="5674"/>
    <cellStyle name="Normal 13 29" xfId="5675"/>
    <cellStyle name="Normal 13 3" xfId="5676"/>
    <cellStyle name="Normal 13 30" xfId="5677"/>
    <cellStyle name="Normal 13 31" xfId="5678"/>
    <cellStyle name="Normal 13 32" xfId="5679"/>
    <cellStyle name="Normal 13 33" xfId="5680"/>
    <cellStyle name="Normal 13 34" xfId="5681"/>
    <cellStyle name="Normal 13 35" xfId="5682"/>
    <cellStyle name="Normal 13 36" xfId="5683"/>
    <cellStyle name="Normal 13 37" xfId="5684"/>
    <cellStyle name="Normal 13 38" xfId="5685"/>
    <cellStyle name="Normal 13 39" xfId="5686"/>
    <cellStyle name="Normal 13 4" xfId="5687"/>
    <cellStyle name="Normal 13 40" xfId="5688"/>
    <cellStyle name="Normal 13 41" xfId="5689"/>
    <cellStyle name="Normal 13 42" xfId="5690"/>
    <cellStyle name="Normal 13 43" xfId="5691"/>
    <cellStyle name="Normal 13 44" xfId="5692"/>
    <cellStyle name="Normal 13 45" xfId="5693"/>
    <cellStyle name="Normal 13 46" xfId="5694"/>
    <cellStyle name="Normal 13 47" xfId="5695"/>
    <cellStyle name="Normal 13 48" xfId="5696"/>
    <cellStyle name="Normal 13 49" xfId="5697"/>
    <cellStyle name="Normal 13 5" xfId="5698"/>
    <cellStyle name="Normal 13 50" xfId="5699"/>
    <cellStyle name="Normal 13 51" xfId="5700"/>
    <cellStyle name="Normal 13 52" xfId="5701"/>
    <cellStyle name="Normal 13 53" xfId="5702"/>
    <cellStyle name="Normal 13 54" xfId="5703"/>
    <cellStyle name="Normal 13 55" xfId="5704"/>
    <cellStyle name="Normal 13 56" xfId="5705"/>
    <cellStyle name="Normal 13 57" xfId="5706"/>
    <cellStyle name="Normal 13 58" xfId="5707"/>
    <cellStyle name="Normal 13 59" xfId="5708"/>
    <cellStyle name="Normal 13 6" xfId="5709"/>
    <cellStyle name="Normal 13 60" xfId="5710"/>
    <cellStyle name="Normal 13 61" xfId="5711"/>
    <cellStyle name="Normal 13 62" xfId="5712"/>
    <cellStyle name="Normal 13 63" xfId="5713"/>
    <cellStyle name="Normal 13 64" xfId="5714"/>
    <cellStyle name="Normal 13 65" xfId="5715"/>
    <cellStyle name="Normal 13 66" xfId="5716"/>
    <cellStyle name="Normal 13 67" xfId="5717"/>
    <cellStyle name="Normal 13 68" xfId="5718"/>
    <cellStyle name="Normal 13 69" xfId="5719"/>
    <cellStyle name="Normal 13 7" xfId="5720"/>
    <cellStyle name="Normal 13 70" xfId="5721"/>
    <cellStyle name="Normal 13 71" xfId="5722"/>
    <cellStyle name="Normal 13 72" xfId="5723"/>
    <cellStyle name="Normal 13 73" xfId="5724"/>
    <cellStyle name="Normal 13 74" xfId="5725"/>
    <cellStyle name="Normal 13 75" xfId="5726"/>
    <cellStyle name="Normal 13 76" xfId="5727"/>
    <cellStyle name="Normal 13 77" xfId="5728"/>
    <cellStyle name="Normal 13 78" xfId="5729"/>
    <cellStyle name="Normal 13 79" xfId="5730"/>
    <cellStyle name="Normal 13 8" xfId="5731"/>
    <cellStyle name="Normal 13 80" xfId="5732"/>
    <cellStyle name="Normal 13 81" xfId="5733"/>
    <cellStyle name="Normal 13 82" xfId="5734"/>
    <cellStyle name="Normal 13 83" xfId="5735"/>
    <cellStyle name="Normal 13 84" xfId="5736"/>
    <cellStyle name="Normal 13 85" xfId="5737"/>
    <cellStyle name="Normal 13 86" xfId="5738"/>
    <cellStyle name="Normal 13 87" xfId="5739"/>
    <cellStyle name="Normal 13 88" xfId="5740"/>
    <cellStyle name="Normal 13 89" xfId="5741"/>
    <cellStyle name="Normal 13 9" xfId="5742"/>
    <cellStyle name="Normal 13 90" xfId="5743"/>
    <cellStyle name="Normal 13 91" xfId="5744"/>
    <cellStyle name="Normal 13 92" xfId="5745"/>
    <cellStyle name="Normal 13 93" xfId="5746"/>
    <cellStyle name="Normal 13 94" xfId="5747"/>
    <cellStyle name="Normal 13 95" xfId="5748"/>
    <cellStyle name="Normal 13 96" xfId="5749"/>
    <cellStyle name="Normal 13 97" xfId="5750"/>
    <cellStyle name="Normal 13 98" xfId="5751"/>
    <cellStyle name="Normal 13 99" xfId="5752"/>
    <cellStyle name="Normal 14" xfId="107"/>
    <cellStyle name="Normal 14 10" xfId="5754"/>
    <cellStyle name="Normal 14 100" xfId="5755"/>
    <cellStyle name="Normal 14 101" xfId="5756"/>
    <cellStyle name="Normal 14 102" xfId="17956"/>
    <cellStyle name="Normal 14 103" xfId="5753"/>
    <cellStyle name="Normal 14 104" xfId="43343"/>
    <cellStyle name="Normal 14 105" xfId="43522"/>
    <cellStyle name="Normal 14 11" xfId="5757"/>
    <cellStyle name="Normal 14 12" xfId="5758"/>
    <cellStyle name="Normal 14 13" xfId="5759"/>
    <cellStyle name="Normal 14 14" xfId="5760"/>
    <cellStyle name="Normal 14 15" xfId="5761"/>
    <cellStyle name="Normal 14 16" xfId="5762"/>
    <cellStyle name="Normal 14 17" xfId="5763"/>
    <cellStyle name="Normal 14 18" xfId="5764"/>
    <cellStyle name="Normal 14 19" xfId="5765"/>
    <cellStyle name="Normal 14 2" xfId="5766"/>
    <cellStyle name="Normal 14 2 2" xfId="17957"/>
    <cellStyle name="Normal 14 20" xfId="5767"/>
    <cellStyle name="Normal 14 21" xfId="5768"/>
    <cellStyle name="Normal 14 22" xfId="5769"/>
    <cellStyle name="Normal 14 23" xfId="5770"/>
    <cellStyle name="Normal 14 24" xfId="5771"/>
    <cellStyle name="Normal 14 25" xfId="5772"/>
    <cellStyle name="Normal 14 26" xfId="5773"/>
    <cellStyle name="Normal 14 27" xfId="5774"/>
    <cellStyle name="Normal 14 28" xfId="5775"/>
    <cellStyle name="Normal 14 29" xfId="5776"/>
    <cellStyle name="Normal 14 3" xfId="5777"/>
    <cellStyle name="Normal 14 30" xfId="5778"/>
    <cellStyle name="Normal 14 31" xfId="5779"/>
    <cellStyle name="Normal 14 32" xfId="5780"/>
    <cellStyle name="Normal 14 33" xfId="5781"/>
    <cellStyle name="Normal 14 34" xfId="5782"/>
    <cellStyle name="Normal 14 35" xfId="5783"/>
    <cellStyle name="Normal 14 36" xfId="5784"/>
    <cellStyle name="Normal 14 37" xfId="5785"/>
    <cellStyle name="Normal 14 38" xfId="5786"/>
    <cellStyle name="Normal 14 39" xfId="5787"/>
    <cellStyle name="Normal 14 4" xfId="5788"/>
    <cellStyle name="Normal 14 40" xfId="5789"/>
    <cellStyle name="Normal 14 41" xfId="5790"/>
    <cellStyle name="Normal 14 42" xfId="5791"/>
    <cellStyle name="Normal 14 43" xfId="5792"/>
    <cellStyle name="Normal 14 44" xfId="5793"/>
    <cellStyle name="Normal 14 45" xfId="5794"/>
    <cellStyle name="Normal 14 46" xfId="5795"/>
    <cellStyle name="Normal 14 47" xfId="5796"/>
    <cellStyle name="Normal 14 48" xfId="5797"/>
    <cellStyle name="Normal 14 49" xfId="5798"/>
    <cellStyle name="Normal 14 5" xfId="5799"/>
    <cellStyle name="Normal 14 50" xfId="5800"/>
    <cellStyle name="Normal 14 51" xfId="5801"/>
    <cellStyle name="Normal 14 52" xfId="5802"/>
    <cellStyle name="Normal 14 53" xfId="5803"/>
    <cellStyle name="Normal 14 54" xfId="5804"/>
    <cellStyle name="Normal 14 55" xfId="5805"/>
    <cellStyle name="Normal 14 56" xfId="5806"/>
    <cellStyle name="Normal 14 57" xfId="5807"/>
    <cellStyle name="Normal 14 58" xfId="5808"/>
    <cellStyle name="Normal 14 59" xfId="5809"/>
    <cellStyle name="Normal 14 6" xfId="5810"/>
    <cellStyle name="Normal 14 60" xfId="5811"/>
    <cellStyle name="Normal 14 61" xfId="5812"/>
    <cellStyle name="Normal 14 62" xfId="5813"/>
    <cellStyle name="Normal 14 63" xfId="5814"/>
    <cellStyle name="Normal 14 64" xfId="5815"/>
    <cellStyle name="Normal 14 65" xfId="5816"/>
    <cellStyle name="Normal 14 66" xfId="5817"/>
    <cellStyle name="Normal 14 67" xfId="5818"/>
    <cellStyle name="Normal 14 68" xfId="5819"/>
    <cellStyle name="Normal 14 69" xfId="5820"/>
    <cellStyle name="Normal 14 7" xfId="5821"/>
    <cellStyle name="Normal 14 70" xfId="5822"/>
    <cellStyle name="Normal 14 71" xfId="5823"/>
    <cellStyle name="Normal 14 72" xfId="5824"/>
    <cellStyle name="Normal 14 73" xfId="5825"/>
    <cellStyle name="Normal 14 74" xfId="5826"/>
    <cellStyle name="Normal 14 75" xfId="5827"/>
    <cellStyle name="Normal 14 76" xfId="5828"/>
    <cellStyle name="Normal 14 77" xfId="5829"/>
    <cellStyle name="Normal 14 78" xfId="5830"/>
    <cellStyle name="Normal 14 79" xfId="5831"/>
    <cellStyle name="Normal 14 8" xfId="5832"/>
    <cellStyle name="Normal 14 80" xfId="5833"/>
    <cellStyle name="Normal 14 81" xfId="5834"/>
    <cellStyle name="Normal 14 82" xfId="5835"/>
    <cellStyle name="Normal 14 83" xfId="5836"/>
    <cellStyle name="Normal 14 84" xfId="5837"/>
    <cellStyle name="Normal 14 85" xfId="5838"/>
    <cellStyle name="Normal 14 86" xfId="5839"/>
    <cellStyle name="Normal 14 87" xfId="5840"/>
    <cellStyle name="Normal 14 88" xfId="5841"/>
    <cellStyle name="Normal 14 89" xfId="5842"/>
    <cellStyle name="Normal 14 9" xfId="5843"/>
    <cellStyle name="Normal 14 90" xfId="5844"/>
    <cellStyle name="Normal 14 91" xfId="5845"/>
    <cellStyle name="Normal 14 92" xfId="5846"/>
    <cellStyle name="Normal 14 93" xfId="5847"/>
    <cellStyle name="Normal 14 94" xfId="5848"/>
    <cellStyle name="Normal 14 95" xfId="5849"/>
    <cellStyle name="Normal 14 96" xfId="5850"/>
    <cellStyle name="Normal 14 97" xfId="5851"/>
    <cellStyle name="Normal 14 98" xfId="5852"/>
    <cellStyle name="Normal 14 99" xfId="5853"/>
    <cellStyle name="Normal 15" xfId="108"/>
    <cellStyle name="Normal 15 10" xfId="5855"/>
    <cellStyle name="Normal 15 100" xfId="5856"/>
    <cellStyle name="Normal 15 101" xfId="5857"/>
    <cellStyle name="Normal 15 102" xfId="17958"/>
    <cellStyle name="Normal 15 103" xfId="5854"/>
    <cellStyle name="Normal 15 104" xfId="43342"/>
    <cellStyle name="Normal 15 105" xfId="43521"/>
    <cellStyle name="Normal 15 11" xfId="5858"/>
    <cellStyle name="Normal 15 12" xfId="5859"/>
    <cellStyle name="Normal 15 13" xfId="5860"/>
    <cellStyle name="Normal 15 14" xfId="5861"/>
    <cellStyle name="Normal 15 15" xfId="5862"/>
    <cellStyle name="Normal 15 16" xfId="5863"/>
    <cellStyle name="Normal 15 17" xfId="5864"/>
    <cellStyle name="Normal 15 18" xfId="5865"/>
    <cellStyle name="Normal 15 19" xfId="5866"/>
    <cellStyle name="Normal 15 2" xfId="5867"/>
    <cellStyle name="Normal 15 2 2" xfId="17959"/>
    <cellStyle name="Normal 15 20" xfId="5868"/>
    <cellStyle name="Normal 15 21" xfId="5869"/>
    <cellStyle name="Normal 15 22" xfId="5870"/>
    <cellStyle name="Normal 15 23" xfId="5871"/>
    <cellStyle name="Normal 15 24" xfId="5872"/>
    <cellStyle name="Normal 15 25" xfId="5873"/>
    <cellStyle name="Normal 15 26" xfId="5874"/>
    <cellStyle name="Normal 15 27" xfId="5875"/>
    <cellStyle name="Normal 15 28" xfId="5876"/>
    <cellStyle name="Normal 15 29" xfId="5877"/>
    <cellStyle name="Normal 15 3" xfId="5878"/>
    <cellStyle name="Normal 15 30" xfId="5879"/>
    <cellStyle name="Normal 15 31" xfId="5880"/>
    <cellStyle name="Normal 15 32" xfId="5881"/>
    <cellStyle name="Normal 15 33" xfId="5882"/>
    <cellStyle name="Normal 15 34" xfId="5883"/>
    <cellStyle name="Normal 15 35" xfId="5884"/>
    <cellStyle name="Normal 15 36" xfId="5885"/>
    <cellStyle name="Normal 15 37" xfId="5886"/>
    <cellStyle name="Normal 15 38" xfId="5887"/>
    <cellStyle name="Normal 15 39" xfId="5888"/>
    <cellStyle name="Normal 15 4" xfId="5889"/>
    <cellStyle name="Normal 15 40" xfId="5890"/>
    <cellStyle name="Normal 15 41" xfId="5891"/>
    <cellStyle name="Normal 15 42" xfId="5892"/>
    <cellStyle name="Normal 15 43" xfId="5893"/>
    <cellStyle name="Normal 15 44" xfId="5894"/>
    <cellStyle name="Normal 15 45" xfId="5895"/>
    <cellStyle name="Normal 15 46" xfId="5896"/>
    <cellStyle name="Normal 15 47" xfId="5897"/>
    <cellStyle name="Normal 15 48" xfId="5898"/>
    <cellStyle name="Normal 15 49" xfId="5899"/>
    <cellStyle name="Normal 15 5" xfId="5900"/>
    <cellStyle name="Normal 15 50" xfId="5901"/>
    <cellStyle name="Normal 15 51" xfId="5902"/>
    <cellStyle name="Normal 15 52" xfId="5903"/>
    <cellStyle name="Normal 15 53" xfId="5904"/>
    <cellStyle name="Normal 15 54" xfId="5905"/>
    <cellStyle name="Normal 15 55" xfId="5906"/>
    <cellStyle name="Normal 15 56" xfId="5907"/>
    <cellStyle name="Normal 15 57" xfId="5908"/>
    <cellStyle name="Normal 15 58" xfId="5909"/>
    <cellStyle name="Normal 15 59" xfId="5910"/>
    <cellStyle name="Normal 15 6" xfId="5911"/>
    <cellStyle name="Normal 15 60" xfId="5912"/>
    <cellStyle name="Normal 15 61" xfId="5913"/>
    <cellStyle name="Normal 15 62" xfId="5914"/>
    <cellStyle name="Normal 15 63" xfId="5915"/>
    <cellStyle name="Normal 15 64" xfId="5916"/>
    <cellStyle name="Normal 15 65" xfId="5917"/>
    <cellStyle name="Normal 15 66" xfId="5918"/>
    <cellStyle name="Normal 15 67" xfId="5919"/>
    <cellStyle name="Normal 15 68" xfId="5920"/>
    <cellStyle name="Normal 15 69" xfId="5921"/>
    <cellStyle name="Normal 15 7" xfId="5922"/>
    <cellStyle name="Normal 15 70" xfId="5923"/>
    <cellStyle name="Normal 15 71" xfId="5924"/>
    <cellStyle name="Normal 15 72" xfId="5925"/>
    <cellStyle name="Normal 15 73" xfId="5926"/>
    <cellStyle name="Normal 15 74" xfId="5927"/>
    <cellStyle name="Normal 15 75" xfId="5928"/>
    <cellStyle name="Normal 15 76" xfId="5929"/>
    <cellStyle name="Normal 15 77" xfId="5930"/>
    <cellStyle name="Normal 15 78" xfId="5931"/>
    <cellStyle name="Normal 15 79" xfId="5932"/>
    <cellStyle name="Normal 15 8" xfId="5933"/>
    <cellStyle name="Normal 15 80" xfId="5934"/>
    <cellStyle name="Normal 15 81" xfId="5935"/>
    <cellStyle name="Normal 15 82" xfId="5936"/>
    <cellStyle name="Normal 15 83" xfId="5937"/>
    <cellStyle name="Normal 15 84" xfId="5938"/>
    <cellStyle name="Normal 15 85" xfId="5939"/>
    <cellStyle name="Normal 15 86" xfId="5940"/>
    <cellStyle name="Normal 15 87" xfId="5941"/>
    <cellStyle name="Normal 15 88" xfId="5942"/>
    <cellStyle name="Normal 15 89" xfId="5943"/>
    <cellStyle name="Normal 15 9" xfId="5944"/>
    <cellStyle name="Normal 15 90" xfId="5945"/>
    <cellStyle name="Normal 15 91" xfId="5946"/>
    <cellStyle name="Normal 15 92" xfId="5947"/>
    <cellStyle name="Normal 15 93" xfId="5948"/>
    <cellStyle name="Normal 15 94" xfId="5949"/>
    <cellStyle name="Normal 15 95" xfId="5950"/>
    <cellStyle name="Normal 15 96" xfId="5951"/>
    <cellStyle name="Normal 15 97" xfId="5952"/>
    <cellStyle name="Normal 15 98" xfId="5953"/>
    <cellStyle name="Normal 15 99" xfId="5954"/>
    <cellStyle name="Normal 16" xfId="110"/>
    <cellStyle name="Normal 16 10" xfId="5956"/>
    <cellStyle name="Normal 16 100" xfId="5957"/>
    <cellStyle name="Normal 16 101" xfId="5958"/>
    <cellStyle name="Normal 16 102" xfId="17960"/>
    <cellStyle name="Normal 16 103" xfId="5955"/>
    <cellStyle name="Normal 16 104" xfId="43344"/>
    <cellStyle name="Normal 16 105" xfId="43523"/>
    <cellStyle name="Normal 16 11" xfId="5959"/>
    <cellStyle name="Normal 16 12" xfId="5960"/>
    <cellStyle name="Normal 16 13" xfId="5961"/>
    <cellStyle name="Normal 16 14" xfId="5962"/>
    <cellStyle name="Normal 16 15" xfId="5963"/>
    <cellStyle name="Normal 16 16" xfId="5964"/>
    <cellStyle name="Normal 16 17" xfId="5965"/>
    <cellStyle name="Normal 16 18" xfId="5966"/>
    <cellStyle name="Normal 16 19" xfId="5967"/>
    <cellStyle name="Normal 16 2" xfId="130"/>
    <cellStyle name="Normal 16 2 2" xfId="17961"/>
    <cellStyle name="Normal 16 2 3" xfId="5968"/>
    <cellStyle name="Normal 16 20" xfId="5969"/>
    <cellStyle name="Normal 16 21" xfId="5970"/>
    <cellStyle name="Normal 16 22" xfId="5971"/>
    <cellStyle name="Normal 16 23" xfId="5972"/>
    <cellStyle name="Normal 16 24" xfId="5973"/>
    <cellStyle name="Normal 16 25" xfId="5974"/>
    <cellStyle name="Normal 16 26" xfId="5975"/>
    <cellStyle name="Normal 16 27" xfId="5976"/>
    <cellStyle name="Normal 16 28" xfId="5977"/>
    <cellStyle name="Normal 16 29" xfId="5978"/>
    <cellStyle name="Normal 16 3" xfId="5979"/>
    <cellStyle name="Normal 16 30" xfId="5980"/>
    <cellStyle name="Normal 16 31" xfId="5981"/>
    <cellStyle name="Normal 16 32" xfId="5982"/>
    <cellStyle name="Normal 16 33" xfId="5983"/>
    <cellStyle name="Normal 16 34" xfId="5984"/>
    <cellStyle name="Normal 16 35" xfId="5985"/>
    <cellStyle name="Normal 16 36" xfId="5986"/>
    <cellStyle name="Normal 16 37" xfId="5987"/>
    <cellStyle name="Normal 16 38" xfId="5988"/>
    <cellStyle name="Normal 16 39" xfId="5989"/>
    <cellStyle name="Normal 16 4" xfId="5990"/>
    <cellStyle name="Normal 16 40" xfId="5991"/>
    <cellStyle name="Normal 16 41" xfId="5992"/>
    <cellStyle name="Normal 16 42" xfId="5993"/>
    <cellStyle name="Normal 16 43" xfId="5994"/>
    <cellStyle name="Normal 16 44" xfId="5995"/>
    <cellStyle name="Normal 16 45" xfId="5996"/>
    <cellStyle name="Normal 16 46" xfId="5997"/>
    <cellStyle name="Normal 16 47" xfId="5998"/>
    <cellStyle name="Normal 16 48" xfId="5999"/>
    <cellStyle name="Normal 16 49" xfId="6000"/>
    <cellStyle name="Normal 16 5" xfId="6001"/>
    <cellStyle name="Normal 16 50" xfId="6002"/>
    <cellStyle name="Normal 16 51" xfId="6003"/>
    <cellStyle name="Normal 16 52" xfId="6004"/>
    <cellStyle name="Normal 16 53" xfId="6005"/>
    <cellStyle name="Normal 16 54" xfId="6006"/>
    <cellStyle name="Normal 16 55" xfId="6007"/>
    <cellStyle name="Normal 16 56" xfId="6008"/>
    <cellStyle name="Normal 16 57" xfId="6009"/>
    <cellStyle name="Normal 16 58" xfId="6010"/>
    <cellStyle name="Normal 16 59" xfId="6011"/>
    <cellStyle name="Normal 16 6" xfId="6012"/>
    <cellStyle name="Normal 16 60" xfId="6013"/>
    <cellStyle name="Normal 16 61" xfId="6014"/>
    <cellStyle name="Normal 16 62" xfId="6015"/>
    <cellStyle name="Normal 16 63" xfId="6016"/>
    <cellStyle name="Normal 16 64" xfId="6017"/>
    <cellStyle name="Normal 16 65" xfId="6018"/>
    <cellStyle name="Normal 16 66" xfId="6019"/>
    <cellStyle name="Normal 16 67" xfId="6020"/>
    <cellStyle name="Normal 16 68" xfId="6021"/>
    <cellStyle name="Normal 16 69" xfId="6022"/>
    <cellStyle name="Normal 16 7" xfId="6023"/>
    <cellStyle name="Normal 16 70" xfId="6024"/>
    <cellStyle name="Normal 16 71" xfId="6025"/>
    <cellStyle name="Normal 16 72" xfId="6026"/>
    <cellStyle name="Normal 16 73" xfId="6027"/>
    <cellStyle name="Normal 16 74" xfId="6028"/>
    <cellStyle name="Normal 16 75" xfId="6029"/>
    <cellStyle name="Normal 16 76" xfId="6030"/>
    <cellStyle name="Normal 16 77" xfId="6031"/>
    <cellStyle name="Normal 16 78" xfId="6032"/>
    <cellStyle name="Normal 16 79" xfId="6033"/>
    <cellStyle name="Normal 16 8" xfId="6034"/>
    <cellStyle name="Normal 16 80" xfId="6035"/>
    <cellStyle name="Normal 16 81" xfId="6036"/>
    <cellStyle name="Normal 16 82" xfId="6037"/>
    <cellStyle name="Normal 16 83" xfId="6038"/>
    <cellStyle name="Normal 16 84" xfId="6039"/>
    <cellStyle name="Normal 16 85" xfId="6040"/>
    <cellStyle name="Normal 16 86" xfId="6041"/>
    <cellStyle name="Normal 16 87" xfId="6042"/>
    <cellStyle name="Normal 16 88" xfId="6043"/>
    <cellStyle name="Normal 16 89" xfId="6044"/>
    <cellStyle name="Normal 16 9" xfId="6045"/>
    <cellStyle name="Normal 16 90" xfId="6046"/>
    <cellStyle name="Normal 16 91" xfId="6047"/>
    <cellStyle name="Normal 16 92" xfId="6048"/>
    <cellStyle name="Normal 16 93" xfId="6049"/>
    <cellStyle name="Normal 16 94" xfId="6050"/>
    <cellStyle name="Normal 16 95" xfId="6051"/>
    <cellStyle name="Normal 16 96" xfId="6052"/>
    <cellStyle name="Normal 16 97" xfId="6053"/>
    <cellStyle name="Normal 16 98" xfId="6054"/>
    <cellStyle name="Normal 16 99" xfId="6055"/>
    <cellStyle name="Normal 17" xfId="112"/>
    <cellStyle name="Normal 17 10" xfId="6057"/>
    <cellStyle name="Normal 17 100" xfId="6058"/>
    <cellStyle name="Normal 17 101" xfId="6059"/>
    <cellStyle name="Normal 17 102" xfId="17962"/>
    <cellStyle name="Normal 17 103" xfId="6056"/>
    <cellStyle name="Normal 17 104" xfId="43273"/>
    <cellStyle name="Normal 17 11" xfId="6060"/>
    <cellStyle name="Normal 17 12" xfId="6061"/>
    <cellStyle name="Normal 17 13" xfId="6062"/>
    <cellStyle name="Normal 17 14" xfId="6063"/>
    <cellStyle name="Normal 17 15" xfId="6064"/>
    <cellStyle name="Normal 17 16" xfId="6065"/>
    <cellStyle name="Normal 17 17" xfId="6066"/>
    <cellStyle name="Normal 17 18" xfId="6067"/>
    <cellStyle name="Normal 17 19" xfId="6068"/>
    <cellStyle name="Normal 17 2" xfId="6069"/>
    <cellStyle name="Normal 17 2 2" xfId="17963"/>
    <cellStyle name="Normal 17 2 3" xfId="43283"/>
    <cellStyle name="Normal 17 20" xfId="6070"/>
    <cellStyle name="Normal 17 21" xfId="6071"/>
    <cellStyle name="Normal 17 22" xfId="6072"/>
    <cellStyle name="Normal 17 23" xfId="6073"/>
    <cellStyle name="Normal 17 24" xfId="6074"/>
    <cellStyle name="Normal 17 25" xfId="6075"/>
    <cellStyle name="Normal 17 26" xfId="6076"/>
    <cellStyle name="Normal 17 27" xfId="6077"/>
    <cellStyle name="Normal 17 28" xfId="6078"/>
    <cellStyle name="Normal 17 29" xfId="6079"/>
    <cellStyle name="Normal 17 3" xfId="6080"/>
    <cellStyle name="Normal 17 30" xfId="6081"/>
    <cellStyle name="Normal 17 31" xfId="6082"/>
    <cellStyle name="Normal 17 32" xfId="6083"/>
    <cellStyle name="Normal 17 33" xfId="6084"/>
    <cellStyle name="Normal 17 34" xfId="6085"/>
    <cellStyle name="Normal 17 35" xfId="6086"/>
    <cellStyle name="Normal 17 36" xfId="6087"/>
    <cellStyle name="Normal 17 37" xfId="6088"/>
    <cellStyle name="Normal 17 38" xfId="6089"/>
    <cellStyle name="Normal 17 39" xfId="6090"/>
    <cellStyle name="Normal 17 4" xfId="6091"/>
    <cellStyle name="Normal 17 40" xfId="6092"/>
    <cellStyle name="Normal 17 41" xfId="6093"/>
    <cellStyle name="Normal 17 42" xfId="6094"/>
    <cellStyle name="Normal 17 43" xfId="6095"/>
    <cellStyle name="Normal 17 44" xfId="6096"/>
    <cellStyle name="Normal 17 45" xfId="6097"/>
    <cellStyle name="Normal 17 46" xfId="6098"/>
    <cellStyle name="Normal 17 47" xfId="6099"/>
    <cellStyle name="Normal 17 48" xfId="6100"/>
    <cellStyle name="Normal 17 49" xfId="6101"/>
    <cellStyle name="Normal 17 5" xfId="6102"/>
    <cellStyle name="Normal 17 50" xfId="6103"/>
    <cellStyle name="Normal 17 51" xfId="6104"/>
    <cellStyle name="Normal 17 52" xfId="6105"/>
    <cellStyle name="Normal 17 53" xfId="6106"/>
    <cellStyle name="Normal 17 54" xfId="6107"/>
    <cellStyle name="Normal 17 55" xfId="6108"/>
    <cellStyle name="Normal 17 56" xfId="6109"/>
    <cellStyle name="Normal 17 57" xfId="6110"/>
    <cellStyle name="Normal 17 58" xfId="6111"/>
    <cellStyle name="Normal 17 59" xfId="6112"/>
    <cellStyle name="Normal 17 6" xfId="6113"/>
    <cellStyle name="Normal 17 60" xfId="6114"/>
    <cellStyle name="Normal 17 61" xfId="6115"/>
    <cellStyle name="Normal 17 62" xfId="6116"/>
    <cellStyle name="Normal 17 63" xfId="6117"/>
    <cellStyle name="Normal 17 64" xfId="6118"/>
    <cellStyle name="Normal 17 65" xfId="6119"/>
    <cellStyle name="Normal 17 66" xfId="6120"/>
    <cellStyle name="Normal 17 67" xfId="6121"/>
    <cellStyle name="Normal 17 68" xfId="6122"/>
    <cellStyle name="Normal 17 69" xfId="6123"/>
    <cellStyle name="Normal 17 7" xfId="6124"/>
    <cellStyle name="Normal 17 70" xfId="6125"/>
    <cellStyle name="Normal 17 71" xfId="6126"/>
    <cellStyle name="Normal 17 72" xfId="6127"/>
    <cellStyle name="Normal 17 73" xfId="6128"/>
    <cellStyle name="Normal 17 74" xfId="6129"/>
    <cellStyle name="Normal 17 75" xfId="6130"/>
    <cellStyle name="Normal 17 76" xfId="6131"/>
    <cellStyle name="Normal 17 77" xfId="6132"/>
    <cellStyle name="Normal 17 78" xfId="6133"/>
    <cellStyle name="Normal 17 79" xfId="6134"/>
    <cellStyle name="Normal 17 8" xfId="6135"/>
    <cellStyle name="Normal 17 80" xfId="6136"/>
    <cellStyle name="Normal 17 81" xfId="6137"/>
    <cellStyle name="Normal 17 82" xfId="6138"/>
    <cellStyle name="Normal 17 83" xfId="6139"/>
    <cellStyle name="Normal 17 84" xfId="6140"/>
    <cellStyle name="Normal 17 85" xfId="6141"/>
    <cellStyle name="Normal 17 86" xfId="6142"/>
    <cellStyle name="Normal 17 87" xfId="6143"/>
    <cellStyle name="Normal 17 88" xfId="6144"/>
    <cellStyle name="Normal 17 89" xfId="6145"/>
    <cellStyle name="Normal 17 9" xfId="6146"/>
    <cellStyle name="Normal 17 90" xfId="6147"/>
    <cellStyle name="Normal 17 91" xfId="6148"/>
    <cellStyle name="Normal 17 92" xfId="6149"/>
    <cellStyle name="Normal 17 93" xfId="6150"/>
    <cellStyle name="Normal 17 94" xfId="6151"/>
    <cellStyle name="Normal 17 95" xfId="6152"/>
    <cellStyle name="Normal 17 96" xfId="6153"/>
    <cellStyle name="Normal 17 97" xfId="6154"/>
    <cellStyle name="Normal 17 98" xfId="6155"/>
    <cellStyle name="Normal 17 99" xfId="6156"/>
    <cellStyle name="Normal 18" xfId="113"/>
    <cellStyle name="Normal 18 10" xfId="6158"/>
    <cellStyle name="Normal 18 11" xfId="17964"/>
    <cellStyle name="Normal 18 12" xfId="6157"/>
    <cellStyle name="Normal 18 13" xfId="43345"/>
    <cellStyle name="Normal 18 14" xfId="43524"/>
    <cellStyle name="Normal 18 2" xfId="6159"/>
    <cellStyle name="Normal 18 3" xfId="6160"/>
    <cellStyle name="Normal 18 4" xfId="6161"/>
    <cellStyle name="Normal 18 5" xfId="6162"/>
    <cellStyle name="Normal 18 6" xfId="6163"/>
    <cellStyle name="Normal 18 7" xfId="6164"/>
    <cellStyle name="Normal 18 8" xfId="6165"/>
    <cellStyle name="Normal 18 9" xfId="6166"/>
    <cellStyle name="Normal 19" xfId="116"/>
    <cellStyle name="Normal 19 10" xfId="6168"/>
    <cellStyle name="Normal 19 11" xfId="17965"/>
    <cellStyle name="Normal 19 12" xfId="6167"/>
    <cellStyle name="Normal 19 2" xfId="6169"/>
    <cellStyle name="Normal 19 3" xfId="6170"/>
    <cellStyle name="Normal 19 4" xfId="6171"/>
    <cellStyle name="Normal 19 5" xfId="6172"/>
    <cellStyle name="Normal 19 6" xfId="6173"/>
    <cellStyle name="Normal 19 7" xfId="6174"/>
    <cellStyle name="Normal 19 8" xfId="6175"/>
    <cellStyle name="Normal 19 9" xfId="6176"/>
    <cellStyle name="Normal 2" xfId="2"/>
    <cellStyle name="Normal 2 10" xfId="6178"/>
    <cellStyle name="Normal 2 10 10" xfId="43589"/>
    <cellStyle name="Normal 2 10 12" xfId="43467"/>
    <cellStyle name="Normal 2 10 13" xfId="43470"/>
    <cellStyle name="Normal 2 10 2" xfId="6179"/>
    <cellStyle name="Normal 2 10 2 2" xfId="43284"/>
    <cellStyle name="Normal 2 10 3" xfId="6180"/>
    <cellStyle name="Normal 2 10 4" xfId="6181"/>
    <cellStyle name="Normal 2 10 5" xfId="6182"/>
    <cellStyle name="Normal 2 10 6" xfId="6183"/>
    <cellStyle name="Normal 2 10 7" xfId="6184"/>
    <cellStyle name="Normal 2 10 8" xfId="6185"/>
    <cellStyle name="Normal 2 10 9" xfId="175"/>
    <cellStyle name="Normal 2 100" xfId="6186"/>
    <cellStyle name="Normal 2 101" xfId="6187"/>
    <cellStyle name="Normal 2 102" xfId="6188"/>
    <cellStyle name="Normal 2 103" xfId="6189"/>
    <cellStyle name="Normal 2 104" xfId="6190"/>
    <cellStyle name="Normal 2 105" xfId="6191"/>
    <cellStyle name="Normal 2 106" xfId="6192"/>
    <cellStyle name="Normal 2 107" xfId="6193"/>
    <cellStyle name="Normal 2 108" xfId="6194"/>
    <cellStyle name="Normal 2 109" xfId="6195"/>
    <cellStyle name="Normal 2 11" xfId="6196"/>
    <cellStyle name="Normal 2 11 2" xfId="6197"/>
    <cellStyle name="Normal 2 11 3" xfId="6198"/>
    <cellStyle name="Normal 2 11 4" xfId="6199"/>
    <cellStyle name="Normal 2 11 5" xfId="6200"/>
    <cellStyle name="Normal 2 11 6" xfId="6201"/>
    <cellStyle name="Normal 2 11 7" xfId="6202"/>
    <cellStyle name="Normal 2 11 8" xfId="6203"/>
    <cellStyle name="Normal 2 11 9" xfId="17966"/>
    <cellStyle name="Normal 2 110" xfId="6204"/>
    <cellStyle name="Normal 2 111" xfId="6205"/>
    <cellStyle name="Normal 2 112" xfId="6206"/>
    <cellStyle name="Normal 2 113" xfId="6207"/>
    <cellStyle name="Normal 2 114" xfId="6208"/>
    <cellStyle name="Normal 2 115" xfId="6209"/>
    <cellStyle name="Normal 2 116" xfId="6210"/>
    <cellStyle name="Normal 2 117" xfId="6211"/>
    <cellStyle name="Normal 2 118" xfId="6212"/>
    <cellStyle name="Normal 2 119" xfId="14900"/>
    <cellStyle name="Normal 2 12" xfId="6213"/>
    <cellStyle name="Normal 2 12 2" xfId="6214"/>
    <cellStyle name="Normal 2 12 3" xfId="6215"/>
    <cellStyle name="Normal 2 12 4" xfId="6216"/>
    <cellStyle name="Normal 2 12 5" xfId="6217"/>
    <cellStyle name="Normal 2 12 6" xfId="6218"/>
    <cellStyle name="Normal 2 12 7" xfId="6219"/>
    <cellStyle name="Normal 2 12 8" xfId="6220"/>
    <cellStyle name="Normal 2 12 9" xfId="17967"/>
    <cellStyle name="Normal 2 120" xfId="14901"/>
    <cellStyle name="Normal 2 121" xfId="43262"/>
    <cellStyle name="Normal 2 122" xfId="43491"/>
    <cellStyle name="Normal 2 123" xfId="43582"/>
    <cellStyle name="Normal 2 124" xfId="43596"/>
    <cellStyle name="Normal 2 13" xfId="6221"/>
    <cellStyle name="Normal 2 13 2" xfId="6222"/>
    <cellStyle name="Normal 2 13 3" xfId="6223"/>
    <cellStyle name="Normal 2 13 4" xfId="6224"/>
    <cellStyle name="Normal 2 13 5" xfId="6225"/>
    <cellStyle name="Normal 2 13 6" xfId="6226"/>
    <cellStyle name="Normal 2 13 7" xfId="6227"/>
    <cellStyle name="Normal 2 13 8" xfId="6228"/>
    <cellStyle name="Normal 2 13 9" xfId="17968"/>
    <cellStyle name="Normal 2 14" xfId="6229"/>
    <cellStyle name="Normal 2 14 2" xfId="6230"/>
    <cellStyle name="Normal 2 14 3" xfId="6231"/>
    <cellStyle name="Normal 2 14 4" xfId="6232"/>
    <cellStyle name="Normal 2 14 5" xfId="6233"/>
    <cellStyle name="Normal 2 14 6" xfId="6234"/>
    <cellStyle name="Normal 2 14 7" xfId="6235"/>
    <cellStyle name="Normal 2 14 8" xfId="6236"/>
    <cellStyle name="Normal 2 14 9" xfId="17969"/>
    <cellStyle name="Normal 2 15" xfId="6237"/>
    <cellStyle name="Normal 2 15 2" xfId="6238"/>
    <cellStyle name="Normal 2 15 3" xfId="6239"/>
    <cellStyle name="Normal 2 15 4" xfId="6240"/>
    <cellStyle name="Normal 2 15 5" xfId="6241"/>
    <cellStyle name="Normal 2 15 6" xfId="6242"/>
    <cellStyle name="Normal 2 15 7" xfId="6243"/>
    <cellStyle name="Normal 2 15 8" xfId="6244"/>
    <cellStyle name="Normal 2 15 9" xfId="17970"/>
    <cellStyle name="Normal 2 16" xfId="6245"/>
    <cellStyle name="Normal 2 16 2" xfId="6246"/>
    <cellStyle name="Normal 2 16 3" xfId="6247"/>
    <cellStyle name="Normal 2 16 4" xfId="6248"/>
    <cellStyle name="Normal 2 16 5" xfId="6249"/>
    <cellStyle name="Normal 2 16 6" xfId="6250"/>
    <cellStyle name="Normal 2 16 7" xfId="6251"/>
    <cellStyle name="Normal 2 16 8" xfId="6252"/>
    <cellStyle name="Normal 2 16 9" xfId="17971"/>
    <cellStyle name="Normal 2 17" xfId="6253"/>
    <cellStyle name="Normal 2 17 2" xfId="6254"/>
    <cellStyle name="Normal 2 17 3" xfId="6255"/>
    <cellStyle name="Normal 2 17 4" xfId="6256"/>
    <cellStyle name="Normal 2 17 5" xfId="6257"/>
    <cellStyle name="Normal 2 17 6" xfId="6258"/>
    <cellStyle name="Normal 2 17 7" xfId="6259"/>
    <cellStyle name="Normal 2 17 8" xfId="6260"/>
    <cellStyle name="Normal 2 17 9" xfId="17972"/>
    <cellStyle name="Normal 2 18" xfId="6261"/>
    <cellStyle name="Normal 2 18 2" xfId="6262"/>
    <cellStyle name="Normal 2 18 3" xfId="6263"/>
    <cellStyle name="Normal 2 18 4" xfId="6264"/>
    <cellStyle name="Normal 2 18 5" xfId="6265"/>
    <cellStyle name="Normal 2 18 6" xfId="6266"/>
    <cellStyle name="Normal 2 18 7" xfId="6267"/>
    <cellStyle name="Normal 2 18 8" xfId="6268"/>
    <cellStyle name="Normal 2 18 9" xfId="17973"/>
    <cellStyle name="Normal 2 19" xfId="6269"/>
    <cellStyle name="Normal 2 2" xfId="172"/>
    <cellStyle name="Normal 2 2 10" xfId="43263"/>
    <cellStyle name="Normal 2 2 2" xfId="6270"/>
    <cellStyle name="Normal 2 2 2 2" xfId="43285"/>
    <cellStyle name="Normal 2 2 2 3" xfId="43274"/>
    <cellStyle name="Normal 2 2 3" xfId="6271"/>
    <cellStyle name="Normal 2 2 3 2" xfId="171"/>
    <cellStyle name="Normal 2 2 4" xfId="6272"/>
    <cellStyle name="Normal 2 2 5" xfId="6273"/>
    <cellStyle name="Normal 2 2 6" xfId="6274"/>
    <cellStyle name="Normal 2 2 7" xfId="6275"/>
    <cellStyle name="Normal 2 2 8" xfId="6276"/>
    <cellStyle name="Normal 2 2 9" xfId="6177"/>
    <cellStyle name="Normal 2 20" xfId="6277"/>
    <cellStyle name="Normal 2 21" xfId="6278"/>
    <cellStyle name="Normal 2 22" xfId="6279"/>
    <cellStyle name="Normal 2 23" xfId="6280"/>
    <cellStyle name="Normal 2 24" xfId="6281"/>
    <cellStyle name="Normal 2 25" xfId="6282"/>
    <cellStyle name="Normal 2 26" xfId="6283"/>
    <cellStyle name="Normal 2 27" xfId="6284"/>
    <cellStyle name="Normal 2 28" xfId="6285"/>
    <cellStyle name="Normal 2 29" xfId="6286"/>
    <cellStyle name="Normal 2 3" xfId="6287"/>
    <cellStyle name="Normal 2 3 2" xfId="6288"/>
    <cellStyle name="Normal 2 3 2 2" xfId="43286"/>
    <cellStyle name="Normal 2 3 2 3" xfId="43275"/>
    <cellStyle name="Normal 2 3 3" xfId="6289"/>
    <cellStyle name="Normal 2 3 4" xfId="6290"/>
    <cellStyle name="Normal 2 3 5" xfId="6291"/>
    <cellStyle name="Normal 2 3 6" xfId="6292"/>
    <cellStyle name="Normal 2 3 7" xfId="6293"/>
    <cellStyle name="Normal 2 3 8" xfId="6294"/>
    <cellStyle name="Normal 2 3 9" xfId="17974"/>
    <cellStyle name="Normal 2 30" xfId="6295"/>
    <cellStyle name="Normal 2 31" xfId="6296"/>
    <cellStyle name="Normal 2 32" xfId="6297"/>
    <cellStyle name="Normal 2 33" xfId="6298"/>
    <cellStyle name="Normal 2 34" xfId="6299"/>
    <cellStyle name="Normal 2 35" xfId="6300"/>
    <cellStyle name="Normal 2 36" xfId="6301"/>
    <cellStyle name="Normal 2 37" xfId="6302"/>
    <cellStyle name="Normal 2 38" xfId="6303"/>
    <cellStyle name="Normal 2 39" xfId="6304"/>
    <cellStyle name="Normal 2 4" xfId="6305"/>
    <cellStyle name="Normal 2 4 2" xfId="6306"/>
    <cellStyle name="Normal 2 4 3" xfId="6307"/>
    <cellStyle name="Normal 2 4 4" xfId="6308"/>
    <cellStyle name="Normal 2 4 5" xfId="6309"/>
    <cellStyle name="Normal 2 4 6" xfId="6310"/>
    <cellStyle name="Normal 2 4 7" xfId="6311"/>
    <cellStyle name="Normal 2 4 8" xfId="6312"/>
    <cellStyle name="Normal 2 4 9" xfId="17975"/>
    <cellStyle name="Normal 2 40" xfId="6313"/>
    <cellStyle name="Normal 2 41" xfId="6314"/>
    <cellStyle name="Normal 2 42" xfId="6315"/>
    <cellStyle name="Normal 2 43" xfId="6316"/>
    <cellStyle name="Normal 2 44" xfId="6317"/>
    <cellStyle name="Normal 2 45" xfId="6318"/>
    <cellStyle name="Normal 2 46" xfId="6319"/>
    <cellStyle name="Normal 2 47" xfId="6320"/>
    <cellStyle name="Normal 2 48" xfId="6321"/>
    <cellStyle name="Normal 2 49" xfId="6322"/>
    <cellStyle name="Normal 2 5" xfId="6323"/>
    <cellStyle name="Normal 2 5 2" xfId="6324"/>
    <cellStyle name="Normal 2 5 2 2" xfId="43287"/>
    <cellStyle name="Normal 2 5 3" xfId="6325"/>
    <cellStyle name="Normal 2 5 4" xfId="6326"/>
    <cellStyle name="Normal 2 5 5" xfId="6327"/>
    <cellStyle name="Normal 2 5 6" xfId="6328"/>
    <cellStyle name="Normal 2 5 7" xfId="6329"/>
    <cellStyle name="Normal 2 5 8" xfId="6330"/>
    <cellStyle name="Normal 2 5 9" xfId="17976"/>
    <cellStyle name="Normal 2 50" xfId="6331"/>
    <cellStyle name="Normal 2 51" xfId="6332"/>
    <cellStyle name="Normal 2 52" xfId="6333"/>
    <cellStyle name="Normal 2 53" xfId="6334"/>
    <cellStyle name="Normal 2 54" xfId="6335"/>
    <cellStyle name="Normal 2 55" xfId="6336"/>
    <cellStyle name="Normal 2 56" xfId="6337"/>
    <cellStyle name="Normal 2 57" xfId="6338"/>
    <cellStyle name="Normal 2 58" xfId="6339"/>
    <cellStyle name="Normal 2 59" xfId="6340"/>
    <cellStyle name="Normal 2 6" xfId="6341"/>
    <cellStyle name="Normal 2 6 2" xfId="6342"/>
    <cellStyle name="Normal 2 6 3" xfId="6343"/>
    <cellStyle name="Normal 2 6 4" xfId="6344"/>
    <cellStyle name="Normal 2 6 5" xfId="6345"/>
    <cellStyle name="Normal 2 6 6" xfId="6346"/>
    <cellStyle name="Normal 2 6 7" xfId="6347"/>
    <cellStyle name="Normal 2 6 8" xfId="6348"/>
    <cellStyle name="Normal 2 6 9" xfId="17977"/>
    <cellStyle name="Normal 2 60" xfId="6349"/>
    <cellStyle name="Normal 2 61" xfId="6350"/>
    <cellStyle name="Normal 2 62" xfId="6351"/>
    <cellStyle name="Normal 2 63" xfId="6352"/>
    <cellStyle name="Normal 2 64" xfId="6353"/>
    <cellStyle name="Normal 2 65" xfId="6354"/>
    <cellStyle name="Normal 2 66" xfId="6355"/>
    <cellStyle name="Normal 2 67" xfId="6356"/>
    <cellStyle name="Normal 2 68" xfId="6357"/>
    <cellStyle name="Normal 2 69" xfId="6358"/>
    <cellStyle name="Normal 2 7" xfId="6359"/>
    <cellStyle name="Normal 2 7 2" xfId="6360"/>
    <cellStyle name="Normal 2 7 3" xfId="6361"/>
    <cellStyle name="Normal 2 7 4" xfId="6362"/>
    <cellStyle name="Normal 2 7 5" xfId="6363"/>
    <cellStyle name="Normal 2 7 6" xfId="6364"/>
    <cellStyle name="Normal 2 7 7" xfId="6365"/>
    <cellStyle name="Normal 2 7 8" xfId="6366"/>
    <cellStyle name="Normal 2 7 9" xfId="17978"/>
    <cellStyle name="Normal 2 70" xfId="6367"/>
    <cellStyle name="Normal 2 71" xfId="6368"/>
    <cellStyle name="Normal 2 72" xfId="6369"/>
    <cellStyle name="Normal 2 73" xfId="6370"/>
    <cellStyle name="Normal 2 74" xfId="6371"/>
    <cellStyle name="Normal 2 75" xfId="6372"/>
    <cellStyle name="Normal 2 76" xfId="6373"/>
    <cellStyle name="Normal 2 77" xfId="6374"/>
    <cellStyle name="Normal 2 78" xfId="6375"/>
    <cellStyle name="Normal 2 79" xfId="6376"/>
    <cellStyle name="Normal 2 8" xfId="6377"/>
    <cellStyle name="Normal 2 8 2" xfId="6378"/>
    <cellStyle name="Normal 2 8 3" xfId="6379"/>
    <cellStyle name="Normal 2 8 4" xfId="6380"/>
    <cellStyle name="Normal 2 8 5" xfId="6381"/>
    <cellStyle name="Normal 2 8 6" xfId="6382"/>
    <cellStyle name="Normal 2 8 7" xfId="6383"/>
    <cellStyle name="Normal 2 8 8" xfId="6384"/>
    <cellStyle name="Normal 2 8 9" xfId="17979"/>
    <cellStyle name="Normal 2 80" xfId="6385"/>
    <cellStyle name="Normal 2 81" xfId="6386"/>
    <cellStyle name="Normal 2 82" xfId="6387"/>
    <cellStyle name="Normal 2 83" xfId="6388"/>
    <cellStyle name="Normal 2 84" xfId="6389"/>
    <cellStyle name="Normal 2 85" xfId="6390"/>
    <cellStyle name="Normal 2 86" xfId="6391"/>
    <cellStyle name="Normal 2 87" xfId="6392"/>
    <cellStyle name="Normal 2 88" xfId="6393"/>
    <cellStyle name="Normal 2 89" xfId="6394"/>
    <cellStyle name="Normal 2 9" xfId="6395"/>
    <cellStyle name="Normal 2 9 2" xfId="6396"/>
    <cellStyle name="Normal 2 9 3" xfId="6397"/>
    <cellStyle name="Normal 2 9 4" xfId="6398"/>
    <cellStyle name="Normal 2 9 5" xfId="6399"/>
    <cellStyle name="Normal 2 9 6" xfId="6400"/>
    <cellStyle name="Normal 2 9 7" xfId="6401"/>
    <cellStyle name="Normal 2 9 8" xfId="6402"/>
    <cellStyle name="Normal 2 9 9" xfId="17980"/>
    <cellStyle name="Normal 2 90" xfId="6403"/>
    <cellStyle name="Normal 2 91" xfId="6404"/>
    <cellStyle name="Normal 2 92" xfId="6405"/>
    <cellStyle name="Normal 2 93" xfId="6406"/>
    <cellStyle name="Normal 2 94" xfId="6407"/>
    <cellStyle name="Normal 2 95" xfId="6408"/>
    <cellStyle name="Normal 2 96" xfId="6409"/>
    <cellStyle name="Normal 2 97" xfId="6410"/>
    <cellStyle name="Normal 2 98" xfId="6411"/>
    <cellStyle name="Normal 2 99" xfId="6412"/>
    <cellStyle name="Normal 20" xfId="118"/>
    <cellStyle name="Normal 20 10" xfId="6414"/>
    <cellStyle name="Normal 20 11" xfId="17981"/>
    <cellStyle name="Normal 20 12" xfId="6413"/>
    <cellStyle name="Normal 20 2" xfId="6415"/>
    <cellStyle name="Normal 20 3" xfId="6416"/>
    <cellStyle name="Normal 20 4" xfId="6417"/>
    <cellStyle name="Normal 20 5" xfId="6418"/>
    <cellStyle name="Normal 20 6" xfId="6419"/>
    <cellStyle name="Normal 20 7" xfId="6420"/>
    <cellStyle name="Normal 20 8" xfId="6421"/>
    <cellStyle name="Normal 20 9" xfId="6422"/>
    <cellStyle name="Normal 200" xfId="43585"/>
    <cellStyle name="Normal 21" xfId="131"/>
    <cellStyle name="Normal 21 10" xfId="6424"/>
    <cellStyle name="Normal 21 11" xfId="17982"/>
    <cellStyle name="Normal 21 12" xfId="6423"/>
    <cellStyle name="Normal 21 2" xfId="6425"/>
    <cellStyle name="Normal 21 3" xfId="6426"/>
    <cellStyle name="Normal 21 4" xfId="6427"/>
    <cellStyle name="Normal 21 5" xfId="6428"/>
    <cellStyle name="Normal 21 6" xfId="6429"/>
    <cellStyle name="Normal 21 7" xfId="6430"/>
    <cellStyle name="Normal 21 8" xfId="6431"/>
    <cellStyle name="Normal 21 9" xfId="6432"/>
    <cellStyle name="Normal 22" xfId="133"/>
    <cellStyle name="Normal 22 10" xfId="6433"/>
    <cellStyle name="Normal 22 11" xfId="18354"/>
    <cellStyle name="Normal 22 11 2" xfId="18436"/>
    <cellStyle name="Normal 22 11 2 2" xfId="26370"/>
    <cellStyle name="Normal 22 11 3" xfId="20725"/>
    <cellStyle name="Normal 22 11 4" xfId="26288"/>
    <cellStyle name="Normal 22 12" xfId="18395"/>
    <cellStyle name="Normal 22 12 2" xfId="26329"/>
    <cellStyle name="Normal 22 13" xfId="20415"/>
    <cellStyle name="Normal 22 13 2" xfId="28349"/>
    <cellStyle name="Normal 22 14" xfId="20684"/>
    <cellStyle name="Normal 22 15" xfId="26247"/>
    <cellStyle name="Normal 22 16" xfId="18313"/>
    <cellStyle name="Normal 22 2" xfId="6434"/>
    <cellStyle name="Normal 22 3" xfId="6435"/>
    <cellStyle name="Normal 22 4" xfId="6436"/>
    <cellStyle name="Normal 22 5" xfId="6437"/>
    <cellStyle name="Normal 22 6" xfId="6438"/>
    <cellStyle name="Normal 22 7" xfId="6439"/>
    <cellStyle name="Normal 22 8" xfId="6440"/>
    <cellStyle name="Normal 22 9" xfId="6441"/>
    <cellStyle name="Normal 23" xfId="122"/>
    <cellStyle name="Normal 23 10" xfId="6442"/>
    <cellStyle name="Normal 23 11" xfId="18357"/>
    <cellStyle name="Normal 23 11 2" xfId="18439"/>
    <cellStyle name="Normal 23 11 2 2" xfId="26373"/>
    <cellStyle name="Normal 23 11 3" xfId="20728"/>
    <cellStyle name="Normal 23 11 4" xfId="26291"/>
    <cellStyle name="Normal 23 12" xfId="18398"/>
    <cellStyle name="Normal 23 12 2" xfId="26332"/>
    <cellStyle name="Normal 23 13" xfId="20418"/>
    <cellStyle name="Normal 23 13 2" xfId="28352"/>
    <cellStyle name="Normal 23 14" xfId="20687"/>
    <cellStyle name="Normal 23 15" xfId="26250"/>
    <cellStyle name="Normal 23 16" xfId="18316"/>
    <cellStyle name="Normal 23 2" xfId="6443"/>
    <cellStyle name="Normal 23 3" xfId="6444"/>
    <cellStyle name="Normal 23 4" xfId="6445"/>
    <cellStyle name="Normal 23 5" xfId="6446"/>
    <cellStyle name="Normal 23 6" xfId="6447"/>
    <cellStyle name="Normal 23 7" xfId="6448"/>
    <cellStyle name="Normal 23 8" xfId="6449"/>
    <cellStyle name="Normal 23 9" xfId="6450"/>
    <cellStyle name="Normal 24" xfId="134"/>
    <cellStyle name="Normal 24 10" xfId="6451"/>
    <cellStyle name="Normal 24 11" xfId="43185"/>
    <cellStyle name="Normal 24 12" xfId="43196"/>
    <cellStyle name="Normal 24 2" xfId="6452"/>
    <cellStyle name="Normal 24 3" xfId="6453"/>
    <cellStyle name="Normal 24 4" xfId="6454"/>
    <cellStyle name="Normal 24 5" xfId="6455"/>
    <cellStyle name="Normal 24 6" xfId="6456"/>
    <cellStyle name="Normal 24 7" xfId="6457"/>
    <cellStyle name="Normal 24 8" xfId="6458"/>
    <cellStyle name="Normal 24 9" xfId="6459"/>
    <cellStyle name="Normal 25" xfId="135"/>
    <cellStyle name="Normal 25 10" xfId="6461"/>
    <cellStyle name="Normal 25 100" xfId="6462"/>
    <cellStyle name="Normal 25 101" xfId="6463"/>
    <cellStyle name="Normal 25 102" xfId="17983"/>
    <cellStyle name="Normal 25 103" xfId="6460"/>
    <cellStyle name="Normal 25 11" xfId="6464"/>
    <cellStyle name="Normal 25 12" xfId="6465"/>
    <cellStyle name="Normal 25 13" xfId="6466"/>
    <cellStyle name="Normal 25 14" xfId="6467"/>
    <cellStyle name="Normal 25 15" xfId="6468"/>
    <cellStyle name="Normal 25 16" xfId="6469"/>
    <cellStyle name="Normal 25 17" xfId="6470"/>
    <cellStyle name="Normal 25 18" xfId="6471"/>
    <cellStyle name="Normal 25 19" xfId="6472"/>
    <cellStyle name="Normal 25 2" xfId="6473"/>
    <cellStyle name="Normal 25 2 2" xfId="17984"/>
    <cellStyle name="Normal 25 20" xfId="6474"/>
    <cellStyle name="Normal 25 21" xfId="6475"/>
    <cellStyle name="Normal 25 22" xfId="6476"/>
    <cellStyle name="Normal 25 23" xfId="6477"/>
    <cellStyle name="Normal 25 24" xfId="6478"/>
    <cellStyle name="Normal 25 25" xfId="6479"/>
    <cellStyle name="Normal 25 26" xfId="6480"/>
    <cellStyle name="Normal 25 27" xfId="6481"/>
    <cellStyle name="Normal 25 28" xfId="6482"/>
    <cellStyle name="Normal 25 29" xfId="6483"/>
    <cellStyle name="Normal 25 3" xfId="6484"/>
    <cellStyle name="Normal 25 30" xfId="6485"/>
    <cellStyle name="Normal 25 31" xfId="6486"/>
    <cellStyle name="Normal 25 32" xfId="6487"/>
    <cellStyle name="Normal 25 33" xfId="6488"/>
    <cellStyle name="Normal 25 34" xfId="6489"/>
    <cellStyle name="Normal 25 35" xfId="6490"/>
    <cellStyle name="Normal 25 36" xfId="6491"/>
    <cellStyle name="Normal 25 37" xfId="6492"/>
    <cellStyle name="Normal 25 38" xfId="6493"/>
    <cellStyle name="Normal 25 39" xfId="6494"/>
    <cellStyle name="Normal 25 4" xfId="6495"/>
    <cellStyle name="Normal 25 40" xfId="6496"/>
    <cellStyle name="Normal 25 41" xfId="6497"/>
    <cellStyle name="Normal 25 42" xfId="6498"/>
    <cellStyle name="Normal 25 43" xfId="6499"/>
    <cellStyle name="Normal 25 44" xfId="6500"/>
    <cellStyle name="Normal 25 45" xfId="6501"/>
    <cellStyle name="Normal 25 46" xfId="6502"/>
    <cellStyle name="Normal 25 47" xfId="6503"/>
    <cellStyle name="Normal 25 48" xfId="6504"/>
    <cellStyle name="Normal 25 49" xfId="6505"/>
    <cellStyle name="Normal 25 5" xfId="6506"/>
    <cellStyle name="Normal 25 50" xfId="6507"/>
    <cellStyle name="Normal 25 51" xfId="6508"/>
    <cellStyle name="Normal 25 52" xfId="6509"/>
    <cellStyle name="Normal 25 53" xfId="6510"/>
    <cellStyle name="Normal 25 54" xfId="6511"/>
    <cellStyle name="Normal 25 55" xfId="6512"/>
    <cellStyle name="Normal 25 56" xfId="6513"/>
    <cellStyle name="Normal 25 57" xfId="6514"/>
    <cellStyle name="Normal 25 58" xfId="6515"/>
    <cellStyle name="Normal 25 59" xfId="6516"/>
    <cellStyle name="Normal 25 6" xfId="6517"/>
    <cellStyle name="Normal 25 60" xfId="6518"/>
    <cellStyle name="Normal 25 61" xfId="6519"/>
    <cellStyle name="Normal 25 62" xfId="6520"/>
    <cellStyle name="Normal 25 63" xfId="6521"/>
    <cellStyle name="Normal 25 64" xfId="6522"/>
    <cellStyle name="Normal 25 65" xfId="6523"/>
    <cellStyle name="Normal 25 66" xfId="6524"/>
    <cellStyle name="Normal 25 67" xfId="6525"/>
    <cellStyle name="Normal 25 68" xfId="6526"/>
    <cellStyle name="Normal 25 69" xfId="6527"/>
    <cellStyle name="Normal 25 7" xfId="6528"/>
    <cellStyle name="Normal 25 70" xfId="6529"/>
    <cellStyle name="Normal 25 71" xfId="6530"/>
    <cellStyle name="Normal 25 72" xfId="6531"/>
    <cellStyle name="Normal 25 73" xfId="6532"/>
    <cellStyle name="Normal 25 74" xfId="6533"/>
    <cellStyle name="Normal 25 75" xfId="6534"/>
    <cellStyle name="Normal 25 76" xfId="6535"/>
    <cellStyle name="Normal 25 77" xfId="6536"/>
    <cellStyle name="Normal 25 78" xfId="6537"/>
    <cellStyle name="Normal 25 79" xfId="6538"/>
    <cellStyle name="Normal 25 8" xfId="6539"/>
    <cellStyle name="Normal 25 80" xfId="6540"/>
    <cellStyle name="Normal 25 81" xfId="6541"/>
    <cellStyle name="Normal 25 82" xfId="6542"/>
    <cellStyle name="Normal 25 83" xfId="6543"/>
    <cellStyle name="Normal 25 84" xfId="6544"/>
    <cellStyle name="Normal 25 85" xfId="6545"/>
    <cellStyle name="Normal 25 86" xfId="6546"/>
    <cellStyle name="Normal 25 87" xfId="6547"/>
    <cellStyle name="Normal 25 88" xfId="6548"/>
    <cellStyle name="Normal 25 89" xfId="6549"/>
    <cellStyle name="Normal 25 9" xfId="6550"/>
    <cellStyle name="Normal 25 90" xfId="6551"/>
    <cellStyle name="Normal 25 91" xfId="6552"/>
    <cellStyle name="Normal 25 92" xfId="6553"/>
    <cellStyle name="Normal 25 93" xfId="6554"/>
    <cellStyle name="Normal 25 94" xfId="6555"/>
    <cellStyle name="Normal 25 95" xfId="6556"/>
    <cellStyle name="Normal 25 96" xfId="6557"/>
    <cellStyle name="Normal 25 97" xfId="6558"/>
    <cellStyle name="Normal 25 98" xfId="6559"/>
    <cellStyle name="Normal 25 99" xfId="6560"/>
    <cellStyle name="Normal 26" xfId="136"/>
    <cellStyle name="Normal 26 10" xfId="6562"/>
    <cellStyle name="Normal 26 10 2" xfId="17986"/>
    <cellStyle name="Normal 26 100" xfId="6563"/>
    <cellStyle name="Normal 26 101" xfId="6564"/>
    <cellStyle name="Normal 26 102" xfId="17985"/>
    <cellStyle name="Normal 26 103" xfId="6561"/>
    <cellStyle name="Normal 26 11" xfId="6565"/>
    <cellStyle name="Normal 26 12" xfId="6566"/>
    <cellStyle name="Normal 26 13" xfId="6567"/>
    <cellStyle name="Normal 26 14" xfId="6568"/>
    <cellStyle name="Normal 26 15" xfId="6569"/>
    <cellStyle name="Normal 26 16" xfId="6570"/>
    <cellStyle name="Normal 26 17" xfId="6571"/>
    <cellStyle name="Normal 26 18" xfId="6572"/>
    <cellStyle name="Normal 26 19" xfId="6573"/>
    <cellStyle name="Normal 26 2" xfId="6574"/>
    <cellStyle name="Normal 26 2 2" xfId="17987"/>
    <cellStyle name="Normal 26 20" xfId="6575"/>
    <cellStyle name="Normal 26 21" xfId="6576"/>
    <cellStyle name="Normal 26 22" xfId="6577"/>
    <cellStyle name="Normal 26 23" xfId="6578"/>
    <cellStyle name="Normal 26 24" xfId="6579"/>
    <cellStyle name="Normal 26 25" xfId="6580"/>
    <cellStyle name="Normal 26 26" xfId="6581"/>
    <cellStyle name="Normal 26 27" xfId="6582"/>
    <cellStyle name="Normal 26 28" xfId="6583"/>
    <cellStyle name="Normal 26 29" xfId="6584"/>
    <cellStyle name="Normal 26 3" xfId="6585"/>
    <cellStyle name="Normal 26 30" xfId="6586"/>
    <cellStyle name="Normal 26 31" xfId="6587"/>
    <cellStyle name="Normal 26 32" xfId="6588"/>
    <cellStyle name="Normal 26 33" xfId="6589"/>
    <cellStyle name="Normal 26 34" xfId="6590"/>
    <cellStyle name="Normal 26 35" xfId="6591"/>
    <cellStyle name="Normal 26 36" xfId="6592"/>
    <cellStyle name="Normal 26 37" xfId="6593"/>
    <cellStyle name="Normal 26 38" xfId="6594"/>
    <cellStyle name="Normal 26 39" xfId="6595"/>
    <cellStyle name="Normal 26 4" xfId="6596"/>
    <cellStyle name="Normal 26 40" xfId="6597"/>
    <cellStyle name="Normal 26 41" xfId="6598"/>
    <cellStyle name="Normal 26 42" xfId="6599"/>
    <cellStyle name="Normal 26 43" xfId="6600"/>
    <cellStyle name="Normal 26 44" xfId="6601"/>
    <cellStyle name="Normal 26 45" xfId="6602"/>
    <cellStyle name="Normal 26 46" xfId="6603"/>
    <cellStyle name="Normal 26 47" xfId="6604"/>
    <cellStyle name="Normal 26 48" xfId="6605"/>
    <cellStyle name="Normal 26 49" xfId="6606"/>
    <cellStyle name="Normal 26 5" xfId="6607"/>
    <cellStyle name="Normal 26 50" xfId="6608"/>
    <cellStyle name="Normal 26 51" xfId="6609"/>
    <cellStyle name="Normal 26 52" xfId="6610"/>
    <cellStyle name="Normal 26 53" xfId="6611"/>
    <cellStyle name="Normal 26 54" xfId="6612"/>
    <cellStyle name="Normal 26 55" xfId="6613"/>
    <cellStyle name="Normal 26 56" xfId="6614"/>
    <cellStyle name="Normal 26 57" xfId="6615"/>
    <cellStyle name="Normal 26 58" xfId="6616"/>
    <cellStyle name="Normal 26 59" xfId="6617"/>
    <cellStyle name="Normal 26 6" xfId="6618"/>
    <cellStyle name="Normal 26 60" xfId="6619"/>
    <cellStyle name="Normal 26 61" xfId="6620"/>
    <cellStyle name="Normal 26 62" xfId="6621"/>
    <cellStyle name="Normal 26 63" xfId="6622"/>
    <cellStyle name="Normal 26 64" xfId="6623"/>
    <cellStyle name="Normal 26 65" xfId="6624"/>
    <cellStyle name="Normal 26 66" xfId="6625"/>
    <cellStyle name="Normal 26 67" xfId="6626"/>
    <cellStyle name="Normal 26 68" xfId="6627"/>
    <cellStyle name="Normal 26 69" xfId="6628"/>
    <cellStyle name="Normal 26 7" xfId="6629"/>
    <cellStyle name="Normal 26 70" xfId="6630"/>
    <cellStyle name="Normal 26 71" xfId="6631"/>
    <cellStyle name="Normal 26 72" xfId="6632"/>
    <cellStyle name="Normal 26 73" xfId="6633"/>
    <cellStyle name="Normal 26 74" xfId="6634"/>
    <cellStyle name="Normal 26 75" xfId="6635"/>
    <cellStyle name="Normal 26 76" xfId="6636"/>
    <cellStyle name="Normal 26 77" xfId="6637"/>
    <cellStyle name="Normal 26 78" xfId="6638"/>
    <cellStyle name="Normal 26 79" xfId="6639"/>
    <cellStyle name="Normal 26 8" xfId="6640"/>
    <cellStyle name="Normal 26 80" xfId="6641"/>
    <cellStyle name="Normal 26 81" xfId="6642"/>
    <cellStyle name="Normal 26 82" xfId="6643"/>
    <cellStyle name="Normal 26 83" xfId="6644"/>
    <cellStyle name="Normal 26 84" xfId="6645"/>
    <cellStyle name="Normal 26 85" xfId="6646"/>
    <cellStyle name="Normal 26 86" xfId="6647"/>
    <cellStyle name="Normal 26 87" xfId="6648"/>
    <cellStyle name="Normal 26 88" xfId="6649"/>
    <cellStyle name="Normal 26 89" xfId="6650"/>
    <cellStyle name="Normal 26 9" xfId="6651"/>
    <cellStyle name="Normal 26 90" xfId="6652"/>
    <cellStyle name="Normal 26 91" xfId="6653"/>
    <cellStyle name="Normal 26 92" xfId="6654"/>
    <cellStyle name="Normal 26 93" xfId="6655"/>
    <cellStyle name="Normal 26 94" xfId="6656"/>
    <cellStyle name="Normal 26 95" xfId="6657"/>
    <cellStyle name="Normal 26 96" xfId="6658"/>
    <cellStyle name="Normal 26 97" xfId="6659"/>
    <cellStyle name="Normal 26 98" xfId="6660"/>
    <cellStyle name="Normal 26 99" xfId="6661"/>
    <cellStyle name="Normal 27" xfId="137"/>
    <cellStyle name="Normal 27 10" xfId="43188"/>
    <cellStyle name="Normal 27 2" xfId="6662"/>
    <cellStyle name="Normal 27 3" xfId="6663"/>
    <cellStyle name="Normal 27 4" xfId="6664"/>
    <cellStyle name="Normal 27 5" xfId="6665"/>
    <cellStyle name="Normal 27 6" xfId="6666"/>
    <cellStyle name="Normal 27 7" xfId="6667"/>
    <cellStyle name="Normal 27 8" xfId="6668"/>
    <cellStyle name="Normal 27 9" xfId="6669"/>
    <cellStyle name="Normal 28" xfId="138"/>
    <cellStyle name="Normal 28 10" xfId="6670"/>
    <cellStyle name="Normal 28 2" xfId="6671"/>
    <cellStyle name="Normal 28 3" xfId="6672"/>
    <cellStyle name="Normal 28 4" xfId="6673"/>
    <cellStyle name="Normal 28 5" xfId="6674"/>
    <cellStyle name="Normal 28 6" xfId="6675"/>
    <cellStyle name="Normal 28 7" xfId="6676"/>
    <cellStyle name="Normal 28 8" xfId="6677"/>
    <cellStyle name="Normal 28 9" xfId="6678"/>
    <cellStyle name="Normal 29" xfId="140"/>
    <cellStyle name="Normal 29 10" xfId="6679"/>
    <cellStyle name="Normal 29 2" xfId="6680"/>
    <cellStyle name="Normal 29 3" xfId="6681"/>
    <cellStyle name="Normal 29 4" xfId="6682"/>
    <cellStyle name="Normal 29 5" xfId="6683"/>
    <cellStyle name="Normal 29 6" xfId="6684"/>
    <cellStyle name="Normal 29 7" xfId="6685"/>
    <cellStyle name="Normal 29 8" xfId="6686"/>
    <cellStyle name="Normal 29 9" xfId="6687"/>
    <cellStyle name="Normal 3" xfId="1"/>
    <cellStyle name="Normal 3 10" xfId="6688"/>
    <cellStyle name="Normal 3 10 2" xfId="6689"/>
    <cellStyle name="Normal 3 10 3" xfId="6690"/>
    <cellStyle name="Normal 3 10 4" xfId="6691"/>
    <cellStyle name="Normal 3 10 5" xfId="6692"/>
    <cellStyle name="Normal 3 10 6" xfId="6693"/>
    <cellStyle name="Normal 3 10 7" xfId="6694"/>
    <cellStyle name="Normal 3 10 8" xfId="6695"/>
    <cellStyle name="Normal 3 10 9" xfId="17988"/>
    <cellStyle name="Normal 3 100" xfId="6696"/>
    <cellStyle name="Normal 3 101" xfId="6697"/>
    <cellStyle name="Normal 3 102" xfId="6698"/>
    <cellStyle name="Normal 3 103" xfId="6699"/>
    <cellStyle name="Normal 3 104" xfId="6700"/>
    <cellStyle name="Normal 3 105" xfId="6701"/>
    <cellStyle name="Normal 3 106" xfId="6702"/>
    <cellStyle name="Normal 3 107" xfId="6703"/>
    <cellStyle name="Normal 3 108" xfId="6704"/>
    <cellStyle name="Normal 3 109" xfId="6705"/>
    <cellStyle name="Normal 3 11" xfId="6706"/>
    <cellStyle name="Normal 3 11 2" xfId="6707"/>
    <cellStyle name="Normal 3 11 3" xfId="6708"/>
    <cellStyle name="Normal 3 11 4" xfId="6709"/>
    <cellStyle name="Normal 3 11 5" xfId="6710"/>
    <cellStyle name="Normal 3 11 6" xfId="6711"/>
    <cellStyle name="Normal 3 11 7" xfId="6712"/>
    <cellStyle name="Normal 3 11 8" xfId="6713"/>
    <cellStyle name="Normal 3 11 9" xfId="17989"/>
    <cellStyle name="Normal 3 110" xfId="6714"/>
    <cellStyle name="Normal 3 111" xfId="6715"/>
    <cellStyle name="Normal 3 112" xfId="6716"/>
    <cellStyle name="Normal 3 113" xfId="6717"/>
    <cellStyle name="Normal 3 114" xfId="6718"/>
    <cellStyle name="Normal 3 115" xfId="6719"/>
    <cellStyle name="Normal 3 116" xfId="6720"/>
    <cellStyle name="Normal 3 117" xfId="6721"/>
    <cellStyle name="Normal 3 118" xfId="6722"/>
    <cellStyle name="Normal 3 119" xfId="6723"/>
    <cellStyle name="Normal 3 12" xfId="6724"/>
    <cellStyle name="Normal 3 12 2" xfId="6725"/>
    <cellStyle name="Normal 3 12 3" xfId="6726"/>
    <cellStyle name="Normal 3 12 4" xfId="6727"/>
    <cellStyle name="Normal 3 12 5" xfId="6728"/>
    <cellStyle name="Normal 3 12 6" xfId="6729"/>
    <cellStyle name="Normal 3 12 7" xfId="6730"/>
    <cellStyle name="Normal 3 12 8" xfId="6731"/>
    <cellStyle name="Normal 3 12 9" xfId="17990"/>
    <cellStyle name="Normal 3 120" xfId="6732"/>
    <cellStyle name="Normal 3 121" xfId="6733"/>
    <cellStyle name="Normal 3 122" xfId="6734"/>
    <cellStyle name="Normal 3 123" xfId="6735"/>
    <cellStyle name="Normal 3 124" xfId="6736"/>
    <cellStyle name="Normal 3 125" xfId="6737"/>
    <cellStyle name="Normal 3 126" xfId="6738"/>
    <cellStyle name="Normal 3 127" xfId="6739"/>
    <cellStyle name="Normal 3 128" xfId="6740"/>
    <cellStyle name="Normal 3 129" xfId="6741"/>
    <cellStyle name="Normal 3 13" xfId="6742"/>
    <cellStyle name="Normal 3 13 2" xfId="6743"/>
    <cellStyle name="Normal 3 13 3" xfId="6744"/>
    <cellStyle name="Normal 3 13 4" xfId="6745"/>
    <cellStyle name="Normal 3 13 5" xfId="6746"/>
    <cellStyle name="Normal 3 13 6" xfId="6747"/>
    <cellStyle name="Normal 3 13 7" xfId="6748"/>
    <cellStyle name="Normal 3 13 8" xfId="6749"/>
    <cellStyle name="Normal 3 13 9" xfId="17991"/>
    <cellStyle name="Normal 3 130" xfId="6750"/>
    <cellStyle name="Normal 3 131" xfId="6751"/>
    <cellStyle name="Normal 3 132" xfId="6752"/>
    <cellStyle name="Normal 3 133" xfId="6753"/>
    <cellStyle name="Normal 3 134" xfId="6754"/>
    <cellStyle name="Normal 3 135" xfId="6755"/>
    <cellStyle name="Normal 3 136" xfId="6756"/>
    <cellStyle name="Normal 3 137" xfId="6757"/>
    <cellStyle name="Normal 3 138" xfId="6758"/>
    <cellStyle name="Normal 3 139" xfId="6759"/>
    <cellStyle name="Normal 3 14" xfId="6760"/>
    <cellStyle name="Normal 3 14 2" xfId="6761"/>
    <cellStyle name="Normal 3 14 3" xfId="6762"/>
    <cellStyle name="Normal 3 140" xfId="6763"/>
    <cellStyle name="Normal 3 141" xfId="6764"/>
    <cellStyle name="Normal 3 142" xfId="6765"/>
    <cellStyle name="Normal 3 143" xfId="6766"/>
    <cellStyle name="Normal 3 144" xfId="6767"/>
    <cellStyle name="Normal 3 145" xfId="6768"/>
    <cellStyle name="Normal 3 146" xfId="6769"/>
    <cellStyle name="Normal 3 147" xfId="6770"/>
    <cellStyle name="Normal 3 148" xfId="6771"/>
    <cellStyle name="Normal 3 149" xfId="6772"/>
    <cellStyle name="Normal 3 15" xfId="6773"/>
    <cellStyle name="Normal 3 15 2" xfId="6774"/>
    <cellStyle name="Normal 3 15 3" xfId="6775"/>
    <cellStyle name="Normal 3 150" xfId="6776"/>
    <cellStyle name="Normal 3 151" xfId="6777"/>
    <cellStyle name="Normal 3 152" xfId="6778"/>
    <cellStyle name="Normal 3 153" xfId="6779"/>
    <cellStyle name="Normal 3 154" xfId="6780"/>
    <cellStyle name="Normal 3 155" xfId="6781"/>
    <cellStyle name="Normal 3 156" xfId="6782"/>
    <cellStyle name="Normal 3 157" xfId="6783"/>
    <cellStyle name="Normal 3 158" xfId="6784"/>
    <cellStyle name="Normal 3 159" xfId="6785"/>
    <cellStyle name="Normal 3 16" xfId="6786"/>
    <cellStyle name="Normal 3 16 2" xfId="6787"/>
    <cellStyle name="Normal 3 16 3" xfId="6788"/>
    <cellStyle name="Normal 3 160" xfId="6789"/>
    <cellStyle name="Normal 3 161" xfId="6790"/>
    <cellStyle name="Normal 3 162" xfId="6791"/>
    <cellStyle name="Normal 3 163" xfId="6792"/>
    <cellStyle name="Normal 3 164" xfId="6793"/>
    <cellStyle name="Normal 3 165" xfId="6794"/>
    <cellStyle name="Normal 3 166" xfId="6795"/>
    <cellStyle name="Normal 3 167" xfId="6796"/>
    <cellStyle name="Normal 3 168" xfId="6797"/>
    <cellStyle name="Normal 3 169" xfId="6798"/>
    <cellStyle name="Normal 3 17" xfId="6799"/>
    <cellStyle name="Normal 3 17 2" xfId="6800"/>
    <cellStyle name="Normal 3 17 3" xfId="6801"/>
    <cellStyle name="Normal 3 170" xfId="6802"/>
    <cellStyle name="Normal 3 171" xfId="6803"/>
    <cellStyle name="Normal 3 172" xfId="6804"/>
    <cellStyle name="Normal 3 173" xfId="6805"/>
    <cellStyle name="Normal 3 174" xfId="6806"/>
    <cellStyle name="Normal 3 175" xfId="6807"/>
    <cellStyle name="Normal 3 176" xfId="6808"/>
    <cellStyle name="Normal 3 177" xfId="6809"/>
    <cellStyle name="Normal 3 178" xfId="6810"/>
    <cellStyle name="Normal 3 179" xfId="6811"/>
    <cellStyle name="Normal 3 18" xfId="6812"/>
    <cellStyle name="Normal 3 18 10" xfId="6813"/>
    <cellStyle name="Normal 3 18 2" xfId="6814"/>
    <cellStyle name="Normal 3 18 3" xfId="6815"/>
    <cellStyle name="Normal 3 18 4" xfId="6816"/>
    <cellStyle name="Normal 3 18 5" xfId="6817"/>
    <cellStyle name="Normal 3 18 6" xfId="6818"/>
    <cellStyle name="Normal 3 18 7" xfId="6819"/>
    <cellStyle name="Normal 3 18 8" xfId="6820"/>
    <cellStyle name="Normal 3 18 9" xfId="6821"/>
    <cellStyle name="Normal 3 180" xfId="6822"/>
    <cellStyle name="Normal 3 181" xfId="6823"/>
    <cellStyle name="Normal 3 182" xfId="6824"/>
    <cellStyle name="Normal 3 183" xfId="6825"/>
    <cellStyle name="Normal 3 184" xfId="6826"/>
    <cellStyle name="Normal 3 185" xfId="6827"/>
    <cellStyle name="Normal 3 186" xfId="6828"/>
    <cellStyle name="Normal 3 187" xfId="6829"/>
    <cellStyle name="Normal 3 188" xfId="6830"/>
    <cellStyle name="Normal 3 189" xfId="6831"/>
    <cellStyle name="Normal 3 19" xfId="6832"/>
    <cellStyle name="Normal 3 19 10" xfId="6833"/>
    <cellStyle name="Normal 3 19 2" xfId="6834"/>
    <cellStyle name="Normal 3 19 3" xfId="6835"/>
    <cellStyle name="Normal 3 19 4" xfId="6836"/>
    <cellStyle name="Normal 3 19 5" xfId="6837"/>
    <cellStyle name="Normal 3 19 6" xfId="6838"/>
    <cellStyle name="Normal 3 19 7" xfId="6839"/>
    <cellStyle name="Normal 3 19 8" xfId="6840"/>
    <cellStyle name="Normal 3 19 9" xfId="6841"/>
    <cellStyle name="Normal 3 190" xfId="6842"/>
    <cellStyle name="Normal 3 191" xfId="6843"/>
    <cellStyle name="Normal 3 192" xfId="6844"/>
    <cellStyle name="Normal 3 193" xfId="6845"/>
    <cellStyle name="Normal 3 194" xfId="6846"/>
    <cellStyle name="Normal 3 195" xfId="6847"/>
    <cellStyle name="Normal 3 196" xfId="6848"/>
    <cellStyle name="Normal 3 197" xfId="6849"/>
    <cellStyle name="Normal 3 198" xfId="6850"/>
    <cellStyle name="Normal 3 199" xfId="6851"/>
    <cellStyle name="Normal 3 2" xfId="4"/>
    <cellStyle name="Normal 3 2 10" xfId="6853"/>
    <cellStyle name="Normal 3 2 11" xfId="6854"/>
    <cellStyle name="Normal 3 2 12" xfId="6855"/>
    <cellStyle name="Normal 3 2 13" xfId="6856"/>
    <cellStyle name="Normal 3 2 14" xfId="6857"/>
    <cellStyle name="Normal 3 2 15" xfId="6858"/>
    <cellStyle name="Normal 3 2 16" xfId="6859"/>
    <cellStyle name="Normal 3 2 17" xfId="17992"/>
    <cellStyle name="Normal 3 2 18" xfId="6852"/>
    <cellStyle name="Normal 3 2 19" xfId="43212"/>
    <cellStyle name="Normal 3 2 2" xfId="161"/>
    <cellStyle name="Normal 3 2 2 10" xfId="6860"/>
    <cellStyle name="Normal 3 2 2 11" xfId="43288"/>
    <cellStyle name="Normal 3 2 2 2" xfId="6861"/>
    <cellStyle name="Normal 3 2 2 3" xfId="6862"/>
    <cellStyle name="Normal 3 2 2 4" xfId="6863"/>
    <cellStyle name="Normal 3 2 2 5" xfId="6864"/>
    <cellStyle name="Normal 3 2 2 6" xfId="6865"/>
    <cellStyle name="Normal 3 2 2 7" xfId="6866"/>
    <cellStyle name="Normal 3 2 2 8" xfId="6867"/>
    <cellStyle name="Normal 3 2 2 9" xfId="6868"/>
    <cellStyle name="Normal 3 2 20" xfId="43361"/>
    <cellStyle name="Normal 3 2 21" xfId="43537"/>
    <cellStyle name="Normal 3 2 3" xfId="6869"/>
    <cellStyle name="Normal 3 2 4" xfId="6870"/>
    <cellStyle name="Normal 3 2 5" xfId="6871"/>
    <cellStyle name="Normal 3 2 6" xfId="6872"/>
    <cellStyle name="Normal 3 2 7" xfId="6873"/>
    <cellStyle name="Normal 3 2 8" xfId="6874"/>
    <cellStyle name="Normal 3 2 9" xfId="6875"/>
    <cellStyle name="Normal 3 20" xfId="6876"/>
    <cellStyle name="Normal 3 20 10" xfId="6877"/>
    <cellStyle name="Normal 3 20 2" xfId="6878"/>
    <cellStyle name="Normal 3 20 3" xfId="6879"/>
    <cellStyle name="Normal 3 20 4" xfId="6880"/>
    <cellStyle name="Normal 3 20 5" xfId="6881"/>
    <cellStyle name="Normal 3 20 6" xfId="6882"/>
    <cellStyle name="Normal 3 20 7" xfId="6883"/>
    <cellStyle name="Normal 3 20 8" xfId="6884"/>
    <cellStyle name="Normal 3 20 9" xfId="6885"/>
    <cellStyle name="Normal 3 200" xfId="6886"/>
    <cellStyle name="Normal 3 201" xfId="6887"/>
    <cellStyle name="Normal 3 202" xfId="227"/>
    <cellStyle name="Normal 3 203" xfId="43199"/>
    <cellStyle name="Normal 3 204" xfId="43347"/>
    <cellStyle name="Normal 3 205" xfId="43354"/>
    <cellStyle name="Normal 3 206" xfId="43492"/>
    <cellStyle name="Normal 3 207" xfId="43497"/>
    <cellStyle name="Normal 3 208" xfId="43530"/>
    <cellStyle name="Normal 3 209" xfId="43542"/>
    <cellStyle name="Normal 3 21" xfId="6888"/>
    <cellStyle name="Normal 3 21 10" xfId="6889"/>
    <cellStyle name="Normal 3 21 2" xfId="6890"/>
    <cellStyle name="Normal 3 21 3" xfId="6891"/>
    <cellStyle name="Normal 3 21 4" xfId="6892"/>
    <cellStyle name="Normal 3 21 5" xfId="6893"/>
    <cellStyle name="Normal 3 21 6" xfId="6894"/>
    <cellStyle name="Normal 3 21 7" xfId="6895"/>
    <cellStyle name="Normal 3 21 8" xfId="6896"/>
    <cellStyle name="Normal 3 21 9" xfId="6897"/>
    <cellStyle name="Normal 3 210" xfId="43583"/>
    <cellStyle name="Normal 3 22" xfId="6898"/>
    <cellStyle name="Normal 3 22 10" xfId="6899"/>
    <cellStyle name="Normal 3 22 2" xfId="6900"/>
    <cellStyle name="Normal 3 22 3" xfId="6901"/>
    <cellStyle name="Normal 3 22 4" xfId="6902"/>
    <cellStyle name="Normal 3 22 5" xfId="6903"/>
    <cellStyle name="Normal 3 22 6" xfId="6904"/>
    <cellStyle name="Normal 3 22 7" xfId="6905"/>
    <cellStyle name="Normal 3 22 8" xfId="6906"/>
    <cellStyle name="Normal 3 22 9" xfId="6907"/>
    <cellStyle name="Normal 3 23" xfId="6908"/>
    <cellStyle name="Normal 3 23 10" xfId="6909"/>
    <cellStyle name="Normal 3 23 2" xfId="6910"/>
    <cellStyle name="Normal 3 23 3" xfId="6911"/>
    <cellStyle name="Normal 3 23 4" xfId="6912"/>
    <cellStyle name="Normal 3 23 5" xfId="6913"/>
    <cellStyle name="Normal 3 23 6" xfId="6914"/>
    <cellStyle name="Normal 3 23 7" xfId="6915"/>
    <cellStyle name="Normal 3 23 8" xfId="6916"/>
    <cellStyle name="Normal 3 23 9" xfId="6917"/>
    <cellStyle name="Normal 3 24" xfId="6918"/>
    <cellStyle name="Normal 3 24 10" xfId="6919"/>
    <cellStyle name="Normal 3 24 2" xfId="6920"/>
    <cellStyle name="Normal 3 24 3" xfId="6921"/>
    <cellStyle name="Normal 3 24 4" xfId="6922"/>
    <cellStyle name="Normal 3 24 5" xfId="6923"/>
    <cellStyle name="Normal 3 24 6" xfId="6924"/>
    <cellStyle name="Normal 3 24 7" xfId="6925"/>
    <cellStyle name="Normal 3 24 8" xfId="6926"/>
    <cellStyle name="Normal 3 24 9" xfId="6927"/>
    <cellStyle name="Normal 3 25" xfId="6928"/>
    <cellStyle name="Normal 3 25 10" xfId="6929"/>
    <cellStyle name="Normal 3 25 2" xfId="6930"/>
    <cellStyle name="Normal 3 25 3" xfId="6931"/>
    <cellStyle name="Normal 3 25 4" xfId="6932"/>
    <cellStyle name="Normal 3 25 5" xfId="6933"/>
    <cellStyle name="Normal 3 25 6" xfId="6934"/>
    <cellStyle name="Normal 3 25 7" xfId="6935"/>
    <cellStyle name="Normal 3 25 8" xfId="6936"/>
    <cellStyle name="Normal 3 25 9" xfId="6937"/>
    <cellStyle name="Normal 3 26" xfId="6938"/>
    <cellStyle name="Normal 3 26 10" xfId="6939"/>
    <cellStyle name="Normal 3 26 2" xfId="6940"/>
    <cellStyle name="Normal 3 26 3" xfId="6941"/>
    <cellStyle name="Normal 3 26 4" xfId="6942"/>
    <cellStyle name="Normal 3 26 5" xfId="6943"/>
    <cellStyle name="Normal 3 26 6" xfId="6944"/>
    <cellStyle name="Normal 3 26 7" xfId="6945"/>
    <cellStyle name="Normal 3 26 8" xfId="6946"/>
    <cellStyle name="Normal 3 26 9" xfId="6947"/>
    <cellStyle name="Normal 3 27" xfId="6948"/>
    <cellStyle name="Normal 3 27 10" xfId="6949"/>
    <cellStyle name="Normal 3 27 2" xfId="6950"/>
    <cellStyle name="Normal 3 27 3" xfId="6951"/>
    <cellStyle name="Normal 3 27 4" xfId="6952"/>
    <cellStyle name="Normal 3 27 5" xfId="6953"/>
    <cellStyle name="Normal 3 27 6" xfId="6954"/>
    <cellStyle name="Normal 3 27 7" xfId="6955"/>
    <cellStyle name="Normal 3 27 8" xfId="6956"/>
    <cellStyle name="Normal 3 27 9" xfId="6957"/>
    <cellStyle name="Normal 3 28" xfId="6958"/>
    <cellStyle name="Normal 3 28 10" xfId="6959"/>
    <cellStyle name="Normal 3 28 2" xfId="6960"/>
    <cellStyle name="Normal 3 28 3" xfId="6961"/>
    <cellStyle name="Normal 3 28 4" xfId="6962"/>
    <cellStyle name="Normal 3 28 5" xfId="6963"/>
    <cellStyle name="Normal 3 28 6" xfId="6964"/>
    <cellStyle name="Normal 3 28 7" xfId="6965"/>
    <cellStyle name="Normal 3 28 8" xfId="6966"/>
    <cellStyle name="Normal 3 28 9" xfId="6967"/>
    <cellStyle name="Normal 3 29" xfId="6968"/>
    <cellStyle name="Normal 3 29 10" xfId="6969"/>
    <cellStyle name="Normal 3 29 2" xfId="6970"/>
    <cellStyle name="Normal 3 29 3" xfId="6971"/>
    <cellStyle name="Normal 3 29 4" xfId="6972"/>
    <cellStyle name="Normal 3 29 5" xfId="6973"/>
    <cellStyle name="Normal 3 29 6" xfId="6974"/>
    <cellStyle name="Normal 3 29 7" xfId="6975"/>
    <cellStyle name="Normal 3 29 8" xfId="6976"/>
    <cellStyle name="Normal 3 29 9" xfId="6977"/>
    <cellStyle name="Normal 3 3" xfId="132"/>
    <cellStyle name="Normal 3 3 10" xfId="6979"/>
    <cellStyle name="Normal 3 3 11" xfId="6980"/>
    <cellStyle name="Normal 3 3 12" xfId="6981"/>
    <cellStyle name="Normal 3 3 13" xfId="6982"/>
    <cellStyle name="Normal 3 3 14" xfId="6983"/>
    <cellStyle name="Normal 3 3 15" xfId="6984"/>
    <cellStyle name="Normal 3 3 16" xfId="17993"/>
    <cellStyle name="Normal 3 3 17" xfId="6978"/>
    <cellStyle name="Normal 3 3 18" xfId="43210"/>
    <cellStyle name="Normal 3 3 19" xfId="43359"/>
    <cellStyle name="Normal 3 3 2" xfId="158"/>
    <cellStyle name="Normal 3 3 2 10" xfId="6985"/>
    <cellStyle name="Normal 3 3 2 2" xfId="6986"/>
    <cellStyle name="Normal 3 3 2 3" xfId="6987"/>
    <cellStyle name="Normal 3 3 2 4" xfId="6988"/>
    <cellStyle name="Normal 3 3 2 5" xfId="6989"/>
    <cellStyle name="Normal 3 3 2 6" xfId="6990"/>
    <cellStyle name="Normal 3 3 2 7" xfId="6991"/>
    <cellStyle name="Normal 3 3 2 8" xfId="6992"/>
    <cellStyle name="Normal 3 3 2 9" xfId="6993"/>
    <cellStyle name="Normal 3 3 20" xfId="43535"/>
    <cellStyle name="Normal 3 3 21" xfId="43584"/>
    <cellStyle name="Normal 3 3 3" xfId="6994"/>
    <cellStyle name="Normal 3 3 4" xfId="6995"/>
    <cellStyle name="Normal 3 3 5" xfId="6996"/>
    <cellStyle name="Normal 3 3 6" xfId="6997"/>
    <cellStyle name="Normal 3 3 7" xfId="6998"/>
    <cellStyle name="Normal 3 3 8" xfId="6999"/>
    <cellStyle name="Normal 3 3 9" xfId="7000"/>
    <cellStyle name="Normal 3 30" xfId="7001"/>
    <cellStyle name="Normal 3 30 10" xfId="7002"/>
    <cellStyle name="Normal 3 30 2" xfId="7003"/>
    <cellStyle name="Normal 3 30 3" xfId="7004"/>
    <cellStyle name="Normal 3 30 4" xfId="7005"/>
    <cellStyle name="Normal 3 30 5" xfId="7006"/>
    <cellStyle name="Normal 3 30 6" xfId="7007"/>
    <cellStyle name="Normal 3 30 7" xfId="7008"/>
    <cellStyle name="Normal 3 30 8" xfId="7009"/>
    <cellStyle name="Normal 3 30 9" xfId="7010"/>
    <cellStyle name="Normal 3 31" xfId="7011"/>
    <cellStyle name="Normal 3 31 10" xfId="7012"/>
    <cellStyle name="Normal 3 31 2" xfId="7013"/>
    <cellStyle name="Normal 3 31 3" xfId="7014"/>
    <cellStyle name="Normal 3 31 4" xfId="7015"/>
    <cellStyle name="Normal 3 31 5" xfId="7016"/>
    <cellStyle name="Normal 3 31 6" xfId="7017"/>
    <cellStyle name="Normal 3 31 7" xfId="7018"/>
    <cellStyle name="Normal 3 31 8" xfId="7019"/>
    <cellStyle name="Normal 3 31 9" xfId="7020"/>
    <cellStyle name="Normal 3 32" xfId="7021"/>
    <cellStyle name="Normal 3 32 10" xfId="7022"/>
    <cellStyle name="Normal 3 32 2" xfId="7023"/>
    <cellStyle name="Normal 3 32 3" xfId="7024"/>
    <cellStyle name="Normal 3 32 4" xfId="7025"/>
    <cellStyle name="Normal 3 32 5" xfId="7026"/>
    <cellStyle name="Normal 3 32 6" xfId="7027"/>
    <cellStyle name="Normal 3 32 7" xfId="7028"/>
    <cellStyle name="Normal 3 32 8" xfId="7029"/>
    <cellStyle name="Normal 3 32 9" xfId="7030"/>
    <cellStyle name="Normal 3 33" xfId="7031"/>
    <cellStyle name="Normal 3 33 10" xfId="7032"/>
    <cellStyle name="Normal 3 33 2" xfId="7033"/>
    <cellStyle name="Normal 3 33 3" xfId="7034"/>
    <cellStyle name="Normal 3 33 4" xfId="7035"/>
    <cellStyle name="Normal 3 33 5" xfId="7036"/>
    <cellStyle name="Normal 3 33 6" xfId="7037"/>
    <cellStyle name="Normal 3 33 7" xfId="7038"/>
    <cellStyle name="Normal 3 33 8" xfId="7039"/>
    <cellStyle name="Normal 3 33 9" xfId="7040"/>
    <cellStyle name="Normal 3 34" xfId="7041"/>
    <cellStyle name="Normal 3 34 10" xfId="7042"/>
    <cellStyle name="Normal 3 34 2" xfId="7043"/>
    <cellStyle name="Normal 3 34 3" xfId="7044"/>
    <cellStyle name="Normal 3 34 4" xfId="7045"/>
    <cellStyle name="Normal 3 34 5" xfId="7046"/>
    <cellStyle name="Normal 3 34 6" xfId="7047"/>
    <cellStyle name="Normal 3 34 7" xfId="7048"/>
    <cellStyle name="Normal 3 34 8" xfId="7049"/>
    <cellStyle name="Normal 3 34 9" xfId="7050"/>
    <cellStyle name="Normal 3 35" xfId="7051"/>
    <cellStyle name="Normal 3 35 10" xfId="7052"/>
    <cellStyle name="Normal 3 35 2" xfId="7053"/>
    <cellStyle name="Normal 3 35 3" xfId="7054"/>
    <cellStyle name="Normal 3 35 4" xfId="7055"/>
    <cellStyle name="Normal 3 35 5" xfId="7056"/>
    <cellStyle name="Normal 3 35 6" xfId="7057"/>
    <cellStyle name="Normal 3 35 7" xfId="7058"/>
    <cellStyle name="Normal 3 35 8" xfId="7059"/>
    <cellStyle name="Normal 3 35 9" xfId="7060"/>
    <cellStyle name="Normal 3 36" xfId="7061"/>
    <cellStyle name="Normal 3 36 10" xfId="7062"/>
    <cellStyle name="Normal 3 36 2" xfId="7063"/>
    <cellStyle name="Normal 3 36 3" xfId="7064"/>
    <cellStyle name="Normal 3 36 4" xfId="7065"/>
    <cellStyle name="Normal 3 36 5" xfId="7066"/>
    <cellStyle name="Normal 3 36 6" xfId="7067"/>
    <cellStyle name="Normal 3 36 7" xfId="7068"/>
    <cellStyle name="Normal 3 36 8" xfId="7069"/>
    <cellStyle name="Normal 3 36 9" xfId="7070"/>
    <cellStyle name="Normal 3 37" xfId="7071"/>
    <cellStyle name="Normal 3 37 10" xfId="7072"/>
    <cellStyle name="Normal 3 37 2" xfId="7073"/>
    <cellStyle name="Normal 3 37 3" xfId="7074"/>
    <cellStyle name="Normal 3 37 4" xfId="7075"/>
    <cellStyle name="Normal 3 37 5" xfId="7076"/>
    <cellStyle name="Normal 3 37 6" xfId="7077"/>
    <cellStyle name="Normal 3 37 7" xfId="7078"/>
    <cellStyle name="Normal 3 37 8" xfId="7079"/>
    <cellStyle name="Normal 3 37 9" xfId="7080"/>
    <cellStyle name="Normal 3 38" xfId="7081"/>
    <cellStyle name="Normal 3 38 10" xfId="7082"/>
    <cellStyle name="Normal 3 38 2" xfId="7083"/>
    <cellStyle name="Normal 3 38 3" xfId="7084"/>
    <cellStyle name="Normal 3 38 4" xfId="7085"/>
    <cellStyle name="Normal 3 38 5" xfId="7086"/>
    <cellStyle name="Normal 3 38 6" xfId="7087"/>
    <cellStyle name="Normal 3 38 7" xfId="7088"/>
    <cellStyle name="Normal 3 38 8" xfId="7089"/>
    <cellStyle name="Normal 3 38 9" xfId="7090"/>
    <cellStyle name="Normal 3 39" xfId="7091"/>
    <cellStyle name="Normal 3 39 10" xfId="7092"/>
    <cellStyle name="Normal 3 39 2" xfId="7093"/>
    <cellStyle name="Normal 3 39 3" xfId="7094"/>
    <cellStyle name="Normal 3 39 4" xfId="7095"/>
    <cellStyle name="Normal 3 39 5" xfId="7096"/>
    <cellStyle name="Normal 3 39 6" xfId="7097"/>
    <cellStyle name="Normal 3 39 7" xfId="7098"/>
    <cellStyle name="Normal 3 39 8" xfId="7099"/>
    <cellStyle name="Normal 3 39 9" xfId="7100"/>
    <cellStyle name="Normal 3 4" xfId="152"/>
    <cellStyle name="Normal 3 4 10" xfId="7102"/>
    <cellStyle name="Normal 3 4 11" xfId="7103"/>
    <cellStyle name="Normal 3 4 12" xfId="7104"/>
    <cellStyle name="Normal 3 4 13" xfId="7105"/>
    <cellStyle name="Normal 3 4 14" xfId="7106"/>
    <cellStyle name="Normal 3 4 15" xfId="7107"/>
    <cellStyle name="Normal 3 4 16" xfId="17994"/>
    <cellStyle name="Normal 3 4 17" xfId="7101"/>
    <cellStyle name="Normal 3 4 2" xfId="7108"/>
    <cellStyle name="Normal 3 4 2 2" xfId="7109"/>
    <cellStyle name="Normal 3 4 2 3" xfId="7110"/>
    <cellStyle name="Normal 3 4 2 4" xfId="7111"/>
    <cellStyle name="Normal 3 4 2 5" xfId="7112"/>
    <cellStyle name="Normal 3 4 2 6" xfId="7113"/>
    <cellStyle name="Normal 3 4 2 7" xfId="7114"/>
    <cellStyle name="Normal 3 4 2 8" xfId="7115"/>
    <cellStyle name="Normal 3 4 2 9" xfId="7116"/>
    <cellStyle name="Normal 3 4 3" xfId="7117"/>
    <cellStyle name="Normal 3 4 4" xfId="7118"/>
    <cellStyle name="Normal 3 4 5" xfId="7119"/>
    <cellStyle name="Normal 3 4 6" xfId="7120"/>
    <cellStyle name="Normal 3 4 7" xfId="7121"/>
    <cellStyle name="Normal 3 4 8" xfId="7122"/>
    <cellStyle name="Normal 3 4 9" xfId="7123"/>
    <cellStyle name="Normal 3 40" xfId="7124"/>
    <cellStyle name="Normal 3 40 10" xfId="7125"/>
    <cellStyle name="Normal 3 40 2" xfId="7126"/>
    <cellStyle name="Normal 3 40 3" xfId="7127"/>
    <cellStyle name="Normal 3 40 4" xfId="7128"/>
    <cellStyle name="Normal 3 40 5" xfId="7129"/>
    <cellStyle name="Normal 3 40 6" xfId="7130"/>
    <cellStyle name="Normal 3 40 7" xfId="7131"/>
    <cellStyle name="Normal 3 40 8" xfId="7132"/>
    <cellStyle name="Normal 3 40 9" xfId="7133"/>
    <cellStyle name="Normal 3 41" xfId="7134"/>
    <cellStyle name="Normal 3 41 10" xfId="7135"/>
    <cellStyle name="Normal 3 41 2" xfId="7136"/>
    <cellStyle name="Normal 3 41 3" xfId="7137"/>
    <cellStyle name="Normal 3 41 4" xfId="7138"/>
    <cellStyle name="Normal 3 41 5" xfId="7139"/>
    <cellStyle name="Normal 3 41 6" xfId="7140"/>
    <cellStyle name="Normal 3 41 7" xfId="7141"/>
    <cellStyle name="Normal 3 41 8" xfId="7142"/>
    <cellStyle name="Normal 3 41 9" xfId="7143"/>
    <cellStyle name="Normal 3 42" xfId="7144"/>
    <cellStyle name="Normal 3 42 10" xfId="7145"/>
    <cellStyle name="Normal 3 42 2" xfId="7146"/>
    <cellStyle name="Normal 3 42 3" xfId="7147"/>
    <cellStyle name="Normal 3 42 4" xfId="7148"/>
    <cellStyle name="Normal 3 42 5" xfId="7149"/>
    <cellStyle name="Normal 3 42 6" xfId="7150"/>
    <cellStyle name="Normal 3 42 7" xfId="7151"/>
    <cellStyle name="Normal 3 42 8" xfId="7152"/>
    <cellStyle name="Normal 3 42 9" xfId="7153"/>
    <cellStyle name="Normal 3 43" xfId="7154"/>
    <cellStyle name="Normal 3 43 10" xfId="7155"/>
    <cellStyle name="Normal 3 43 2" xfId="7156"/>
    <cellStyle name="Normal 3 43 3" xfId="7157"/>
    <cellStyle name="Normal 3 43 4" xfId="7158"/>
    <cellStyle name="Normal 3 43 5" xfId="7159"/>
    <cellStyle name="Normal 3 43 6" xfId="7160"/>
    <cellStyle name="Normal 3 43 7" xfId="7161"/>
    <cellStyle name="Normal 3 43 8" xfId="7162"/>
    <cellStyle name="Normal 3 43 9" xfId="7163"/>
    <cellStyle name="Normal 3 44" xfId="7164"/>
    <cellStyle name="Normal 3 44 10" xfId="7165"/>
    <cellStyle name="Normal 3 44 2" xfId="7166"/>
    <cellStyle name="Normal 3 44 3" xfId="7167"/>
    <cellStyle name="Normal 3 44 4" xfId="7168"/>
    <cellStyle name="Normal 3 44 5" xfId="7169"/>
    <cellStyle name="Normal 3 44 6" xfId="7170"/>
    <cellStyle name="Normal 3 44 7" xfId="7171"/>
    <cellStyle name="Normal 3 44 8" xfId="7172"/>
    <cellStyle name="Normal 3 44 9" xfId="7173"/>
    <cellStyle name="Normal 3 45" xfId="7174"/>
    <cellStyle name="Normal 3 46" xfId="7175"/>
    <cellStyle name="Normal 3 47" xfId="7176"/>
    <cellStyle name="Normal 3 48" xfId="7177"/>
    <cellStyle name="Normal 3 49" xfId="7178"/>
    <cellStyle name="Normal 3 5" xfId="7179"/>
    <cellStyle name="Normal 3 5 10" xfId="7180"/>
    <cellStyle name="Normal 3 5 11" xfId="7181"/>
    <cellStyle name="Normal 3 5 12" xfId="7182"/>
    <cellStyle name="Normal 3 5 13" xfId="7183"/>
    <cellStyle name="Normal 3 5 14" xfId="7184"/>
    <cellStyle name="Normal 3 5 15" xfId="7185"/>
    <cellStyle name="Normal 3 5 16" xfId="17995"/>
    <cellStyle name="Normal 3 5 17" xfId="43571"/>
    <cellStyle name="Normal 3 5 2" xfId="7186"/>
    <cellStyle name="Normal 3 5 2 2" xfId="7187"/>
    <cellStyle name="Normal 3 5 2 3" xfId="7188"/>
    <cellStyle name="Normal 3 5 2 4" xfId="7189"/>
    <cellStyle name="Normal 3 5 2 5" xfId="7190"/>
    <cellStyle name="Normal 3 5 2 6" xfId="7191"/>
    <cellStyle name="Normal 3 5 2 7" xfId="7192"/>
    <cellStyle name="Normal 3 5 2 8" xfId="7193"/>
    <cellStyle name="Normal 3 5 2 9" xfId="7194"/>
    <cellStyle name="Normal 3 5 3" xfId="7195"/>
    <cellStyle name="Normal 3 5 4" xfId="7196"/>
    <cellStyle name="Normal 3 5 5" xfId="7197"/>
    <cellStyle name="Normal 3 5 6" xfId="7198"/>
    <cellStyle name="Normal 3 5 7" xfId="7199"/>
    <cellStyle name="Normal 3 5 8" xfId="7200"/>
    <cellStyle name="Normal 3 5 9" xfId="7201"/>
    <cellStyle name="Normal 3 50" xfId="7202"/>
    <cellStyle name="Normal 3 51" xfId="7203"/>
    <cellStyle name="Normal 3 52" xfId="7204"/>
    <cellStyle name="Normal 3 53" xfId="7205"/>
    <cellStyle name="Normal 3 54" xfId="7206"/>
    <cellStyle name="Normal 3 55" xfId="7207"/>
    <cellStyle name="Normal 3 56" xfId="7208"/>
    <cellStyle name="Normal 3 57" xfId="7209"/>
    <cellStyle name="Normal 3 58" xfId="7210"/>
    <cellStyle name="Normal 3 59" xfId="7211"/>
    <cellStyle name="Normal 3 6" xfId="7212"/>
    <cellStyle name="Normal 3 6 10" xfId="7213"/>
    <cellStyle name="Normal 3 6 11" xfId="7214"/>
    <cellStyle name="Normal 3 6 12" xfId="7215"/>
    <cellStyle name="Normal 3 6 13" xfId="7216"/>
    <cellStyle name="Normal 3 6 14" xfId="7217"/>
    <cellStyle name="Normal 3 6 15" xfId="7218"/>
    <cellStyle name="Normal 3 6 16" xfId="17996"/>
    <cellStyle name="Normal 3 6 2" xfId="7219"/>
    <cellStyle name="Normal 3 6 2 2" xfId="7220"/>
    <cellStyle name="Normal 3 6 2 3" xfId="7221"/>
    <cellStyle name="Normal 3 6 2 4" xfId="7222"/>
    <cellStyle name="Normal 3 6 2 5" xfId="7223"/>
    <cellStyle name="Normal 3 6 2 6" xfId="7224"/>
    <cellStyle name="Normal 3 6 2 7" xfId="7225"/>
    <cellStyle name="Normal 3 6 2 8" xfId="7226"/>
    <cellStyle name="Normal 3 6 2 9" xfId="7227"/>
    <cellStyle name="Normal 3 6 3" xfId="7228"/>
    <cellStyle name="Normal 3 6 4" xfId="7229"/>
    <cellStyle name="Normal 3 6 5" xfId="7230"/>
    <cellStyle name="Normal 3 6 6" xfId="7231"/>
    <cellStyle name="Normal 3 6 7" xfId="7232"/>
    <cellStyle name="Normal 3 6 8" xfId="7233"/>
    <cellStyle name="Normal 3 6 9" xfId="7234"/>
    <cellStyle name="Normal 3 60" xfId="7235"/>
    <cellStyle name="Normal 3 61" xfId="7236"/>
    <cellStyle name="Normal 3 62" xfId="7237"/>
    <cellStyle name="Normal 3 63" xfId="7238"/>
    <cellStyle name="Normal 3 64" xfId="7239"/>
    <cellStyle name="Normal 3 65" xfId="7240"/>
    <cellStyle name="Normal 3 66" xfId="7241"/>
    <cellStyle name="Normal 3 67" xfId="7242"/>
    <cellStyle name="Normal 3 68" xfId="7243"/>
    <cellStyle name="Normal 3 69" xfId="7244"/>
    <cellStyle name="Normal 3 7" xfId="7245"/>
    <cellStyle name="Normal 3 7 10" xfId="7246"/>
    <cellStyle name="Normal 3 7 11" xfId="7247"/>
    <cellStyle name="Normal 3 7 12" xfId="7248"/>
    <cellStyle name="Normal 3 7 13" xfId="7249"/>
    <cellStyle name="Normal 3 7 14" xfId="7250"/>
    <cellStyle name="Normal 3 7 15" xfId="7251"/>
    <cellStyle name="Normal 3 7 16" xfId="17997"/>
    <cellStyle name="Normal 3 7 2" xfId="7252"/>
    <cellStyle name="Normal 3 7 2 2" xfId="7253"/>
    <cellStyle name="Normal 3 7 2 3" xfId="7254"/>
    <cellStyle name="Normal 3 7 2 4" xfId="7255"/>
    <cellStyle name="Normal 3 7 2 5" xfId="7256"/>
    <cellStyle name="Normal 3 7 2 6" xfId="7257"/>
    <cellStyle name="Normal 3 7 2 7" xfId="7258"/>
    <cellStyle name="Normal 3 7 2 8" xfId="7259"/>
    <cellStyle name="Normal 3 7 2 9" xfId="7260"/>
    <cellStyle name="Normal 3 7 3" xfId="7261"/>
    <cellStyle name="Normal 3 7 4" xfId="7262"/>
    <cellStyle name="Normal 3 7 5" xfId="7263"/>
    <cellStyle name="Normal 3 7 6" xfId="7264"/>
    <cellStyle name="Normal 3 7 7" xfId="7265"/>
    <cellStyle name="Normal 3 7 8" xfId="7266"/>
    <cellStyle name="Normal 3 7 9" xfId="7267"/>
    <cellStyle name="Normal 3 70" xfId="7268"/>
    <cellStyle name="Normal 3 71" xfId="7269"/>
    <cellStyle name="Normal 3 72" xfId="7270"/>
    <cellStyle name="Normal 3 73" xfId="7271"/>
    <cellStyle name="Normal 3 74" xfId="7272"/>
    <cellStyle name="Normal 3 75" xfId="7273"/>
    <cellStyle name="Normal 3 76" xfId="7274"/>
    <cellStyle name="Normal 3 77" xfId="7275"/>
    <cellStyle name="Normal 3 78" xfId="7276"/>
    <cellStyle name="Normal 3 79" xfId="7277"/>
    <cellStyle name="Normal 3 8" xfId="7278"/>
    <cellStyle name="Normal 3 8 10" xfId="7279"/>
    <cellStyle name="Normal 3 8 11" xfId="7280"/>
    <cellStyle name="Normal 3 8 12" xfId="7281"/>
    <cellStyle name="Normal 3 8 13" xfId="7282"/>
    <cellStyle name="Normal 3 8 14" xfId="7283"/>
    <cellStyle name="Normal 3 8 15" xfId="7284"/>
    <cellStyle name="Normal 3 8 16" xfId="17998"/>
    <cellStyle name="Normal 3 8 2" xfId="7285"/>
    <cellStyle name="Normal 3 8 2 2" xfId="7286"/>
    <cellStyle name="Normal 3 8 2 3" xfId="7287"/>
    <cellStyle name="Normal 3 8 2 4" xfId="7288"/>
    <cellStyle name="Normal 3 8 2 5" xfId="7289"/>
    <cellStyle name="Normal 3 8 2 6" xfId="7290"/>
    <cellStyle name="Normal 3 8 2 7" xfId="7291"/>
    <cellStyle name="Normal 3 8 2 8" xfId="7292"/>
    <cellStyle name="Normal 3 8 2 9" xfId="7293"/>
    <cellStyle name="Normal 3 8 3" xfId="7294"/>
    <cellStyle name="Normal 3 8 4" xfId="7295"/>
    <cellStyle name="Normal 3 8 5" xfId="7296"/>
    <cellStyle name="Normal 3 8 6" xfId="7297"/>
    <cellStyle name="Normal 3 8 7" xfId="7298"/>
    <cellStyle name="Normal 3 8 8" xfId="7299"/>
    <cellStyle name="Normal 3 8 9" xfId="7300"/>
    <cellStyle name="Normal 3 80" xfId="7301"/>
    <cellStyle name="Normal 3 81" xfId="7302"/>
    <cellStyle name="Normal 3 82" xfId="7303"/>
    <cellStyle name="Normal 3 83" xfId="7304"/>
    <cellStyle name="Normal 3 84" xfId="7305"/>
    <cellStyle name="Normal 3 85" xfId="7306"/>
    <cellStyle name="Normal 3 86" xfId="7307"/>
    <cellStyle name="Normal 3 87" xfId="7308"/>
    <cellStyle name="Normal 3 88" xfId="7309"/>
    <cellStyle name="Normal 3 89" xfId="7310"/>
    <cellStyle name="Normal 3 9" xfId="7311"/>
    <cellStyle name="Normal 3 9 10" xfId="7312"/>
    <cellStyle name="Normal 3 9 11" xfId="7313"/>
    <cellStyle name="Normal 3 9 12" xfId="7314"/>
    <cellStyle name="Normal 3 9 13" xfId="7315"/>
    <cellStyle name="Normal 3 9 14" xfId="7316"/>
    <cellStyle name="Normal 3 9 15" xfId="7317"/>
    <cellStyle name="Normal 3 9 16" xfId="17999"/>
    <cellStyle name="Normal 3 9 2" xfId="7318"/>
    <cellStyle name="Normal 3 9 2 2" xfId="7319"/>
    <cellStyle name="Normal 3 9 2 3" xfId="7320"/>
    <cellStyle name="Normal 3 9 2 4" xfId="7321"/>
    <cellStyle name="Normal 3 9 2 5" xfId="7322"/>
    <cellStyle name="Normal 3 9 2 6" xfId="7323"/>
    <cellStyle name="Normal 3 9 2 7" xfId="7324"/>
    <cellStyle name="Normal 3 9 2 8" xfId="7325"/>
    <cellStyle name="Normal 3 9 2 9" xfId="7326"/>
    <cellStyle name="Normal 3 9 3" xfId="7327"/>
    <cellStyle name="Normal 3 9 4" xfId="7328"/>
    <cellStyle name="Normal 3 9 5" xfId="7329"/>
    <cellStyle name="Normal 3 9 6" xfId="7330"/>
    <cellStyle name="Normal 3 9 7" xfId="7331"/>
    <cellStyle name="Normal 3 9 8" xfId="7332"/>
    <cellStyle name="Normal 3 9 9" xfId="7333"/>
    <cellStyle name="Normal 3 90" xfId="7334"/>
    <cellStyle name="Normal 3 91" xfId="7335"/>
    <cellStyle name="Normal 3 92" xfId="7336"/>
    <cellStyle name="Normal 3 93" xfId="7337"/>
    <cellStyle name="Normal 3 94" xfId="7338"/>
    <cellStyle name="Normal 3 95" xfId="7339"/>
    <cellStyle name="Normal 3 96" xfId="7340"/>
    <cellStyle name="Normal 3 97" xfId="7341"/>
    <cellStyle name="Normal 3 98" xfId="7342"/>
    <cellStyle name="Normal 3 99" xfId="7343"/>
    <cellStyle name="Normal 30" xfId="142"/>
    <cellStyle name="Normal 30 10" xfId="7344"/>
    <cellStyle name="Normal 30 2" xfId="7345"/>
    <cellStyle name="Normal 30 3" xfId="7346"/>
    <cellStyle name="Normal 30 4" xfId="7347"/>
    <cellStyle name="Normal 30 5" xfId="7348"/>
    <cellStyle name="Normal 30 6" xfId="7349"/>
    <cellStyle name="Normal 30 7" xfId="7350"/>
    <cellStyle name="Normal 30 8" xfId="7351"/>
    <cellStyle name="Normal 30 9" xfId="7352"/>
    <cellStyle name="Normal 31" xfId="146"/>
    <cellStyle name="Normal 31 10" xfId="7353"/>
    <cellStyle name="Normal 31 2" xfId="7354"/>
    <cellStyle name="Normal 31 3" xfId="7355"/>
    <cellStyle name="Normal 31 4" xfId="7356"/>
    <cellStyle name="Normal 31 5" xfId="7357"/>
    <cellStyle name="Normal 31 6" xfId="7358"/>
    <cellStyle name="Normal 31 7" xfId="7359"/>
    <cellStyle name="Normal 31 8" xfId="7360"/>
    <cellStyle name="Normal 31 9" xfId="7361"/>
    <cellStyle name="Normal 32" xfId="148"/>
    <cellStyle name="Normal 32 10" xfId="7362"/>
    <cellStyle name="Normal 32 2" xfId="7363"/>
    <cellStyle name="Normal 32 3" xfId="7364"/>
    <cellStyle name="Normal 32 4" xfId="7365"/>
    <cellStyle name="Normal 32 5" xfId="7366"/>
    <cellStyle name="Normal 32 6" xfId="7367"/>
    <cellStyle name="Normal 32 7" xfId="7368"/>
    <cellStyle name="Normal 32 8" xfId="7369"/>
    <cellStyle name="Normal 32 9" xfId="7370"/>
    <cellStyle name="Normal 33" xfId="149"/>
    <cellStyle name="Normal 33 10" xfId="7371"/>
    <cellStyle name="Normal 33 2" xfId="7372"/>
    <cellStyle name="Normal 33 3" xfId="7373"/>
    <cellStyle name="Normal 33 4" xfId="7374"/>
    <cellStyle name="Normal 33 5" xfId="7375"/>
    <cellStyle name="Normal 33 6" xfId="7376"/>
    <cellStyle name="Normal 33 7" xfId="7377"/>
    <cellStyle name="Normal 33 8" xfId="7378"/>
    <cellStyle name="Normal 33 9" xfId="7379"/>
    <cellStyle name="Normal 34" xfId="150"/>
    <cellStyle name="Normal 34 10" xfId="7380"/>
    <cellStyle name="Normal 34 2" xfId="7381"/>
    <cellStyle name="Normal 34 3" xfId="7382"/>
    <cellStyle name="Normal 34 4" xfId="7383"/>
    <cellStyle name="Normal 34 5" xfId="7384"/>
    <cellStyle name="Normal 34 6" xfId="7385"/>
    <cellStyle name="Normal 34 7" xfId="7386"/>
    <cellStyle name="Normal 34 8" xfId="7387"/>
    <cellStyle name="Normal 34 9" xfId="7388"/>
    <cellStyle name="Normal 35" xfId="151"/>
    <cellStyle name="Normal 35 10" xfId="43187"/>
    <cellStyle name="Normal 35 2" xfId="7389"/>
    <cellStyle name="Normal 35 3" xfId="7390"/>
    <cellStyle name="Normal 35 4" xfId="7391"/>
    <cellStyle name="Normal 35 5" xfId="7392"/>
    <cellStyle name="Normal 35 6" xfId="7393"/>
    <cellStyle name="Normal 35 7" xfId="7394"/>
    <cellStyle name="Normal 35 8" xfId="7395"/>
    <cellStyle name="Normal 35 9" xfId="7396"/>
    <cellStyle name="Normal 36" xfId="168"/>
    <cellStyle name="Normal 37" xfId="169"/>
    <cellStyle name="Normal 38" xfId="170"/>
    <cellStyle name="Normal 38 2" xfId="43572"/>
    <cellStyle name="Normal 39" xfId="177"/>
    <cellStyle name="Normal 4" xfId="5"/>
    <cellStyle name="Normal 4 10" xfId="7398"/>
    <cellStyle name="Normal 4 10 10" xfId="7399"/>
    <cellStyle name="Normal 4 10 11" xfId="7400"/>
    <cellStyle name="Normal 4 10 12" xfId="7401"/>
    <cellStyle name="Normal 4 10 13" xfId="7402"/>
    <cellStyle name="Normal 4 10 14" xfId="7403"/>
    <cellStyle name="Normal 4 10 15" xfId="7404"/>
    <cellStyle name="Normal 4 10 16" xfId="18000"/>
    <cellStyle name="Normal 4 10 2" xfId="7405"/>
    <cellStyle name="Normal 4 10 2 2" xfId="7406"/>
    <cellStyle name="Normal 4 10 2 3" xfId="7407"/>
    <cellStyle name="Normal 4 10 2 4" xfId="7408"/>
    <cellStyle name="Normal 4 10 2 5" xfId="7409"/>
    <cellStyle name="Normal 4 10 2 6" xfId="7410"/>
    <cellStyle name="Normal 4 10 2 7" xfId="7411"/>
    <cellStyle name="Normal 4 10 2 8" xfId="7412"/>
    <cellStyle name="Normal 4 10 2 9" xfId="7413"/>
    <cellStyle name="Normal 4 10 3" xfId="7414"/>
    <cellStyle name="Normal 4 10 4" xfId="7415"/>
    <cellStyle name="Normal 4 10 5" xfId="7416"/>
    <cellStyle name="Normal 4 10 6" xfId="7417"/>
    <cellStyle name="Normal 4 10 7" xfId="7418"/>
    <cellStyle name="Normal 4 10 8" xfId="7419"/>
    <cellStyle name="Normal 4 10 9" xfId="7420"/>
    <cellStyle name="Normal 4 100" xfId="7421"/>
    <cellStyle name="Normal 4 101" xfId="7422"/>
    <cellStyle name="Normal 4 102" xfId="7423"/>
    <cellStyle name="Normal 4 103" xfId="7424"/>
    <cellStyle name="Normal 4 104" xfId="7425"/>
    <cellStyle name="Normal 4 105" xfId="7426"/>
    <cellStyle name="Normal 4 106" xfId="7427"/>
    <cellStyle name="Normal 4 107" xfId="7428"/>
    <cellStyle name="Normal 4 108" xfId="7429"/>
    <cellStyle name="Normal 4 109" xfId="7430"/>
    <cellStyle name="Normal 4 11" xfId="7431"/>
    <cellStyle name="Normal 4 11 10" xfId="7432"/>
    <cellStyle name="Normal 4 11 11" xfId="7433"/>
    <cellStyle name="Normal 4 11 12" xfId="7434"/>
    <cellStyle name="Normal 4 11 13" xfId="7435"/>
    <cellStyle name="Normal 4 11 14" xfId="7436"/>
    <cellStyle name="Normal 4 11 15" xfId="7437"/>
    <cellStyle name="Normal 4 11 16" xfId="18001"/>
    <cellStyle name="Normal 4 11 2" xfId="7438"/>
    <cellStyle name="Normal 4 11 2 2" xfId="7439"/>
    <cellStyle name="Normal 4 11 2 3" xfId="7440"/>
    <cellStyle name="Normal 4 11 2 4" xfId="7441"/>
    <cellStyle name="Normal 4 11 2 5" xfId="7442"/>
    <cellStyle name="Normal 4 11 2 6" xfId="7443"/>
    <cellStyle name="Normal 4 11 2 7" xfId="7444"/>
    <cellStyle name="Normal 4 11 2 8" xfId="7445"/>
    <cellStyle name="Normal 4 11 2 9" xfId="7446"/>
    <cellStyle name="Normal 4 11 3" xfId="7447"/>
    <cellStyle name="Normal 4 11 4" xfId="7448"/>
    <cellStyle name="Normal 4 11 5" xfId="7449"/>
    <cellStyle name="Normal 4 11 6" xfId="7450"/>
    <cellStyle name="Normal 4 11 7" xfId="7451"/>
    <cellStyle name="Normal 4 11 8" xfId="7452"/>
    <cellStyle name="Normal 4 11 9" xfId="7453"/>
    <cellStyle name="Normal 4 110" xfId="7454"/>
    <cellStyle name="Normal 4 111" xfId="7455"/>
    <cellStyle name="Normal 4 112" xfId="7397"/>
    <cellStyle name="Normal 4 113" xfId="235"/>
    <cellStyle name="Normal 4 114" xfId="43200"/>
    <cellStyle name="Normal 4 115" xfId="43350"/>
    <cellStyle name="Normal 4 116" xfId="43355"/>
    <cellStyle name="Normal 4 117" xfId="43531"/>
    <cellStyle name="Normal 4 118" xfId="43543"/>
    <cellStyle name="Normal 4 12" xfId="7456"/>
    <cellStyle name="Normal 4 12 10" xfId="7457"/>
    <cellStyle name="Normal 4 12 11" xfId="7458"/>
    <cellStyle name="Normal 4 12 12" xfId="7459"/>
    <cellStyle name="Normal 4 12 13" xfId="7460"/>
    <cellStyle name="Normal 4 12 14" xfId="7461"/>
    <cellStyle name="Normal 4 12 15" xfId="7462"/>
    <cellStyle name="Normal 4 12 16" xfId="18002"/>
    <cellStyle name="Normal 4 12 2" xfId="7463"/>
    <cellStyle name="Normal 4 12 2 2" xfId="7464"/>
    <cellStyle name="Normal 4 12 2 3" xfId="7465"/>
    <cellStyle name="Normal 4 12 2 4" xfId="7466"/>
    <cellStyle name="Normal 4 12 2 5" xfId="7467"/>
    <cellStyle name="Normal 4 12 2 6" xfId="7468"/>
    <cellStyle name="Normal 4 12 2 7" xfId="7469"/>
    <cellStyle name="Normal 4 12 2 8" xfId="7470"/>
    <cellStyle name="Normal 4 12 2 9" xfId="7471"/>
    <cellStyle name="Normal 4 12 3" xfId="7472"/>
    <cellStyle name="Normal 4 12 4" xfId="7473"/>
    <cellStyle name="Normal 4 12 5" xfId="7474"/>
    <cellStyle name="Normal 4 12 6" xfId="7475"/>
    <cellStyle name="Normal 4 12 7" xfId="7476"/>
    <cellStyle name="Normal 4 12 8" xfId="7477"/>
    <cellStyle name="Normal 4 12 9" xfId="7478"/>
    <cellStyle name="Normal 4 13" xfId="7479"/>
    <cellStyle name="Normal 4 13 10" xfId="7480"/>
    <cellStyle name="Normal 4 13 11" xfId="7481"/>
    <cellStyle name="Normal 4 13 12" xfId="7482"/>
    <cellStyle name="Normal 4 13 13" xfId="7483"/>
    <cellStyle name="Normal 4 13 14" xfId="7484"/>
    <cellStyle name="Normal 4 13 15" xfId="7485"/>
    <cellStyle name="Normal 4 13 16" xfId="18003"/>
    <cellStyle name="Normal 4 13 2" xfId="7486"/>
    <cellStyle name="Normal 4 13 2 2" xfId="7487"/>
    <cellStyle name="Normal 4 13 2 3" xfId="7488"/>
    <cellStyle name="Normal 4 13 2 4" xfId="7489"/>
    <cellStyle name="Normal 4 13 2 5" xfId="7490"/>
    <cellStyle name="Normal 4 13 2 6" xfId="7491"/>
    <cellStyle name="Normal 4 13 2 7" xfId="7492"/>
    <cellStyle name="Normal 4 13 2 8" xfId="7493"/>
    <cellStyle name="Normal 4 13 2 9" xfId="7494"/>
    <cellStyle name="Normal 4 13 3" xfId="7495"/>
    <cellStyle name="Normal 4 13 4" xfId="7496"/>
    <cellStyle name="Normal 4 13 5" xfId="7497"/>
    <cellStyle name="Normal 4 13 6" xfId="7498"/>
    <cellStyle name="Normal 4 13 7" xfId="7499"/>
    <cellStyle name="Normal 4 13 8" xfId="7500"/>
    <cellStyle name="Normal 4 13 9" xfId="7501"/>
    <cellStyle name="Normal 4 14" xfId="7502"/>
    <cellStyle name="Normal 4 14 10" xfId="7503"/>
    <cellStyle name="Normal 4 14 11" xfId="7504"/>
    <cellStyle name="Normal 4 14 12" xfId="7505"/>
    <cellStyle name="Normal 4 14 13" xfId="7506"/>
    <cellStyle name="Normal 4 14 14" xfId="7507"/>
    <cellStyle name="Normal 4 14 15" xfId="7508"/>
    <cellStyle name="Normal 4 14 16" xfId="18004"/>
    <cellStyle name="Normal 4 14 2" xfId="7509"/>
    <cellStyle name="Normal 4 14 2 2" xfId="7510"/>
    <cellStyle name="Normal 4 14 2 3" xfId="7511"/>
    <cellStyle name="Normal 4 14 2 4" xfId="7512"/>
    <cellStyle name="Normal 4 14 2 5" xfId="7513"/>
    <cellStyle name="Normal 4 14 2 6" xfId="7514"/>
    <cellStyle name="Normal 4 14 2 7" xfId="7515"/>
    <cellStyle name="Normal 4 14 2 8" xfId="7516"/>
    <cellStyle name="Normal 4 14 2 9" xfId="7517"/>
    <cellStyle name="Normal 4 14 3" xfId="7518"/>
    <cellStyle name="Normal 4 14 4" xfId="7519"/>
    <cellStyle name="Normal 4 14 5" xfId="7520"/>
    <cellStyle name="Normal 4 14 6" xfId="7521"/>
    <cellStyle name="Normal 4 14 7" xfId="7522"/>
    <cellStyle name="Normal 4 14 8" xfId="7523"/>
    <cellStyle name="Normal 4 14 9" xfId="7524"/>
    <cellStyle name="Normal 4 15" xfId="7525"/>
    <cellStyle name="Normal 4 16" xfId="7526"/>
    <cellStyle name="Normal 4 17" xfId="7527"/>
    <cellStyle name="Normal 4 18" xfId="7528"/>
    <cellStyle name="Normal 4 19" xfId="7529"/>
    <cellStyle name="Normal 4 2" xfId="119"/>
    <cellStyle name="Normal 4 2 10" xfId="7531"/>
    <cellStyle name="Normal 4 2 11" xfId="7532"/>
    <cellStyle name="Normal 4 2 12" xfId="7533"/>
    <cellStyle name="Normal 4 2 13" xfId="7534"/>
    <cellStyle name="Normal 4 2 14" xfId="7535"/>
    <cellStyle name="Normal 4 2 15" xfId="7536"/>
    <cellStyle name="Normal 4 2 16" xfId="18005"/>
    <cellStyle name="Normal 4 2 17" xfId="7530"/>
    <cellStyle name="Normal 4 2 18" xfId="43213"/>
    <cellStyle name="Normal 4 2 19" xfId="43362"/>
    <cellStyle name="Normal 4 2 2" xfId="162"/>
    <cellStyle name="Normal 4 2 2 10" xfId="7537"/>
    <cellStyle name="Normal 4 2 2 2" xfId="7538"/>
    <cellStyle name="Normal 4 2 2 3" xfId="7539"/>
    <cellStyle name="Normal 4 2 2 4" xfId="7540"/>
    <cellStyle name="Normal 4 2 2 5" xfId="7541"/>
    <cellStyle name="Normal 4 2 2 6" xfId="7542"/>
    <cellStyle name="Normal 4 2 2 7" xfId="7543"/>
    <cellStyle name="Normal 4 2 2 8" xfId="7544"/>
    <cellStyle name="Normal 4 2 2 9" xfId="7545"/>
    <cellStyle name="Normal 4 2 20" xfId="43538"/>
    <cellStyle name="Normal 4 2 3" xfId="7546"/>
    <cellStyle name="Normal 4 2 4" xfId="7547"/>
    <cellStyle name="Normal 4 2 5" xfId="7548"/>
    <cellStyle name="Normal 4 2 6" xfId="7549"/>
    <cellStyle name="Normal 4 2 7" xfId="7550"/>
    <cellStyle name="Normal 4 2 8" xfId="7551"/>
    <cellStyle name="Normal 4 2 9" xfId="7552"/>
    <cellStyle name="Normal 4 20" xfId="7553"/>
    <cellStyle name="Normal 4 21" xfId="7554"/>
    <cellStyle name="Normal 4 22" xfId="7555"/>
    <cellStyle name="Normal 4 23" xfId="7556"/>
    <cellStyle name="Normal 4 24" xfId="7557"/>
    <cellStyle name="Normal 4 25" xfId="7558"/>
    <cellStyle name="Normal 4 26" xfId="7559"/>
    <cellStyle name="Normal 4 27" xfId="7560"/>
    <cellStyle name="Normal 4 28" xfId="7561"/>
    <cellStyle name="Normal 4 29" xfId="7562"/>
    <cellStyle name="Normal 4 3" xfId="153"/>
    <cellStyle name="Normal 4 3 10" xfId="7564"/>
    <cellStyle name="Normal 4 3 11" xfId="7565"/>
    <cellStyle name="Normal 4 3 12" xfId="7566"/>
    <cellStyle name="Normal 4 3 13" xfId="7567"/>
    <cellStyle name="Normal 4 3 14" xfId="7568"/>
    <cellStyle name="Normal 4 3 15" xfId="7569"/>
    <cellStyle name="Normal 4 3 16" xfId="18006"/>
    <cellStyle name="Normal 4 3 17" xfId="7563"/>
    <cellStyle name="Normal 4 3 2" xfId="7570"/>
    <cellStyle name="Normal 4 3 2 2" xfId="7571"/>
    <cellStyle name="Normal 4 3 2 3" xfId="7572"/>
    <cellStyle name="Normal 4 3 2 4" xfId="7573"/>
    <cellStyle name="Normal 4 3 2 5" xfId="7574"/>
    <cellStyle name="Normal 4 3 2 6" xfId="7575"/>
    <cellStyle name="Normal 4 3 2 7" xfId="7576"/>
    <cellStyle name="Normal 4 3 2 8" xfId="7577"/>
    <cellStyle name="Normal 4 3 2 9" xfId="7578"/>
    <cellStyle name="Normal 4 3 3" xfId="7579"/>
    <cellStyle name="Normal 4 3 4" xfId="7580"/>
    <cellStyle name="Normal 4 3 5" xfId="7581"/>
    <cellStyle name="Normal 4 3 6" xfId="7582"/>
    <cellStyle name="Normal 4 3 7" xfId="7583"/>
    <cellStyle name="Normal 4 3 8" xfId="7584"/>
    <cellStyle name="Normal 4 3 9" xfId="7585"/>
    <cellStyle name="Normal 4 30" xfId="7586"/>
    <cellStyle name="Normal 4 31" xfId="7587"/>
    <cellStyle name="Normal 4 32" xfId="7588"/>
    <cellStyle name="Normal 4 33" xfId="7589"/>
    <cellStyle name="Normal 4 34" xfId="7590"/>
    <cellStyle name="Normal 4 35" xfId="7591"/>
    <cellStyle name="Normal 4 36" xfId="7592"/>
    <cellStyle name="Normal 4 37" xfId="7593"/>
    <cellStyle name="Normal 4 38" xfId="7594"/>
    <cellStyle name="Normal 4 39" xfId="7595"/>
    <cellStyle name="Normal 4 4" xfId="7596"/>
    <cellStyle name="Normal 4 4 10" xfId="7597"/>
    <cellStyle name="Normal 4 4 11" xfId="7598"/>
    <cellStyle name="Normal 4 4 12" xfId="7599"/>
    <cellStyle name="Normal 4 4 13" xfId="7600"/>
    <cellStyle name="Normal 4 4 14" xfId="7601"/>
    <cellStyle name="Normal 4 4 15" xfId="7602"/>
    <cellStyle name="Normal 4 4 16" xfId="18007"/>
    <cellStyle name="Normal 4 4 2" xfId="7603"/>
    <cellStyle name="Normal 4 4 2 2" xfId="7604"/>
    <cellStyle name="Normal 4 4 2 3" xfId="7605"/>
    <cellStyle name="Normal 4 4 2 4" xfId="7606"/>
    <cellStyle name="Normal 4 4 2 5" xfId="7607"/>
    <cellStyle name="Normal 4 4 2 6" xfId="7608"/>
    <cellStyle name="Normal 4 4 2 7" xfId="7609"/>
    <cellStyle name="Normal 4 4 2 8" xfId="7610"/>
    <cellStyle name="Normal 4 4 2 9" xfId="7611"/>
    <cellStyle name="Normal 4 4 3" xfId="7612"/>
    <cellStyle name="Normal 4 4 4" xfId="7613"/>
    <cellStyle name="Normal 4 4 5" xfId="7614"/>
    <cellStyle name="Normal 4 4 6" xfId="7615"/>
    <cellStyle name="Normal 4 4 7" xfId="7616"/>
    <cellStyle name="Normal 4 4 8" xfId="7617"/>
    <cellStyle name="Normal 4 4 9" xfId="7618"/>
    <cellStyle name="Normal 4 40" xfId="7619"/>
    <cellStyle name="Normal 4 41" xfId="7620"/>
    <cellStyle name="Normal 4 42" xfId="7621"/>
    <cellStyle name="Normal 4 43" xfId="7622"/>
    <cellStyle name="Normal 4 44" xfId="7623"/>
    <cellStyle name="Normal 4 45" xfId="7624"/>
    <cellStyle name="Normal 4 46" xfId="7625"/>
    <cellStyle name="Normal 4 47" xfId="7626"/>
    <cellStyle name="Normal 4 48" xfId="7627"/>
    <cellStyle name="Normal 4 49" xfId="7628"/>
    <cellStyle name="Normal 4 5" xfId="7629"/>
    <cellStyle name="Normal 4 5 10" xfId="7630"/>
    <cellStyle name="Normal 4 5 11" xfId="7631"/>
    <cellStyle name="Normal 4 5 12" xfId="7632"/>
    <cellStyle name="Normal 4 5 13" xfId="7633"/>
    <cellStyle name="Normal 4 5 14" xfId="7634"/>
    <cellStyle name="Normal 4 5 15" xfId="7635"/>
    <cellStyle name="Normal 4 5 16" xfId="18008"/>
    <cellStyle name="Normal 4 5 2" xfId="7636"/>
    <cellStyle name="Normal 4 5 2 2" xfId="7637"/>
    <cellStyle name="Normal 4 5 2 3" xfId="7638"/>
    <cellStyle name="Normal 4 5 2 4" xfId="7639"/>
    <cellStyle name="Normal 4 5 2 5" xfId="7640"/>
    <cellStyle name="Normal 4 5 2 6" xfId="7641"/>
    <cellStyle name="Normal 4 5 2 7" xfId="7642"/>
    <cellStyle name="Normal 4 5 2 8" xfId="7643"/>
    <cellStyle name="Normal 4 5 2 9" xfId="7644"/>
    <cellStyle name="Normal 4 5 3" xfId="7645"/>
    <cellStyle name="Normal 4 5 4" xfId="7646"/>
    <cellStyle name="Normal 4 5 5" xfId="7647"/>
    <cellStyle name="Normal 4 5 6" xfId="7648"/>
    <cellStyle name="Normal 4 5 7" xfId="7649"/>
    <cellStyle name="Normal 4 5 8" xfId="7650"/>
    <cellStyle name="Normal 4 5 9" xfId="7651"/>
    <cellStyle name="Normal 4 50" xfId="7652"/>
    <cellStyle name="Normal 4 51" xfId="7653"/>
    <cellStyle name="Normal 4 52" xfId="7654"/>
    <cellStyle name="Normal 4 53" xfId="7655"/>
    <cellStyle name="Normal 4 54" xfId="7656"/>
    <cellStyle name="Normal 4 55" xfId="7657"/>
    <cellStyle name="Normal 4 56" xfId="7658"/>
    <cellStyle name="Normal 4 57" xfId="7659"/>
    <cellStyle name="Normal 4 58" xfId="7660"/>
    <cellStyle name="Normal 4 59" xfId="7661"/>
    <cellStyle name="Normal 4 6" xfId="7662"/>
    <cellStyle name="Normal 4 6 10" xfId="7663"/>
    <cellStyle name="Normal 4 6 11" xfId="7664"/>
    <cellStyle name="Normal 4 6 12" xfId="7665"/>
    <cellStyle name="Normal 4 6 13" xfId="7666"/>
    <cellStyle name="Normal 4 6 14" xfId="7667"/>
    <cellStyle name="Normal 4 6 15" xfId="7668"/>
    <cellStyle name="Normal 4 6 16" xfId="18009"/>
    <cellStyle name="Normal 4 6 2" xfId="7669"/>
    <cellStyle name="Normal 4 6 2 2" xfId="7670"/>
    <cellStyle name="Normal 4 6 2 3" xfId="7671"/>
    <cellStyle name="Normal 4 6 2 4" xfId="7672"/>
    <cellStyle name="Normal 4 6 2 5" xfId="7673"/>
    <cellStyle name="Normal 4 6 2 6" xfId="7674"/>
    <cellStyle name="Normal 4 6 2 7" xfId="7675"/>
    <cellStyle name="Normal 4 6 2 8" xfId="7676"/>
    <cellStyle name="Normal 4 6 2 9" xfId="7677"/>
    <cellStyle name="Normal 4 6 3" xfId="7678"/>
    <cellStyle name="Normal 4 6 4" xfId="7679"/>
    <cellStyle name="Normal 4 6 5" xfId="7680"/>
    <cellStyle name="Normal 4 6 6" xfId="7681"/>
    <cellStyle name="Normal 4 6 7" xfId="7682"/>
    <cellStyle name="Normal 4 6 8" xfId="7683"/>
    <cellStyle name="Normal 4 6 9" xfId="7684"/>
    <cellStyle name="Normal 4 60" xfId="7685"/>
    <cellStyle name="Normal 4 61" xfId="7686"/>
    <cellStyle name="Normal 4 62" xfId="7687"/>
    <cellStyle name="Normal 4 63" xfId="7688"/>
    <cellStyle name="Normal 4 64" xfId="7689"/>
    <cellStyle name="Normal 4 65" xfId="7690"/>
    <cellStyle name="Normal 4 66" xfId="7691"/>
    <cellStyle name="Normal 4 67" xfId="7692"/>
    <cellStyle name="Normal 4 68" xfId="7693"/>
    <cellStyle name="Normal 4 69" xfId="7694"/>
    <cellStyle name="Normal 4 7" xfId="7695"/>
    <cellStyle name="Normal 4 7 10" xfId="7696"/>
    <cellStyle name="Normal 4 7 11" xfId="7697"/>
    <cellStyle name="Normal 4 7 12" xfId="7698"/>
    <cellStyle name="Normal 4 7 13" xfId="7699"/>
    <cellStyle name="Normal 4 7 14" xfId="7700"/>
    <cellStyle name="Normal 4 7 15" xfId="7701"/>
    <cellStyle name="Normal 4 7 16" xfId="18010"/>
    <cellStyle name="Normal 4 7 2" xfId="7702"/>
    <cellStyle name="Normal 4 7 2 2" xfId="7703"/>
    <cellStyle name="Normal 4 7 2 3" xfId="7704"/>
    <cellStyle name="Normal 4 7 2 4" xfId="7705"/>
    <cellStyle name="Normal 4 7 2 5" xfId="7706"/>
    <cellStyle name="Normal 4 7 2 6" xfId="7707"/>
    <cellStyle name="Normal 4 7 2 7" xfId="7708"/>
    <cellStyle name="Normal 4 7 2 8" xfId="7709"/>
    <cellStyle name="Normal 4 7 2 9" xfId="7710"/>
    <cellStyle name="Normal 4 7 3" xfId="7711"/>
    <cellStyle name="Normal 4 7 4" xfId="7712"/>
    <cellStyle name="Normal 4 7 5" xfId="7713"/>
    <cellStyle name="Normal 4 7 6" xfId="7714"/>
    <cellStyle name="Normal 4 7 7" xfId="7715"/>
    <cellStyle name="Normal 4 7 8" xfId="7716"/>
    <cellStyle name="Normal 4 7 9" xfId="7717"/>
    <cellStyle name="Normal 4 70" xfId="7718"/>
    <cellStyle name="Normal 4 71" xfId="7719"/>
    <cellStyle name="Normal 4 72" xfId="7720"/>
    <cellStyle name="Normal 4 73" xfId="7721"/>
    <cellStyle name="Normal 4 74" xfId="7722"/>
    <cellStyle name="Normal 4 75" xfId="7723"/>
    <cellStyle name="Normal 4 76" xfId="7724"/>
    <cellStyle name="Normal 4 77" xfId="7725"/>
    <cellStyle name="Normal 4 78" xfId="7726"/>
    <cellStyle name="Normal 4 79" xfId="7727"/>
    <cellStyle name="Normal 4 8" xfId="7728"/>
    <cellStyle name="Normal 4 8 10" xfId="7729"/>
    <cellStyle name="Normal 4 8 11" xfId="7730"/>
    <cellStyle name="Normal 4 8 12" xfId="7731"/>
    <cellStyle name="Normal 4 8 13" xfId="7732"/>
    <cellStyle name="Normal 4 8 14" xfId="7733"/>
    <cellStyle name="Normal 4 8 15" xfId="7734"/>
    <cellStyle name="Normal 4 8 16" xfId="18011"/>
    <cellStyle name="Normal 4 8 2" xfId="7735"/>
    <cellStyle name="Normal 4 8 2 2" xfId="7736"/>
    <cellStyle name="Normal 4 8 2 3" xfId="7737"/>
    <cellStyle name="Normal 4 8 2 4" xfId="7738"/>
    <cellStyle name="Normal 4 8 2 5" xfId="7739"/>
    <cellStyle name="Normal 4 8 2 6" xfId="7740"/>
    <cellStyle name="Normal 4 8 2 7" xfId="7741"/>
    <cellStyle name="Normal 4 8 2 8" xfId="7742"/>
    <cellStyle name="Normal 4 8 2 9" xfId="7743"/>
    <cellStyle name="Normal 4 8 3" xfId="7744"/>
    <cellStyle name="Normal 4 8 4" xfId="7745"/>
    <cellStyle name="Normal 4 8 5" xfId="7746"/>
    <cellStyle name="Normal 4 8 6" xfId="7747"/>
    <cellStyle name="Normal 4 8 7" xfId="7748"/>
    <cellStyle name="Normal 4 8 8" xfId="7749"/>
    <cellStyle name="Normal 4 8 9" xfId="7750"/>
    <cellStyle name="Normal 4 80" xfId="7751"/>
    <cellStyle name="Normal 4 81" xfId="7752"/>
    <cellStyle name="Normal 4 82" xfId="7753"/>
    <cellStyle name="Normal 4 83" xfId="7754"/>
    <cellStyle name="Normal 4 84" xfId="7755"/>
    <cellStyle name="Normal 4 85" xfId="7756"/>
    <cellStyle name="Normal 4 86" xfId="7757"/>
    <cellStyle name="Normal 4 87" xfId="7758"/>
    <cellStyle name="Normal 4 88" xfId="7759"/>
    <cellStyle name="Normal 4 89" xfId="7760"/>
    <cellStyle name="Normal 4 9" xfId="7761"/>
    <cellStyle name="Normal 4 9 10" xfId="7762"/>
    <cellStyle name="Normal 4 9 11" xfId="7763"/>
    <cellStyle name="Normal 4 9 12" xfId="7764"/>
    <cellStyle name="Normal 4 9 13" xfId="7765"/>
    <cellStyle name="Normal 4 9 14" xfId="7766"/>
    <cellStyle name="Normal 4 9 15" xfId="7767"/>
    <cellStyle name="Normal 4 9 16" xfId="18012"/>
    <cellStyle name="Normal 4 9 2" xfId="7768"/>
    <cellStyle name="Normal 4 9 2 2" xfId="7769"/>
    <cellStyle name="Normal 4 9 2 3" xfId="7770"/>
    <cellStyle name="Normal 4 9 2 4" xfId="7771"/>
    <cellStyle name="Normal 4 9 2 5" xfId="7772"/>
    <cellStyle name="Normal 4 9 2 6" xfId="7773"/>
    <cellStyle name="Normal 4 9 2 7" xfId="7774"/>
    <cellStyle name="Normal 4 9 2 8" xfId="7775"/>
    <cellStyle name="Normal 4 9 2 9" xfId="7776"/>
    <cellStyle name="Normal 4 9 3" xfId="7777"/>
    <cellStyle name="Normal 4 9 4" xfId="7778"/>
    <cellStyle name="Normal 4 9 5" xfId="7779"/>
    <cellStyle name="Normal 4 9 6" xfId="7780"/>
    <cellStyle name="Normal 4 9 7" xfId="7781"/>
    <cellStyle name="Normal 4 9 8" xfId="7782"/>
    <cellStyle name="Normal 4 9 9" xfId="7783"/>
    <cellStyle name="Normal 4 90" xfId="7784"/>
    <cellStyle name="Normal 4 91" xfId="7785"/>
    <cellStyle name="Normal 4 92" xfId="7786"/>
    <cellStyle name="Normal 4 93" xfId="7787"/>
    <cellStyle name="Normal 4 94" xfId="7788"/>
    <cellStyle name="Normal 4 95" xfId="7789"/>
    <cellStyle name="Normal 4 96" xfId="7790"/>
    <cellStyle name="Normal 4 97" xfId="7791"/>
    <cellStyle name="Normal 4 98" xfId="7792"/>
    <cellStyle name="Normal 4 99" xfId="7793"/>
    <cellStyle name="Normal 40" xfId="180"/>
    <cellStyle name="Normal 41" xfId="183"/>
    <cellStyle name="Normal 42" xfId="195"/>
    <cellStyle name="Normal 43" xfId="43194"/>
    <cellStyle name="Normal 44" xfId="43197"/>
    <cellStyle name="Normal 45" xfId="43198"/>
    <cellStyle name="Normal 46" xfId="43202"/>
    <cellStyle name="Normal 47" xfId="127"/>
    <cellStyle name="Normal 48" xfId="43205"/>
    <cellStyle name="Normal 49" xfId="124"/>
    <cellStyle name="Normal 5" xfId="6"/>
    <cellStyle name="Normal 5 10" xfId="7795"/>
    <cellStyle name="Normal 5 10 2" xfId="7796"/>
    <cellStyle name="Normal 5 10 3" xfId="7797"/>
    <cellStyle name="Normal 5 100" xfId="7798"/>
    <cellStyle name="Normal 5 101" xfId="7799"/>
    <cellStyle name="Normal 5 102" xfId="7800"/>
    <cellStyle name="Normal 5 103" xfId="7801"/>
    <cellStyle name="Normal 5 104" xfId="7802"/>
    <cellStyle name="Normal 5 105" xfId="7803"/>
    <cellStyle name="Normal 5 106" xfId="7794"/>
    <cellStyle name="Normal 5 107" xfId="238"/>
    <cellStyle name="Normal 5 108" xfId="43201"/>
    <cellStyle name="Normal 5 109" xfId="43264"/>
    <cellStyle name="Normal 5 11" xfId="7804"/>
    <cellStyle name="Normal 5 11 2" xfId="7805"/>
    <cellStyle name="Normal 5 11 3" xfId="7806"/>
    <cellStyle name="Normal 5 110" xfId="43351"/>
    <cellStyle name="Normal 5 111" xfId="43356"/>
    <cellStyle name="Normal 5 112" xfId="43446"/>
    <cellStyle name="Normal 5 113" xfId="43532"/>
    <cellStyle name="Normal 5 114" xfId="43544"/>
    <cellStyle name="Normal 5 12" xfId="7807"/>
    <cellStyle name="Normal 5 12 2" xfId="7808"/>
    <cellStyle name="Normal 5 12 3" xfId="7809"/>
    <cellStyle name="Normal 5 13" xfId="7810"/>
    <cellStyle name="Normal 5 14" xfId="7811"/>
    <cellStyle name="Normal 5 15" xfId="7812"/>
    <cellStyle name="Normal 5 16" xfId="7813"/>
    <cellStyle name="Normal 5 17" xfId="7814"/>
    <cellStyle name="Normal 5 18" xfId="7815"/>
    <cellStyle name="Normal 5 19" xfId="7816"/>
    <cellStyle name="Normal 5 2" xfId="163"/>
    <cellStyle name="Normal 5 2 10" xfId="7818"/>
    <cellStyle name="Normal 5 2 11" xfId="7819"/>
    <cellStyle name="Normal 5 2 12" xfId="7820"/>
    <cellStyle name="Normal 5 2 13" xfId="7821"/>
    <cellStyle name="Normal 5 2 14" xfId="7822"/>
    <cellStyle name="Normal 5 2 15" xfId="7823"/>
    <cellStyle name="Normal 5 2 16" xfId="7824"/>
    <cellStyle name="Normal 5 2 17" xfId="7825"/>
    <cellStyle name="Normal 5 2 18" xfId="7826"/>
    <cellStyle name="Normal 5 2 19" xfId="7827"/>
    <cellStyle name="Normal 5 2 2" xfId="7828"/>
    <cellStyle name="Normal 5 2 2 10" xfId="7829"/>
    <cellStyle name="Normal 5 2 2 11" xfId="7830"/>
    <cellStyle name="Normal 5 2 2 12" xfId="7831"/>
    <cellStyle name="Normal 5 2 2 13" xfId="7832"/>
    <cellStyle name="Normal 5 2 2 14" xfId="7833"/>
    <cellStyle name="Normal 5 2 2 15" xfId="7834"/>
    <cellStyle name="Normal 5 2 2 16" xfId="7835"/>
    <cellStyle name="Normal 5 2 2 17" xfId="7836"/>
    <cellStyle name="Normal 5 2 2 18" xfId="7837"/>
    <cellStyle name="Normal 5 2 2 19" xfId="7838"/>
    <cellStyle name="Normal 5 2 2 2" xfId="7839"/>
    <cellStyle name="Normal 5 2 2 2 10" xfId="7840"/>
    <cellStyle name="Normal 5 2 2 2 11" xfId="7841"/>
    <cellStyle name="Normal 5 2 2 2 12" xfId="7842"/>
    <cellStyle name="Normal 5 2 2 2 13" xfId="7843"/>
    <cellStyle name="Normal 5 2 2 2 14" xfId="7844"/>
    <cellStyle name="Normal 5 2 2 2 15" xfId="7845"/>
    <cellStyle name="Normal 5 2 2 2 16" xfId="7846"/>
    <cellStyle name="Normal 5 2 2 2 17" xfId="7847"/>
    <cellStyle name="Normal 5 2 2 2 18" xfId="7848"/>
    <cellStyle name="Normal 5 2 2 2 19" xfId="18015"/>
    <cellStyle name="Normal 5 2 2 2 2" xfId="7849"/>
    <cellStyle name="Normal 5 2 2 2 2 10" xfId="7850"/>
    <cellStyle name="Normal 5 2 2 2 2 11" xfId="7851"/>
    <cellStyle name="Normal 5 2 2 2 2 12" xfId="18016"/>
    <cellStyle name="Normal 5 2 2 2 2 2" xfId="7852"/>
    <cellStyle name="Normal 5 2 2 2 2 2 10" xfId="7853"/>
    <cellStyle name="Normal 5 2 2 2 2 2 2" xfId="7854"/>
    <cellStyle name="Normal 5 2 2 2 2 2 3" xfId="7855"/>
    <cellStyle name="Normal 5 2 2 2 2 2 4" xfId="7856"/>
    <cellStyle name="Normal 5 2 2 2 2 2 5" xfId="7857"/>
    <cellStyle name="Normal 5 2 2 2 2 2 6" xfId="7858"/>
    <cellStyle name="Normal 5 2 2 2 2 2 7" xfId="7859"/>
    <cellStyle name="Normal 5 2 2 2 2 2 8" xfId="7860"/>
    <cellStyle name="Normal 5 2 2 2 2 2 9" xfId="7861"/>
    <cellStyle name="Normal 5 2 2 2 2 3" xfId="7862"/>
    <cellStyle name="Normal 5 2 2 2 2 4" xfId="7863"/>
    <cellStyle name="Normal 5 2 2 2 2 5" xfId="7864"/>
    <cellStyle name="Normal 5 2 2 2 2 6" xfId="7865"/>
    <cellStyle name="Normal 5 2 2 2 2 7" xfId="7866"/>
    <cellStyle name="Normal 5 2 2 2 2 8" xfId="7867"/>
    <cellStyle name="Normal 5 2 2 2 2 9" xfId="7868"/>
    <cellStyle name="Normal 5 2 2 2 3" xfId="7869"/>
    <cellStyle name="Normal 5 2 2 2 4" xfId="7870"/>
    <cellStyle name="Normal 5 2 2 2 5" xfId="7871"/>
    <cellStyle name="Normal 5 2 2 2 6" xfId="7872"/>
    <cellStyle name="Normal 5 2 2 2 7" xfId="7873"/>
    <cellStyle name="Normal 5 2 2 2 8" xfId="7874"/>
    <cellStyle name="Normal 5 2 2 2 9" xfId="7875"/>
    <cellStyle name="Normal 5 2 2 20" xfId="7876"/>
    <cellStyle name="Normal 5 2 2 21" xfId="7877"/>
    <cellStyle name="Normal 5 2 2 22" xfId="7878"/>
    <cellStyle name="Normal 5 2 2 23" xfId="7879"/>
    <cellStyle name="Normal 5 2 2 24" xfId="7880"/>
    <cellStyle name="Normal 5 2 2 25" xfId="18014"/>
    <cellStyle name="Normal 5 2 2 3" xfId="7881"/>
    <cellStyle name="Normal 5 2 2 3 10" xfId="7882"/>
    <cellStyle name="Normal 5 2 2 3 2" xfId="7883"/>
    <cellStyle name="Normal 5 2 2 3 3" xfId="7884"/>
    <cellStyle name="Normal 5 2 2 3 4" xfId="7885"/>
    <cellStyle name="Normal 5 2 2 3 5" xfId="7886"/>
    <cellStyle name="Normal 5 2 2 3 6" xfId="7887"/>
    <cellStyle name="Normal 5 2 2 3 7" xfId="7888"/>
    <cellStyle name="Normal 5 2 2 3 8" xfId="7889"/>
    <cellStyle name="Normal 5 2 2 3 9" xfId="7890"/>
    <cellStyle name="Normal 5 2 2 4" xfId="7891"/>
    <cellStyle name="Normal 5 2 2 5" xfId="7892"/>
    <cellStyle name="Normal 5 2 2 6" xfId="7893"/>
    <cellStyle name="Normal 5 2 2 7" xfId="7894"/>
    <cellStyle name="Normal 5 2 2 8" xfId="7895"/>
    <cellStyle name="Normal 5 2 2 9" xfId="7896"/>
    <cellStyle name="Normal 5 2 20" xfId="7897"/>
    <cellStyle name="Normal 5 2 21" xfId="7898"/>
    <cellStyle name="Normal 5 2 22" xfId="7899"/>
    <cellStyle name="Normal 5 2 23" xfId="7900"/>
    <cellStyle name="Normal 5 2 24" xfId="7901"/>
    <cellStyle name="Normal 5 2 25" xfId="7902"/>
    <cellStyle name="Normal 5 2 26" xfId="7903"/>
    <cellStyle name="Normal 5 2 27" xfId="18013"/>
    <cellStyle name="Normal 5 2 28" xfId="7817"/>
    <cellStyle name="Normal 5 2 29" xfId="43214"/>
    <cellStyle name="Normal 5 2 3" xfId="7904"/>
    <cellStyle name="Normal 5 2 3 10" xfId="7905"/>
    <cellStyle name="Normal 5 2 3 11" xfId="7906"/>
    <cellStyle name="Normal 5 2 3 12" xfId="7907"/>
    <cellStyle name="Normal 5 2 3 13" xfId="7908"/>
    <cellStyle name="Normal 5 2 3 14" xfId="7909"/>
    <cellStyle name="Normal 5 2 3 15" xfId="7910"/>
    <cellStyle name="Normal 5 2 3 16" xfId="7911"/>
    <cellStyle name="Normal 5 2 3 17" xfId="7912"/>
    <cellStyle name="Normal 5 2 3 18" xfId="7913"/>
    <cellStyle name="Normal 5 2 3 19" xfId="18017"/>
    <cellStyle name="Normal 5 2 3 2" xfId="7914"/>
    <cellStyle name="Normal 5 2 3 2 10" xfId="7915"/>
    <cellStyle name="Normal 5 2 3 2 11" xfId="7916"/>
    <cellStyle name="Normal 5 2 3 2 2" xfId="7917"/>
    <cellStyle name="Normal 5 2 3 2 2 10" xfId="7918"/>
    <cellStyle name="Normal 5 2 3 2 2 2" xfId="7919"/>
    <cellStyle name="Normal 5 2 3 2 2 3" xfId="7920"/>
    <cellStyle name="Normal 5 2 3 2 2 4" xfId="7921"/>
    <cellStyle name="Normal 5 2 3 2 2 5" xfId="7922"/>
    <cellStyle name="Normal 5 2 3 2 2 6" xfId="7923"/>
    <cellStyle name="Normal 5 2 3 2 2 7" xfId="7924"/>
    <cellStyle name="Normal 5 2 3 2 2 8" xfId="7925"/>
    <cellStyle name="Normal 5 2 3 2 2 9" xfId="7926"/>
    <cellStyle name="Normal 5 2 3 2 3" xfId="7927"/>
    <cellStyle name="Normal 5 2 3 2 4" xfId="7928"/>
    <cellStyle name="Normal 5 2 3 2 5" xfId="7929"/>
    <cellStyle name="Normal 5 2 3 2 6" xfId="7930"/>
    <cellStyle name="Normal 5 2 3 2 7" xfId="7931"/>
    <cellStyle name="Normal 5 2 3 2 8" xfId="7932"/>
    <cellStyle name="Normal 5 2 3 2 9" xfId="7933"/>
    <cellStyle name="Normal 5 2 3 3" xfId="7934"/>
    <cellStyle name="Normal 5 2 3 4" xfId="7935"/>
    <cellStyle name="Normal 5 2 3 5" xfId="7936"/>
    <cellStyle name="Normal 5 2 3 6" xfId="7937"/>
    <cellStyle name="Normal 5 2 3 7" xfId="7938"/>
    <cellStyle name="Normal 5 2 3 8" xfId="7939"/>
    <cellStyle name="Normal 5 2 3 9" xfId="7940"/>
    <cellStyle name="Normal 5 2 30" xfId="43363"/>
    <cellStyle name="Normal 5 2 31" xfId="43539"/>
    <cellStyle name="Normal 5 2 32" xfId="43591"/>
    <cellStyle name="Normal 5 2 4" xfId="7941"/>
    <cellStyle name="Normal 5 2 4 10" xfId="7942"/>
    <cellStyle name="Normal 5 2 4 2" xfId="7943"/>
    <cellStyle name="Normal 5 2 4 3" xfId="7944"/>
    <cellStyle name="Normal 5 2 4 4" xfId="7945"/>
    <cellStyle name="Normal 5 2 4 5" xfId="7946"/>
    <cellStyle name="Normal 5 2 4 6" xfId="7947"/>
    <cellStyle name="Normal 5 2 4 7" xfId="7948"/>
    <cellStyle name="Normal 5 2 4 8" xfId="7949"/>
    <cellStyle name="Normal 5 2 4 9" xfId="7950"/>
    <cellStyle name="Normal 5 2 5" xfId="7951"/>
    <cellStyle name="Normal 5 2 6" xfId="7952"/>
    <cellStyle name="Normal 5 2 7" xfId="7953"/>
    <cellStyle name="Normal 5 2 8" xfId="7954"/>
    <cellStyle name="Normal 5 2 9" xfId="7955"/>
    <cellStyle name="Normal 5 20" xfId="7956"/>
    <cellStyle name="Normal 5 21" xfId="7957"/>
    <cellStyle name="Normal 5 22" xfId="7958"/>
    <cellStyle name="Normal 5 23" xfId="7959"/>
    <cellStyle name="Normal 5 24" xfId="7960"/>
    <cellStyle name="Normal 5 25" xfId="7961"/>
    <cellStyle name="Normal 5 26" xfId="7962"/>
    <cellStyle name="Normal 5 27" xfId="7963"/>
    <cellStyle name="Normal 5 28" xfId="7964"/>
    <cellStyle name="Normal 5 29" xfId="7965"/>
    <cellStyle name="Normal 5 3" xfId="154"/>
    <cellStyle name="Normal 5 3 10" xfId="7967"/>
    <cellStyle name="Normal 5 3 11" xfId="7968"/>
    <cellStyle name="Normal 5 3 12" xfId="7969"/>
    <cellStyle name="Normal 5 3 13" xfId="7970"/>
    <cellStyle name="Normal 5 3 14" xfId="7971"/>
    <cellStyle name="Normal 5 3 15" xfId="7972"/>
    <cellStyle name="Normal 5 3 16" xfId="18018"/>
    <cellStyle name="Normal 5 3 17" xfId="7966"/>
    <cellStyle name="Normal 5 3 2" xfId="7973"/>
    <cellStyle name="Normal 5 3 2 2" xfId="7974"/>
    <cellStyle name="Normal 5 3 2 3" xfId="7975"/>
    <cellStyle name="Normal 5 3 2 4" xfId="7976"/>
    <cellStyle name="Normal 5 3 2 5" xfId="7977"/>
    <cellStyle name="Normal 5 3 2 6" xfId="7978"/>
    <cellStyle name="Normal 5 3 2 7" xfId="7979"/>
    <cellStyle name="Normal 5 3 2 8" xfId="7980"/>
    <cellStyle name="Normal 5 3 2 9" xfId="7981"/>
    <cellStyle name="Normal 5 3 3" xfId="7982"/>
    <cellStyle name="Normal 5 3 4" xfId="7983"/>
    <cellStyle name="Normal 5 3 5" xfId="7984"/>
    <cellStyle name="Normal 5 3 6" xfId="7985"/>
    <cellStyle name="Normal 5 3 7" xfId="7986"/>
    <cellStyle name="Normal 5 3 8" xfId="7987"/>
    <cellStyle name="Normal 5 3 9" xfId="7988"/>
    <cellStyle name="Normal 5 30" xfId="7989"/>
    <cellStyle name="Normal 5 31" xfId="7990"/>
    <cellStyle name="Normal 5 32" xfId="7991"/>
    <cellStyle name="Normal 5 33" xfId="7992"/>
    <cellStyle name="Normal 5 34" xfId="7993"/>
    <cellStyle name="Normal 5 35" xfId="7994"/>
    <cellStyle name="Normal 5 36" xfId="7995"/>
    <cellStyle name="Normal 5 37" xfId="7996"/>
    <cellStyle name="Normal 5 38" xfId="7997"/>
    <cellStyle name="Normal 5 39" xfId="7998"/>
    <cellStyle name="Normal 5 4" xfId="7999"/>
    <cellStyle name="Normal 5 4 10" xfId="8000"/>
    <cellStyle name="Normal 5 4 11" xfId="8001"/>
    <cellStyle name="Normal 5 4 12" xfId="8002"/>
    <cellStyle name="Normal 5 4 13" xfId="8003"/>
    <cellStyle name="Normal 5 4 14" xfId="8004"/>
    <cellStyle name="Normal 5 4 15" xfId="8005"/>
    <cellStyle name="Normal 5 4 16" xfId="8006"/>
    <cellStyle name="Normal 5 4 17" xfId="8007"/>
    <cellStyle name="Normal 5 4 18" xfId="8008"/>
    <cellStyle name="Normal 5 4 19" xfId="8009"/>
    <cellStyle name="Normal 5 4 2" xfId="8010"/>
    <cellStyle name="Normal 5 4 2 10" xfId="8011"/>
    <cellStyle name="Normal 5 4 2 11" xfId="8012"/>
    <cellStyle name="Normal 5 4 2 12" xfId="8013"/>
    <cellStyle name="Normal 5 4 2 13" xfId="8014"/>
    <cellStyle name="Normal 5 4 2 14" xfId="8015"/>
    <cellStyle name="Normal 5 4 2 15" xfId="8016"/>
    <cellStyle name="Normal 5 4 2 16" xfId="8017"/>
    <cellStyle name="Normal 5 4 2 17" xfId="8018"/>
    <cellStyle name="Normal 5 4 2 18" xfId="8019"/>
    <cellStyle name="Normal 5 4 2 19" xfId="18020"/>
    <cellStyle name="Normal 5 4 2 2" xfId="8020"/>
    <cellStyle name="Normal 5 4 2 2 10" xfId="8021"/>
    <cellStyle name="Normal 5 4 2 2 11" xfId="8022"/>
    <cellStyle name="Normal 5 4 2 2 12" xfId="18021"/>
    <cellStyle name="Normal 5 4 2 2 2" xfId="8023"/>
    <cellStyle name="Normal 5 4 2 2 2 10" xfId="8024"/>
    <cellStyle name="Normal 5 4 2 2 2 2" xfId="8025"/>
    <cellStyle name="Normal 5 4 2 2 2 3" xfId="8026"/>
    <cellStyle name="Normal 5 4 2 2 2 4" xfId="8027"/>
    <cellStyle name="Normal 5 4 2 2 2 5" xfId="8028"/>
    <cellStyle name="Normal 5 4 2 2 2 6" xfId="8029"/>
    <cellStyle name="Normal 5 4 2 2 2 7" xfId="8030"/>
    <cellStyle name="Normal 5 4 2 2 2 8" xfId="8031"/>
    <cellStyle name="Normal 5 4 2 2 2 9" xfId="8032"/>
    <cellStyle name="Normal 5 4 2 2 3" xfId="8033"/>
    <cellStyle name="Normal 5 4 2 2 4" xfId="8034"/>
    <cellStyle name="Normal 5 4 2 2 5" xfId="8035"/>
    <cellStyle name="Normal 5 4 2 2 6" xfId="8036"/>
    <cellStyle name="Normal 5 4 2 2 7" xfId="8037"/>
    <cellStyle name="Normal 5 4 2 2 8" xfId="8038"/>
    <cellStyle name="Normal 5 4 2 2 9" xfId="8039"/>
    <cellStyle name="Normal 5 4 2 3" xfId="8040"/>
    <cellStyle name="Normal 5 4 2 4" xfId="8041"/>
    <cellStyle name="Normal 5 4 2 5" xfId="8042"/>
    <cellStyle name="Normal 5 4 2 6" xfId="8043"/>
    <cellStyle name="Normal 5 4 2 7" xfId="8044"/>
    <cellStyle name="Normal 5 4 2 8" xfId="8045"/>
    <cellStyle name="Normal 5 4 2 9" xfId="8046"/>
    <cellStyle name="Normal 5 4 20" xfId="8047"/>
    <cellStyle name="Normal 5 4 21" xfId="8048"/>
    <cellStyle name="Normal 5 4 22" xfId="8049"/>
    <cellStyle name="Normal 5 4 23" xfId="8050"/>
    <cellStyle name="Normal 5 4 24" xfId="8051"/>
    <cellStyle name="Normal 5 4 25" xfId="18019"/>
    <cellStyle name="Normal 5 4 3" xfId="8052"/>
    <cellStyle name="Normal 5 4 3 10" xfId="8053"/>
    <cellStyle name="Normal 5 4 3 2" xfId="8054"/>
    <cellStyle name="Normal 5 4 3 3" xfId="8055"/>
    <cellStyle name="Normal 5 4 3 4" xfId="8056"/>
    <cellStyle name="Normal 5 4 3 5" xfId="8057"/>
    <cellStyle name="Normal 5 4 3 6" xfId="8058"/>
    <cellStyle name="Normal 5 4 3 7" xfId="8059"/>
    <cellStyle name="Normal 5 4 3 8" xfId="8060"/>
    <cellStyle name="Normal 5 4 3 9" xfId="8061"/>
    <cellStyle name="Normal 5 4 4" xfId="8062"/>
    <cellStyle name="Normal 5 4 5" xfId="8063"/>
    <cellStyle name="Normal 5 4 6" xfId="8064"/>
    <cellStyle name="Normal 5 4 7" xfId="8065"/>
    <cellStyle name="Normal 5 4 8" xfId="8066"/>
    <cellStyle name="Normal 5 4 9" xfId="8067"/>
    <cellStyle name="Normal 5 40" xfId="8068"/>
    <cellStyle name="Normal 5 41" xfId="8069"/>
    <cellStyle name="Normal 5 42" xfId="8070"/>
    <cellStyle name="Normal 5 43" xfId="8071"/>
    <cellStyle name="Normal 5 44" xfId="8072"/>
    <cellStyle name="Normal 5 45" xfId="8073"/>
    <cellStyle name="Normal 5 46" xfId="8074"/>
    <cellStyle name="Normal 5 47" xfId="8075"/>
    <cellStyle name="Normal 5 48" xfId="8076"/>
    <cellStyle name="Normal 5 49" xfId="8077"/>
    <cellStyle name="Normal 5 5" xfId="8078"/>
    <cellStyle name="Normal 5 5 10" xfId="8079"/>
    <cellStyle name="Normal 5 5 11" xfId="8080"/>
    <cellStyle name="Normal 5 5 12" xfId="8081"/>
    <cellStyle name="Normal 5 5 13" xfId="8082"/>
    <cellStyle name="Normal 5 5 14" xfId="8083"/>
    <cellStyle name="Normal 5 5 15" xfId="8084"/>
    <cellStyle name="Normal 5 5 16" xfId="18022"/>
    <cellStyle name="Normal 5 5 2" xfId="8085"/>
    <cellStyle name="Normal 5 5 2 10" xfId="8086"/>
    <cellStyle name="Normal 5 5 2 11" xfId="8087"/>
    <cellStyle name="Normal 5 5 2 12" xfId="8088"/>
    <cellStyle name="Normal 5 5 2 13" xfId="8089"/>
    <cellStyle name="Normal 5 5 2 14" xfId="8090"/>
    <cellStyle name="Normal 5 5 2 15" xfId="8091"/>
    <cellStyle name="Normal 5 5 2 16" xfId="8092"/>
    <cellStyle name="Normal 5 5 2 17" xfId="8093"/>
    <cellStyle name="Normal 5 5 2 18" xfId="18023"/>
    <cellStyle name="Normal 5 5 2 2" xfId="8094"/>
    <cellStyle name="Normal 5 5 2 2 2" xfId="18024"/>
    <cellStyle name="Normal 5 5 2 3" xfId="8095"/>
    <cellStyle name="Normal 5 5 2 3 10" xfId="8096"/>
    <cellStyle name="Normal 5 5 2 3 2" xfId="8097"/>
    <cellStyle name="Normal 5 5 2 3 3" xfId="8098"/>
    <cellStyle name="Normal 5 5 2 3 4" xfId="8099"/>
    <cellStyle name="Normal 5 5 2 3 5" xfId="8100"/>
    <cellStyle name="Normal 5 5 2 3 6" xfId="8101"/>
    <cellStyle name="Normal 5 5 2 3 7" xfId="8102"/>
    <cellStyle name="Normal 5 5 2 3 8" xfId="8103"/>
    <cellStyle name="Normal 5 5 2 3 9" xfId="8104"/>
    <cellStyle name="Normal 5 5 2 4" xfId="8105"/>
    <cellStyle name="Normal 5 5 2 5" xfId="8106"/>
    <cellStyle name="Normal 5 5 2 6" xfId="8107"/>
    <cellStyle name="Normal 5 5 2 7" xfId="8108"/>
    <cellStyle name="Normal 5 5 2 8" xfId="8109"/>
    <cellStyle name="Normal 5 5 2 9" xfId="8110"/>
    <cellStyle name="Normal 5 5 3" xfId="8111"/>
    <cellStyle name="Normal 5 5 4" xfId="8112"/>
    <cellStyle name="Normal 5 5 5" xfId="8113"/>
    <cellStyle name="Normal 5 5 6" xfId="8114"/>
    <cellStyle name="Normal 5 5 7" xfId="8115"/>
    <cellStyle name="Normal 5 5 8" xfId="8116"/>
    <cellStyle name="Normal 5 5 9" xfId="8117"/>
    <cellStyle name="Normal 5 50" xfId="8118"/>
    <cellStyle name="Normal 5 51" xfId="8119"/>
    <cellStyle name="Normal 5 52" xfId="8120"/>
    <cellStyle name="Normal 5 53" xfId="8121"/>
    <cellStyle name="Normal 5 54" xfId="8122"/>
    <cellStyle name="Normal 5 55" xfId="8123"/>
    <cellStyle name="Normal 5 56" xfId="8124"/>
    <cellStyle name="Normal 5 57" xfId="8125"/>
    <cellStyle name="Normal 5 58" xfId="8126"/>
    <cellStyle name="Normal 5 59" xfId="8127"/>
    <cellStyle name="Normal 5 6" xfId="8128"/>
    <cellStyle name="Normal 5 6 10" xfId="8129"/>
    <cellStyle name="Normal 5 6 11" xfId="8130"/>
    <cellStyle name="Normal 5 6 12" xfId="18025"/>
    <cellStyle name="Normal 5 6 2" xfId="8131"/>
    <cellStyle name="Normal 5 6 2 10" xfId="8132"/>
    <cellStyle name="Normal 5 6 2 2" xfId="8133"/>
    <cellStyle name="Normal 5 6 2 3" xfId="8134"/>
    <cellStyle name="Normal 5 6 2 4" xfId="8135"/>
    <cellStyle name="Normal 5 6 2 5" xfId="8136"/>
    <cellStyle name="Normal 5 6 2 6" xfId="8137"/>
    <cellStyle name="Normal 5 6 2 7" xfId="8138"/>
    <cellStyle name="Normal 5 6 2 8" xfId="8139"/>
    <cellStyle name="Normal 5 6 2 9" xfId="8140"/>
    <cellStyle name="Normal 5 6 3" xfId="8141"/>
    <cellStyle name="Normal 5 6 4" xfId="8142"/>
    <cellStyle name="Normal 5 6 5" xfId="8143"/>
    <cellStyle name="Normal 5 6 6" xfId="8144"/>
    <cellStyle name="Normal 5 6 7" xfId="8145"/>
    <cellStyle name="Normal 5 6 8" xfId="8146"/>
    <cellStyle name="Normal 5 6 9" xfId="8147"/>
    <cellStyle name="Normal 5 60" xfId="8148"/>
    <cellStyle name="Normal 5 61" xfId="8149"/>
    <cellStyle name="Normal 5 62" xfId="8150"/>
    <cellStyle name="Normal 5 63" xfId="8151"/>
    <cellStyle name="Normal 5 64" xfId="8152"/>
    <cellStyle name="Normal 5 65" xfId="8153"/>
    <cellStyle name="Normal 5 66" xfId="8154"/>
    <cellStyle name="Normal 5 67" xfId="8155"/>
    <cellStyle name="Normal 5 68" xfId="8156"/>
    <cellStyle name="Normal 5 69" xfId="8157"/>
    <cellStyle name="Normal 5 7" xfId="8158"/>
    <cellStyle name="Normal 5 7 2" xfId="8159"/>
    <cellStyle name="Normal 5 7 3" xfId="8160"/>
    <cellStyle name="Normal 5 70" xfId="8161"/>
    <cellStyle name="Normal 5 71" xfId="8162"/>
    <cellStyle name="Normal 5 72" xfId="8163"/>
    <cellStyle name="Normal 5 73" xfId="8164"/>
    <cellStyle name="Normal 5 74" xfId="8165"/>
    <cellStyle name="Normal 5 75" xfId="8166"/>
    <cellStyle name="Normal 5 76" xfId="8167"/>
    <cellStyle name="Normal 5 77" xfId="8168"/>
    <cellStyle name="Normal 5 78" xfId="8169"/>
    <cellStyle name="Normal 5 79" xfId="8170"/>
    <cellStyle name="Normal 5 8" xfId="8171"/>
    <cellStyle name="Normal 5 8 2" xfId="8172"/>
    <cellStyle name="Normal 5 8 3" xfId="8173"/>
    <cellStyle name="Normal 5 80" xfId="8174"/>
    <cellStyle name="Normal 5 81" xfId="8175"/>
    <cellStyle name="Normal 5 82" xfId="8176"/>
    <cellStyle name="Normal 5 83" xfId="8177"/>
    <cellStyle name="Normal 5 84" xfId="8178"/>
    <cellStyle name="Normal 5 85" xfId="8179"/>
    <cellStyle name="Normal 5 86" xfId="8180"/>
    <cellStyle name="Normal 5 87" xfId="8181"/>
    <cellStyle name="Normal 5 88" xfId="8182"/>
    <cellStyle name="Normal 5 89" xfId="8183"/>
    <cellStyle name="Normal 5 9" xfId="8184"/>
    <cellStyle name="Normal 5 9 2" xfId="8185"/>
    <cellStyle name="Normal 5 9 3" xfId="8186"/>
    <cellStyle name="Normal 5 90" xfId="8187"/>
    <cellStyle name="Normal 5 91" xfId="8188"/>
    <cellStyle name="Normal 5 92" xfId="8189"/>
    <cellStyle name="Normal 5 93" xfId="8190"/>
    <cellStyle name="Normal 5 94" xfId="8191"/>
    <cellStyle name="Normal 5 95" xfId="8192"/>
    <cellStyle name="Normal 5 96" xfId="8193"/>
    <cellStyle name="Normal 5 97" xfId="8194"/>
    <cellStyle name="Normal 5 98" xfId="8195"/>
    <cellStyle name="Normal 5 99" xfId="8196"/>
    <cellStyle name="Normal 50" xfId="43204"/>
    <cellStyle name="Normal 50 2" xfId="125"/>
    <cellStyle name="Normal 51" xfId="43219"/>
    <cellStyle name="Normal 52" xfId="43221"/>
    <cellStyle name="Normal 53" xfId="43223"/>
    <cellStyle name="Normal 54" xfId="43224"/>
    <cellStyle name="Normal 55" xfId="43225"/>
    <cellStyle name="Normal 56" xfId="43346"/>
    <cellStyle name="Normal 57" xfId="43349"/>
    <cellStyle name="Normal 58" xfId="43352"/>
    <cellStyle name="Normal 59" xfId="43353"/>
    <cellStyle name="Normal 6" xfId="7"/>
    <cellStyle name="Normal 6 10" xfId="8197"/>
    <cellStyle name="Normal 6 11" xfId="233"/>
    <cellStyle name="Normal 6 12" xfId="43447"/>
    <cellStyle name="Normal 6 2" xfId="8198"/>
    <cellStyle name="Normal 6 3" xfId="8199"/>
    <cellStyle name="Normal 6 4" xfId="8200"/>
    <cellStyle name="Normal 6 5" xfId="8201"/>
    <cellStyle name="Normal 6 6" xfId="8202"/>
    <cellStyle name="Normal 6 7" xfId="8203"/>
    <cellStyle name="Normal 6 8" xfId="8204"/>
    <cellStyle name="Normal 6 9" xfId="8205"/>
    <cellStyle name="Normal 60" xfId="43364"/>
    <cellStyle name="Normal 61" xfId="43366"/>
    <cellStyle name="Normal 62" xfId="43471"/>
    <cellStyle name="Normal 62 2" xfId="43546"/>
    <cellStyle name="Normal 63" xfId="43496"/>
    <cellStyle name="Normal 64" xfId="43190"/>
    <cellStyle name="Normal 65" xfId="43499"/>
    <cellStyle name="Normal 66" xfId="43500"/>
    <cellStyle name="Normal 67" xfId="43501"/>
    <cellStyle name="Normal 68" xfId="43502"/>
    <cellStyle name="Normal 68 2" xfId="43576"/>
    <cellStyle name="Normal 69" xfId="43517"/>
    <cellStyle name="Normal 7" xfId="8"/>
    <cellStyle name="Normal 7 10" xfId="8207"/>
    <cellStyle name="Normal 7 10 10" xfId="8208"/>
    <cellStyle name="Normal 7 10 11" xfId="8209"/>
    <cellStyle name="Normal 7 10 12" xfId="18026"/>
    <cellStyle name="Normal 7 10 2" xfId="8210"/>
    <cellStyle name="Normal 7 10 2 10" xfId="8211"/>
    <cellStyle name="Normal 7 10 2 2" xfId="8212"/>
    <cellStyle name="Normal 7 10 2 3" xfId="8213"/>
    <cellStyle name="Normal 7 10 2 4" xfId="8214"/>
    <cellStyle name="Normal 7 10 2 5" xfId="8215"/>
    <cellStyle name="Normal 7 10 2 6" xfId="8216"/>
    <cellStyle name="Normal 7 10 2 7" xfId="8217"/>
    <cellStyle name="Normal 7 10 2 8" xfId="8218"/>
    <cellStyle name="Normal 7 10 2 9" xfId="8219"/>
    <cellStyle name="Normal 7 10 3" xfId="8220"/>
    <cellStyle name="Normal 7 10 4" xfId="8221"/>
    <cellStyle name="Normal 7 10 5" xfId="8222"/>
    <cellStyle name="Normal 7 10 6" xfId="8223"/>
    <cellStyle name="Normal 7 10 7" xfId="8224"/>
    <cellStyle name="Normal 7 10 8" xfId="8225"/>
    <cellStyle name="Normal 7 10 9" xfId="8226"/>
    <cellStyle name="Normal 7 100" xfId="8227"/>
    <cellStyle name="Normal 7 101" xfId="8228"/>
    <cellStyle name="Normal 7 102" xfId="8229"/>
    <cellStyle name="Normal 7 103" xfId="8230"/>
    <cellStyle name="Normal 7 104" xfId="8231"/>
    <cellStyle name="Normal 7 105" xfId="8232"/>
    <cellStyle name="Normal 7 106" xfId="8233"/>
    <cellStyle name="Normal 7 107" xfId="8234"/>
    <cellStyle name="Normal 7 108" xfId="8235"/>
    <cellStyle name="Normal 7 109" xfId="8236"/>
    <cellStyle name="Normal 7 11" xfId="8237"/>
    <cellStyle name="Normal 7 11 10" xfId="8238"/>
    <cellStyle name="Normal 7 11 11" xfId="8239"/>
    <cellStyle name="Normal 7 11 12" xfId="18027"/>
    <cellStyle name="Normal 7 11 2" xfId="8240"/>
    <cellStyle name="Normal 7 11 2 10" xfId="8241"/>
    <cellStyle name="Normal 7 11 2 2" xfId="8242"/>
    <cellStyle name="Normal 7 11 2 3" xfId="8243"/>
    <cellStyle name="Normal 7 11 2 4" xfId="8244"/>
    <cellStyle name="Normal 7 11 2 5" xfId="8245"/>
    <cellStyle name="Normal 7 11 2 6" xfId="8246"/>
    <cellStyle name="Normal 7 11 2 7" xfId="8247"/>
    <cellStyle name="Normal 7 11 2 8" xfId="8248"/>
    <cellStyle name="Normal 7 11 2 9" xfId="8249"/>
    <cellStyle name="Normal 7 11 3" xfId="8250"/>
    <cellStyle name="Normal 7 11 4" xfId="8251"/>
    <cellStyle name="Normal 7 11 5" xfId="8252"/>
    <cellStyle name="Normal 7 11 6" xfId="8253"/>
    <cellStyle name="Normal 7 11 7" xfId="8254"/>
    <cellStyle name="Normal 7 11 8" xfId="8255"/>
    <cellStyle name="Normal 7 11 9" xfId="8256"/>
    <cellStyle name="Normal 7 110" xfId="8257"/>
    <cellStyle name="Normal 7 111" xfId="8258"/>
    <cellStyle name="Normal 7 112" xfId="8259"/>
    <cellStyle name="Normal 7 113" xfId="8206"/>
    <cellStyle name="Normal 7 114" xfId="15226"/>
    <cellStyle name="Normal 7 114 2" xfId="18351"/>
    <cellStyle name="Normal 7 114 2 2" xfId="18433"/>
    <cellStyle name="Normal 7 114 2 2 2" xfId="26367"/>
    <cellStyle name="Normal 7 114 2 3" xfId="20722"/>
    <cellStyle name="Normal 7 114 2 4" xfId="26285"/>
    <cellStyle name="Normal 7 114 3" xfId="18392"/>
    <cellStyle name="Normal 7 114 3 2" xfId="26326"/>
    <cellStyle name="Normal 7 114 4" xfId="19900"/>
    <cellStyle name="Normal 7 114 4 2" xfId="27834"/>
    <cellStyle name="Normal 7 114 5" xfId="20681"/>
    <cellStyle name="Normal 7 114 6" xfId="24934"/>
    <cellStyle name="Normal 7 115" xfId="232"/>
    <cellStyle name="Normal 7 116" xfId="43203"/>
    <cellStyle name="Normal 7 117" xfId="43269"/>
    <cellStyle name="Normal 7 118" xfId="43504"/>
    <cellStyle name="Normal 7 119" xfId="43545"/>
    <cellStyle name="Normal 7 12" xfId="8260"/>
    <cellStyle name="Normal 7 12 10" xfId="8261"/>
    <cellStyle name="Normal 7 12 11" xfId="8262"/>
    <cellStyle name="Normal 7 12 12" xfId="18028"/>
    <cellStyle name="Normal 7 12 2" xfId="8263"/>
    <cellStyle name="Normal 7 12 2 10" xfId="8264"/>
    <cellStyle name="Normal 7 12 2 2" xfId="8265"/>
    <cellStyle name="Normal 7 12 2 3" xfId="8266"/>
    <cellStyle name="Normal 7 12 2 4" xfId="8267"/>
    <cellStyle name="Normal 7 12 2 5" xfId="8268"/>
    <cellStyle name="Normal 7 12 2 6" xfId="8269"/>
    <cellStyle name="Normal 7 12 2 7" xfId="8270"/>
    <cellStyle name="Normal 7 12 2 8" xfId="8271"/>
    <cellStyle name="Normal 7 12 2 9" xfId="8272"/>
    <cellStyle name="Normal 7 12 3" xfId="8273"/>
    <cellStyle name="Normal 7 12 4" xfId="8274"/>
    <cellStyle name="Normal 7 12 5" xfId="8275"/>
    <cellStyle name="Normal 7 12 6" xfId="8276"/>
    <cellStyle name="Normal 7 12 7" xfId="8277"/>
    <cellStyle name="Normal 7 12 8" xfId="8278"/>
    <cellStyle name="Normal 7 12 9" xfId="8279"/>
    <cellStyle name="Normal 7 13" xfId="8280"/>
    <cellStyle name="Normal 7 13 2" xfId="8281"/>
    <cellStyle name="Normal 7 13 3" xfId="8282"/>
    <cellStyle name="Normal 7 14" xfId="8283"/>
    <cellStyle name="Normal 7 14 2" xfId="8284"/>
    <cellStyle name="Normal 7 14 3" xfId="8285"/>
    <cellStyle name="Normal 7 15" xfId="8286"/>
    <cellStyle name="Normal 7 15 2" xfId="8287"/>
    <cellStyle name="Normal 7 15 3" xfId="8288"/>
    <cellStyle name="Normal 7 16" xfId="8289"/>
    <cellStyle name="Normal 7 17" xfId="8290"/>
    <cellStyle name="Normal 7 18" xfId="8291"/>
    <cellStyle name="Normal 7 19" xfId="8292"/>
    <cellStyle name="Normal 7 2" xfId="129"/>
    <cellStyle name="Normal 7 2 10" xfId="8294"/>
    <cellStyle name="Normal 7 2 10 2" xfId="8295"/>
    <cellStyle name="Normal 7 2 10 3" xfId="8296"/>
    <cellStyle name="Normal 7 2 11" xfId="8297"/>
    <cellStyle name="Normal 7 2 11 2" xfId="8298"/>
    <cellStyle name="Normal 7 2 11 3" xfId="8299"/>
    <cellStyle name="Normal 7 2 12" xfId="8300"/>
    <cellStyle name="Normal 7 2 12 2" xfId="8301"/>
    <cellStyle name="Normal 7 2 12 3" xfId="8302"/>
    <cellStyle name="Normal 7 2 13" xfId="8303"/>
    <cellStyle name="Normal 7 2 13 2" xfId="8304"/>
    <cellStyle name="Normal 7 2 13 3" xfId="8305"/>
    <cellStyle name="Normal 7 2 14" xfId="8306"/>
    <cellStyle name="Normal 7 2 14 2" xfId="8307"/>
    <cellStyle name="Normal 7 2 14 3" xfId="8308"/>
    <cellStyle name="Normal 7 2 15" xfId="8309"/>
    <cellStyle name="Normal 7 2 16" xfId="8310"/>
    <cellStyle name="Normal 7 2 17" xfId="8311"/>
    <cellStyle name="Normal 7 2 18" xfId="8312"/>
    <cellStyle name="Normal 7 2 19" xfId="8313"/>
    <cellStyle name="Normal 7 2 2" xfId="8314"/>
    <cellStyle name="Normal 7 2 2 10" xfId="8315"/>
    <cellStyle name="Normal 7 2 2 11" xfId="8316"/>
    <cellStyle name="Normal 7 2 2 12" xfId="8317"/>
    <cellStyle name="Normal 7 2 2 13" xfId="8318"/>
    <cellStyle name="Normal 7 2 2 14" xfId="8319"/>
    <cellStyle name="Normal 7 2 2 15" xfId="8320"/>
    <cellStyle name="Normal 7 2 2 16" xfId="8321"/>
    <cellStyle name="Normal 7 2 2 17" xfId="8322"/>
    <cellStyle name="Normal 7 2 2 18" xfId="8323"/>
    <cellStyle name="Normal 7 2 2 19" xfId="8324"/>
    <cellStyle name="Normal 7 2 2 2" xfId="8325"/>
    <cellStyle name="Normal 7 2 2 2 10" xfId="8326"/>
    <cellStyle name="Normal 7 2 2 2 11" xfId="8327"/>
    <cellStyle name="Normal 7 2 2 2 12" xfId="8328"/>
    <cellStyle name="Normal 7 2 2 2 13" xfId="8329"/>
    <cellStyle name="Normal 7 2 2 2 14" xfId="8330"/>
    <cellStyle name="Normal 7 2 2 2 15" xfId="8331"/>
    <cellStyle name="Normal 7 2 2 2 16" xfId="8332"/>
    <cellStyle name="Normal 7 2 2 2 17" xfId="8333"/>
    <cellStyle name="Normal 7 2 2 2 18" xfId="8334"/>
    <cellStyle name="Normal 7 2 2 2 19" xfId="8335"/>
    <cellStyle name="Normal 7 2 2 2 2" xfId="8336"/>
    <cellStyle name="Normal 7 2 2 2 2 10" xfId="8337"/>
    <cellStyle name="Normal 7 2 2 2 2 11" xfId="8338"/>
    <cellStyle name="Normal 7 2 2 2 2 12" xfId="8339"/>
    <cellStyle name="Normal 7 2 2 2 2 13" xfId="8340"/>
    <cellStyle name="Normal 7 2 2 2 2 14" xfId="8341"/>
    <cellStyle name="Normal 7 2 2 2 2 15" xfId="8342"/>
    <cellStyle name="Normal 7 2 2 2 2 16" xfId="8343"/>
    <cellStyle name="Normal 7 2 2 2 2 17" xfId="8344"/>
    <cellStyle name="Normal 7 2 2 2 2 18" xfId="8345"/>
    <cellStyle name="Normal 7 2 2 2 2 19" xfId="8346"/>
    <cellStyle name="Normal 7 2 2 2 2 2" xfId="8347"/>
    <cellStyle name="Normal 7 2 2 2 2 2 10" xfId="8348"/>
    <cellStyle name="Normal 7 2 2 2 2 2 2" xfId="8349"/>
    <cellStyle name="Normal 7 2 2 2 2 2 3" xfId="8350"/>
    <cellStyle name="Normal 7 2 2 2 2 2 4" xfId="8351"/>
    <cellStyle name="Normal 7 2 2 2 2 2 5" xfId="8352"/>
    <cellStyle name="Normal 7 2 2 2 2 2 6" xfId="8353"/>
    <cellStyle name="Normal 7 2 2 2 2 2 7" xfId="8354"/>
    <cellStyle name="Normal 7 2 2 2 2 2 8" xfId="8355"/>
    <cellStyle name="Normal 7 2 2 2 2 2 9" xfId="8356"/>
    <cellStyle name="Normal 7 2 2 2 2 20" xfId="8357"/>
    <cellStyle name="Normal 7 2 2 2 2 21" xfId="18032"/>
    <cellStyle name="Normal 7 2 2 2 2 3" xfId="8358"/>
    <cellStyle name="Normal 7 2 2 2 2 4" xfId="8359"/>
    <cellStyle name="Normal 7 2 2 2 2 5" xfId="8360"/>
    <cellStyle name="Normal 7 2 2 2 2 6" xfId="8361"/>
    <cellStyle name="Normal 7 2 2 2 2 7" xfId="8362"/>
    <cellStyle name="Normal 7 2 2 2 2 8" xfId="8363"/>
    <cellStyle name="Normal 7 2 2 2 2 9" xfId="8364"/>
    <cellStyle name="Normal 7 2 2 2 20" xfId="8365"/>
    <cellStyle name="Normal 7 2 2 2 21" xfId="8366"/>
    <cellStyle name="Normal 7 2 2 2 22" xfId="8367"/>
    <cellStyle name="Normal 7 2 2 2 23" xfId="8368"/>
    <cellStyle name="Normal 7 2 2 2 24" xfId="8369"/>
    <cellStyle name="Normal 7 2 2 2 25" xfId="18031"/>
    <cellStyle name="Normal 7 2 2 2 3" xfId="8370"/>
    <cellStyle name="Normal 7 2 2 2 4" xfId="8371"/>
    <cellStyle name="Normal 7 2 2 2 4 2" xfId="8372"/>
    <cellStyle name="Normal 7 2 2 2 4 3" xfId="8373"/>
    <cellStyle name="Normal 7 2 2 2 5" xfId="8374"/>
    <cellStyle name="Normal 7 2 2 2 5 2" xfId="8375"/>
    <cellStyle name="Normal 7 2 2 2 5 3" xfId="8376"/>
    <cellStyle name="Normal 7 2 2 2 6" xfId="8377"/>
    <cellStyle name="Normal 7 2 2 2 6 2" xfId="8378"/>
    <cellStyle name="Normal 7 2 2 2 6 3" xfId="8379"/>
    <cellStyle name="Normal 7 2 2 2 7" xfId="8380"/>
    <cellStyle name="Normal 7 2 2 2 8" xfId="8381"/>
    <cellStyle name="Normal 7 2 2 2 9" xfId="8382"/>
    <cellStyle name="Normal 7 2 2 20" xfId="8383"/>
    <cellStyle name="Normal 7 2 2 21" xfId="8384"/>
    <cellStyle name="Normal 7 2 2 22" xfId="8385"/>
    <cellStyle name="Normal 7 2 2 23" xfId="8386"/>
    <cellStyle name="Normal 7 2 2 24" xfId="8387"/>
    <cellStyle name="Normal 7 2 2 25" xfId="8388"/>
    <cellStyle name="Normal 7 2 2 26" xfId="8389"/>
    <cellStyle name="Normal 7 2 2 27" xfId="8390"/>
    <cellStyle name="Normal 7 2 2 28" xfId="8391"/>
    <cellStyle name="Normal 7 2 2 29" xfId="8392"/>
    <cellStyle name="Normal 7 2 2 3" xfId="8393"/>
    <cellStyle name="Normal 7 2 2 3 2" xfId="8394"/>
    <cellStyle name="Normal 7 2 2 3 3" xfId="8395"/>
    <cellStyle name="Normal 7 2 2 30" xfId="8396"/>
    <cellStyle name="Normal 7 2 2 31" xfId="18030"/>
    <cellStyle name="Normal 7 2 2 32" xfId="43292"/>
    <cellStyle name="Normal 7 2 2 33" xfId="43507"/>
    <cellStyle name="Normal 7 2 2 4" xfId="8397"/>
    <cellStyle name="Normal 7 2 2 5" xfId="8398"/>
    <cellStyle name="Normal 7 2 2 6" xfId="8399"/>
    <cellStyle name="Normal 7 2 2 7" xfId="8400"/>
    <cellStyle name="Normal 7 2 2 8" xfId="8401"/>
    <cellStyle name="Normal 7 2 2 9" xfId="8402"/>
    <cellStyle name="Normal 7 2 20" xfId="8403"/>
    <cellStyle name="Normal 7 2 21" xfId="8404"/>
    <cellStyle name="Normal 7 2 22" xfId="8405"/>
    <cellStyle name="Normal 7 2 23" xfId="8406"/>
    <cellStyle name="Normal 7 2 24" xfId="8407"/>
    <cellStyle name="Normal 7 2 25" xfId="8408"/>
    <cellStyle name="Normal 7 2 26" xfId="8409"/>
    <cellStyle name="Normal 7 2 27" xfId="8410"/>
    <cellStyle name="Normal 7 2 28" xfId="8411"/>
    <cellStyle name="Normal 7 2 29" xfId="8412"/>
    <cellStyle name="Normal 7 2 3" xfId="8413"/>
    <cellStyle name="Normal 7 2 3 10" xfId="8414"/>
    <cellStyle name="Normal 7 2 3 11" xfId="18033"/>
    <cellStyle name="Normal 7 2 3 12" xfId="43294"/>
    <cellStyle name="Normal 7 2 3 13" xfId="43509"/>
    <cellStyle name="Normal 7 2 3 2" xfId="8415"/>
    <cellStyle name="Normal 7 2 3 3" xfId="8416"/>
    <cellStyle name="Normal 7 2 3 3 2" xfId="8417"/>
    <cellStyle name="Normal 7 2 3 3 3" xfId="8418"/>
    <cellStyle name="Normal 7 2 3 4" xfId="8419"/>
    <cellStyle name="Normal 7 2 3 5" xfId="8420"/>
    <cellStyle name="Normal 7 2 3 6" xfId="8421"/>
    <cellStyle name="Normal 7 2 3 7" xfId="8422"/>
    <cellStyle name="Normal 7 2 3 8" xfId="8423"/>
    <cellStyle name="Normal 7 2 3 9" xfId="8424"/>
    <cellStyle name="Normal 7 2 30" xfId="8425"/>
    <cellStyle name="Normal 7 2 31" xfId="8426"/>
    <cellStyle name="Normal 7 2 32" xfId="8427"/>
    <cellStyle name="Normal 7 2 33" xfId="8293"/>
    <cellStyle name="Normal 7 2 34" xfId="18029"/>
    <cellStyle name="Normal 7 2 35" xfId="18350"/>
    <cellStyle name="Normal 7 2 35 2" xfId="18432"/>
    <cellStyle name="Normal 7 2 35 2 2" xfId="26366"/>
    <cellStyle name="Normal 7 2 35 3" xfId="20721"/>
    <cellStyle name="Normal 7 2 35 4" xfId="26284"/>
    <cellStyle name="Normal 7 2 36" xfId="18391"/>
    <cellStyle name="Normal 7 2 36 2" xfId="26325"/>
    <cellStyle name="Normal 7 2 37" xfId="18482"/>
    <cellStyle name="Normal 7 2 37 2" xfId="26416"/>
    <cellStyle name="Normal 7 2 38" xfId="20680"/>
    <cellStyle name="Normal 7 2 39" xfId="20781"/>
    <cellStyle name="Normal 7 2 4" xfId="8428"/>
    <cellStyle name="Normal 7 2 4 2" xfId="8429"/>
    <cellStyle name="Normal 7 2 4 3" xfId="8430"/>
    <cellStyle name="Normal 7 2 4 4" xfId="43296"/>
    <cellStyle name="Normal 7 2 4 5" xfId="43511"/>
    <cellStyle name="Normal 7 2 40" xfId="261"/>
    <cellStyle name="Normal 7 2 41" xfId="43289"/>
    <cellStyle name="Normal 7 2 42" xfId="43505"/>
    <cellStyle name="Normal 7 2 5" xfId="8431"/>
    <cellStyle name="Normal 7 2 5 2" xfId="8432"/>
    <cellStyle name="Normal 7 2 5 3" xfId="8433"/>
    <cellStyle name="Normal 7 2 6" xfId="8434"/>
    <cellStyle name="Normal 7 2 6 2" xfId="8435"/>
    <cellStyle name="Normal 7 2 6 3" xfId="8436"/>
    <cellStyle name="Normal 7 2 7" xfId="8437"/>
    <cellStyle name="Normal 7 2 7 2" xfId="8438"/>
    <cellStyle name="Normal 7 2 7 3" xfId="8439"/>
    <cellStyle name="Normal 7 2 8" xfId="8440"/>
    <cellStyle name="Normal 7 2 8 2" xfId="8441"/>
    <cellStyle name="Normal 7 2 8 3" xfId="8442"/>
    <cellStyle name="Normal 7 2 9" xfId="8443"/>
    <cellStyle name="Normal 7 2 9 2" xfId="8444"/>
    <cellStyle name="Normal 7 2 9 3" xfId="8445"/>
    <cellStyle name="Normal 7 20" xfId="8446"/>
    <cellStyle name="Normal 7 21" xfId="8447"/>
    <cellStyle name="Normal 7 22" xfId="8448"/>
    <cellStyle name="Normal 7 23" xfId="8449"/>
    <cellStyle name="Normal 7 24" xfId="8450"/>
    <cellStyle name="Normal 7 25" xfId="8451"/>
    <cellStyle name="Normal 7 26" xfId="8452"/>
    <cellStyle name="Normal 7 27" xfId="8453"/>
    <cellStyle name="Normal 7 28" xfId="8454"/>
    <cellStyle name="Normal 7 29" xfId="8455"/>
    <cellStyle name="Normal 7 3" xfId="8456"/>
    <cellStyle name="Normal 7 3 10" xfId="8457"/>
    <cellStyle name="Normal 7 3 11" xfId="8458"/>
    <cellStyle name="Normal 7 3 12" xfId="8459"/>
    <cellStyle name="Normal 7 3 13" xfId="8460"/>
    <cellStyle name="Normal 7 3 14" xfId="8461"/>
    <cellStyle name="Normal 7 3 15" xfId="8462"/>
    <cellStyle name="Normal 7 3 16" xfId="18034"/>
    <cellStyle name="Normal 7 3 17" xfId="43291"/>
    <cellStyle name="Normal 7 3 18" xfId="43506"/>
    <cellStyle name="Normal 7 3 2" xfId="8463"/>
    <cellStyle name="Normal 7 3 2 2" xfId="8464"/>
    <cellStyle name="Normal 7 3 2 3" xfId="8465"/>
    <cellStyle name="Normal 7 3 2 4" xfId="8466"/>
    <cellStyle name="Normal 7 3 2 5" xfId="8467"/>
    <cellStyle name="Normal 7 3 2 6" xfId="8468"/>
    <cellStyle name="Normal 7 3 2 7" xfId="8469"/>
    <cellStyle name="Normal 7 3 2 8" xfId="8470"/>
    <cellStyle name="Normal 7 3 2 9" xfId="8471"/>
    <cellStyle name="Normal 7 3 3" xfId="8472"/>
    <cellStyle name="Normal 7 3 4" xfId="8473"/>
    <cellStyle name="Normal 7 3 5" xfId="8474"/>
    <cellStyle name="Normal 7 3 6" xfId="8475"/>
    <cellStyle name="Normal 7 3 7" xfId="8476"/>
    <cellStyle name="Normal 7 3 8" xfId="8477"/>
    <cellStyle name="Normal 7 3 9" xfId="8478"/>
    <cellStyle name="Normal 7 30" xfId="8479"/>
    <cellStyle name="Normal 7 31" xfId="8480"/>
    <cellStyle name="Normal 7 32" xfId="8481"/>
    <cellStyle name="Normal 7 33" xfId="8482"/>
    <cellStyle name="Normal 7 34" xfId="8483"/>
    <cellStyle name="Normal 7 35" xfId="8484"/>
    <cellStyle name="Normal 7 36" xfId="8485"/>
    <cellStyle name="Normal 7 37" xfId="8486"/>
    <cellStyle name="Normal 7 38" xfId="8487"/>
    <cellStyle name="Normal 7 39" xfId="8488"/>
    <cellStyle name="Normal 7 4" xfId="8489"/>
    <cellStyle name="Normal 7 4 2" xfId="8490"/>
    <cellStyle name="Normal 7 4 3" xfId="8491"/>
    <cellStyle name="Normal 7 4 4" xfId="8492"/>
    <cellStyle name="Normal 7 4 5" xfId="8493"/>
    <cellStyle name="Normal 7 4 6" xfId="18035"/>
    <cellStyle name="Normal 7 4 7" xfId="43293"/>
    <cellStyle name="Normal 7 4 8" xfId="43508"/>
    <cellStyle name="Normal 7 40" xfId="8494"/>
    <cellStyle name="Normal 7 41" xfId="8495"/>
    <cellStyle name="Normal 7 42" xfId="8496"/>
    <cellStyle name="Normal 7 43" xfId="8497"/>
    <cellStyle name="Normal 7 44" xfId="8498"/>
    <cellStyle name="Normal 7 45" xfId="8499"/>
    <cellStyle name="Normal 7 46" xfId="8500"/>
    <cellStyle name="Normal 7 47" xfId="8501"/>
    <cellStyle name="Normal 7 48" xfId="8502"/>
    <cellStyle name="Normal 7 49" xfId="8503"/>
    <cellStyle name="Normal 7 5" xfId="8504"/>
    <cellStyle name="Normal 7 5 10" xfId="8505"/>
    <cellStyle name="Normal 7 5 11" xfId="8506"/>
    <cellStyle name="Normal 7 5 12" xfId="18036"/>
    <cellStyle name="Normal 7 5 13" xfId="43295"/>
    <cellStyle name="Normal 7 5 14" xfId="43510"/>
    <cellStyle name="Normal 7 5 2" xfId="8507"/>
    <cellStyle name="Normal 7 5 2 10" xfId="8508"/>
    <cellStyle name="Normal 7 5 2 2" xfId="8509"/>
    <cellStyle name="Normal 7 5 2 3" xfId="8510"/>
    <cellStyle name="Normal 7 5 2 4" xfId="8511"/>
    <cellStyle name="Normal 7 5 2 5" xfId="8512"/>
    <cellStyle name="Normal 7 5 2 6" xfId="8513"/>
    <cellStyle name="Normal 7 5 2 7" xfId="8514"/>
    <cellStyle name="Normal 7 5 2 8" xfId="8515"/>
    <cellStyle name="Normal 7 5 2 9" xfId="8516"/>
    <cellStyle name="Normal 7 5 3" xfId="8517"/>
    <cellStyle name="Normal 7 5 4" xfId="8518"/>
    <cellStyle name="Normal 7 5 5" xfId="8519"/>
    <cellStyle name="Normal 7 5 6" xfId="8520"/>
    <cellStyle name="Normal 7 5 7" xfId="8521"/>
    <cellStyle name="Normal 7 5 8" xfId="8522"/>
    <cellStyle name="Normal 7 5 9" xfId="8523"/>
    <cellStyle name="Normal 7 50" xfId="8524"/>
    <cellStyle name="Normal 7 51" xfId="8525"/>
    <cellStyle name="Normal 7 52" xfId="8526"/>
    <cellStyle name="Normal 7 53" xfId="8527"/>
    <cellStyle name="Normal 7 54" xfId="8528"/>
    <cellStyle name="Normal 7 55" xfId="8529"/>
    <cellStyle name="Normal 7 56" xfId="8530"/>
    <cellStyle name="Normal 7 57" xfId="8531"/>
    <cellStyle name="Normal 7 58" xfId="8532"/>
    <cellStyle name="Normal 7 59" xfId="8533"/>
    <cellStyle name="Normal 7 6" xfId="8534"/>
    <cellStyle name="Normal 7 6 2" xfId="8535"/>
    <cellStyle name="Normal 7 6 2 2" xfId="8536"/>
    <cellStyle name="Normal 7 6 3" xfId="8537"/>
    <cellStyle name="Normal 7 6 4" xfId="8538"/>
    <cellStyle name="Normal 7 6 5" xfId="18037"/>
    <cellStyle name="Normal 7 60" xfId="8539"/>
    <cellStyle name="Normal 7 61" xfId="8540"/>
    <cellStyle name="Normal 7 62" xfId="8541"/>
    <cellStyle name="Normal 7 63" xfId="8542"/>
    <cellStyle name="Normal 7 64" xfId="8543"/>
    <cellStyle name="Normal 7 65" xfId="8544"/>
    <cellStyle name="Normal 7 66" xfId="8545"/>
    <cellStyle name="Normal 7 67" xfId="8546"/>
    <cellStyle name="Normal 7 68" xfId="8547"/>
    <cellStyle name="Normal 7 69" xfId="8548"/>
    <cellStyle name="Normal 7 7" xfId="8549"/>
    <cellStyle name="Normal 7 7 2" xfId="8550"/>
    <cellStyle name="Normal 7 7 3" xfId="8551"/>
    <cellStyle name="Normal 7 7 4" xfId="18038"/>
    <cellStyle name="Normal 7 70" xfId="8552"/>
    <cellStyle name="Normal 7 71" xfId="8553"/>
    <cellStyle name="Normal 7 72" xfId="8554"/>
    <cellStyle name="Normal 7 73" xfId="8555"/>
    <cellStyle name="Normal 7 74" xfId="8556"/>
    <cellStyle name="Normal 7 75" xfId="8557"/>
    <cellStyle name="Normal 7 76" xfId="8558"/>
    <cellStyle name="Normal 7 77" xfId="8559"/>
    <cellStyle name="Normal 7 78" xfId="8560"/>
    <cellStyle name="Normal 7 79" xfId="8561"/>
    <cellStyle name="Normal 7 8" xfId="8562"/>
    <cellStyle name="Normal 7 8 2" xfId="8563"/>
    <cellStyle name="Normal 7 8 3" xfId="8564"/>
    <cellStyle name="Normal 7 8 4" xfId="18039"/>
    <cellStyle name="Normal 7 80" xfId="8565"/>
    <cellStyle name="Normal 7 81" xfId="8566"/>
    <cellStyle name="Normal 7 82" xfId="8567"/>
    <cellStyle name="Normal 7 83" xfId="8568"/>
    <cellStyle name="Normal 7 84" xfId="8569"/>
    <cellStyle name="Normal 7 85" xfId="8570"/>
    <cellStyle name="Normal 7 86" xfId="8571"/>
    <cellStyle name="Normal 7 87" xfId="8572"/>
    <cellStyle name="Normal 7 88" xfId="8573"/>
    <cellStyle name="Normal 7 89" xfId="8574"/>
    <cellStyle name="Normal 7 9" xfId="8575"/>
    <cellStyle name="Normal 7 9 10" xfId="8576"/>
    <cellStyle name="Normal 7 9 11" xfId="8577"/>
    <cellStyle name="Normal 7 9 12" xfId="18040"/>
    <cellStyle name="Normal 7 9 2" xfId="8578"/>
    <cellStyle name="Normal 7 9 2 10" xfId="8579"/>
    <cellStyle name="Normal 7 9 2 2" xfId="8580"/>
    <cellStyle name="Normal 7 9 2 3" xfId="8581"/>
    <cellStyle name="Normal 7 9 2 4" xfId="8582"/>
    <cellStyle name="Normal 7 9 2 5" xfId="8583"/>
    <cellStyle name="Normal 7 9 2 6" xfId="8584"/>
    <cellStyle name="Normal 7 9 2 7" xfId="8585"/>
    <cellStyle name="Normal 7 9 2 8" xfId="8586"/>
    <cellStyle name="Normal 7 9 2 9" xfId="8587"/>
    <cellStyle name="Normal 7 9 3" xfId="8588"/>
    <cellStyle name="Normal 7 9 4" xfId="8589"/>
    <cellStyle name="Normal 7 9 5" xfId="8590"/>
    <cellStyle name="Normal 7 9 6" xfId="8591"/>
    <cellStyle name="Normal 7 9 7" xfId="8592"/>
    <cellStyle name="Normal 7 9 8" xfId="8593"/>
    <cellStyle name="Normal 7 9 9" xfId="8594"/>
    <cellStyle name="Normal 7 90" xfId="8595"/>
    <cellStyle name="Normal 7 91" xfId="8596"/>
    <cellStyle name="Normal 7 92" xfId="8597"/>
    <cellStyle name="Normal 7 93" xfId="8598"/>
    <cellStyle name="Normal 7 94" xfId="8599"/>
    <cellStyle name="Normal 7 95" xfId="8600"/>
    <cellStyle name="Normal 7 96" xfId="8601"/>
    <cellStyle name="Normal 7 97" xfId="8602"/>
    <cellStyle name="Normal 7 98" xfId="8603"/>
    <cellStyle name="Normal 7 99" xfId="8604"/>
    <cellStyle name="Normal 70" xfId="43525"/>
    <cellStyle name="Normal 71" xfId="43528"/>
    <cellStyle name="Normal 72" xfId="43529"/>
    <cellStyle name="Normal 72 2" xfId="43599"/>
    <cellStyle name="Normal 73" xfId="43541"/>
    <cellStyle name="Normal 74" xfId="43578"/>
    <cellStyle name="Normal 75" xfId="43586"/>
    <cellStyle name="Normal 76" xfId="43604"/>
    <cellStyle name="Normal 8" xfId="3"/>
    <cellStyle name="Normal 8 10" xfId="8605"/>
    <cellStyle name="Normal 8 11" xfId="8606"/>
    <cellStyle name="Normal 8 12" xfId="8607"/>
    <cellStyle name="Normal 8 13" xfId="8608"/>
    <cellStyle name="Normal 8 14" xfId="8609"/>
    <cellStyle name="Normal 8 15" xfId="8610"/>
    <cellStyle name="Normal 8 16" xfId="8611"/>
    <cellStyle name="Normal 8 17" xfId="241"/>
    <cellStyle name="Normal 8 18" xfId="43206"/>
    <cellStyle name="Normal 8 19" xfId="43290"/>
    <cellStyle name="Normal 8 2" xfId="8612"/>
    <cellStyle name="Normal 8 2 2" xfId="18041"/>
    <cellStyle name="Normal 8 3" xfId="8613"/>
    <cellStyle name="Normal 8 3 2" xfId="18042"/>
    <cellStyle name="Normal 8 4" xfId="8614"/>
    <cellStyle name="Normal 8 4 2" xfId="18043"/>
    <cellStyle name="Normal 8 5" xfId="8615"/>
    <cellStyle name="Normal 8 5 2" xfId="18044"/>
    <cellStyle name="Normal 8 54" xfId="43598"/>
    <cellStyle name="Normal 8 6" xfId="8616"/>
    <cellStyle name="Normal 8 6 2" xfId="18045"/>
    <cellStyle name="Normal 8 7" xfId="8617"/>
    <cellStyle name="Normal 8 7 2" xfId="18046"/>
    <cellStyle name="Normal 8 8" xfId="8618"/>
    <cellStyle name="Normal 8 9" xfId="8619"/>
    <cellStyle name="Normal 87" xfId="43573"/>
    <cellStyle name="Normal 9" xfId="9"/>
    <cellStyle name="Normal 9 10" xfId="8621"/>
    <cellStyle name="Normal 9 10 10" xfId="8622"/>
    <cellStyle name="Normal 9 10 11" xfId="8623"/>
    <cellStyle name="Normal 9 10 12" xfId="8624"/>
    <cellStyle name="Normal 9 10 13" xfId="8625"/>
    <cellStyle name="Normal 9 10 14" xfId="8626"/>
    <cellStyle name="Normal 9 10 15" xfId="8627"/>
    <cellStyle name="Normal 9 10 16" xfId="18047"/>
    <cellStyle name="Normal 9 10 2" xfId="8628"/>
    <cellStyle name="Normal 9 10 2 2" xfId="8629"/>
    <cellStyle name="Normal 9 10 2 3" xfId="8630"/>
    <cellStyle name="Normal 9 10 2 4" xfId="8631"/>
    <cellStyle name="Normal 9 10 2 5" xfId="8632"/>
    <cellStyle name="Normal 9 10 2 6" xfId="8633"/>
    <cellStyle name="Normal 9 10 2 7" xfId="8634"/>
    <cellStyle name="Normal 9 10 2 8" xfId="8635"/>
    <cellStyle name="Normal 9 10 2 9" xfId="8636"/>
    <cellStyle name="Normal 9 10 3" xfId="8637"/>
    <cellStyle name="Normal 9 10 4" xfId="8638"/>
    <cellStyle name="Normal 9 10 5" xfId="8639"/>
    <cellStyle name="Normal 9 10 6" xfId="8640"/>
    <cellStyle name="Normal 9 10 7" xfId="8641"/>
    <cellStyle name="Normal 9 10 8" xfId="8642"/>
    <cellStyle name="Normal 9 10 9" xfId="8643"/>
    <cellStyle name="Normal 9 100" xfId="8644"/>
    <cellStyle name="Normal 9 101" xfId="8645"/>
    <cellStyle name="Normal 9 102" xfId="8646"/>
    <cellStyle name="Normal 9 103" xfId="8647"/>
    <cellStyle name="Normal 9 104" xfId="8648"/>
    <cellStyle name="Normal 9 105" xfId="8649"/>
    <cellStyle name="Normal 9 106" xfId="8650"/>
    <cellStyle name="Normal 9 107" xfId="8651"/>
    <cellStyle name="Normal 9 108" xfId="8652"/>
    <cellStyle name="Normal 9 109" xfId="8653"/>
    <cellStyle name="Normal 9 11" xfId="8654"/>
    <cellStyle name="Normal 9 11 10" xfId="8655"/>
    <cellStyle name="Normal 9 11 11" xfId="8656"/>
    <cellStyle name="Normal 9 11 12" xfId="8657"/>
    <cellStyle name="Normal 9 11 13" xfId="8658"/>
    <cellStyle name="Normal 9 11 14" xfId="8659"/>
    <cellStyle name="Normal 9 11 15" xfId="8660"/>
    <cellStyle name="Normal 9 11 16" xfId="18048"/>
    <cellStyle name="Normal 9 11 2" xfId="8661"/>
    <cellStyle name="Normal 9 11 2 2" xfId="8662"/>
    <cellStyle name="Normal 9 11 2 3" xfId="8663"/>
    <cellStyle name="Normal 9 11 2 4" xfId="8664"/>
    <cellStyle name="Normal 9 11 2 5" xfId="8665"/>
    <cellStyle name="Normal 9 11 2 6" xfId="8666"/>
    <cellStyle name="Normal 9 11 2 7" xfId="8667"/>
    <cellStyle name="Normal 9 11 2 8" xfId="8668"/>
    <cellStyle name="Normal 9 11 2 9" xfId="8669"/>
    <cellStyle name="Normal 9 11 3" xfId="8670"/>
    <cellStyle name="Normal 9 11 4" xfId="8671"/>
    <cellStyle name="Normal 9 11 5" xfId="8672"/>
    <cellStyle name="Normal 9 11 6" xfId="8673"/>
    <cellStyle name="Normal 9 11 7" xfId="8674"/>
    <cellStyle name="Normal 9 11 8" xfId="8675"/>
    <cellStyle name="Normal 9 11 9" xfId="8676"/>
    <cellStyle name="Normal 9 110" xfId="8677"/>
    <cellStyle name="Normal 9 111" xfId="8678"/>
    <cellStyle name="Normal 9 112" xfId="8679"/>
    <cellStyle name="Normal 9 113" xfId="8680"/>
    <cellStyle name="Normal 9 114" xfId="8681"/>
    <cellStyle name="Normal 9 115" xfId="8682"/>
    <cellStyle name="Normal 9 116" xfId="8683"/>
    <cellStyle name="Normal 9 117" xfId="8684"/>
    <cellStyle name="Normal 9 118" xfId="8685"/>
    <cellStyle name="Normal 9 119" xfId="8686"/>
    <cellStyle name="Normal 9 12" xfId="8687"/>
    <cellStyle name="Normal 9 12 10" xfId="8688"/>
    <cellStyle name="Normal 9 12 11" xfId="8689"/>
    <cellStyle name="Normal 9 12 12" xfId="8690"/>
    <cellStyle name="Normal 9 12 13" xfId="8691"/>
    <cellStyle name="Normal 9 12 14" xfId="8692"/>
    <cellStyle name="Normal 9 12 15" xfId="8693"/>
    <cellStyle name="Normal 9 12 16" xfId="18049"/>
    <cellStyle name="Normal 9 12 2" xfId="8694"/>
    <cellStyle name="Normal 9 12 2 2" xfId="8695"/>
    <cellStyle name="Normal 9 12 2 3" xfId="8696"/>
    <cellStyle name="Normal 9 12 2 4" xfId="8697"/>
    <cellStyle name="Normal 9 12 2 5" xfId="8698"/>
    <cellStyle name="Normal 9 12 2 6" xfId="8699"/>
    <cellStyle name="Normal 9 12 2 7" xfId="8700"/>
    <cellStyle name="Normal 9 12 2 8" xfId="8701"/>
    <cellStyle name="Normal 9 12 2 9" xfId="8702"/>
    <cellStyle name="Normal 9 12 3" xfId="8703"/>
    <cellStyle name="Normal 9 12 4" xfId="8704"/>
    <cellStyle name="Normal 9 12 5" xfId="8705"/>
    <cellStyle name="Normal 9 12 6" xfId="8706"/>
    <cellStyle name="Normal 9 12 7" xfId="8707"/>
    <cellStyle name="Normal 9 12 8" xfId="8708"/>
    <cellStyle name="Normal 9 12 9" xfId="8709"/>
    <cellStyle name="Normal 9 120" xfId="8710"/>
    <cellStyle name="Normal 9 121" xfId="8711"/>
    <cellStyle name="Normal 9 122" xfId="8712"/>
    <cellStyle name="Normal 9 123" xfId="8713"/>
    <cellStyle name="Normal 9 124" xfId="8714"/>
    <cellStyle name="Normal 9 125" xfId="8715"/>
    <cellStyle name="Normal 9 126" xfId="8716"/>
    <cellStyle name="Normal 9 127" xfId="8717"/>
    <cellStyle name="Normal 9 128" xfId="8718"/>
    <cellStyle name="Normal 9 129" xfId="8719"/>
    <cellStyle name="Normal 9 13" xfId="8720"/>
    <cellStyle name="Normal 9 13 2" xfId="8721"/>
    <cellStyle name="Normal 9 13 3" xfId="8722"/>
    <cellStyle name="Normal 9 130" xfId="8620"/>
    <cellStyle name="Normal 9 131" xfId="246"/>
    <cellStyle name="Normal 9 132" xfId="43207"/>
    <cellStyle name="Normal 9 133" xfId="43297"/>
    <cellStyle name="Normal 9 134" xfId="43357"/>
    <cellStyle name="Normal 9 135" xfId="43512"/>
    <cellStyle name="Normal 9 136" xfId="43533"/>
    <cellStyle name="Normal 9 14" xfId="8723"/>
    <cellStyle name="Normal 9 14 2" xfId="8724"/>
    <cellStyle name="Normal 9 14 3" xfId="8725"/>
    <cellStyle name="Normal 9 15" xfId="8726"/>
    <cellStyle name="Normal 9 15 2" xfId="8727"/>
    <cellStyle name="Normal 9 15 3" xfId="8728"/>
    <cellStyle name="Normal 9 16" xfId="8729"/>
    <cellStyle name="Normal 9 16 2" xfId="8730"/>
    <cellStyle name="Normal 9 16 3" xfId="8731"/>
    <cellStyle name="Normal 9 17" xfId="8732"/>
    <cellStyle name="Normal 9 17 2" xfId="8733"/>
    <cellStyle name="Normal 9 17 3" xfId="8734"/>
    <cellStyle name="Normal 9 18" xfId="8735"/>
    <cellStyle name="Normal 9 18 2" xfId="8736"/>
    <cellStyle name="Normal 9 18 3" xfId="8737"/>
    <cellStyle name="Normal 9 19" xfId="8738"/>
    <cellStyle name="Normal 9 19 2" xfId="8739"/>
    <cellStyle name="Normal 9 19 3" xfId="8740"/>
    <cellStyle name="Normal 9 2" xfId="164"/>
    <cellStyle name="Normal 9 2 10" xfId="8742"/>
    <cellStyle name="Normal 9 2 10 2" xfId="8743"/>
    <cellStyle name="Normal 9 2 10 3" xfId="8744"/>
    <cellStyle name="Normal 9 2 11" xfId="8745"/>
    <cellStyle name="Normal 9 2 11 2" xfId="8746"/>
    <cellStyle name="Normal 9 2 11 3" xfId="8747"/>
    <cellStyle name="Normal 9 2 12" xfId="8748"/>
    <cellStyle name="Normal 9 2 12 2" xfId="8749"/>
    <cellStyle name="Normal 9 2 12 3" xfId="8750"/>
    <cellStyle name="Normal 9 2 13" xfId="8751"/>
    <cellStyle name="Normal 9 2 13 2" xfId="8752"/>
    <cellStyle name="Normal 9 2 13 3" xfId="8753"/>
    <cellStyle name="Normal 9 2 14" xfId="8754"/>
    <cellStyle name="Normal 9 2 14 2" xfId="8755"/>
    <cellStyle name="Normal 9 2 14 3" xfId="8756"/>
    <cellStyle name="Normal 9 2 15" xfId="8757"/>
    <cellStyle name="Normal 9 2 16" xfId="8758"/>
    <cellStyle name="Normal 9 2 17" xfId="8759"/>
    <cellStyle name="Normal 9 2 18" xfId="8760"/>
    <cellStyle name="Normal 9 2 19" xfId="8761"/>
    <cellStyle name="Normal 9 2 2" xfId="8762"/>
    <cellStyle name="Normal 9 2 2 10" xfId="8763"/>
    <cellStyle name="Normal 9 2 2 11" xfId="8764"/>
    <cellStyle name="Normal 9 2 2 12" xfId="8765"/>
    <cellStyle name="Normal 9 2 2 13" xfId="8766"/>
    <cellStyle name="Normal 9 2 2 14" xfId="8767"/>
    <cellStyle name="Normal 9 2 2 15" xfId="8768"/>
    <cellStyle name="Normal 9 2 2 16" xfId="8769"/>
    <cellStyle name="Normal 9 2 2 17" xfId="8770"/>
    <cellStyle name="Normal 9 2 2 18" xfId="8771"/>
    <cellStyle name="Normal 9 2 2 19" xfId="8772"/>
    <cellStyle name="Normal 9 2 2 2" xfId="8773"/>
    <cellStyle name="Normal 9 2 2 2 10" xfId="8774"/>
    <cellStyle name="Normal 9 2 2 2 11" xfId="8775"/>
    <cellStyle name="Normal 9 2 2 2 12" xfId="8776"/>
    <cellStyle name="Normal 9 2 2 2 13" xfId="8777"/>
    <cellStyle name="Normal 9 2 2 2 14" xfId="8778"/>
    <cellStyle name="Normal 9 2 2 2 15" xfId="8779"/>
    <cellStyle name="Normal 9 2 2 2 16" xfId="8780"/>
    <cellStyle name="Normal 9 2 2 2 17" xfId="8781"/>
    <cellStyle name="Normal 9 2 2 2 18" xfId="8782"/>
    <cellStyle name="Normal 9 2 2 2 19" xfId="8783"/>
    <cellStyle name="Normal 9 2 2 2 2" xfId="8784"/>
    <cellStyle name="Normal 9 2 2 2 2 10" xfId="8785"/>
    <cellStyle name="Normal 9 2 2 2 2 11" xfId="8786"/>
    <cellStyle name="Normal 9 2 2 2 2 12" xfId="8787"/>
    <cellStyle name="Normal 9 2 2 2 2 13" xfId="8788"/>
    <cellStyle name="Normal 9 2 2 2 2 14" xfId="8789"/>
    <cellStyle name="Normal 9 2 2 2 2 15" xfId="8790"/>
    <cellStyle name="Normal 9 2 2 2 2 16" xfId="8791"/>
    <cellStyle name="Normal 9 2 2 2 2 17" xfId="8792"/>
    <cellStyle name="Normal 9 2 2 2 2 18" xfId="8793"/>
    <cellStyle name="Normal 9 2 2 2 2 19" xfId="8794"/>
    <cellStyle name="Normal 9 2 2 2 2 2" xfId="8795"/>
    <cellStyle name="Normal 9 2 2 2 2 2 10" xfId="8796"/>
    <cellStyle name="Normal 9 2 2 2 2 2 2" xfId="8797"/>
    <cellStyle name="Normal 9 2 2 2 2 2 3" xfId="8798"/>
    <cellStyle name="Normal 9 2 2 2 2 2 4" xfId="8799"/>
    <cellStyle name="Normal 9 2 2 2 2 2 5" xfId="8800"/>
    <cellStyle name="Normal 9 2 2 2 2 2 6" xfId="8801"/>
    <cellStyle name="Normal 9 2 2 2 2 2 7" xfId="8802"/>
    <cellStyle name="Normal 9 2 2 2 2 2 8" xfId="8803"/>
    <cellStyle name="Normal 9 2 2 2 2 2 9" xfId="8804"/>
    <cellStyle name="Normal 9 2 2 2 2 20" xfId="8805"/>
    <cellStyle name="Normal 9 2 2 2 2 21" xfId="18053"/>
    <cellStyle name="Normal 9 2 2 2 2 3" xfId="8806"/>
    <cellStyle name="Normal 9 2 2 2 2 4" xfId="8807"/>
    <cellStyle name="Normal 9 2 2 2 2 5" xfId="8808"/>
    <cellStyle name="Normal 9 2 2 2 2 6" xfId="8809"/>
    <cellStyle name="Normal 9 2 2 2 2 7" xfId="8810"/>
    <cellStyle name="Normal 9 2 2 2 2 8" xfId="8811"/>
    <cellStyle name="Normal 9 2 2 2 2 9" xfId="8812"/>
    <cellStyle name="Normal 9 2 2 2 20" xfId="8813"/>
    <cellStyle name="Normal 9 2 2 2 21" xfId="8814"/>
    <cellStyle name="Normal 9 2 2 2 22" xfId="8815"/>
    <cellStyle name="Normal 9 2 2 2 23" xfId="8816"/>
    <cellStyle name="Normal 9 2 2 2 24" xfId="8817"/>
    <cellStyle name="Normal 9 2 2 2 25" xfId="18052"/>
    <cellStyle name="Normal 9 2 2 2 3" xfId="8818"/>
    <cellStyle name="Normal 9 2 2 2 4" xfId="8819"/>
    <cellStyle name="Normal 9 2 2 2 4 2" xfId="8820"/>
    <cellStyle name="Normal 9 2 2 2 4 3" xfId="8821"/>
    <cellStyle name="Normal 9 2 2 2 5" xfId="8822"/>
    <cellStyle name="Normal 9 2 2 2 5 2" xfId="8823"/>
    <cellStyle name="Normal 9 2 2 2 5 3" xfId="8824"/>
    <cellStyle name="Normal 9 2 2 2 6" xfId="8825"/>
    <cellStyle name="Normal 9 2 2 2 6 2" xfId="8826"/>
    <cellStyle name="Normal 9 2 2 2 6 3" xfId="8827"/>
    <cellStyle name="Normal 9 2 2 2 7" xfId="8828"/>
    <cellStyle name="Normal 9 2 2 2 8" xfId="8829"/>
    <cellStyle name="Normal 9 2 2 2 9" xfId="8830"/>
    <cellStyle name="Normal 9 2 2 20" xfId="8831"/>
    <cellStyle name="Normal 9 2 2 21" xfId="8832"/>
    <cellStyle name="Normal 9 2 2 22" xfId="8833"/>
    <cellStyle name="Normal 9 2 2 23" xfId="8834"/>
    <cellStyle name="Normal 9 2 2 24" xfId="8835"/>
    <cellStyle name="Normal 9 2 2 25" xfId="8836"/>
    <cellStyle name="Normal 9 2 2 26" xfId="8837"/>
    <cellStyle name="Normal 9 2 2 27" xfId="8838"/>
    <cellStyle name="Normal 9 2 2 28" xfId="8839"/>
    <cellStyle name="Normal 9 2 2 29" xfId="8840"/>
    <cellStyle name="Normal 9 2 2 3" xfId="8841"/>
    <cellStyle name="Normal 9 2 2 3 2" xfId="8842"/>
    <cellStyle name="Normal 9 2 2 3 3" xfId="8843"/>
    <cellStyle name="Normal 9 2 2 30" xfId="8844"/>
    <cellStyle name="Normal 9 2 2 31" xfId="18051"/>
    <cellStyle name="Normal 9 2 2 4" xfId="8845"/>
    <cellStyle name="Normal 9 2 2 5" xfId="8846"/>
    <cellStyle name="Normal 9 2 2 6" xfId="8847"/>
    <cellStyle name="Normal 9 2 2 7" xfId="8848"/>
    <cellStyle name="Normal 9 2 2 8" xfId="8849"/>
    <cellStyle name="Normal 9 2 2 9" xfId="8850"/>
    <cellStyle name="Normal 9 2 20" xfId="8851"/>
    <cellStyle name="Normal 9 2 21" xfId="8852"/>
    <cellStyle name="Normal 9 2 22" xfId="8853"/>
    <cellStyle name="Normal 9 2 23" xfId="8854"/>
    <cellStyle name="Normal 9 2 24" xfId="8855"/>
    <cellStyle name="Normal 9 2 25" xfId="8856"/>
    <cellStyle name="Normal 9 2 26" xfId="8857"/>
    <cellStyle name="Normal 9 2 27" xfId="8858"/>
    <cellStyle name="Normal 9 2 28" xfId="8859"/>
    <cellStyle name="Normal 9 2 29" xfId="8860"/>
    <cellStyle name="Normal 9 2 3" xfId="8861"/>
    <cellStyle name="Normal 9 2 3 10" xfId="8862"/>
    <cellStyle name="Normal 9 2 3 11" xfId="18054"/>
    <cellStyle name="Normal 9 2 3 2" xfId="8863"/>
    <cellStyle name="Normal 9 2 3 3" xfId="8864"/>
    <cellStyle name="Normal 9 2 3 3 2" xfId="8865"/>
    <cellStyle name="Normal 9 2 3 3 3" xfId="8866"/>
    <cellStyle name="Normal 9 2 3 4" xfId="8867"/>
    <cellStyle name="Normal 9 2 3 5" xfId="8868"/>
    <cellStyle name="Normal 9 2 3 6" xfId="8869"/>
    <cellStyle name="Normal 9 2 3 7" xfId="8870"/>
    <cellStyle name="Normal 9 2 3 8" xfId="8871"/>
    <cellStyle name="Normal 9 2 3 9" xfId="8872"/>
    <cellStyle name="Normal 9 2 30" xfId="8873"/>
    <cellStyle name="Normal 9 2 31" xfId="8874"/>
    <cellStyle name="Normal 9 2 32" xfId="8875"/>
    <cellStyle name="Normal 9 2 33" xfId="18050"/>
    <cellStyle name="Normal 9 2 34" xfId="8741"/>
    <cellStyle name="Normal 9 2 35" xfId="43215"/>
    <cellStyle name="Normal 9 2 4" xfId="8876"/>
    <cellStyle name="Normal 9 2 4 2" xfId="8877"/>
    <cellStyle name="Normal 9 2 4 3" xfId="8878"/>
    <cellStyle name="Normal 9 2 5" xfId="8879"/>
    <cellStyle name="Normal 9 2 5 2" xfId="8880"/>
    <cellStyle name="Normal 9 2 5 3" xfId="8881"/>
    <cellStyle name="Normal 9 2 6" xfId="8882"/>
    <cellStyle name="Normal 9 2 6 2" xfId="8883"/>
    <cellStyle name="Normal 9 2 6 3" xfId="8884"/>
    <cellStyle name="Normal 9 2 7" xfId="8885"/>
    <cellStyle name="Normal 9 2 7 2" xfId="8886"/>
    <cellStyle name="Normal 9 2 7 3" xfId="8887"/>
    <cellStyle name="Normal 9 2 8" xfId="8888"/>
    <cellStyle name="Normal 9 2 8 2" xfId="8889"/>
    <cellStyle name="Normal 9 2 8 3" xfId="8890"/>
    <cellStyle name="Normal 9 2 9" xfId="8891"/>
    <cellStyle name="Normal 9 2 9 2" xfId="8892"/>
    <cellStyle name="Normal 9 2 9 3" xfId="8893"/>
    <cellStyle name="Normal 9 20" xfId="8894"/>
    <cellStyle name="Normal 9 21" xfId="8895"/>
    <cellStyle name="Normal 9 22" xfId="8896"/>
    <cellStyle name="Normal 9 23" xfId="8897"/>
    <cellStyle name="Normal 9 24" xfId="8898"/>
    <cellStyle name="Normal 9 25" xfId="8899"/>
    <cellStyle name="Normal 9 26" xfId="8900"/>
    <cellStyle name="Normal 9 27" xfId="8901"/>
    <cellStyle name="Normal 9 28" xfId="8902"/>
    <cellStyle name="Normal 9 29" xfId="8903"/>
    <cellStyle name="Normal 9 3" xfId="155"/>
    <cellStyle name="Normal 9 3 10" xfId="8905"/>
    <cellStyle name="Normal 9 3 11" xfId="8906"/>
    <cellStyle name="Normal 9 3 12" xfId="8907"/>
    <cellStyle name="Normal 9 3 13" xfId="8908"/>
    <cellStyle name="Normal 9 3 14" xfId="8909"/>
    <cellStyle name="Normal 9 3 15" xfId="8910"/>
    <cellStyle name="Normal 9 3 16" xfId="8911"/>
    <cellStyle name="Normal 9 3 17" xfId="8912"/>
    <cellStyle name="Normal 9 3 18" xfId="8913"/>
    <cellStyle name="Normal 9 3 19" xfId="8914"/>
    <cellStyle name="Normal 9 3 2" xfId="8915"/>
    <cellStyle name="Normal 9 3 2 10" xfId="8916"/>
    <cellStyle name="Normal 9 3 2 11" xfId="8917"/>
    <cellStyle name="Normal 9 3 2 12" xfId="8918"/>
    <cellStyle name="Normal 9 3 2 13" xfId="8919"/>
    <cellStyle name="Normal 9 3 2 14" xfId="8920"/>
    <cellStyle name="Normal 9 3 2 15" xfId="8921"/>
    <cellStyle name="Normal 9 3 2 16" xfId="8922"/>
    <cellStyle name="Normal 9 3 2 17" xfId="8923"/>
    <cellStyle name="Normal 9 3 2 18" xfId="8924"/>
    <cellStyle name="Normal 9 3 2 19" xfId="8925"/>
    <cellStyle name="Normal 9 3 2 2" xfId="8926"/>
    <cellStyle name="Normal 9 3 2 2 10" xfId="8927"/>
    <cellStyle name="Normal 9 3 2 2 11" xfId="8928"/>
    <cellStyle name="Normal 9 3 2 2 12" xfId="8929"/>
    <cellStyle name="Normal 9 3 2 2 13" xfId="8930"/>
    <cellStyle name="Normal 9 3 2 2 14" xfId="8931"/>
    <cellStyle name="Normal 9 3 2 2 15" xfId="8932"/>
    <cellStyle name="Normal 9 3 2 2 16" xfId="8933"/>
    <cellStyle name="Normal 9 3 2 2 17" xfId="8934"/>
    <cellStyle name="Normal 9 3 2 2 18" xfId="8935"/>
    <cellStyle name="Normal 9 3 2 2 19" xfId="18057"/>
    <cellStyle name="Normal 9 3 2 2 2" xfId="8936"/>
    <cellStyle name="Normal 9 3 2 2 2 10" xfId="8937"/>
    <cellStyle name="Normal 9 3 2 2 2 11" xfId="8938"/>
    <cellStyle name="Normal 9 3 2 2 2 12" xfId="18058"/>
    <cellStyle name="Normal 9 3 2 2 2 2" xfId="8939"/>
    <cellStyle name="Normal 9 3 2 2 2 2 10" xfId="8940"/>
    <cellStyle name="Normal 9 3 2 2 2 2 2" xfId="8941"/>
    <cellStyle name="Normal 9 3 2 2 2 2 3" xfId="8942"/>
    <cellStyle name="Normal 9 3 2 2 2 2 4" xfId="8943"/>
    <cellStyle name="Normal 9 3 2 2 2 2 5" xfId="8944"/>
    <cellStyle name="Normal 9 3 2 2 2 2 6" xfId="8945"/>
    <cellStyle name="Normal 9 3 2 2 2 2 7" xfId="8946"/>
    <cellStyle name="Normal 9 3 2 2 2 2 8" xfId="8947"/>
    <cellStyle name="Normal 9 3 2 2 2 2 9" xfId="8948"/>
    <cellStyle name="Normal 9 3 2 2 2 3" xfId="8949"/>
    <cellStyle name="Normal 9 3 2 2 2 4" xfId="8950"/>
    <cellStyle name="Normal 9 3 2 2 2 5" xfId="8951"/>
    <cellStyle name="Normal 9 3 2 2 2 6" xfId="8952"/>
    <cellStyle name="Normal 9 3 2 2 2 7" xfId="8953"/>
    <cellStyle name="Normal 9 3 2 2 2 8" xfId="8954"/>
    <cellStyle name="Normal 9 3 2 2 2 9" xfId="8955"/>
    <cellStyle name="Normal 9 3 2 2 3" xfId="8956"/>
    <cellStyle name="Normal 9 3 2 2 4" xfId="8957"/>
    <cellStyle name="Normal 9 3 2 2 5" xfId="8958"/>
    <cellStyle name="Normal 9 3 2 2 6" xfId="8959"/>
    <cellStyle name="Normal 9 3 2 2 7" xfId="8960"/>
    <cellStyle name="Normal 9 3 2 2 8" xfId="8961"/>
    <cellStyle name="Normal 9 3 2 2 9" xfId="8962"/>
    <cellStyle name="Normal 9 3 2 20" xfId="8963"/>
    <cellStyle name="Normal 9 3 2 21" xfId="8964"/>
    <cellStyle name="Normal 9 3 2 22" xfId="8965"/>
    <cellStyle name="Normal 9 3 2 23" xfId="8966"/>
    <cellStyle name="Normal 9 3 2 24" xfId="8967"/>
    <cellStyle name="Normal 9 3 2 25" xfId="18056"/>
    <cellStyle name="Normal 9 3 2 3" xfId="8968"/>
    <cellStyle name="Normal 9 3 2 3 10" xfId="8969"/>
    <cellStyle name="Normal 9 3 2 3 2" xfId="8970"/>
    <cellStyle name="Normal 9 3 2 3 3" xfId="8971"/>
    <cellStyle name="Normal 9 3 2 3 4" xfId="8972"/>
    <cellStyle name="Normal 9 3 2 3 5" xfId="8973"/>
    <cellStyle name="Normal 9 3 2 3 6" xfId="8974"/>
    <cellStyle name="Normal 9 3 2 3 7" xfId="8975"/>
    <cellStyle name="Normal 9 3 2 3 8" xfId="8976"/>
    <cellStyle name="Normal 9 3 2 3 9" xfId="8977"/>
    <cellStyle name="Normal 9 3 2 4" xfId="8978"/>
    <cellStyle name="Normal 9 3 2 5" xfId="8979"/>
    <cellStyle name="Normal 9 3 2 6" xfId="8980"/>
    <cellStyle name="Normal 9 3 2 7" xfId="8981"/>
    <cellStyle name="Normal 9 3 2 8" xfId="8982"/>
    <cellStyle name="Normal 9 3 2 9" xfId="8983"/>
    <cellStyle name="Normal 9 3 20" xfId="8984"/>
    <cellStyle name="Normal 9 3 21" xfId="8985"/>
    <cellStyle name="Normal 9 3 22" xfId="8986"/>
    <cellStyle name="Normal 9 3 23" xfId="8987"/>
    <cellStyle name="Normal 9 3 24" xfId="8988"/>
    <cellStyle name="Normal 9 3 25" xfId="8989"/>
    <cellStyle name="Normal 9 3 26" xfId="18055"/>
    <cellStyle name="Normal 9 3 27" xfId="8904"/>
    <cellStyle name="Normal 9 3 3" xfId="8990"/>
    <cellStyle name="Normal 9 3 3 10" xfId="8991"/>
    <cellStyle name="Normal 9 3 3 11" xfId="8992"/>
    <cellStyle name="Normal 9 3 3 12" xfId="8993"/>
    <cellStyle name="Normal 9 3 3 13" xfId="8994"/>
    <cellStyle name="Normal 9 3 3 14" xfId="8995"/>
    <cellStyle name="Normal 9 3 3 15" xfId="8996"/>
    <cellStyle name="Normal 9 3 3 16" xfId="8997"/>
    <cellStyle name="Normal 9 3 3 17" xfId="8998"/>
    <cellStyle name="Normal 9 3 3 18" xfId="8999"/>
    <cellStyle name="Normal 9 3 3 19" xfId="18059"/>
    <cellStyle name="Normal 9 3 3 2" xfId="9000"/>
    <cellStyle name="Normal 9 3 3 2 10" xfId="9001"/>
    <cellStyle name="Normal 9 3 3 2 11" xfId="9002"/>
    <cellStyle name="Normal 9 3 3 2 2" xfId="9003"/>
    <cellStyle name="Normal 9 3 3 2 2 10" xfId="9004"/>
    <cellStyle name="Normal 9 3 3 2 2 2" xfId="9005"/>
    <cellStyle name="Normal 9 3 3 2 2 3" xfId="9006"/>
    <cellStyle name="Normal 9 3 3 2 2 4" xfId="9007"/>
    <cellStyle name="Normal 9 3 3 2 2 5" xfId="9008"/>
    <cellStyle name="Normal 9 3 3 2 2 6" xfId="9009"/>
    <cellStyle name="Normal 9 3 3 2 2 7" xfId="9010"/>
    <cellStyle name="Normal 9 3 3 2 2 8" xfId="9011"/>
    <cellStyle name="Normal 9 3 3 2 2 9" xfId="9012"/>
    <cellStyle name="Normal 9 3 3 2 3" xfId="9013"/>
    <cellStyle name="Normal 9 3 3 2 4" xfId="9014"/>
    <cellStyle name="Normal 9 3 3 2 5" xfId="9015"/>
    <cellStyle name="Normal 9 3 3 2 6" xfId="9016"/>
    <cellStyle name="Normal 9 3 3 2 7" xfId="9017"/>
    <cellStyle name="Normal 9 3 3 2 8" xfId="9018"/>
    <cellStyle name="Normal 9 3 3 2 9" xfId="9019"/>
    <cellStyle name="Normal 9 3 3 3" xfId="9020"/>
    <cellStyle name="Normal 9 3 3 4" xfId="9021"/>
    <cellStyle name="Normal 9 3 3 5" xfId="9022"/>
    <cellStyle name="Normal 9 3 3 6" xfId="9023"/>
    <cellStyle name="Normal 9 3 3 7" xfId="9024"/>
    <cellStyle name="Normal 9 3 3 8" xfId="9025"/>
    <cellStyle name="Normal 9 3 3 9" xfId="9026"/>
    <cellStyle name="Normal 9 3 4" xfId="9027"/>
    <cellStyle name="Normal 9 3 4 10" xfId="9028"/>
    <cellStyle name="Normal 9 3 4 2" xfId="9029"/>
    <cellStyle name="Normal 9 3 4 3" xfId="9030"/>
    <cellStyle name="Normal 9 3 4 4" xfId="9031"/>
    <cellStyle name="Normal 9 3 4 5" xfId="9032"/>
    <cellStyle name="Normal 9 3 4 6" xfId="9033"/>
    <cellStyle name="Normal 9 3 4 7" xfId="9034"/>
    <cellStyle name="Normal 9 3 4 8" xfId="9035"/>
    <cellStyle name="Normal 9 3 4 9" xfId="9036"/>
    <cellStyle name="Normal 9 3 5" xfId="9037"/>
    <cellStyle name="Normal 9 3 6" xfId="9038"/>
    <cellStyle name="Normal 9 3 7" xfId="9039"/>
    <cellStyle name="Normal 9 3 8" xfId="9040"/>
    <cellStyle name="Normal 9 3 9" xfId="9041"/>
    <cellStyle name="Normal 9 30" xfId="9042"/>
    <cellStyle name="Normal 9 31" xfId="9043"/>
    <cellStyle name="Normal 9 32" xfId="9044"/>
    <cellStyle name="Normal 9 33" xfId="9045"/>
    <cellStyle name="Normal 9 34" xfId="9046"/>
    <cellStyle name="Normal 9 35" xfId="9047"/>
    <cellStyle name="Normal 9 36" xfId="9048"/>
    <cellStyle name="Normal 9 37" xfId="9049"/>
    <cellStyle name="Normal 9 38" xfId="9050"/>
    <cellStyle name="Normal 9 39" xfId="9051"/>
    <cellStyle name="Normal 9 4" xfId="9052"/>
    <cellStyle name="Normal 9 4 10" xfId="9053"/>
    <cellStyle name="Normal 9 4 11" xfId="9054"/>
    <cellStyle name="Normal 9 4 12" xfId="9055"/>
    <cellStyle name="Normal 9 4 13" xfId="9056"/>
    <cellStyle name="Normal 9 4 14" xfId="9057"/>
    <cellStyle name="Normal 9 4 15" xfId="9058"/>
    <cellStyle name="Normal 9 4 16" xfId="9059"/>
    <cellStyle name="Normal 9 4 17" xfId="9060"/>
    <cellStyle name="Normal 9 4 18" xfId="9061"/>
    <cellStyle name="Normal 9 4 19" xfId="9062"/>
    <cellStyle name="Normal 9 4 2" xfId="9063"/>
    <cellStyle name="Normal 9 4 2 10" xfId="9064"/>
    <cellStyle name="Normal 9 4 2 11" xfId="9065"/>
    <cellStyle name="Normal 9 4 2 12" xfId="9066"/>
    <cellStyle name="Normal 9 4 2 13" xfId="9067"/>
    <cellStyle name="Normal 9 4 2 14" xfId="9068"/>
    <cellStyle name="Normal 9 4 2 15" xfId="9069"/>
    <cellStyle name="Normal 9 4 2 16" xfId="9070"/>
    <cellStyle name="Normal 9 4 2 17" xfId="9071"/>
    <cellStyle name="Normal 9 4 2 18" xfId="9072"/>
    <cellStyle name="Normal 9 4 2 19" xfId="18061"/>
    <cellStyle name="Normal 9 4 2 2" xfId="9073"/>
    <cellStyle name="Normal 9 4 2 2 10" xfId="9074"/>
    <cellStyle name="Normal 9 4 2 2 11" xfId="9075"/>
    <cellStyle name="Normal 9 4 2 2 12" xfId="18062"/>
    <cellStyle name="Normal 9 4 2 2 2" xfId="9076"/>
    <cellStyle name="Normal 9 4 2 2 2 10" xfId="9077"/>
    <cellStyle name="Normal 9 4 2 2 2 2" xfId="9078"/>
    <cellStyle name="Normal 9 4 2 2 2 3" xfId="9079"/>
    <cellStyle name="Normal 9 4 2 2 2 4" xfId="9080"/>
    <cellStyle name="Normal 9 4 2 2 2 5" xfId="9081"/>
    <cellStyle name="Normal 9 4 2 2 2 6" xfId="9082"/>
    <cellStyle name="Normal 9 4 2 2 2 7" xfId="9083"/>
    <cellStyle name="Normal 9 4 2 2 2 8" xfId="9084"/>
    <cellStyle name="Normal 9 4 2 2 2 9" xfId="9085"/>
    <cellStyle name="Normal 9 4 2 2 3" xfId="9086"/>
    <cellStyle name="Normal 9 4 2 2 4" xfId="9087"/>
    <cellStyle name="Normal 9 4 2 2 5" xfId="9088"/>
    <cellStyle name="Normal 9 4 2 2 6" xfId="9089"/>
    <cellStyle name="Normal 9 4 2 2 7" xfId="9090"/>
    <cellStyle name="Normal 9 4 2 2 8" xfId="9091"/>
    <cellStyle name="Normal 9 4 2 2 9" xfId="9092"/>
    <cellStyle name="Normal 9 4 2 3" xfId="9093"/>
    <cellStyle name="Normal 9 4 2 4" xfId="9094"/>
    <cellStyle name="Normal 9 4 2 5" xfId="9095"/>
    <cellStyle name="Normal 9 4 2 6" xfId="9096"/>
    <cellStyle name="Normal 9 4 2 7" xfId="9097"/>
    <cellStyle name="Normal 9 4 2 8" xfId="9098"/>
    <cellStyle name="Normal 9 4 2 9" xfId="9099"/>
    <cellStyle name="Normal 9 4 20" xfId="9100"/>
    <cellStyle name="Normal 9 4 21" xfId="9101"/>
    <cellStyle name="Normal 9 4 22" xfId="9102"/>
    <cellStyle name="Normal 9 4 23" xfId="9103"/>
    <cellStyle name="Normal 9 4 24" xfId="9104"/>
    <cellStyle name="Normal 9 4 25" xfId="18060"/>
    <cellStyle name="Normal 9 4 3" xfId="9105"/>
    <cellStyle name="Normal 9 4 3 10" xfId="9106"/>
    <cellStyle name="Normal 9 4 3 2" xfId="9107"/>
    <cellStyle name="Normal 9 4 3 3" xfId="9108"/>
    <cellStyle name="Normal 9 4 3 4" xfId="9109"/>
    <cellStyle name="Normal 9 4 3 5" xfId="9110"/>
    <cellStyle name="Normal 9 4 3 6" xfId="9111"/>
    <cellStyle name="Normal 9 4 3 7" xfId="9112"/>
    <cellStyle name="Normal 9 4 3 8" xfId="9113"/>
    <cellStyle name="Normal 9 4 3 9" xfId="9114"/>
    <cellStyle name="Normal 9 4 4" xfId="9115"/>
    <cellStyle name="Normal 9 4 5" xfId="9116"/>
    <cellStyle name="Normal 9 4 6" xfId="9117"/>
    <cellStyle name="Normal 9 4 7" xfId="9118"/>
    <cellStyle name="Normal 9 4 8" xfId="9119"/>
    <cellStyle name="Normal 9 4 9" xfId="9120"/>
    <cellStyle name="Normal 9 40" xfId="9121"/>
    <cellStyle name="Normal 9 41" xfId="9122"/>
    <cellStyle name="Normal 9 42" xfId="9123"/>
    <cellStyle name="Normal 9 43" xfId="9124"/>
    <cellStyle name="Normal 9 44" xfId="9125"/>
    <cellStyle name="Normal 9 45" xfId="9126"/>
    <cellStyle name="Normal 9 46" xfId="9127"/>
    <cellStyle name="Normal 9 47" xfId="9128"/>
    <cellStyle name="Normal 9 48" xfId="9129"/>
    <cellStyle name="Normal 9 49" xfId="9130"/>
    <cellStyle name="Normal 9 5" xfId="9131"/>
    <cellStyle name="Normal 9 5 10" xfId="9132"/>
    <cellStyle name="Normal 9 5 11" xfId="9133"/>
    <cellStyle name="Normal 9 5 12" xfId="9134"/>
    <cellStyle name="Normal 9 5 13" xfId="9135"/>
    <cellStyle name="Normal 9 5 14" xfId="9136"/>
    <cellStyle name="Normal 9 5 15" xfId="9137"/>
    <cellStyle name="Normal 9 5 16" xfId="18063"/>
    <cellStyle name="Normal 9 5 2" xfId="9138"/>
    <cellStyle name="Normal 9 5 2 10" xfId="9139"/>
    <cellStyle name="Normal 9 5 2 11" xfId="9140"/>
    <cellStyle name="Normal 9 5 2 12" xfId="9141"/>
    <cellStyle name="Normal 9 5 2 13" xfId="9142"/>
    <cellStyle name="Normal 9 5 2 14" xfId="9143"/>
    <cellStyle name="Normal 9 5 2 15" xfId="9144"/>
    <cellStyle name="Normal 9 5 2 16" xfId="9145"/>
    <cellStyle name="Normal 9 5 2 17" xfId="9146"/>
    <cellStyle name="Normal 9 5 2 18" xfId="18064"/>
    <cellStyle name="Normal 9 5 2 2" xfId="9147"/>
    <cellStyle name="Normal 9 5 2 2 2" xfId="18065"/>
    <cellStyle name="Normal 9 5 2 3" xfId="9148"/>
    <cellStyle name="Normal 9 5 2 3 10" xfId="9149"/>
    <cellStyle name="Normal 9 5 2 3 2" xfId="9150"/>
    <cellStyle name="Normal 9 5 2 3 3" xfId="9151"/>
    <cellStyle name="Normal 9 5 2 3 4" xfId="9152"/>
    <cellStyle name="Normal 9 5 2 3 5" xfId="9153"/>
    <cellStyle name="Normal 9 5 2 3 6" xfId="9154"/>
    <cellStyle name="Normal 9 5 2 3 7" xfId="9155"/>
    <cellStyle name="Normal 9 5 2 3 8" xfId="9156"/>
    <cellStyle name="Normal 9 5 2 3 9" xfId="9157"/>
    <cellStyle name="Normal 9 5 2 4" xfId="9158"/>
    <cellStyle name="Normal 9 5 2 5" xfId="9159"/>
    <cellStyle name="Normal 9 5 2 6" xfId="9160"/>
    <cellStyle name="Normal 9 5 2 7" xfId="9161"/>
    <cellStyle name="Normal 9 5 2 8" xfId="9162"/>
    <cellStyle name="Normal 9 5 2 9" xfId="9163"/>
    <cellStyle name="Normal 9 5 3" xfId="9164"/>
    <cellStyle name="Normal 9 5 4" xfId="9165"/>
    <cellStyle name="Normal 9 5 5" xfId="9166"/>
    <cellStyle name="Normal 9 5 6" xfId="9167"/>
    <cellStyle name="Normal 9 5 7" xfId="9168"/>
    <cellStyle name="Normal 9 5 8" xfId="9169"/>
    <cellStyle name="Normal 9 5 9" xfId="9170"/>
    <cellStyle name="Normal 9 50" xfId="9171"/>
    <cellStyle name="Normal 9 51" xfId="9172"/>
    <cellStyle name="Normal 9 52" xfId="9173"/>
    <cellStyle name="Normal 9 53" xfId="9174"/>
    <cellStyle name="Normal 9 54" xfId="9175"/>
    <cellStyle name="Normal 9 55" xfId="9176"/>
    <cellStyle name="Normal 9 56" xfId="9177"/>
    <cellStyle name="Normal 9 57" xfId="9178"/>
    <cellStyle name="Normal 9 58" xfId="9179"/>
    <cellStyle name="Normal 9 59" xfId="9180"/>
    <cellStyle name="Normal 9 6" xfId="9181"/>
    <cellStyle name="Normal 9 6 10" xfId="9182"/>
    <cellStyle name="Normal 9 6 11" xfId="9183"/>
    <cellStyle name="Normal 9 6 12" xfId="9184"/>
    <cellStyle name="Normal 9 6 13" xfId="9185"/>
    <cellStyle name="Normal 9 6 14" xfId="9186"/>
    <cellStyle name="Normal 9 6 15" xfId="9187"/>
    <cellStyle name="Normal 9 6 16" xfId="18066"/>
    <cellStyle name="Normal 9 6 2" xfId="9188"/>
    <cellStyle name="Normal 9 6 2 2" xfId="9189"/>
    <cellStyle name="Normal 9 6 2 3" xfId="9190"/>
    <cellStyle name="Normal 9 6 2 4" xfId="9191"/>
    <cellStyle name="Normal 9 6 2 5" xfId="9192"/>
    <cellStyle name="Normal 9 6 2 6" xfId="9193"/>
    <cellStyle name="Normal 9 6 2 7" xfId="9194"/>
    <cellStyle name="Normal 9 6 2 8" xfId="9195"/>
    <cellStyle name="Normal 9 6 2 9" xfId="9196"/>
    <cellStyle name="Normal 9 6 3" xfId="9197"/>
    <cellStyle name="Normal 9 6 4" xfId="9198"/>
    <cellStyle name="Normal 9 6 5" xfId="9199"/>
    <cellStyle name="Normal 9 6 6" xfId="9200"/>
    <cellStyle name="Normal 9 6 7" xfId="9201"/>
    <cellStyle name="Normal 9 6 8" xfId="9202"/>
    <cellStyle name="Normal 9 6 9" xfId="9203"/>
    <cellStyle name="Normal 9 60" xfId="9204"/>
    <cellStyle name="Normal 9 61" xfId="9205"/>
    <cellStyle name="Normal 9 62" xfId="9206"/>
    <cellStyle name="Normal 9 63" xfId="9207"/>
    <cellStyle name="Normal 9 64" xfId="9208"/>
    <cellStyle name="Normal 9 65" xfId="9209"/>
    <cellStyle name="Normal 9 66" xfId="9210"/>
    <cellStyle name="Normal 9 67" xfId="9211"/>
    <cellStyle name="Normal 9 68" xfId="9212"/>
    <cellStyle name="Normal 9 69" xfId="9213"/>
    <cellStyle name="Normal 9 7" xfId="9214"/>
    <cellStyle name="Normal 9 7 10" xfId="9215"/>
    <cellStyle name="Normal 9 7 11" xfId="9216"/>
    <cellStyle name="Normal 9 7 12" xfId="9217"/>
    <cellStyle name="Normal 9 7 13" xfId="9218"/>
    <cellStyle name="Normal 9 7 14" xfId="9219"/>
    <cellStyle name="Normal 9 7 15" xfId="9220"/>
    <cellStyle name="Normal 9 7 16" xfId="18067"/>
    <cellStyle name="Normal 9 7 2" xfId="9221"/>
    <cellStyle name="Normal 9 7 2 2" xfId="9222"/>
    <cellStyle name="Normal 9 7 2 3" xfId="9223"/>
    <cellStyle name="Normal 9 7 2 4" xfId="9224"/>
    <cellStyle name="Normal 9 7 2 5" xfId="9225"/>
    <cellStyle name="Normal 9 7 2 6" xfId="9226"/>
    <cellStyle name="Normal 9 7 2 7" xfId="9227"/>
    <cellStyle name="Normal 9 7 2 8" xfId="9228"/>
    <cellStyle name="Normal 9 7 2 9" xfId="9229"/>
    <cellStyle name="Normal 9 7 3" xfId="9230"/>
    <cellStyle name="Normal 9 7 4" xfId="9231"/>
    <cellStyle name="Normal 9 7 5" xfId="9232"/>
    <cellStyle name="Normal 9 7 6" xfId="9233"/>
    <cellStyle name="Normal 9 7 7" xfId="9234"/>
    <cellStyle name="Normal 9 7 8" xfId="9235"/>
    <cellStyle name="Normal 9 7 9" xfId="9236"/>
    <cellStyle name="Normal 9 70" xfId="9237"/>
    <cellStyle name="Normal 9 71" xfId="9238"/>
    <cellStyle name="Normal 9 72" xfId="9239"/>
    <cellStyle name="Normal 9 73" xfId="9240"/>
    <cellStyle name="Normal 9 74" xfId="9241"/>
    <cellStyle name="Normal 9 75" xfId="9242"/>
    <cellStyle name="Normal 9 76" xfId="9243"/>
    <cellStyle name="Normal 9 77" xfId="9244"/>
    <cellStyle name="Normal 9 78" xfId="9245"/>
    <cellStyle name="Normal 9 79" xfId="9246"/>
    <cellStyle name="Normal 9 8" xfId="9247"/>
    <cellStyle name="Normal 9 8 10" xfId="9248"/>
    <cellStyle name="Normal 9 8 11" xfId="9249"/>
    <cellStyle name="Normal 9 8 12" xfId="9250"/>
    <cellStyle name="Normal 9 8 13" xfId="9251"/>
    <cellStyle name="Normal 9 8 14" xfId="9252"/>
    <cellStyle name="Normal 9 8 15" xfId="9253"/>
    <cellStyle name="Normal 9 8 16" xfId="18068"/>
    <cellStyle name="Normal 9 8 2" xfId="9254"/>
    <cellStyle name="Normal 9 8 2 2" xfId="9255"/>
    <cellStyle name="Normal 9 8 2 3" xfId="9256"/>
    <cellStyle name="Normal 9 8 2 4" xfId="9257"/>
    <cellStyle name="Normal 9 8 2 5" xfId="9258"/>
    <cellStyle name="Normal 9 8 2 6" xfId="9259"/>
    <cellStyle name="Normal 9 8 2 7" xfId="9260"/>
    <cellStyle name="Normal 9 8 2 8" xfId="9261"/>
    <cellStyle name="Normal 9 8 2 9" xfId="9262"/>
    <cellStyle name="Normal 9 8 3" xfId="9263"/>
    <cellStyle name="Normal 9 8 4" xfId="9264"/>
    <cellStyle name="Normal 9 8 5" xfId="9265"/>
    <cellStyle name="Normal 9 8 6" xfId="9266"/>
    <cellStyle name="Normal 9 8 7" xfId="9267"/>
    <cellStyle name="Normal 9 8 8" xfId="9268"/>
    <cellStyle name="Normal 9 8 9" xfId="9269"/>
    <cellStyle name="Normal 9 80" xfId="9270"/>
    <cellStyle name="Normal 9 81" xfId="9271"/>
    <cellStyle name="Normal 9 82" xfId="9272"/>
    <cellStyle name="Normal 9 83" xfId="9273"/>
    <cellStyle name="Normal 9 84" xfId="9274"/>
    <cellStyle name="Normal 9 85" xfId="9275"/>
    <cellStyle name="Normal 9 86" xfId="9276"/>
    <cellStyle name="Normal 9 87" xfId="9277"/>
    <cellStyle name="Normal 9 88" xfId="9278"/>
    <cellStyle name="Normal 9 89" xfId="9279"/>
    <cellStyle name="Normal 9 9" xfId="9280"/>
    <cellStyle name="Normal 9 9 10" xfId="9281"/>
    <cellStyle name="Normal 9 9 11" xfId="9282"/>
    <cellStyle name="Normal 9 9 12" xfId="9283"/>
    <cellStyle name="Normal 9 9 13" xfId="9284"/>
    <cellStyle name="Normal 9 9 14" xfId="9285"/>
    <cellStyle name="Normal 9 9 15" xfId="9286"/>
    <cellStyle name="Normal 9 9 16" xfId="18069"/>
    <cellStyle name="Normal 9 9 2" xfId="9287"/>
    <cellStyle name="Normal 9 9 2 10" xfId="9288"/>
    <cellStyle name="Normal 9 9 2 11" xfId="9289"/>
    <cellStyle name="Normal 9 9 2 12" xfId="9290"/>
    <cellStyle name="Normal 9 9 2 13" xfId="9291"/>
    <cellStyle name="Normal 9 9 2 14" xfId="9292"/>
    <cellStyle name="Normal 9 9 2 15" xfId="9293"/>
    <cellStyle name="Normal 9 9 2 16" xfId="9294"/>
    <cellStyle name="Normal 9 9 2 17" xfId="9295"/>
    <cellStyle name="Normal 9 9 2 18" xfId="18070"/>
    <cellStyle name="Normal 9 9 2 2" xfId="9296"/>
    <cellStyle name="Normal 9 9 2 2 2" xfId="18071"/>
    <cellStyle name="Normal 9 9 2 3" xfId="9297"/>
    <cellStyle name="Normal 9 9 2 3 10" xfId="9298"/>
    <cellStyle name="Normal 9 9 2 3 2" xfId="9299"/>
    <cellStyle name="Normal 9 9 2 3 3" xfId="9300"/>
    <cellStyle name="Normal 9 9 2 3 4" xfId="9301"/>
    <cellStyle name="Normal 9 9 2 3 5" xfId="9302"/>
    <cellStyle name="Normal 9 9 2 3 6" xfId="9303"/>
    <cellStyle name="Normal 9 9 2 3 7" xfId="9304"/>
    <cellStyle name="Normal 9 9 2 3 8" xfId="9305"/>
    <cellStyle name="Normal 9 9 2 3 9" xfId="9306"/>
    <cellStyle name="Normal 9 9 2 4" xfId="9307"/>
    <cellStyle name="Normal 9 9 2 5" xfId="9308"/>
    <cellStyle name="Normal 9 9 2 6" xfId="9309"/>
    <cellStyle name="Normal 9 9 2 7" xfId="9310"/>
    <cellStyle name="Normal 9 9 2 8" xfId="9311"/>
    <cellStyle name="Normal 9 9 2 9" xfId="9312"/>
    <cellStyle name="Normal 9 9 3" xfId="9313"/>
    <cellStyle name="Normal 9 9 4" xfId="9314"/>
    <cellStyle name="Normal 9 9 5" xfId="9315"/>
    <cellStyle name="Normal 9 9 6" xfId="9316"/>
    <cellStyle name="Normal 9 9 7" xfId="9317"/>
    <cellStyle name="Normal 9 9 8" xfId="9318"/>
    <cellStyle name="Normal 9 9 9" xfId="9319"/>
    <cellStyle name="Normal 9 90" xfId="9320"/>
    <cellStyle name="Normal 9 91" xfId="9321"/>
    <cellStyle name="Normal 9 92" xfId="9322"/>
    <cellStyle name="Normal 9 93" xfId="9323"/>
    <cellStyle name="Normal 9 94" xfId="9324"/>
    <cellStyle name="Normal 9 95" xfId="9325"/>
    <cellStyle name="Normal 9 96" xfId="9326"/>
    <cellStyle name="Normal 9 97" xfId="9327"/>
    <cellStyle name="Normal 9 98" xfId="9328"/>
    <cellStyle name="Normal 9 99" xfId="9329"/>
    <cellStyle name="Normal_EB-4" xfId="43606"/>
    <cellStyle name="Normal_ele.boq.l.t 2" xfId="43602"/>
    <cellStyle name="Normal_India Mumbai Project - NetSolRev1" xfId="43603"/>
    <cellStyle name="Normal_Prelims" xfId="43601"/>
    <cellStyle name="Normal_TCS BBSR INTERNAL ELEC  BOQ REV-D 03.01.07" xfId="43605"/>
    <cellStyle name="Note 10" xfId="9330"/>
    <cellStyle name="Note 11" xfId="9331"/>
    <cellStyle name="Note 12" xfId="9332"/>
    <cellStyle name="Note 13" xfId="9333"/>
    <cellStyle name="Note 14" xfId="9334"/>
    <cellStyle name="Note 15" xfId="9335"/>
    <cellStyle name="Note 16" xfId="9336"/>
    <cellStyle name="Note 17" xfId="9337"/>
    <cellStyle name="Note 18" xfId="18317"/>
    <cellStyle name="Note 18 2" xfId="18358"/>
    <cellStyle name="Note 18 2 2" xfId="18440"/>
    <cellStyle name="Note 18 2 2 2" xfId="26374"/>
    <cellStyle name="Note 18 2 3" xfId="20729"/>
    <cellStyle name="Note 18 2 4" xfId="26292"/>
    <cellStyle name="Note 18 3" xfId="18399"/>
    <cellStyle name="Note 18 3 2" xfId="26333"/>
    <cellStyle name="Note 18 4" xfId="20419"/>
    <cellStyle name="Note 18 4 2" xfId="28353"/>
    <cellStyle name="Note 18 5" xfId="20688"/>
    <cellStyle name="Note 18 6" xfId="26251"/>
    <cellStyle name="Note 19" xfId="43493"/>
    <cellStyle name="Note 2" xfId="76"/>
    <cellStyle name="Note 2 10" xfId="9339"/>
    <cellStyle name="Note 2 11" xfId="9340"/>
    <cellStyle name="Note 2 12" xfId="9341"/>
    <cellStyle name="Note 2 13" xfId="9342"/>
    <cellStyle name="Note 2 14" xfId="9343"/>
    <cellStyle name="Note 2 15" xfId="9344"/>
    <cellStyle name="Note 2 16" xfId="9345"/>
    <cellStyle name="Note 2 17" xfId="9346"/>
    <cellStyle name="Note 2 18" xfId="9338"/>
    <cellStyle name="Note 2 19" xfId="18072"/>
    <cellStyle name="Note 2 19 10" xfId="38490"/>
    <cellStyle name="Note 2 19 11" xfId="40875"/>
    <cellStyle name="Note 2 19 2" xfId="18555"/>
    <cellStyle name="Note 2 19 2 2" xfId="26489"/>
    <cellStyle name="Note 2 19 2 3" xfId="29061"/>
    <cellStyle name="Note 2 19 2 4" xfId="31503"/>
    <cellStyle name="Note 2 19 2 5" xfId="33907"/>
    <cellStyle name="Note 2 19 2 6" xfId="36165"/>
    <cellStyle name="Note 2 19 2 7" xfId="23353"/>
    <cellStyle name="Note 2 19 2 8" xfId="38741"/>
    <cellStyle name="Note 2 19 2 9" xfId="41100"/>
    <cellStyle name="Note 2 19 3" xfId="20293"/>
    <cellStyle name="Note 2 19 3 2" xfId="28227"/>
    <cellStyle name="Note 2 19 3 3" xfId="30798"/>
    <cellStyle name="Note 2 19 3 4" xfId="33240"/>
    <cellStyle name="Note 2 19 3 5" xfId="35644"/>
    <cellStyle name="Note 2 19 3 6" xfId="37846"/>
    <cellStyle name="Note 2 19 3 7" xfId="21506"/>
    <cellStyle name="Note 2 19 3 8" xfId="40478"/>
    <cellStyle name="Note 2 19 3 9" xfId="42837"/>
    <cellStyle name="Note 2 19 4" xfId="20516"/>
    <cellStyle name="Note 2 19 4 2" xfId="28450"/>
    <cellStyle name="Note 2 19 4 3" xfId="31007"/>
    <cellStyle name="Note 2 19 4 4" xfId="33449"/>
    <cellStyle name="Note 2 19 4 5" xfId="35852"/>
    <cellStyle name="Note 2 19 4 6" xfId="38050"/>
    <cellStyle name="Note 2 19 4 7" xfId="24011"/>
    <cellStyle name="Note 2 19 4 8" xfId="40683"/>
    <cellStyle name="Note 2 19 4 9" xfId="43041"/>
    <cellStyle name="Note 2 19 5" xfId="26058"/>
    <cellStyle name="Note 2 19 6" xfId="28730"/>
    <cellStyle name="Note 2 19 7" xfId="31199"/>
    <cellStyle name="Note 2 19 8" xfId="33641"/>
    <cellStyle name="Note 2 19 9" xfId="25254"/>
    <cellStyle name="Note 2 2" xfId="9347"/>
    <cellStyle name="Note 2 2 10" xfId="9348"/>
    <cellStyle name="Note 2 2 11" xfId="9349"/>
    <cellStyle name="Note 2 2 12" xfId="9350"/>
    <cellStyle name="Note 2 2 13" xfId="9351"/>
    <cellStyle name="Note 2 2 14" xfId="9352"/>
    <cellStyle name="Note 2 2 15" xfId="9353"/>
    <cellStyle name="Note 2 2 16" xfId="18073"/>
    <cellStyle name="Note 2 2 16 10" xfId="38491"/>
    <cellStyle name="Note 2 2 16 11" xfId="40876"/>
    <cellStyle name="Note 2 2 16 2" xfId="19971"/>
    <cellStyle name="Note 2 2 16 2 2" xfId="27905"/>
    <cellStyle name="Note 2 2 16 2 3" xfId="30476"/>
    <cellStyle name="Note 2 2 16 2 4" xfId="32918"/>
    <cellStyle name="Note 2 2 16 2 5" xfId="35322"/>
    <cellStyle name="Note 2 2 16 2 6" xfId="37535"/>
    <cellStyle name="Note 2 2 16 2 7" xfId="24282"/>
    <cellStyle name="Note 2 2 16 2 8" xfId="40156"/>
    <cellStyle name="Note 2 2 16 2 9" xfId="42515"/>
    <cellStyle name="Note 2 2 16 3" xfId="19761"/>
    <cellStyle name="Note 2 2 16 3 2" xfId="27695"/>
    <cellStyle name="Note 2 2 16 3 3" xfId="30267"/>
    <cellStyle name="Note 2 2 16 3 4" xfId="32709"/>
    <cellStyle name="Note 2 2 16 3 5" xfId="35113"/>
    <cellStyle name="Note 2 2 16 3 6" xfId="37348"/>
    <cellStyle name="Note 2 2 16 3 7" xfId="20797"/>
    <cellStyle name="Note 2 2 16 3 8" xfId="39947"/>
    <cellStyle name="Note 2 2 16 3 9" xfId="42306"/>
    <cellStyle name="Note 2 2 16 4" xfId="20517"/>
    <cellStyle name="Note 2 2 16 4 2" xfId="28451"/>
    <cellStyle name="Note 2 2 16 4 3" xfId="31008"/>
    <cellStyle name="Note 2 2 16 4 4" xfId="33450"/>
    <cellStyle name="Note 2 2 16 4 5" xfId="35853"/>
    <cellStyle name="Note 2 2 16 4 6" xfId="38051"/>
    <cellStyle name="Note 2 2 16 4 7" xfId="25116"/>
    <cellStyle name="Note 2 2 16 4 8" xfId="40684"/>
    <cellStyle name="Note 2 2 16 4 9" xfId="43042"/>
    <cellStyle name="Note 2 2 16 5" xfId="26059"/>
    <cellStyle name="Note 2 2 16 6" xfId="28731"/>
    <cellStyle name="Note 2 2 16 7" xfId="31200"/>
    <cellStyle name="Note 2 2 16 8" xfId="33642"/>
    <cellStyle name="Note 2 2 16 9" xfId="21031"/>
    <cellStyle name="Note 2 2 2" xfId="9354"/>
    <cellStyle name="Note 2 2 2 2" xfId="9355"/>
    <cellStyle name="Note 2 2 2 3" xfId="9356"/>
    <cellStyle name="Note 2 2 2 4" xfId="9357"/>
    <cellStyle name="Note 2 2 2 5" xfId="9358"/>
    <cellStyle name="Note 2 2 2 6" xfId="9359"/>
    <cellStyle name="Note 2 2 2 7" xfId="9360"/>
    <cellStyle name="Note 2 2 2 8" xfId="9361"/>
    <cellStyle name="Note 2 2 2 9" xfId="9362"/>
    <cellStyle name="Note 2 2 3" xfId="9363"/>
    <cellStyle name="Note 2 2 3 2" xfId="9364"/>
    <cellStyle name="Note 2 2 3 3" xfId="9365"/>
    <cellStyle name="Note 2 2 3 4" xfId="9366"/>
    <cellStyle name="Note 2 2 3 5" xfId="9367"/>
    <cellStyle name="Note 2 2 3 6" xfId="9368"/>
    <cellStyle name="Note 2 2 3 7" xfId="9369"/>
    <cellStyle name="Note 2 2 3 8" xfId="9370"/>
    <cellStyle name="Note 2 2 4" xfId="9371"/>
    <cellStyle name="Note 2 2 4 2" xfId="9372"/>
    <cellStyle name="Note 2 2 4 3" xfId="9373"/>
    <cellStyle name="Note 2 2 4 4" xfId="9374"/>
    <cellStyle name="Note 2 2 4 5" xfId="9375"/>
    <cellStyle name="Note 2 2 4 6" xfId="9376"/>
    <cellStyle name="Note 2 2 4 7" xfId="9377"/>
    <cellStyle name="Note 2 2 4 8" xfId="9378"/>
    <cellStyle name="Note 2 2 5" xfId="9379"/>
    <cellStyle name="Note 2 2 5 2" xfId="9380"/>
    <cellStyle name="Note 2 2 5 3" xfId="9381"/>
    <cellStyle name="Note 2 2 5 4" xfId="9382"/>
    <cellStyle name="Note 2 2 5 5" xfId="9383"/>
    <cellStyle name="Note 2 2 5 6" xfId="9384"/>
    <cellStyle name="Note 2 2 5 7" xfId="9385"/>
    <cellStyle name="Note 2 2 5 8" xfId="9386"/>
    <cellStyle name="Note 2 2 6" xfId="9387"/>
    <cellStyle name="Note 2 2 6 2" xfId="9388"/>
    <cellStyle name="Note 2 2 6 3" xfId="9389"/>
    <cellStyle name="Note 2 2 6 4" xfId="9390"/>
    <cellStyle name="Note 2 2 6 5" xfId="9391"/>
    <cellStyle name="Note 2 2 6 6" xfId="9392"/>
    <cellStyle name="Note 2 2 6 7" xfId="9393"/>
    <cellStyle name="Note 2 2 6 8" xfId="9394"/>
    <cellStyle name="Note 2 2 7" xfId="9395"/>
    <cellStyle name="Note 2 2 8" xfId="9396"/>
    <cellStyle name="Note 2 2 9" xfId="9397"/>
    <cellStyle name="Note 2 20" xfId="18342"/>
    <cellStyle name="Note 2 20 2" xfId="18424"/>
    <cellStyle name="Note 2 20 2 2" xfId="26358"/>
    <cellStyle name="Note 2 20 3" xfId="20713"/>
    <cellStyle name="Note 2 20 4" xfId="26276"/>
    <cellStyle name="Note 2 21" xfId="18383"/>
    <cellStyle name="Note 2 21 2" xfId="26317"/>
    <cellStyle name="Note 2 22" xfId="18474"/>
    <cellStyle name="Note 2 22 2" xfId="26408"/>
    <cellStyle name="Note 2 23" xfId="20672"/>
    <cellStyle name="Note 2 24" xfId="20764"/>
    <cellStyle name="Note 2 25" xfId="234"/>
    <cellStyle name="Note 2 26" xfId="43252"/>
    <cellStyle name="Note 2 3" xfId="9398"/>
    <cellStyle name="Note 2 3 10" xfId="9399"/>
    <cellStyle name="Note 2 3 11" xfId="9400"/>
    <cellStyle name="Note 2 3 12" xfId="9401"/>
    <cellStyle name="Note 2 3 13" xfId="9402"/>
    <cellStyle name="Note 2 3 14" xfId="9403"/>
    <cellStyle name="Note 2 3 15" xfId="9404"/>
    <cellStyle name="Note 2 3 16" xfId="18074"/>
    <cellStyle name="Note 2 3 16 10" xfId="38492"/>
    <cellStyle name="Note 2 3 16 11" xfId="40877"/>
    <cellStyle name="Note 2 3 16 2" xfId="18554"/>
    <cellStyle name="Note 2 3 16 2 2" xfId="26488"/>
    <cellStyle name="Note 2 3 16 2 3" xfId="29060"/>
    <cellStyle name="Note 2 3 16 2 4" xfId="31502"/>
    <cellStyle name="Note 2 3 16 2 5" xfId="33906"/>
    <cellStyle name="Note 2 3 16 2 6" xfId="36164"/>
    <cellStyle name="Note 2 3 16 2 7" xfId="24504"/>
    <cellStyle name="Note 2 3 16 2 8" xfId="38740"/>
    <cellStyle name="Note 2 3 16 2 9" xfId="41099"/>
    <cellStyle name="Note 2 3 16 3" xfId="18870"/>
    <cellStyle name="Note 2 3 16 3 2" xfId="26804"/>
    <cellStyle name="Note 2 3 16 3 3" xfId="29376"/>
    <cellStyle name="Note 2 3 16 3 4" xfId="31818"/>
    <cellStyle name="Note 2 3 16 3 5" xfId="34222"/>
    <cellStyle name="Note 2 3 16 3 6" xfId="36467"/>
    <cellStyle name="Note 2 3 16 3 7" xfId="21442"/>
    <cellStyle name="Note 2 3 16 3 8" xfId="39056"/>
    <cellStyle name="Note 2 3 16 3 9" xfId="41415"/>
    <cellStyle name="Note 2 3 16 4" xfId="20518"/>
    <cellStyle name="Note 2 3 16 4 2" xfId="28452"/>
    <cellStyle name="Note 2 3 16 4 3" xfId="31009"/>
    <cellStyle name="Note 2 3 16 4 4" xfId="33451"/>
    <cellStyle name="Note 2 3 16 4 5" xfId="35854"/>
    <cellStyle name="Note 2 3 16 4 6" xfId="38052"/>
    <cellStyle name="Note 2 3 16 4 7" xfId="31413"/>
    <cellStyle name="Note 2 3 16 4 8" xfId="40685"/>
    <cellStyle name="Note 2 3 16 4 9" xfId="43043"/>
    <cellStyle name="Note 2 3 16 5" xfId="26060"/>
    <cellStyle name="Note 2 3 16 6" xfId="28732"/>
    <cellStyle name="Note 2 3 16 7" xfId="31201"/>
    <cellStyle name="Note 2 3 16 8" xfId="33643"/>
    <cellStyle name="Note 2 3 16 9" xfId="23306"/>
    <cellStyle name="Note 2 3 2" xfId="9405"/>
    <cellStyle name="Note 2 3 2 2" xfId="9406"/>
    <cellStyle name="Note 2 3 2 3" xfId="9407"/>
    <cellStyle name="Note 2 3 2 4" xfId="9408"/>
    <cellStyle name="Note 2 3 2 5" xfId="9409"/>
    <cellStyle name="Note 2 3 2 6" xfId="9410"/>
    <cellStyle name="Note 2 3 2 7" xfId="9411"/>
    <cellStyle name="Note 2 3 2 8" xfId="9412"/>
    <cellStyle name="Note 2 3 2 9" xfId="9413"/>
    <cellStyle name="Note 2 3 3" xfId="9414"/>
    <cellStyle name="Note 2 3 3 2" xfId="9415"/>
    <cellStyle name="Note 2 3 3 3" xfId="9416"/>
    <cellStyle name="Note 2 3 3 4" xfId="9417"/>
    <cellStyle name="Note 2 3 3 5" xfId="9418"/>
    <cellStyle name="Note 2 3 3 6" xfId="9419"/>
    <cellStyle name="Note 2 3 3 7" xfId="9420"/>
    <cellStyle name="Note 2 3 3 8" xfId="9421"/>
    <cellStyle name="Note 2 3 4" xfId="9422"/>
    <cellStyle name="Note 2 3 4 2" xfId="9423"/>
    <cellStyle name="Note 2 3 4 3" xfId="9424"/>
    <cellStyle name="Note 2 3 4 4" xfId="9425"/>
    <cellStyle name="Note 2 3 4 5" xfId="9426"/>
    <cellStyle name="Note 2 3 4 6" xfId="9427"/>
    <cellStyle name="Note 2 3 4 7" xfId="9428"/>
    <cellStyle name="Note 2 3 4 8" xfId="9429"/>
    <cellStyle name="Note 2 3 5" xfId="9430"/>
    <cellStyle name="Note 2 3 5 2" xfId="9431"/>
    <cellStyle name="Note 2 3 5 3" xfId="9432"/>
    <cellStyle name="Note 2 3 5 4" xfId="9433"/>
    <cellStyle name="Note 2 3 5 5" xfId="9434"/>
    <cellStyle name="Note 2 3 5 6" xfId="9435"/>
    <cellStyle name="Note 2 3 5 7" xfId="9436"/>
    <cellStyle name="Note 2 3 5 8" xfId="9437"/>
    <cellStyle name="Note 2 3 6" xfId="9438"/>
    <cellStyle name="Note 2 3 6 2" xfId="9439"/>
    <cellStyle name="Note 2 3 6 3" xfId="9440"/>
    <cellStyle name="Note 2 3 6 4" xfId="9441"/>
    <cellStyle name="Note 2 3 6 5" xfId="9442"/>
    <cellStyle name="Note 2 3 6 6" xfId="9443"/>
    <cellStyle name="Note 2 3 6 7" xfId="9444"/>
    <cellStyle name="Note 2 3 6 8" xfId="9445"/>
    <cellStyle name="Note 2 3 7" xfId="9446"/>
    <cellStyle name="Note 2 3 8" xfId="9447"/>
    <cellStyle name="Note 2 3 9" xfId="9448"/>
    <cellStyle name="Note 2 4" xfId="9449"/>
    <cellStyle name="Note 2 4 10" xfId="9450"/>
    <cellStyle name="Note 2 4 11" xfId="18075"/>
    <cellStyle name="Note 2 4 11 10" xfId="38493"/>
    <cellStyle name="Note 2 4 11 11" xfId="40878"/>
    <cellStyle name="Note 2 4 11 2" xfId="19970"/>
    <cellStyle name="Note 2 4 11 2 2" xfId="27904"/>
    <cellStyle name="Note 2 4 11 2 3" xfId="30475"/>
    <cellStyle name="Note 2 4 11 2 4" xfId="32917"/>
    <cellStyle name="Note 2 4 11 2 5" xfId="35321"/>
    <cellStyle name="Note 2 4 11 2 6" xfId="37534"/>
    <cellStyle name="Note 2 4 11 2 7" xfId="33819"/>
    <cellStyle name="Note 2 4 11 2 8" xfId="40155"/>
    <cellStyle name="Note 2 4 11 2 9" xfId="42514"/>
    <cellStyle name="Note 2 4 11 3" xfId="18659"/>
    <cellStyle name="Note 2 4 11 3 2" xfId="26593"/>
    <cellStyle name="Note 2 4 11 3 3" xfId="29165"/>
    <cellStyle name="Note 2 4 11 3 4" xfId="31607"/>
    <cellStyle name="Note 2 4 11 3 5" xfId="34011"/>
    <cellStyle name="Note 2 4 11 3 6" xfId="36263"/>
    <cellStyle name="Note 2 4 11 3 7" xfId="25115"/>
    <cellStyle name="Note 2 4 11 3 8" xfId="38845"/>
    <cellStyle name="Note 2 4 11 3 9" xfId="41204"/>
    <cellStyle name="Note 2 4 11 4" xfId="20519"/>
    <cellStyle name="Note 2 4 11 4 2" xfId="28453"/>
    <cellStyle name="Note 2 4 11 4 3" xfId="31010"/>
    <cellStyle name="Note 2 4 11 4 4" xfId="33452"/>
    <cellStyle name="Note 2 4 11 4 5" xfId="35855"/>
    <cellStyle name="Note 2 4 11 4 6" xfId="38053"/>
    <cellStyle name="Note 2 4 11 4 7" xfId="21124"/>
    <cellStyle name="Note 2 4 11 4 8" xfId="40686"/>
    <cellStyle name="Note 2 4 11 4 9" xfId="43044"/>
    <cellStyle name="Note 2 4 11 5" xfId="26061"/>
    <cellStyle name="Note 2 4 11 6" xfId="28733"/>
    <cellStyle name="Note 2 4 11 7" xfId="31202"/>
    <cellStyle name="Note 2 4 11 8" xfId="33644"/>
    <cellStyle name="Note 2 4 11 9" xfId="25328"/>
    <cellStyle name="Note 2 4 2" xfId="9451"/>
    <cellStyle name="Note 2 4 2 2" xfId="9452"/>
    <cellStyle name="Note 2 4 2 3" xfId="9453"/>
    <cellStyle name="Note 2 4 3" xfId="9454"/>
    <cellStyle name="Note 2 4 4" xfId="9455"/>
    <cellStyle name="Note 2 4 5" xfId="9456"/>
    <cellStyle name="Note 2 4 6" xfId="9457"/>
    <cellStyle name="Note 2 4 7" xfId="9458"/>
    <cellStyle name="Note 2 4 8" xfId="9459"/>
    <cellStyle name="Note 2 4 9" xfId="9460"/>
    <cellStyle name="Note 2 5" xfId="9461"/>
    <cellStyle name="Note 2 5 2" xfId="9462"/>
    <cellStyle name="Note 2 5 3" xfId="9463"/>
    <cellStyle name="Note 2 5 4" xfId="9464"/>
    <cellStyle name="Note 2 5 5" xfId="9465"/>
    <cellStyle name="Note 2 5 6" xfId="9466"/>
    <cellStyle name="Note 2 5 7" xfId="9467"/>
    <cellStyle name="Note 2 5 8" xfId="9468"/>
    <cellStyle name="Note 2 5 9" xfId="18076"/>
    <cellStyle name="Note 2 5 9 10" xfId="38494"/>
    <cellStyle name="Note 2 5 9 11" xfId="40879"/>
    <cellStyle name="Note 2 5 9 2" xfId="18553"/>
    <cellStyle name="Note 2 5 9 2 2" xfId="26487"/>
    <cellStyle name="Note 2 5 9 2 3" xfId="29059"/>
    <cellStyle name="Note 2 5 9 2 4" xfId="31501"/>
    <cellStyle name="Note 2 5 9 2 5" xfId="33905"/>
    <cellStyle name="Note 2 5 9 2 6" xfId="36163"/>
    <cellStyle name="Note 2 5 9 2 7" xfId="24216"/>
    <cellStyle name="Note 2 5 9 2 8" xfId="38739"/>
    <cellStyle name="Note 2 5 9 2 9" xfId="41098"/>
    <cellStyle name="Note 2 5 9 3" xfId="18869"/>
    <cellStyle name="Note 2 5 9 3 2" xfId="26803"/>
    <cellStyle name="Note 2 5 9 3 3" xfId="29375"/>
    <cellStyle name="Note 2 5 9 3 4" xfId="31817"/>
    <cellStyle name="Note 2 5 9 3 5" xfId="34221"/>
    <cellStyle name="Note 2 5 9 3 6" xfId="36466"/>
    <cellStyle name="Note 2 5 9 3 7" xfId="21996"/>
    <cellStyle name="Note 2 5 9 3 8" xfId="39055"/>
    <cellStyle name="Note 2 5 9 3 9" xfId="41414"/>
    <cellStyle name="Note 2 5 9 4" xfId="20520"/>
    <cellStyle name="Note 2 5 9 4 2" xfId="28454"/>
    <cellStyle name="Note 2 5 9 4 3" xfId="31011"/>
    <cellStyle name="Note 2 5 9 4 4" xfId="33453"/>
    <cellStyle name="Note 2 5 9 4 5" xfId="35856"/>
    <cellStyle name="Note 2 5 9 4 6" xfId="38054"/>
    <cellStyle name="Note 2 5 9 4 7" xfId="20857"/>
    <cellStyle name="Note 2 5 9 4 8" xfId="40687"/>
    <cellStyle name="Note 2 5 9 4 9" xfId="43045"/>
    <cellStyle name="Note 2 5 9 5" xfId="26062"/>
    <cellStyle name="Note 2 5 9 6" xfId="28734"/>
    <cellStyle name="Note 2 5 9 7" xfId="31203"/>
    <cellStyle name="Note 2 5 9 8" xfId="33645"/>
    <cellStyle name="Note 2 5 9 9" xfId="23904"/>
    <cellStyle name="Note 2 6" xfId="9469"/>
    <cellStyle name="Note 2 6 2" xfId="9470"/>
    <cellStyle name="Note 2 6 3" xfId="9471"/>
    <cellStyle name="Note 2 6 4" xfId="9472"/>
    <cellStyle name="Note 2 6 5" xfId="9473"/>
    <cellStyle name="Note 2 6 6" xfId="9474"/>
    <cellStyle name="Note 2 6 7" xfId="9475"/>
    <cellStyle name="Note 2 6 8" xfId="9476"/>
    <cellStyle name="Note 2 6 9" xfId="18077"/>
    <cellStyle name="Note 2 6 9 10" xfId="38495"/>
    <cellStyle name="Note 2 6 9 11" xfId="40880"/>
    <cellStyle name="Note 2 6 9 2" xfId="19969"/>
    <cellStyle name="Note 2 6 9 2 2" xfId="27903"/>
    <cellStyle name="Note 2 6 9 2 3" xfId="30474"/>
    <cellStyle name="Note 2 6 9 2 4" xfId="32916"/>
    <cellStyle name="Note 2 6 9 2 5" xfId="35320"/>
    <cellStyle name="Note 2 6 9 2 6" xfId="37533"/>
    <cellStyle name="Note 2 6 9 2 7" xfId="23571"/>
    <cellStyle name="Note 2 6 9 2 8" xfId="40154"/>
    <cellStyle name="Note 2 6 9 2 9" xfId="42513"/>
    <cellStyle name="Note 2 6 9 3" xfId="19760"/>
    <cellStyle name="Note 2 6 9 3 2" xfId="27694"/>
    <cellStyle name="Note 2 6 9 3 3" xfId="30266"/>
    <cellStyle name="Note 2 6 9 3 4" xfId="32708"/>
    <cellStyle name="Note 2 6 9 3 5" xfId="35112"/>
    <cellStyle name="Note 2 6 9 3 6" xfId="37347"/>
    <cellStyle name="Note 2 6 9 3 7" xfId="23975"/>
    <cellStyle name="Note 2 6 9 3 8" xfId="39946"/>
    <cellStyle name="Note 2 6 9 3 9" xfId="42305"/>
    <cellStyle name="Note 2 6 9 4" xfId="20521"/>
    <cellStyle name="Note 2 6 9 4 2" xfId="28455"/>
    <cellStyle name="Note 2 6 9 4 3" xfId="31012"/>
    <cellStyle name="Note 2 6 9 4 4" xfId="33454"/>
    <cellStyle name="Note 2 6 9 4 5" xfId="35857"/>
    <cellStyle name="Note 2 6 9 4 6" xfId="38055"/>
    <cellStyle name="Note 2 6 9 4 7" xfId="21241"/>
    <cellStyle name="Note 2 6 9 4 8" xfId="40688"/>
    <cellStyle name="Note 2 6 9 4 9" xfId="43046"/>
    <cellStyle name="Note 2 6 9 5" xfId="26063"/>
    <cellStyle name="Note 2 6 9 6" xfId="28735"/>
    <cellStyle name="Note 2 6 9 7" xfId="31204"/>
    <cellStyle name="Note 2 6 9 8" xfId="33646"/>
    <cellStyle name="Note 2 6 9 9" xfId="21030"/>
    <cellStyle name="Note 2 7" xfId="9477"/>
    <cellStyle name="Note 2 7 2" xfId="9478"/>
    <cellStyle name="Note 2 7 3" xfId="9479"/>
    <cellStyle name="Note 2 7 4" xfId="9480"/>
    <cellStyle name="Note 2 7 5" xfId="9481"/>
    <cellStyle name="Note 2 7 6" xfId="9482"/>
    <cellStyle name="Note 2 7 7" xfId="9483"/>
    <cellStyle name="Note 2 7 8" xfId="9484"/>
    <cellStyle name="Note 2 8" xfId="9485"/>
    <cellStyle name="Note 2 8 2" xfId="9486"/>
    <cellStyle name="Note 2 8 3" xfId="9487"/>
    <cellStyle name="Note 2 8 4" xfId="9488"/>
    <cellStyle name="Note 2 8 5" xfId="9489"/>
    <cellStyle name="Note 2 8 6" xfId="9490"/>
    <cellStyle name="Note 2 8 7" xfId="9491"/>
    <cellStyle name="Note 2 8 8" xfId="9492"/>
    <cellStyle name="Note 2 9" xfId="9493"/>
    <cellStyle name="Note 3" xfId="236"/>
    <cellStyle name="Note 3 10" xfId="9495"/>
    <cellStyle name="Note 3 11" xfId="9496"/>
    <cellStyle name="Note 3 12" xfId="9497"/>
    <cellStyle name="Note 3 13" xfId="9498"/>
    <cellStyle name="Note 3 14" xfId="9499"/>
    <cellStyle name="Note 3 15" xfId="9500"/>
    <cellStyle name="Note 3 16" xfId="9501"/>
    <cellStyle name="Note 3 17" xfId="9502"/>
    <cellStyle name="Note 3 18" xfId="9494"/>
    <cellStyle name="Note 3 19" xfId="18078"/>
    <cellStyle name="Note 3 19 10" xfId="38496"/>
    <cellStyle name="Note 3 19 11" xfId="40881"/>
    <cellStyle name="Note 3 19 2" xfId="18552"/>
    <cellStyle name="Note 3 19 2 2" xfId="26486"/>
    <cellStyle name="Note 3 19 2 3" xfId="29058"/>
    <cellStyle name="Note 3 19 2 4" xfId="31500"/>
    <cellStyle name="Note 3 19 2 5" xfId="33904"/>
    <cellStyle name="Note 3 19 2 6" xfId="36162"/>
    <cellStyle name="Note 3 19 2 7" xfId="21545"/>
    <cellStyle name="Note 3 19 2 8" xfId="38738"/>
    <cellStyle name="Note 3 19 2 9" xfId="41097"/>
    <cellStyle name="Note 3 19 3" xfId="20287"/>
    <cellStyle name="Note 3 19 3 2" xfId="28221"/>
    <cellStyle name="Note 3 19 3 3" xfId="30792"/>
    <cellStyle name="Note 3 19 3 4" xfId="33234"/>
    <cellStyle name="Note 3 19 3 5" xfId="35638"/>
    <cellStyle name="Note 3 19 3 6" xfId="37840"/>
    <cellStyle name="Note 3 19 3 7" xfId="21522"/>
    <cellStyle name="Note 3 19 3 8" xfId="40472"/>
    <cellStyle name="Note 3 19 3 9" xfId="42831"/>
    <cellStyle name="Note 3 19 4" xfId="20522"/>
    <cellStyle name="Note 3 19 4 2" xfId="28456"/>
    <cellStyle name="Note 3 19 4 3" xfId="31013"/>
    <cellStyle name="Note 3 19 4 4" xfId="33455"/>
    <cellStyle name="Note 3 19 4 5" xfId="35858"/>
    <cellStyle name="Note 3 19 4 6" xfId="38056"/>
    <cellStyle name="Note 3 19 4 7" xfId="31403"/>
    <cellStyle name="Note 3 19 4 8" xfId="40689"/>
    <cellStyle name="Note 3 19 4 9" xfId="43047"/>
    <cellStyle name="Note 3 19 5" xfId="26064"/>
    <cellStyle name="Note 3 19 6" xfId="28736"/>
    <cellStyle name="Note 3 19 7" xfId="31205"/>
    <cellStyle name="Note 3 19 8" xfId="33647"/>
    <cellStyle name="Note 3 19 9" xfId="21940"/>
    <cellStyle name="Note 3 2" xfId="9503"/>
    <cellStyle name="Note 3 2 10" xfId="9504"/>
    <cellStyle name="Note 3 2 11" xfId="9505"/>
    <cellStyle name="Note 3 2 12" xfId="9506"/>
    <cellStyle name="Note 3 2 13" xfId="9507"/>
    <cellStyle name="Note 3 2 14" xfId="9508"/>
    <cellStyle name="Note 3 2 15" xfId="9509"/>
    <cellStyle name="Note 3 2 16" xfId="18079"/>
    <cellStyle name="Note 3 2 16 10" xfId="38497"/>
    <cellStyle name="Note 3 2 16 11" xfId="40882"/>
    <cellStyle name="Note 3 2 16 2" xfId="18551"/>
    <cellStyle name="Note 3 2 16 2 2" xfId="26485"/>
    <cellStyle name="Note 3 2 16 2 3" xfId="29057"/>
    <cellStyle name="Note 3 2 16 2 4" xfId="31499"/>
    <cellStyle name="Note 3 2 16 2 5" xfId="33903"/>
    <cellStyle name="Note 3 2 16 2 6" xfId="36161"/>
    <cellStyle name="Note 3 2 16 2 7" xfId="21967"/>
    <cellStyle name="Note 3 2 16 2 8" xfId="38737"/>
    <cellStyle name="Note 3 2 16 2 9" xfId="41096"/>
    <cellStyle name="Note 3 2 16 3" xfId="20292"/>
    <cellStyle name="Note 3 2 16 3 2" xfId="28226"/>
    <cellStyle name="Note 3 2 16 3 3" xfId="30797"/>
    <cellStyle name="Note 3 2 16 3 4" xfId="33239"/>
    <cellStyle name="Note 3 2 16 3 5" xfId="35643"/>
    <cellStyle name="Note 3 2 16 3 6" xfId="37845"/>
    <cellStyle name="Note 3 2 16 3 7" xfId="21225"/>
    <cellStyle name="Note 3 2 16 3 8" xfId="40477"/>
    <cellStyle name="Note 3 2 16 3 9" xfId="42836"/>
    <cellStyle name="Note 3 2 16 4" xfId="20523"/>
    <cellStyle name="Note 3 2 16 4 2" xfId="28457"/>
    <cellStyle name="Note 3 2 16 4 3" xfId="31014"/>
    <cellStyle name="Note 3 2 16 4 4" xfId="33456"/>
    <cellStyle name="Note 3 2 16 4 5" xfId="35859"/>
    <cellStyle name="Note 3 2 16 4 6" xfId="38057"/>
    <cellStyle name="Note 3 2 16 4 7" xfId="24009"/>
    <cellStyle name="Note 3 2 16 4 8" xfId="40690"/>
    <cellStyle name="Note 3 2 16 4 9" xfId="43048"/>
    <cellStyle name="Note 3 2 16 5" xfId="26065"/>
    <cellStyle name="Note 3 2 16 6" xfId="28737"/>
    <cellStyle name="Note 3 2 16 7" xfId="31206"/>
    <cellStyle name="Note 3 2 16 8" xfId="33648"/>
    <cellStyle name="Note 3 2 16 9" xfId="23307"/>
    <cellStyle name="Note 3 2 2" xfId="9510"/>
    <cellStyle name="Note 3 2 2 2" xfId="9511"/>
    <cellStyle name="Note 3 2 2 3" xfId="9512"/>
    <cellStyle name="Note 3 2 2 4" xfId="9513"/>
    <cellStyle name="Note 3 2 2 5" xfId="9514"/>
    <cellStyle name="Note 3 2 2 6" xfId="9515"/>
    <cellStyle name="Note 3 2 2 7" xfId="9516"/>
    <cellStyle name="Note 3 2 2 8" xfId="9517"/>
    <cellStyle name="Note 3 2 2 9" xfId="9518"/>
    <cellStyle name="Note 3 2 3" xfId="9519"/>
    <cellStyle name="Note 3 2 3 2" xfId="9520"/>
    <cellStyle name="Note 3 2 3 3" xfId="9521"/>
    <cellStyle name="Note 3 2 3 4" xfId="9522"/>
    <cellStyle name="Note 3 2 3 5" xfId="9523"/>
    <cellStyle name="Note 3 2 3 6" xfId="9524"/>
    <cellStyle name="Note 3 2 3 7" xfId="9525"/>
    <cellStyle name="Note 3 2 3 8" xfId="9526"/>
    <cellStyle name="Note 3 2 4" xfId="9527"/>
    <cellStyle name="Note 3 2 4 2" xfId="9528"/>
    <cellStyle name="Note 3 2 4 3" xfId="9529"/>
    <cellStyle name="Note 3 2 4 4" xfId="9530"/>
    <cellStyle name="Note 3 2 4 5" xfId="9531"/>
    <cellStyle name="Note 3 2 4 6" xfId="9532"/>
    <cellStyle name="Note 3 2 4 7" xfId="9533"/>
    <cellStyle name="Note 3 2 4 8" xfId="9534"/>
    <cellStyle name="Note 3 2 5" xfId="9535"/>
    <cellStyle name="Note 3 2 5 2" xfId="9536"/>
    <cellStyle name="Note 3 2 5 3" xfId="9537"/>
    <cellStyle name="Note 3 2 5 4" xfId="9538"/>
    <cellStyle name="Note 3 2 5 5" xfId="9539"/>
    <cellStyle name="Note 3 2 5 6" xfId="9540"/>
    <cellStyle name="Note 3 2 5 7" xfId="9541"/>
    <cellStyle name="Note 3 2 5 8" xfId="9542"/>
    <cellStyle name="Note 3 2 6" xfId="9543"/>
    <cellStyle name="Note 3 2 6 2" xfId="9544"/>
    <cellStyle name="Note 3 2 6 3" xfId="9545"/>
    <cellStyle name="Note 3 2 6 4" xfId="9546"/>
    <cellStyle name="Note 3 2 6 5" xfId="9547"/>
    <cellStyle name="Note 3 2 6 6" xfId="9548"/>
    <cellStyle name="Note 3 2 6 7" xfId="9549"/>
    <cellStyle name="Note 3 2 6 8" xfId="9550"/>
    <cellStyle name="Note 3 2 7" xfId="9551"/>
    <cellStyle name="Note 3 2 8" xfId="9552"/>
    <cellStyle name="Note 3 2 9" xfId="9553"/>
    <cellStyle name="Note 3 20" xfId="18343"/>
    <cellStyle name="Note 3 20 2" xfId="18425"/>
    <cellStyle name="Note 3 20 2 2" xfId="26359"/>
    <cellStyle name="Note 3 20 3" xfId="20714"/>
    <cellStyle name="Note 3 20 4" xfId="26277"/>
    <cellStyle name="Note 3 21" xfId="18384"/>
    <cellStyle name="Note 3 21 2" xfId="26318"/>
    <cellStyle name="Note 3 22" xfId="18475"/>
    <cellStyle name="Note 3 22 2" xfId="26409"/>
    <cellStyle name="Note 3 23" xfId="20673"/>
    <cellStyle name="Note 3 24" xfId="20766"/>
    <cellStyle name="Note 3 3" xfId="9554"/>
    <cellStyle name="Note 3 3 10" xfId="9555"/>
    <cellStyle name="Note 3 3 11" xfId="9556"/>
    <cellStyle name="Note 3 3 12" xfId="9557"/>
    <cellStyle name="Note 3 3 13" xfId="9558"/>
    <cellStyle name="Note 3 3 14" xfId="9559"/>
    <cellStyle name="Note 3 3 15" xfId="9560"/>
    <cellStyle name="Note 3 3 16" xfId="18080"/>
    <cellStyle name="Note 3 3 16 10" xfId="38498"/>
    <cellStyle name="Note 3 3 16 11" xfId="40883"/>
    <cellStyle name="Note 3 3 16 2" xfId="19964"/>
    <cellStyle name="Note 3 3 16 2 2" xfId="27898"/>
    <cellStyle name="Note 3 3 16 2 3" xfId="30469"/>
    <cellStyle name="Note 3 3 16 2 4" xfId="32911"/>
    <cellStyle name="Note 3 3 16 2 5" xfId="35315"/>
    <cellStyle name="Note 3 3 16 2 6" xfId="37528"/>
    <cellStyle name="Note 3 3 16 2 7" xfId="21066"/>
    <cellStyle name="Note 3 3 16 2 8" xfId="40149"/>
    <cellStyle name="Note 3 3 16 2 9" xfId="42508"/>
    <cellStyle name="Note 3 3 16 3" xfId="18868"/>
    <cellStyle name="Note 3 3 16 3 2" xfId="26802"/>
    <cellStyle name="Note 3 3 16 3 3" xfId="29374"/>
    <cellStyle name="Note 3 3 16 3 4" xfId="31816"/>
    <cellStyle name="Note 3 3 16 3 5" xfId="34220"/>
    <cellStyle name="Note 3 3 16 3 6" xfId="36465"/>
    <cellStyle name="Note 3 3 16 3 7" xfId="24234"/>
    <cellStyle name="Note 3 3 16 3 8" xfId="39054"/>
    <cellStyle name="Note 3 3 16 3 9" xfId="41413"/>
    <cellStyle name="Note 3 3 16 4" xfId="20524"/>
    <cellStyle name="Note 3 3 16 4 2" xfId="28458"/>
    <cellStyle name="Note 3 3 16 4 3" xfId="31015"/>
    <cellStyle name="Note 3 3 16 4 4" xfId="33457"/>
    <cellStyle name="Note 3 3 16 4 5" xfId="35860"/>
    <cellStyle name="Note 3 3 16 4 6" xfId="38058"/>
    <cellStyle name="Note 3 3 16 4 7" xfId="23839"/>
    <cellStyle name="Note 3 3 16 4 8" xfId="40691"/>
    <cellStyle name="Note 3 3 16 4 9" xfId="43049"/>
    <cellStyle name="Note 3 3 16 5" xfId="26066"/>
    <cellStyle name="Note 3 3 16 6" xfId="28738"/>
    <cellStyle name="Note 3 3 16 7" xfId="31207"/>
    <cellStyle name="Note 3 3 16 8" xfId="33649"/>
    <cellStyle name="Note 3 3 16 9" xfId="21096"/>
    <cellStyle name="Note 3 3 2" xfId="9561"/>
    <cellStyle name="Note 3 3 2 2" xfId="9562"/>
    <cellStyle name="Note 3 3 2 3" xfId="9563"/>
    <cellStyle name="Note 3 3 2 4" xfId="9564"/>
    <cellStyle name="Note 3 3 2 5" xfId="9565"/>
    <cellStyle name="Note 3 3 2 6" xfId="9566"/>
    <cellStyle name="Note 3 3 2 7" xfId="9567"/>
    <cellStyle name="Note 3 3 2 8" xfId="9568"/>
    <cellStyle name="Note 3 3 2 9" xfId="9569"/>
    <cellStyle name="Note 3 3 3" xfId="9570"/>
    <cellStyle name="Note 3 3 3 2" xfId="9571"/>
    <cellStyle name="Note 3 3 3 3" xfId="9572"/>
    <cellStyle name="Note 3 3 3 4" xfId="9573"/>
    <cellStyle name="Note 3 3 3 5" xfId="9574"/>
    <cellStyle name="Note 3 3 3 6" xfId="9575"/>
    <cellStyle name="Note 3 3 3 7" xfId="9576"/>
    <cellStyle name="Note 3 3 3 8" xfId="9577"/>
    <cellStyle name="Note 3 3 4" xfId="9578"/>
    <cellStyle name="Note 3 3 4 2" xfId="9579"/>
    <cellStyle name="Note 3 3 4 3" xfId="9580"/>
    <cellStyle name="Note 3 3 4 4" xfId="9581"/>
    <cellStyle name="Note 3 3 4 5" xfId="9582"/>
    <cellStyle name="Note 3 3 4 6" xfId="9583"/>
    <cellStyle name="Note 3 3 4 7" xfId="9584"/>
    <cellStyle name="Note 3 3 4 8" xfId="9585"/>
    <cellStyle name="Note 3 3 5" xfId="9586"/>
    <cellStyle name="Note 3 3 5 2" xfId="9587"/>
    <cellStyle name="Note 3 3 5 3" xfId="9588"/>
    <cellStyle name="Note 3 3 5 4" xfId="9589"/>
    <cellStyle name="Note 3 3 5 5" xfId="9590"/>
    <cellStyle name="Note 3 3 5 6" xfId="9591"/>
    <cellStyle name="Note 3 3 5 7" xfId="9592"/>
    <cellStyle name="Note 3 3 5 8" xfId="9593"/>
    <cellStyle name="Note 3 3 6" xfId="9594"/>
    <cellStyle name="Note 3 3 6 2" xfId="9595"/>
    <cellStyle name="Note 3 3 6 3" xfId="9596"/>
    <cellStyle name="Note 3 3 6 4" xfId="9597"/>
    <cellStyle name="Note 3 3 6 5" xfId="9598"/>
    <cellStyle name="Note 3 3 6 6" xfId="9599"/>
    <cellStyle name="Note 3 3 6 7" xfId="9600"/>
    <cellStyle name="Note 3 3 6 8" xfId="9601"/>
    <cellStyle name="Note 3 3 7" xfId="9602"/>
    <cellStyle name="Note 3 3 8" xfId="9603"/>
    <cellStyle name="Note 3 3 9" xfId="9604"/>
    <cellStyle name="Note 3 4" xfId="9605"/>
    <cellStyle name="Note 3 4 10" xfId="9606"/>
    <cellStyle name="Note 3 4 11" xfId="18081"/>
    <cellStyle name="Note 3 4 11 10" xfId="38499"/>
    <cellStyle name="Note 3 4 11 11" xfId="40884"/>
    <cellStyle name="Note 3 4 11 2" xfId="19968"/>
    <cellStyle name="Note 3 4 11 2 2" xfId="27902"/>
    <cellStyle name="Note 3 4 11 2 3" xfId="30473"/>
    <cellStyle name="Note 3 4 11 2 4" xfId="32915"/>
    <cellStyle name="Note 3 4 11 2 5" xfId="35319"/>
    <cellStyle name="Note 3 4 11 2 6" xfId="37532"/>
    <cellStyle name="Note 3 4 11 2 7" xfId="24566"/>
    <cellStyle name="Note 3 4 11 2 8" xfId="40153"/>
    <cellStyle name="Note 3 4 11 2 9" xfId="42512"/>
    <cellStyle name="Note 3 4 11 3" xfId="18654"/>
    <cellStyle name="Note 3 4 11 3 2" xfId="26588"/>
    <cellStyle name="Note 3 4 11 3 3" xfId="29160"/>
    <cellStyle name="Note 3 4 11 3 4" xfId="31602"/>
    <cellStyle name="Note 3 4 11 3 5" xfId="34006"/>
    <cellStyle name="Note 3 4 11 3 6" xfId="36258"/>
    <cellStyle name="Note 3 4 11 3 7" xfId="31401"/>
    <cellStyle name="Note 3 4 11 3 8" xfId="38840"/>
    <cellStyle name="Note 3 4 11 3 9" xfId="41199"/>
    <cellStyle name="Note 3 4 11 4" xfId="20525"/>
    <cellStyle name="Note 3 4 11 4 2" xfId="28459"/>
    <cellStyle name="Note 3 4 11 4 3" xfId="31016"/>
    <cellStyle name="Note 3 4 11 4 4" xfId="33458"/>
    <cellStyle name="Note 3 4 11 4 5" xfId="35861"/>
    <cellStyle name="Note 3 4 11 4 6" xfId="38059"/>
    <cellStyle name="Note 3 4 11 4 7" xfId="22361"/>
    <cellStyle name="Note 3 4 11 4 8" xfId="40692"/>
    <cellStyle name="Note 3 4 11 4 9" xfId="43050"/>
    <cellStyle name="Note 3 4 11 5" xfId="26067"/>
    <cellStyle name="Note 3 4 11 6" xfId="28739"/>
    <cellStyle name="Note 3 4 11 7" xfId="31208"/>
    <cellStyle name="Note 3 4 11 8" xfId="33650"/>
    <cellStyle name="Note 3 4 11 9" xfId="21417"/>
    <cellStyle name="Note 3 4 2" xfId="9607"/>
    <cellStyle name="Note 3 4 2 2" xfId="9608"/>
    <cellStyle name="Note 3 4 2 3" xfId="9609"/>
    <cellStyle name="Note 3 4 3" xfId="9610"/>
    <cellStyle name="Note 3 4 4" xfId="9611"/>
    <cellStyle name="Note 3 4 5" xfId="9612"/>
    <cellStyle name="Note 3 4 6" xfId="9613"/>
    <cellStyle name="Note 3 4 7" xfId="9614"/>
    <cellStyle name="Note 3 4 8" xfId="9615"/>
    <cellStyle name="Note 3 4 9" xfId="9616"/>
    <cellStyle name="Note 3 5" xfId="9617"/>
    <cellStyle name="Note 3 5 2" xfId="9618"/>
    <cellStyle name="Note 3 5 3" xfId="9619"/>
    <cellStyle name="Note 3 5 4" xfId="9620"/>
    <cellStyle name="Note 3 5 5" xfId="9621"/>
    <cellStyle name="Note 3 5 6" xfId="9622"/>
    <cellStyle name="Note 3 5 7" xfId="9623"/>
    <cellStyle name="Note 3 5 8" xfId="9624"/>
    <cellStyle name="Note 3 5 9" xfId="18082"/>
    <cellStyle name="Note 3 5 9 10" xfId="38500"/>
    <cellStyle name="Note 3 5 9 11" xfId="40885"/>
    <cellStyle name="Note 3 5 9 2" xfId="18550"/>
    <cellStyle name="Note 3 5 9 2 2" xfId="26484"/>
    <cellStyle name="Note 3 5 9 2 3" xfId="29056"/>
    <cellStyle name="Note 3 5 9 2 4" xfId="31498"/>
    <cellStyle name="Note 3 5 9 2 5" xfId="33902"/>
    <cellStyle name="Note 3 5 9 2 6" xfId="36160"/>
    <cellStyle name="Note 3 5 9 2 7" xfId="23352"/>
    <cellStyle name="Note 3 5 9 2 8" xfId="38736"/>
    <cellStyle name="Note 3 5 9 2 9" xfId="41095"/>
    <cellStyle name="Note 3 5 9 3" xfId="18658"/>
    <cellStyle name="Note 3 5 9 3 2" xfId="26592"/>
    <cellStyle name="Note 3 5 9 3 3" xfId="29164"/>
    <cellStyle name="Note 3 5 9 3 4" xfId="31606"/>
    <cellStyle name="Note 3 5 9 3 5" xfId="34010"/>
    <cellStyle name="Note 3 5 9 3 6" xfId="36262"/>
    <cellStyle name="Note 3 5 9 3 7" xfId="24510"/>
    <cellStyle name="Note 3 5 9 3 8" xfId="38844"/>
    <cellStyle name="Note 3 5 9 3 9" xfId="41203"/>
    <cellStyle name="Note 3 5 9 4" xfId="20526"/>
    <cellStyle name="Note 3 5 9 4 2" xfId="28460"/>
    <cellStyle name="Note 3 5 9 4 3" xfId="31017"/>
    <cellStyle name="Note 3 5 9 4 4" xfId="33459"/>
    <cellStyle name="Note 3 5 9 4 5" xfId="35862"/>
    <cellStyle name="Note 3 5 9 4 6" xfId="38060"/>
    <cellStyle name="Note 3 5 9 4 7" xfId="33362"/>
    <cellStyle name="Note 3 5 9 4 8" xfId="40693"/>
    <cellStyle name="Note 3 5 9 4 9" xfId="43051"/>
    <cellStyle name="Note 3 5 9 5" xfId="26068"/>
    <cellStyle name="Note 3 5 9 6" xfId="28740"/>
    <cellStyle name="Note 3 5 9 7" xfId="31209"/>
    <cellStyle name="Note 3 5 9 8" xfId="33651"/>
    <cellStyle name="Note 3 5 9 9" xfId="21539"/>
    <cellStyle name="Note 3 6" xfId="9625"/>
    <cellStyle name="Note 3 6 2" xfId="9626"/>
    <cellStyle name="Note 3 6 3" xfId="9627"/>
    <cellStyle name="Note 3 6 4" xfId="9628"/>
    <cellStyle name="Note 3 6 5" xfId="9629"/>
    <cellStyle name="Note 3 6 6" xfId="9630"/>
    <cellStyle name="Note 3 6 7" xfId="9631"/>
    <cellStyle name="Note 3 6 8" xfId="9632"/>
    <cellStyle name="Note 3 6 9" xfId="18083"/>
    <cellStyle name="Note 3 6 9 10" xfId="38501"/>
    <cellStyle name="Note 3 6 9 11" xfId="40886"/>
    <cellStyle name="Note 3 6 9 2" xfId="19967"/>
    <cellStyle name="Note 3 6 9 2 2" xfId="27901"/>
    <cellStyle name="Note 3 6 9 2 3" xfId="30472"/>
    <cellStyle name="Note 3 6 9 2 4" xfId="32914"/>
    <cellStyle name="Note 3 6 9 2 5" xfId="35318"/>
    <cellStyle name="Note 3 6 9 2 6" xfId="37531"/>
    <cellStyle name="Note 3 6 9 2 7" xfId="24946"/>
    <cellStyle name="Note 3 6 9 2 8" xfId="40152"/>
    <cellStyle name="Note 3 6 9 2 9" xfId="42511"/>
    <cellStyle name="Note 3 6 9 3" xfId="20291"/>
    <cellStyle name="Note 3 6 9 3 2" xfId="28225"/>
    <cellStyle name="Note 3 6 9 3 3" xfId="30796"/>
    <cellStyle name="Note 3 6 9 3 4" xfId="33238"/>
    <cellStyle name="Note 3 6 9 3 5" xfId="35642"/>
    <cellStyle name="Note 3 6 9 3 6" xfId="37844"/>
    <cellStyle name="Note 3 6 9 3 7" xfId="20847"/>
    <cellStyle name="Note 3 6 9 3 8" xfId="40476"/>
    <cellStyle name="Note 3 6 9 3 9" xfId="42835"/>
    <cellStyle name="Note 3 6 9 4" xfId="20527"/>
    <cellStyle name="Note 3 6 9 4 2" xfId="28461"/>
    <cellStyle name="Note 3 6 9 4 3" xfId="31018"/>
    <cellStyle name="Note 3 6 9 4 4" xfId="33460"/>
    <cellStyle name="Note 3 6 9 4 5" xfId="35863"/>
    <cellStyle name="Note 3 6 9 4 6" xfId="38061"/>
    <cellStyle name="Note 3 6 9 4 7" xfId="22362"/>
    <cellStyle name="Note 3 6 9 4 8" xfId="40694"/>
    <cellStyle name="Note 3 6 9 4 9" xfId="43052"/>
    <cellStyle name="Note 3 6 9 5" xfId="26069"/>
    <cellStyle name="Note 3 6 9 6" xfId="28741"/>
    <cellStyle name="Note 3 6 9 7" xfId="31210"/>
    <cellStyle name="Note 3 6 9 8" xfId="33652"/>
    <cellStyle name="Note 3 6 9 9" xfId="23308"/>
    <cellStyle name="Note 3 7" xfId="9633"/>
    <cellStyle name="Note 3 7 2" xfId="9634"/>
    <cellStyle name="Note 3 7 3" xfId="9635"/>
    <cellStyle name="Note 3 7 4" xfId="9636"/>
    <cellStyle name="Note 3 7 5" xfId="9637"/>
    <cellStyle name="Note 3 7 6" xfId="9638"/>
    <cellStyle name="Note 3 7 7" xfId="9639"/>
    <cellStyle name="Note 3 7 8" xfId="9640"/>
    <cellStyle name="Note 3 8" xfId="9641"/>
    <cellStyle name="Note 3 8 2" xfId="9642"/>
    <cellStyle name="Note 3 8 3" xfId="9643"/>
    <cellStyle name="Note 3 8 4" xfId="9644"/>
    <cellStyle name="Note 3 8 5" xfId="9645"/>
    <cellStyle name="Note 3 8 6" xfId="9646"/>
    <cellStyle name="Note 3 8 7" xfId="9647"/>
    <cellStyle name="Note 3 8 8" xfId="9648"/>
    <cellStyle name="Note 3 9" xfId="9649"/>
    <cellStyle name="Note 4" xfId="239"/>
    <cellStyle name="Note 4 10" xfId="9651"/>
    <cellStyle name="Note 4 11" xfId="9652"/>
    <cellStyle name="Note 4 12" xfId="9653"/>
    <cellStyle name="Note 4 13" xfId="9654"/>
    <cellStyle name="Note 4 14" xfId="9655"/>
    <cellStyle name="Note 4 15" xfId="9656"/>
    <cellStyle name="Note 4 16" xfId="9657"/>
    <cellStyle name="Note 4 17" xfId="9658"/>
    <cellStyle name="Note 4 18" xfId="9650"/>
    <cellStyle name="Note 4 19" xfId="18084"/>
    <cellStyle name="Note 4 19 10" xfId="38502"/>
    <cellStyle name="Note 4 19 11" xfId="40887"/>
    <cellStyle name="Note 4 19 2" xfId="18549"/>
    <cellStyle name="Note 4 19 2 2" xfId="26483"/>
    <cellStyle name="Note 4 19 2 3" xfId="29055"/>
    <cellStyle name="Note 4 19 2 4" xfId="31497"/>
    <cellStyle name="Note 4 19 2 5" xfId="33901"/>
    <cellStyle name="Note 4 19 2 6" xfId="36159"/>
    <cellStyle name="Note 4 19 2 7" xfId="25587"/>
    <cellStyle name="Note 4 19 2 8" xfId="38735"/>
    <cellStyle name="Note 4 19 2 9" xfId="41094"/>
    <cellStyle name="Note 4 19 3" xfId="18660"/>
    <cellStyle name="Note 4 19 3 2" xfId="26594"/>
    <cellStyle name="Note 4 19 3 3" xfId="29166"/>
    <cellStyle name="Note 4 19 3 4" xfId="31608"/>
    <cellStyle name="Note 4 19 3 5" xfId="34012"/>
    <cellStyle name="Note 4 19 3 6" xfId="36264"/>
    <cellStyle name="Note 4 19 3 7" xfId="21038"/>
    <cellStyle name="Note 4 19 3 8" xfId="38846"/>
    <cellStyle name="Note 4 19 3 9" xfId="41205"/>
    <cellStyle name="Note 4 19 4" xfId="20528"/>
    <cellStyle name="Note 4 19 4 2" xfId="28462"/>
    <cellStyle name="Note 4 19 4 3" xfId="31019"/>
    <cellStyle name="Note 4 19 4 4" xfId="33461"/>
    <cellStyle name="Note 4 19 4 5" xfId="35864"/>
    <cellStyle name="Note 4 19 4 6" xfId="38062"/>
    <cellStyle name="Note 4 19 4 7" xfId="24385"/>
    <cellStyle name="Note 4 19 4 8" xfId="40695"/>
    <cellStyle name="Note 4 19 4 9" xfId="43053"/>
    <cellStyle name="Note 4 19 5" xfId="26070"/>
    <cellStyle name="Note 4 19 6" xfId="28742"/>
    <cellStyle name="Note 4 19 7" xfId="31211"/>
    <cellStyle name="Note 4 19 8" xfId="33653"/>
    <cellStyle name="Note 4 19 9" xfId="23309"/>
    <cellStyle name="Note 4 2" xfId="9659"/>
    <cellStyle name="Note 4 2 10" xfId="9660"/>
    <cellStyle name="Note 4 2 11" xfId="9661"/>
    <cellStyle name="Note 4 2 12" xfId="9662"/>
    <cellStyle name="Note 4 2 13" xfId="9663"/>
    <cellStyle name="Note 4 2 14" xfId="9664"/>
    <cellStyle name="Note 4 2 15" xfId="9665"/>
    <cellStyle name="Note 4 2 16" xfId="18085"/>
    <cellStyle name="Note 4 2 16 10" xfId="38503"/>
    <cellStyle name="Note 4 2 16 11" xfId="40888"/>
    <cellStyle name="Note 4 2 16 2" xfId="19966"/>
    <cellStyle name="Note 4 2 16 2 2" xfId="27900"/>
    <cellStyle name="Note 4 2 16 2 3" xfId="30471"/>
    <cellStyle name="Note 4 2 16 2 4" xfId="32913"/>
    <cellStyle name="Note 4 2 16 2 5" xfId="35317"/>
    <cellStyle name="Note 4 2 16 2 6" xfId="37530"/>
    <cellStyle name="Note 4 2 16 2 7" xfId="33813"/>
    <cellStyle name="Note 4 2 16 2 8" xfId="40151"/>
    <cellStyle name="Note 4 2 16 2 9" xfId="42510"/>
    <cellStyle name="Note 4 2 16 3" xfId="18867"/>
    <cellStyle name="Note 4 2 16 3 2" xfId="26801"/>
    <cellStyle name="Note 4 2 16 3 3" xfId="29373"/>
    <cellStyle name="Note 4 2 16 3 4" xfId="31815"/>
    <cellStyle name="Note 4 2 16 3 5" xfId="34219"/>
    <cellStyle name="Note 4 2 16 3 6" xfId="36464"/>
    <cellStyle name="Note 4 2 16 3 7" xfId="21099"/>
    <cellStyle name="Note 4 2 16 3 8" xfId="39053"/>
    <cellStyle name="Note 4 2 16 3 9" xfId="41412"/>
    <cellStyle name="Note 4 2 16 4" xfId="20529"/>
    <cellStyle name="Note 4 2 16 4 2" xfId="28463"/>
    <cellStyle name="Note 4 2 16 4 3" xfId="31020"/>
    <cellStyle name="Note 4 2 16 4 4" xfId="33462"/>
    <cellStyle name="Note 4 2 16 4 5" xfId="35865"/>
    <cellStyle name="Note 4 2 16 4 6" xfId="38063"/>
    <cellStyle name="Note 4 2 16 4 7" xfId="36071"/>
    <cellStyle name="Note 4 2 16 4 8" xfId="40696"/>
    <cellStyle name="Note 4 2 16 4 9" xfId="43054"/>
    <cellStyle name="Note 4 2 16 5" xfId="26071"/>
    <cellStyle name="Note 4 2 16 6" xfId="28743"/>
    <cellStyle name="Note 4 2 16 7" xfId="31212"/>
    <cellStyle name="Note 4 2 16 8" xfId="33654"/>
    <cellStyle name="Note 4 2 16 9" xfId="25577"/>
    <cellStyle name="Note 4 2 2" xfId="9666"/>
    <cellStyle name="Note 4 2 2 2" xfId="9667"/>
    <cellStyle name="Note 4 2 2 3" xfId="9668"/>
    <cellStyle name="Note 4 2 2 4" xfId="9669"/>
    <cellStyle name="Note 4 2 2 5" xfId="9670"/>
    <cellStyle name="Note 4 2 2 6" xfId="9671"/>
    <cellStyle name="Note 4 2 2 7" xfId="9672"/>
    <cellStyle name="Note 4 2 2 8" xfId="9673"/>
    <cellStyle name="Note 4 2 2 9" xfId="9674"/>
    <cellStyle name="Note 4 2 3" xfId="9675"/>
    <cellStyle name="Note 4 2 3 2" xfId="9676"/>
    <cellStyle name="Note 4 2 3 3" xfId="9677"/>
    <cellStyle name="Note 4 2 3 4" xfId="9678"/>
    <cellStyle name="Note 4 2 3 5" xfId="9679"/>
    <cellStyle name="Note 4 2 3 6" xfId="9680"/>
    <cellStyle name="Note 4 2 3 7" xfId="9681"/>
    <cellStyle name="Note 4 2 3 8" xfId="9682"/>
    <cellStyle name="Note 4 2 4" xfId="9683"/>
    <cellStyle name="Note 4 2 4 2" xfId="9684"/>
    <cellStyle name="Note 4 2 4 3" xfId="9685"/>
    <cellStyle name="Note 4 2 4 4" xfId="9686"/>
    <cellStyle name="Note 4 2 4 5" xfId="9687"/>
    <cellStyle name="Note 4 2 4 6" xfId="9688"/>
    <cellStyle name="Note 4 2 4 7" xfId="9689"/>
    <cellStyle name="Note 4 2 4 8" xfId="9690"/>
    <cellStyle name="Note 4 2 5" xfId="9691"/>
    <cellStyle name="Note 4 2 5 2" xfId="9692"/>
    <cellStyle name="Note 4 2 5 3" xfId="9693"/>
    <cellStyle name="Note 4 2 5 4" xfId="9694"/>
    <cellStyle name="Note 4 2 5 5" xfId="9695"/>
    <cellStyle name="Note 4 2 5 6" xfId="9696"/>
    <cellStyle name="Note 4 2 5 7" xfId="9697"/>
    <cellStyle name="Note 4 2 5 8" xfId="9698"/>
    <cellStyle name="Note 4 2 6" xfId="9699"/>
    <cellStyle name="Note 4 2 6 2" xfId="9700"/>
    <cellStyle name="Note 4 2 6 3" xfId="9701"/>
    <cellStyle name="Note 4 2 6 4" xfId="9702"/>
    <cellStyle name="Note 4 2 6 5" xfId="9703"/>
    <cellStyle name="Note 4 2 6 6" xfId="9704"/>
    <cellStyle name="Note 4 2 6 7" xfId="9705"/>
    <cellStyle name="Note 4 2 6 8" xfId="9706"/>
    <cellStyle name="Note 4 2 7" xfId="9707"/>
    <cellStyle name="Note 4 2 8" xfId="9708"/>
    <cellStyle name="Note 4 2 9" xfId="9709"/>
    <cellStyle name="Note 4 20" xfId="18344"/>
    <cellStyle name="Note 4 20 2" xfId="18426"/>
    <cellStyle name="Note 4 20 2 2" xfId="26360"/>
    <cellStyle name="Note 4 20 3" xfId="20715"/>
    <cellStyle name="Note 4 20 4" xfId="26278"/>
    <cellStyle name="Note 4 21" xfId="18385"/>
    <cellStyle name="Note 4 21 2" xfId="26319"/>
    <cellStyle name="Note 4 22" xfId="18476"/>
    <cellStyle name="Note 4 22 2" xfId="26410"/>
    <cellStyle name="Note 4 23" xfId="20674"/>
    <cellStyle name="Note 4 24" xfId="20768"/>
    <cellStyle name="Note 4 3" xfId="9710"/>
    <cellStyle name="Note 4 3 10" xfId="9711"/>
    <cellStyle name="Note 4 3 11" xfId="9712"/>
    <cellStyle name="Note 4 3 12" xfId="9713"/>
    <cellStyle name="Note 4 3 13" xfId="9714"/>
    <cellStyle name="Note 4 3 14" xfId="9715"/>
    <cellStyle name="Note 4 3 15" xfId="9716"/>
    <cellStyle name="Note 4 3 16" xfId="18086"/>
    <cellStyle name="Note 4 3 16 10" xfId="38504"/>
    <cellStyle name="Note 4 3 16 11" xfId="40889"/>
    <cellStyle name="Note 4 3 16 2" xfId="18548"/>
    <cellStyle name="Note 4 3 16 2 2" xfId="26482"/>
    <cellStyle name="Note 4 3 16 2 3" xfId="29054"/>
    <cellStyle name="Note 4 3 16 2 4" xfId="31496"/>
    <cellStyle name="Note 4 3 16 2 5" xfId="33900"/>
    <cellStyle name="Note 4 3 16 2 6" xfId="36158"/>
    <cellStyle name="Note 4 3 16 2 7" xfId="25539"/>
    <cellStyle name="Note 4 3 16 2 8" xfId="38734"/>
    <cellStyle name="Note 4 3 16 2 9" xfId="41093"/>
    <cellStyle name="Note 4 3 16 3" xfId="19759"/>
    <cellStyle name="Note 4 3 16 3 2" xfId="27693"/>
    <cellStyle name="Note 4 3 16 3 3" xfId="30265"/>
    <cellStyle name="Note 4 3 16 3 4" xfId="32707"/>
    <cellStyle name="Note 4 3 16 3 5" xfId="35111"/>
    <cellStyle name="Note 4 3 16 3 6" xfId="37346"/>
    <cellStyle name="Note 4 3 16 3 7" xfId="22070"/>
    <cellStyle name="Note 4 3 16 3 8" xfId="39945"/>
    <cellStyle name="Note 4 3 16 3 9" xfId="42304"/>
    <cellStyle name="Note 4 3 16 4" xfId="20530"/>
    <cellStyle name="Note 4 3 16 4 2" xfId="28464"/>
    <cellStyle name="Note 4 3 16 4 3" xfId="31021"/>
    <cellStyle name="Note 4 3 16 4 4" xfId="33463"/>
    <cellStyle name="Note 4 3 16 4 5" xfId="35866"/>
    <cellStyle name="Note 4 3 16 4 6" xfId="38064"/>
    <cellStyle name="Note 4 3 16 4 7" xfId="20867"/>
    <cellStyle name="Note 4 3 16 4 8" xfId="40697"/>
    <cellStyle name="Note 4 3 16 4 9" xfId="43055"/>
    <cellStyle name="Note 4 3 16 5" xfId="26072"/>
    <cellStyle name="Note 4 3 16 6" xfId="28744"/>
    <cellStyle name="Note 4 3 16 7" xfId="31213"/>
    <cellStyle name="Note 4 3 16 8" xfId="33655"/>
    <cellStyle name="Note 4 3 16 9" xfId="21944"/>
    <cellStyle name="Note 4 3 2" xfId="9717"/>
    <cellStyle name="Note 4 3 2 2" xfId="9718"/>
    <cellStyle name="Note 4 3 2 3" xfId="9719"/>
    <cellStyle name="Note 4 3 2 4" xfId="9720"/>
    <cellStyle name="Note 4 3 2 5" xfId="9721"/>
    <cellStyle name="Note 4 3 2 6" xfId="9722"/>
    <cellStyle name="Note 4 3 2 7" xfId="9723"/>
    <cellStyle name="Note 4 3 2 8" xfId="9724"/>
    <cellStyle name="Note 4 3 2 9" xfId="9725"/>
    <cellStyle name="Note 4 3 3" xfId="9726"/>
    <cellStyle name="Note 4 3 3 2" xfId="9727"/>
    <cellStyle name="Note 4 3 3 3" xfId="9728"/>
    <cellStyle name="Note 4 3 3 4" xfId="9729"/>
    <cellStyle name="Note 4 3 3 5" xfId="9730"/>
    <cellStyle name="Note 4 3 3 6" xfId="9731"/>
    <cellStyle name="Note 4 3 3 7" xfId="9732"/>
    <cellStyle name="Note 4 3 3 8" xfId="9733"/>
    <cellStyle name="Note 4 3 4" xfId="9734"/>
    <cellStyle name="Note 4 3 4 2" xfId="9735"/>
    <cellStyle name="Note 4 3 4 3" xfId="9736"/>
    <cellStyle name="Note 4 3 4 4" xfId="9737"/>
    <cellStyle name="Note 4 3 4 5" xfId="9738"/>
    <cellStyle name="Note 4 3 4 6" xfId="9739"/>
    <cellStyle name="Note 4 3 4 7" xfId="9740"/>
    <cellStyle name="Note 4 3 4 8" xfId="9741"/>
    <cellStyle name="Note 4 3 5" xfId="9742"/>
    <cellStyle name="Note 4 3 5 2" xfId="9743"/>
    <cellStyle name="Note 4 3 5 3" xfId="9744"/>
    <cellStyle name="Note 4 3 5 4" xfId="9745"/>
    <cellStyle name="Note 4 3 5 5" xfId="9746"/>
    <cellStyle name="Note 4 3 5 6" xfId="9747"/>
    <cellStyle name="Note 4 3 5 7" xfId="9748"/>
    <cellStyle name="Note 4 3 5 8" xfId="9749"/>
    <cellStyle name="Note 4 3 6" xfId="9750"/>
    <cellStyle name="Note 4 3 6 2" xfId="9751"/>
    <cellStyle name="Note 4 3 6 3" xfId="9752"/>
    <cellStyle name="Note 4 3 6 4" xfId="9753"/>
    <cellStyle name="Note 4 3 6 5" xfId="9754"/>
    <cellStyle name="Note 4 3 6 6" xfId="9755"/>
    <cellStyle name="Note 4 3 6 7" xfId="9756"/>
    <cellStyle name="Note 4 3 6 8" xfId="9757"/>
    <cellStyle name="Note 4 3 7" xfId="9758"/>
    <cellStyle name="Note 4 3 8" xfId="9759"/>
    <cellStyle name="Note 4 3 9" xfId="9760"/>
    <cellStyle name="Note 4 4" xfId="9761"/>
    <cellStyle name="Note 4 4 10" xfId="9762"/>
    <cellStyle name="Note 4 4 11" xfId="18087"/>
    <cellStyle name="Note 4 4 11 10" xfId="38505"/>
    <cellStyle name="Note 4 4 11 11" xfId="40890"/>
    <cellStyle name="Note 4 4 11 2" xfId="19965"/>
    <cellStyle name="Note 4 4 11 2 2" xfId="27899"/>
    <cellStyle name="Note 4 4 11 2 3" xfId="30470"/>
    <cellStyle name="Note 4 4 11 2 4" xfId="32912"/>
    <cellStyle name="Note 4 4 11 2 5" xfId="35316"/>
    <cellStyle name="Note 4 4 11 2 6" xfId="37529"/>
    <cellStyle name="Note 4 4 11 2 7" xfId="28849"/>
    <cellStyle name="Note 4 4 11 2 8" xfId="40150"/>
    <cellStyle name="Note 4 4 11 2 9" xfId="42509"/>
    <cellStyle name="Note 4 4 11 3" xfId="20290"/>
    <cellStyle name="Note 4 4 11 3 2" xfId="28224"/>
    <cellStyle name="Note 4 4 11 3 3" xfId="30795"/>
    <cellStyle name="Note 4 4 11 3 4" xfId="33237"/>
    <cellStyle name="Note 4 4 11 3 5" xfId="35641"/>
    <cellStyle name="Note 4 4 11 3 6" xfId="37843"/>
    <cellStyle name="Note 4 4 11 3 7" xfId="25025"/>
    <cellStyle name="Note 4 4 11 3 8" xfId="40475"/>
    <cellStyle name="Note 4 4 11 3 9" xfId="42834"/>
    <cellStyle name="Note 4 4 11 4" xfId="20531"/>
    <cellStyle name="Note 4 4 11 4 2" xfId="28465"/>
    <cellStyle name="Note 4 4 11 4 3" xfId="31022"/>
    <cellStyle name="Note 4 4 11 4 4" xfId="33464"/>
    <cellStyle name="Note 4 4 11 4 5" xfId="35867"/>
    <cellStyle name="Note 4 4 11 4 6" xfId="38065"/>
    <cellStyle name="Note 4 4 11 4 7" xfId="25012"/>
    <cellStyle name="Note 4 4 11 4 8" xfId="40698"/>
    <cellStyle name="Note 4 4 11 4 9" xfId="43056"/>
    <cellStyle name="Note 4 4 11 5" xfId="26073"/>
    <cellStyle name="Note 4 4 11 6" xfId="28745"/>
    <cellStyle name="Note 4 4 11 7" xfId="31214"/>
    <cellStyle name="Note 4 4 11 8" xfId="33656"/>
    <cellStyle name="Note 4 4 11 9" xfId="21941"/>
    <cellStyle name="Note 4 4 2" xfId="9763"/>
    <cellStyle name="Note 4 4 2 2" xfId="9764"/>
    <cellStyle name="Note 4 4 2 3" xfId="9765"/>
    <cellStyle name="Note 4 4 3" xfId="9766"/>
    <cellStyle name="Note 4 4 4" xfId="9767"/>
    <cellStyle name="Note 4 4 5" xfId="9768"/>
    <cellStyle name="Note 4 4 6" xfId="9769"/>
    <cellStyle name="Note 4 4 7" xfId="9770"/>
    <cellStyle name="Note 4 4 8" xfId="9771"/>
    <cellStyle name="Note 4 4 9" xfId="9772"/>
    <cellStyle name="Note 4 5" xfId="9773"/>
    <cellStyle name="Note 4 5 2" xfId="9774"/>
    <cellStyle name="Note 4 5 3" xfId="9775"/>
    <cellStyle name="Note 4 5 4" xfId="9776"/>
    <cellStyle name="Note 4 5 5" xfId="9777"/>
    <cellStyle name="Note 4 5 6" xfId="9778"/>
    <cellStyle name="Note 4 5 7" xfId="9779"/>
    <cellStyle name="Note 4 5 8" xfId="9780"/>
    <cellStyle name="Note 4 5 9" xfId="18088"/>
    <cellStyle name="Note 4 5 9 10" xfId="38506"/>
    <cellStyle name="Note 4 5 9 11" xfId="40891"/>
    <cellStyle name="Note 4 5 9 2" xfId="18547"/>
    <cellStyle name="Note 4 5 9 2 2" xfId="26481"/>
    <cellStyle name="Note 4 5 9 2 3" xfId="29053"/>
    <cellStyle name="Note 4 5 9 2 4" xfId="31495"/>
    <cellStyle name="Note 4 5 9 2 5" xfId="33899"/>
    <cellStyle name="Note 4 5 9 2 6" xfId="36157"/>
    <cellStyle name="Note 4 5 9 2 7" xfId="23351"/>
    <cellStyle name="Note 4 5 9 2 8" xfId="38733"/>
    <cellStyle name="Note 4 5 9 2 9" xfId="41092"/>
    <cellStyle name="Note 4 5 9 3" xfId="19758"/>
    <cellStyle name="Note 4 5 9 3 2" xfId="27692"/>
    <cellStyle name="Note 4 5 9 3 3" xfId="30264"/>
    <cellStyle name="Note 4 5 9 3 4" xfId="32706"/>
    <cellStyle name="Note 4 5 9 3 5" xfId="35110"/>
    <cellStyle name="Note 4 5 9 3 6" xfId="37345"/>
    <cellStyle name="Note 4 5 9 3 7" xfId="25222"/>
    <cellStyle name="Note 4 5 9 3 8" xfId="39944"/>
    <cellStyle name="Note 4 5 9 3 9" xfId="42303"/>
    <cellStyle name="Note 4 5 9 4" xfId="20532"/>
    <cellStyle name="Note 4 5 9 4 2" xfId="28466"/>
    <cellStyle name="Note 4 5 9 4 3" xfId="31023"/>
    <cellStyle name="Note 4 5 9 4 4" xfId="33465"/>
    <cellStyle name="Note 4 5 9 4 5" xfId="35868"/>
    <cellStyle name="Note 4 5 9 4 6" xfId="38066"/>
    <cellStyle name="Note 4 5 9 4 7" xfId="21524"/>
    <cellStyle name="Note 4 5 9 4 8" xfId="40699"/>
    <cellStyle name="Note 4 5 9 4 9" xfId="43057"/>
    <cellStyle name="Note 4 5 9 5" xfId="26074"/>
    <cellStyle name="Note 4 5 9 6" xfId="28746"/>
    <cellStyle name="Note 4 5 9 7" xfId="31215"/>
    <cellStyle name="Note 4 5 9 8" xfId="33657"/>
    <cellStyle name="Note 4 5 9 9" xfId="25190"/>
    <cellStyle name="Note 4 6" xfId="9781"/>
    <cellStyle name="Note 4 6 2" xfId="9782"/>
    <cellStyle name="Note 4 6 3" xfId="9783"/>
    <cellStyle name="Note 4 6 4" xfId="9784"/>
    <cellStyle name="Note 4 6 5" xfId="9785"/>
    <cellStyle name="Note 4 6 6" xfId="9786"/>
    <cellStyle name="Note 4 6 7" xfId="9787"/>
    <cellStyle name="Note 4 6 8" xfId="9788"/>
    <cellStyle name="Note 4 6 9" xfId="18089"/>
    <cellStyle name="Note 4 6 9 10" xfId="38507"/>
    <cellStyle name="Note 4 6 9 11" xfId="40892"/>
    <cellStyle name="Note 4 6 9 2" xfId="18546"/>
    <cellStyle name="Note 4 6 9 2 2" xfId="26480"/>
    <cellStyle name="Note 4 6 9 2 3" xfId="29052"/>
    <cellStyle name="Note 4 6 9 2 4" xfId="31494"/>
    <cellStyle name="Note 4 6 9 2 5" xfId="33898"/>
    <cellStyle name="Note 4 6 9 2 6" xfId="36156"/>
    <cellStyle name="Note 4 6 9 2 7" xfId="24503"/>
    <cellStyle name="Note 4 6 9 2 8" xfId="38732"/>
    <cellStyle name="Note 4 6 9 2 9" xfId="41091"/>
    <cellStyle name="Note 4 6 9 3" xfId="18866"/>
    <cellStyle name="Note 4 6 9 3 2" xfId="26800"/>
    <cellStyle name="Note 4 6 9 3 3" xfId="29372"/>
    <cellStyle name="Note 4 6 9 3 4" xfId="31814"/>
    <cellStyle name="Note 4 6 9 3 5" xfId="34218"/>
    <cellStyle name="Note 4 6 9 3 6" xfId="36463"/>
    <cellStyle name="Note 4 6 9 3 7" xfId="23411"/>
    <cellStyle name="Note 4 6 9 3 8" xfId="39052"/>
    <cellStyle name="Note 4 6 9 3 9" xfId="41411"/>
    <cellStyle name="Note 4 6 9 4" xfId="20533"/>
    <cellStyle name="Note 4 6 9 4 2" xfId="28467"/>
    <cellStyle name="Note 4 6 9 4 3" xfId="31024"/>
    <cellStyle name="Note 4 6 9 4 4" xfId="33466"/>
    <cellStyle name="Note 4 6 9 4 5" xfId="35869"/>
    <cellStyle name="Note 4 6 9 4 6" xfId="38067"/>
    <cellStyle name="Note 4 6 9 4 7" xfId="31389"/>
    <cellStyle name="Note 4 6 9 4 8" xfId="40700"/>
    <cellStyle name="Note 4 6 9 4 9" xfId="43058"/>
    <cellStyle name="Note 4 6 9 5" xfId="26075"/>
    <cellStyle name="Note 4 6 9 6" xfId="28747"/>
    <cellStyle name="Note 4 6 9 7" xfId="31216"/>
    <cellStyle name="Note 4 6 9 8" xfId="33658"/>
    <cellStyle name="Note 4 6 9 9" xfId="20891"/>
    <cellStyle name="Note 4 7" xfId="9789"/>
    <cellStyle name="Note 4 7 2" xfId="9790"/>
    <cellStyle name="Note 4 7 3" xfId="9791"/>
    <cellStyle name="Note 4 7 4" xfId="9792"/>
    <cellStyle name="Note 4 7 5" xfId="9793"/>
    <cellStyle name="Note 4 7 6" xfId="9794"/>
    <cellStyle name="Note 4 7 7" xfId="9795"/>
    <cellStyle name="Note 4 7 8" xfId="9796"/>
    <cellStyle name="Note 4 8" xfId="9797"/>
    <cellStyle name="Note 4 8 2" xfId="9798"/>
    <cellStyle name="Note 4 8 3" xfId="9799"/>
    <cellStyle name="Note 4 8 4" xfId="9800"/>
    <cellStyle name="Note 4 8 5" xfId="9801"/>
    <cellStyle name="Note 4 8 6" xfId="9802"/>
    <cellStyle name="Note 4 8 7" xfId="9803"/>
    <cellStyle name="Note 4 8 8" xfId="9804"/>
    <cellStyle name="Note 4 9" xfId="9805"/>
    <cellStyle name="Note 5" xfId="242"/>
    <cellStyle name="Note 5 10" xfId="9807"/>
    <cellStyle name="Note 5 11" xfId="9808"/>
    <cellStyle name="Note 5 12" xfId="9809"/>
    <cellStyle name="Note 5 13" xfId="9810"/>
    <cellStyle name="Note 5 14" xfId="9811"/>
    <cellStyle name="Note 5 15" xfId="9812"/>
    <cellStyle name="Note 5 16" xfId="9813"/>
    <cellStyle name="Note 5 17" xfId="9814"/>
    <cellStyle name="Note 5 18" xfId="9806"/>
    <cellStyle name="Note 5 19" xfId="18090"/>
    <cellStyle name="Note 5 19 10" xfId="38508"/>
    <cellStyle name="Note 5 19 11" xfId="40893"/>
    <cellStyle name="Note 5 19 2" xfId="18545"/>
    <cellStyle name="Note 5 19 2 2" xfId="26479"/>
    <cellStyle name="Note 5 19 2 3" xfId="29051"/>
    <cellStyle name="Note 5 19 2 4" xfId="31493"/>
    <cellStyle name="Note 5 19 2 5" xfId="33897"/>
    <cellStyle name="Note 5 19 2 6" xfId="36155"/>
    <cellStyle name="Note 5 19 2 7" xfId="25197"/>
    <cellStyle name="Note 5 19 2 8" xfId="38731"/>
    <cellStyle name="Note 5 19 2 9" xfId="41090"/>
    <cellStyle name="Note 5 19 3" xfId="18656"/>
    <cellStyle name="Note 5 19 3 2" xfId="26590"/>
    <cellStyle name="Note 5 19 3 3" xfId="29162"/>
    <cellStyle name="Note 5 19 3 4" xfId="31604"/>
    <cellStyle name="Note 5 19 3 5" xfId="34008"/>
    <cellStyle name="Note 5 19 3 6" xfId="36260"/>
    <cellStyle name="Note 5 19 3 7" xfId="25591"/>
    <cellStyle name="Note 5 19 3 8" xfId="38842"/>
    <cellStyle name="Note 5 19 3 9" xfId="41201"/>
    <cellStyle name="Note 5 19 4" xfId="20534"/>
    <cellStyle name="Note 5 19 4 2" xfId="28468"/>
    <cellStyle name="Note 5 19 4 3" xfId="31025"/>
    <cellStyle name="Note 5 19 4 4" xfId="33467"/>
    <cellStyle name="Note 5 19 4 5" xfId="35870"/>
    <cellStyle name="Note 5 19 4 6" xfId="38068"/>
    <cellStyle name="Note 5 19 4 7" xfId="25751"/>
    <cellStyle name="Note 5 19 4 8" xfId="40701"/>
    <cellStyle name="Note 5 19 4 9" xfId="43059"/>
    <cellStyle name="Note 5 19 5" xfId="26076"/>
    <cellStyle name="Note 5 19 6" xfId="28748"/>
    <cellStyle name="Note 5 19 7" xfId="31217"/>
    <cellStyle name="Note 5 19 8" xfId="33659"/>
    <cellStyle name="Note 5 19 9" xfId="23310"/>
    <cellStyle name="Note 5 2" xfId="9815"/>
    <cellStyle name="Note 5 2 10" xfId="9816"/>
    <cellStyle name="Note 5 2 11" xfId="9817"/>
    <cellStyle name="Note 5 2 12" xfId="9818"/>
    <cellStyle name="Note 5 2 13" xfId="9819"/>
    <cellStyle name="Note 5 2 14" xfId="9820"/>
    <cellStyle name="Note 5 2 15" xfId="9821"/>
    <cellStyle name="Note 5 2 16" xfId="18091"/>
    <cellStyle name="Note 5 2 16 10" xfId="38509"/>
    <cellStyle name="Note 5 2 16 11" xfId="40894"/>
    <cellStyle name="Note 5 2 16 2" xfId="19948"/>
    <cellStyle name="Note 5 2 16 2 2" xfId="27882"/>
    <cellStyle name="Note 5 2 16 2 3" xfId="30453"/>
    <cellStyle name="Note 5 2 16 2 4" xfId="32895"/>
    <cellStyle name="Note 5 2 16 2 5" xfId="35299"/>
    <cellStyle name="Note 5 2 16 2 6" xfId="37512"/>
    <cellStyle name="Note 5 2 16 2 7" xfId="21488"/>
    <cellStyle name="Note 5 2 16 2 8" xfId="40133"/>
    <cellStyle name="Note 5 2 16 2 9" xfId="42492"/>
    <cellStyle name="Note 5 2 16 3" xfId="20289"/>
    <cellStyle name="Note 5 2 16 3 2" xfId="28223"/>
    <cellStyle name="Note 5 2 16 3 3" xfId="30794"/>
    <cellStyle name="Note 5 2 16 3 4" xfId="33236"/>
    <cellStyle name="Note 5 2 16 3 5" xfId="35640"/>
    <cellStyle name="Note 5 2 16 3 6" xfId="37842"/>
    <cellStyle name="Note 5 2 16 3 7" xfId="24584"/>
    <cellStyle name="Note 5 2 16 3 8" xfId="40474"/>
    <cellStyle name="Note 5 2 16 3 9" xfId="42833"/>
    <cellStyle name="Note 5 2 16 4" xfId="20535"/>
    <cellStyle name="Note 5 2 16 4 2" xfId="28469"/>
    <cellStyle name="Note 5 2 16 4 3" xfId="31026"/>
    <cellStyle name="Note 5 2 16 4 4" xfId="33468"/>
    <cellStyle name="Note 5 2 16 4 5" xfId="35871"/>
    <cellStyle name="Note 5 2 16 4 6" xfId="38069"/>
    <cellStyle name="Note 5 2 16 4 7" xfId="23840"/>
    <cellStyle name="Note 5 2 16 4 8" xfId="40702"/>
    <cellStyle name="Note 5 2 16 4 9" xfId="43060"/>
    <cellStyle name="Note 5 2 16 5" xfId="26077"/>
    <cellStyle name="Note 5 2 16 6" xfId="28749"/>
    <cellStyle name="Note 5 2 16 7" xfId="31218"/>
    <cellStyle name="Note 5 2 16 8" xfId="33660"/>
    <cellStyle name="Note 5 2 16 9" xfId="24493"/>
    <cellStyle name="Note 5 2 2" xfId="9822"/>
    <cellStyle name="Note 5 2 2 2" xfId="9823"/>
    <cellStyle name="Note 5 2 2 3" xfId="9824"/>
    <cellStyle name="Note 5 2 2 4" xfId="9825"/>
    <cellStyle name="Note 5 2 2 5" xfId="9826"/>
    <cellStyle name="Note 5 2 2 6" xfId="9827"/>
    <cellStyle name="Note 5 2 2 7" xfId="9828"/>
    <cellStyle name="Note 5 2 2 8" xfId="9829"/>
    <cellStyle name="Note 5 2 2 9" xfId="9830"/>
    <cellStyle name="Note 5 2 3" xfId="9831"/>
    <cellStyle name="Note 5 2 3 2" xfId="9832"/>
    <cellStyle name="Note 5 2 3 3" xfId="9833"/>
    <cellStyle name="Note 5 2 3 4" xfId="9834"/>
    <cellStyle name="Note 5 2 3 5" xfId="9835"/>
    <cellStyle name="Note 5 2 3 6" xfId="9836"/>
    <cellStyle name="Note 5 2 3 7" xfId="9837"/>
    <cellStyle name="Note 5 2 3 8" xfId="9838"/>
    <cellStyle name="Note 5 2 4" xfId="9839"/>
    <cellStyle name="Note 5 2 4 2" xfId="9840"/>
    <cellStyle name="Note 5 2 4 3" xfId="9841"/>
    <cellStyle name="Note 5 2 4 4" xfId="9842"/>
    <cellStyle name="Note 5 2 4 5" xfId="9843"/>
    <cellStyle name="Note 5 2 4 6" xfId="9844"/>
    <cellStyle name="Note 5 2 4 7" xfId="9845"/>
    <cellStyle name="Note 5 2 4 8" xfId="9846"/>
    <cellStyle name="Note 5 2 5" xfId="9847"/>
    <cellStyle name="Note 5 2 5 2" xfId="9848"/>
    <cellStyle name="Note 5 2 5 3" xfId="9849"/>
    <cellStyle name="Note 5 2 5 4" xfId="9850"/>
    <cellStyle name="Note 5 2 5 5" xfId="9851"/>
    <cellStyle name="Note 5 2 5 6" xfId="9852"/>
    <cellStyle name="Note 5 2 5 7" xfId="9853"/>
    <cellStyle name="Note 5 2 5 8" xfId="9854"/>
    <cellStyle name="Note 5 2 6" xfId="9855"/>
    <cellStyle name="Note 5 2 6 2" xfId="9856"/>
    <cellStyle name="Note 5 2 6 3" xfId="9857"/>
    <cellStyle name="Note 5 2 6 4" xfId="9858"/>
    <cellStyle name="Note 5 2 6 5" xfId="9859"/>
    <cellStyle name="Note 5 2 6 6" xfId="9860"/>
    <cellStyle name="Note 5 2 6 7" xfId="9861"/>
    <cellStyle name="Note 5 2 6 8" xfId="9862"/>
    <cellStyle name="Note 5 2 7" xfId="9863"/>
    <cellStyle name="Note 5 2 8" xfId="9864"/>
    <cellStyle name="Note 5 2 9" xfId="9865"/>
    <cellStyle name="Note 5 20" xfId="18345"/>
    <cellStyle name="Note 5 20 2" xfId="18427"/>
    <cellStyle name="Note 5 20 2 2" xfId="26361"/>
    <cellStyle name="Note 5 20 3" xfId="20716"/>
    <cellStyle name="Note 5 20 4" xfId="26279"/>
    <cellStyle name="Note 5 21" xfId="18386"/>
    <cellStyle name="Note 5 21 2" xfId="26320"/>
    <cellStyle name="Note 5 22" xfId="18477"/>
    <cellStyle name="Note 5 22 2" xfId="26411"/>
    <cellStyle name="Note 5 23" xfId="20675"/>
    <cellStyle name="Note 5 24" xfId="20770"/>
    <cellStyle name="Note 5 3" xfId="9866"/>
    <cellStyle name="Note 5 3 10" xfId="9867"/>
    <cellStyle name="Note 5 3 11" xfId="9868"/>
    <cellStyle name="Note 5 3 12" xfId="9869"/>
    <cellStyle name="Note 5 3 13" xfId="9870"/>
    <cellStyle name="Note 5 3 14" xfId="9871"/>
    <cellStyle name="Note 5 3 15" xfId="9872"/>
    <cellStyle name="Note 5 3 16" xfId="18092"/>
    <cellStyle name="Note 5 3 16 10" xfId="38510"/>
    <cellStyle name="Note 5 3 16 11" xfId="40895"/>
    <cellStyle name="Note 5 3 16 2" xfId="19963"/>
    <cellStyle name="Note 5 3 16 2 2" xfId="27897"/>
    <cellStyle name="Note 5 3 16 2 3" xfId="30468"/>
    <cellStyle name="Note 5 3 16 2 4" xfId="32910"/>
    <cellStyle name="Note 5 3 16 2 5" xfId="35314"/>
    <cellStyle name="Note 5 3 16 2 6" xfId="37527"/>
    <cellStyle name="Note 5 3 16 2 7" xfId="26158"/>
    <cellStyle name="Note 5 3 16 2 8" xfId="40148"/>
    <cellStyle name="Note 5 3 16 2 9" xfId="42507"/>
    <cellStyle name="Note 5 3 16 3" xfId="19755"/>
    <cellStyle name="Note 5 3 16 3 2" xfId="27689"/>
    <cellStyle name="Note 5 3 16 3 3" xfId="30261"/>
    <cellStyle name="Note 5 3 16 3 4" xfId="32703"/>
    <cellStyle name="Note 5 3 16 3 5" xfId="35107"/>
    <cellStyle name="Note 5 3 16 3 6" xfId="37342"/>
    <cellStyle name="Note 5 3 16 3 7" xfId="25640"/>
    <cellStyle name="Note 5 3 16 3 8" xfId="39941"/>
    <cellStyle name="Note 5 3 16 3 9" xfId="42300"/>
    <cellStyle name="Note 5 3 16 4" xfId="20536"/>
    <cellStyle name="Note 5 3 16 4 2" xfId="28470"/>
    <cellStyle name="Note 5 3 16 4 3" xfId="31027"/>
    <cellStyle name="Note 5 3 16 4 4" xfId="33469"/>
    <cellStyle name="Note 5 3 16 4 5" xfId="35872"/>
    <cellStyle name="Note 5 3 16 4 6" xfId="38070"/>
    <cellStyle name="Note 5 3 16 4 7" xfId="20858"/>
    <cellStyle name="Note 5 3 16 4 8" xfId="40703"/>
    <cellStyle name="Note 5 3 16 4 9" xfId="43061"/>
    <cellStyle name="Note 5 3 16 5" xfId="26078"/>
    <cellStyle name="Note 5 3 16 6" xfId="28750"/>
    <cellStyle name="Note 5 3 16 7" xfId="31219"/>
    <cellStyle name="Note 5 3 16 8" xfId="33661"/>
    <cellStyle name="Note 5 3 16 9" xfId="25576"/>
    <cellStyle name="Note 5 3 2" xfId="9873"/>
    <cellStyle name="Note 5 3 2 2" xfId="9874"/>
    <cellStyle name="Note 5 3 2 3" xfId="9875"/>
    <cellStyle name="Note 5 3 2 4" xfId="9876"/>
    <cellStyle name="Note 5 3 2 5" xfId="9877"/>
    <cellStyle name="Note 5 3 2 6" xfId="9878"/>
    <cellStyle name="Note 5 3 2 7" xfId="9879"/>
    <cellStyle name="Note 5 3 2 8" xfId="9880"/>
    <cellStyle name="Note 5 3 2 9" xfId="9881"/>
    <cellStyle name="Note 5 3 3" xfId="9882"/>
    <cellStyle name="Note 5 3 3 2" xfId="9883"/>
    <cellStyle name="Note 5 3 3 3" xfId="9884"/>
    <cellStyle name="Note 5 3 3 4" xfId="9885"/>
    <cellStyle name="Note 5 3 3 5" xfId="9886"/>
    <cellStyle name="Note 5 3 3 6" xfId="9887"/>
    <cellStyle name="Note 5 3 3 7" xfId="9888"/>
    <cellStyle name="Note 5 3 3 8" xfId="9889"/>
    <cellStyle name="Note 5 3 4" xfId="9890"/>
    <cellStyle name="Note 5 3 4 2" xfId="9891"/>
    <cellStyle name="Note 5 3 4 3" xfId="9892"/>
    <cellStyle name="Note 5 3 4 4" xfId="9893"/>
    <cellStyle name="Note 5 3 4 5" xfId="9894"/>
    <cellStyle name="Note 5 3 4 6" xfId="9895"/>
    <cellStyle name="Note 5 3 4 7" xfId="9896"/>
    <cellStyle name="Note 5 3 4 8" xfId="9897"/>
    <cellStyle name="Note 5 3 5" xfId="9898"/>
    <cellStyle name="Note 5 3 5 2" xfId="9899"/>
    <cellStyle name="Note 5 3 5 3" xfId="9900"/>
    <cellStyle name="Note 5 3 5 4" xfId="9901"/>
    <cellStyle name="Note 5 3 5 5" xfId="9902"/>
    <cellStyle name="Note 5 3 5 6" xfId="9903"/>
    <cellStyle name="Note 5 3 5 7" xfId="9904"/>
    <cellStyle name="Note 5 3 5 8" xfId="9905"/>
    <cellStyle name="Note 5 3 6" xfId="9906"/>
    <cellStyle name="Note 5 3 6 2" xfId="9907"/>
    <cellStyle name="Note 5 3 6 3" xfId="9908"/>
    <cellStyle name="Note 5 3 6 4" xfId="9909"/>
    <cellStyle name="Note 5 3 6 5" xfId="9910"/>
    <cellStyle name="Note 5 3 6 6" xfId="9911"/>
    <cellStyle name="Note 5 3 6 7" xfId="9912"/>
    <cellStyle name="Note 5 3 6 8" xfId="9913"/>
    <cellStyle name="Note 5 3 7" xfId="9914"/>
    <cellStyle name="Note 5 3 8" xfId="9915"/>
    <cellStyle name="Note 5 3 9" xfId="9916"/>
    <cellStyle name="Note 5 4" xfId="9917"/>
    <cellStyle name="Note 5 4 10" xfId="9918"/>
    <cellStyle name="Note 5 4 11" xfId="18093"/>
    <cellStyle name="Note 5 4 11 10" xfId="38511"/>
    <cellStyle name="Note 5 4 11 11" xfId="40896"/>
    <cellStyle name="Note 5 4 11 2" xfId="18544"/>
    <cellStyle name="Note 5 4 11 2 2" xfId="26478"/>
    <cellStyle name="Note 5 4 11 2 3" xfId="29050"/>
    <cellStyle name="Note 5 4 11 2 4" xfId="31492"/>
    <cellStyle name="Note 5 4 11 2 5" xfId="33896"/>
    <cellStyle name="Note 5 4 11 2 6" xfId="36154"/>
    <cellStyle name="Note 5 4 11 2 7" xfId="24351"/>
    <cellStyle name="Note 5 4 11 2 8" xfId="38730"/>
    <cellStyle name="Note 5 4 11 2 9" xfId="41089"/>
    <cellStyle name="Note 5 4 11 3" xfId="19757"/>
    <cellStyle name="Note 5 4 11 3 2" xfId="27691"/>
    <cellStyle name="Note 5 4 11 3 3" xfId="30263"/>
    <cellStyle name="Note 5 4 11 3 4" xfId="32705"/>
    <cellStyle name="Note 5 4 11 3 5" xfId="35109"/>
    <cellStyle name="Note 5 4 11 3 6" xfId="37344"/>
    <cellStyle name="Note 5 4 11 3 7" xfId="23552"/>
    <cellStyle name="Note 5 4 11 3 8" xfId="39943"/>
    <cellStyle name="Note 5 4 11 3 9" xfId="42302"/>
    <cellStyle name="Note 5 4 11 4" xfId="20537"/>
    <cellStyle name="Note 5 4 11 4 2" xfId="28471"/>
    <cellStyle name="Note 5 4 11 4 3" xfId="31028"/>
    <cellStyle name="Note 5 4 11 4 4" xfId="33470"/>
    <cellStyle name="Note 5 4 11 4 5" xfId="35873"/>
    <cellStyle name="Note 5 4 11 4 6" xfId="38071"/>
    <cellStyle name="Note 5 4 11 4 7" xfId="24617"/>
    <cellStyle name="Note 5 4 11 4 8" xfId="40704"/>
    <cellStyle name="Note 5 4 11 4 9" xfId="43062"/>
    <cellStyle name="Note 5 4 11 5" xfId="26079"/>
    <cellStyle name="Note 5 4 11 6" xfId="28751"/>
    <cellStyle name="Note 5 4 11 7" xfId="31220"/>
    <cellStyle name="Note 5 4 11 8" xfId="33662"/>
    <cellStyle name="Note 5 4 11 9" xfId="24342"/>
    <cellStyle name="Note 5 4 2" xfId="9919"/>
    <cellStyle name="Note 5 4 2 2" xfId="9920"/>
    <cellStyle name="Note 5 4 2 3" xfId="9921"/>
    <cellStyle name="Note 5 4 3" xfId="9922"/>
    <cellStyle name="Note 5 4 4" xfId="9923"/>
    <cellStyle name="Note 5 4 5" xfId="9924"/>
    <cellStyle name="Note 5 4 6" xfId="9925"/>
    <cellStyle name="Note 5 4 7" xfId="9926"/>
    <cellStyle name="Note 5 4 8" xfId="9927"/>
    <cellStyle name="Note 5 4 9" xfId="9928"/>
    <cellStyle name="Note 5 5" xfId="9929"/>
    <cellStyle name="Note 5 5 2" xfId="9930"/>
    <cellStyle name="Note 5 5 3" xfId="9931"/>
    <cellStyle name="Note 5 5 4" xfId="9932"/>
    <cellStyle name="Note 5 5 5" xfId="9933"/>
    <cellStyle name="Note 5 5 6" xfId="9934"/>
    <cellStyle name="Note 5 5 7" xfId="9935"/>
    <cellStyle name="Note 5 5 8" xfId="9936"/>
    <cellStyle name="Note 5 5 9" xfId="18094"/>
    <cellStyle name="Note 5 5 9 10" xfId="38512"/>
    <cellStyle name="Note 5 5 9 11" xfId="40897"/>
    <cellStyle name="Note 5 5 9 2" xfId="19962"/>
    <cellStyle name="Note 5 5 9 2 2" xfId="27896"/>
    <cellStyle name="Note 5 5 9 2 3" xfId="30467"/>
    <cellStyle name="Note 5 5 9 2 4" xfId="32909"/>
    <cellStyle name="Note 5 5 9 2 5" xfId="35313"/>
    <cellStyle name="Note 5 5 9 2 6" xfId="37526"/>
    <cellStyle name="Note 5 5 9 2 7" xfId="35765"/>
    <cellStyle name="Note 5 5 9 2 8" xfId="40147"/>
    <cellStyle name="Note 5 5 9 2 9" xfId="42506"/>
    <cellStyle name="Note 5 5 9 3" xfId="18865"/>
    <cellStyle name="Note 5 5 9 3 2" xfId="26799"/>
    <cellStyle name="Note 5 5 9 3 3" xfId="29371"/>
    <cellStyle name="Note 5 5 9 3 4" xfId="31813"/>
    <cellStyle name="Note 5 5 9 3 5" xfId="34217"/>
    <cellStyle name="Note 5 5 9 3 6" xfId="36462"/>
    <cellStyle name="Note 5 5 9 3 7" xfId="24518"/>
    <cellStyle name="Note 5 5 9 3 8" xfId="39051"/>
    <cellStyle name="Note 5 5 9 3 9" xfId="41410"/>
    <cellStyle name="Note 5 5 9 4" xfId="20538"/>
    <cellStyle name="Note 5 5 9 4 2" xfId="28472"/>
    <cellStyle name="Note 5 5 9 4 3" xfId="31029"/>
    <cellStyle name="Note 5 5 9 4 4" xfId="33471"/>
    <cellStyle name="Note 5 5 9 4 5" xfId="35874"/>
    <cellStyle name="Note 5 5 9 4 6" xfId="38072"/>
    <cellStyle name="Note 5 5 9 4 7" xfId="25395"/>
    <cellStyle name="Note 5 5 9 4 8" xfId="40705"/>
    <cellStyle name="Note 5 5 9 4 9" xfId="43063"/>
    <cellStyle name="Note 5 5 9 5" xfId="26080"/>
    <cellStyle name="Note 5 5 9 6" xfId="28752"/>
    <cellStyle name="Note 5 5 9 7" xfId="31221"/>
    <cellStyle name="Note 5 5 9 8" xfId="33663"/>
    <cellStyle name="Note 5 5 9 9" xfId="31314"/>
    <cellStyle name="Note 5 6" xfId="9937"/>
    <cellStyle name="Note 5 6 2" xfId="9938"/>
    <cellStyle name="Note 5 6 3" xfId="9939"/>
    <cellStyle name="Note 5 6 4" xfId="9940"/>
    <cellStyle name="Note 5 6 5" xfId="9941"/>
    <cellStyle name="Note 5 6 6" xfId="9942"/>
    <cellStyle name="Note 5 6 7" xfId="9943"/>
    <cellStyle name="Note 5 6 8" xfId="9944"/>
    <cellStyle name="Note 5 6 9" xfId="18095"/>
    <cellStyle name="Note 5 6 9 10" xfId="38513"/>
    <cellStyle name="Note 5 6 9 11" xfId="40898"/>
    <cellStyle name="Note 5 6 9 2" xfId="18543"/>
    <cellStyle name="Note 5 6 9 2 2" xfId="26477"/>
    <cellStyle name="Note 5 6 9 2 3" xfId="29049"/>
    <cellStyle name="Note 5 6 9 2 4" xfId="31491"/>
    <cellStyle name="Note 5 6 9 2 5" xfId="33895"/>
    <cellStyle name="Note 5 6 9 2 6" xfId="36153"/>
    <cellStyle name="Note 5 6 9 2 7" xfId="23350"/>
    <cellStyle name="Note 5 6 9 2 8" xfId="38729"/>
    <cellStyle name="Note 5 6 9 2 9" xfId="41088"/>
    <cellStyle name="Note 5 6 9 3" xfId="20060"/>
    <cellStyle name="Note 5 6 9 3 2" xfId="27994"/>
    <cellStyle name="Note 5 6 9 3 3" xfId="30565"/>
    <cellStyle name="Note 5 6 9 3 4" xfId="33007"/>
    <cellStyle name="Note 5 6 9 3 5" xfId="35411"/>
    <cellStyle name="Note 5 6 9 3 6" xfId="37624"/>
    <cellStyle name="Note 5 6 9 3 7" xfId="24989"/>
    <cellStyle name="Note 5 6 9 3 8" xfId="40245"/>
    <cellStyle name="Note 5 6 9 3 9" xfId="42604"/>
    <cellStyle name="Note 5 6 9 4" xfId="20539"/>
    <cellStyle name="Note 5 6 9 4 2" xfId="28473"/>
    <cellStyle name="Note 5 6 9 4 3" xfId="31030"/>
    <cellStyle name="Note 5 6 9 4 4" xfId="33472"/>
    <cellStyle name="Note 5 6 9 4 5" xfId="35875"/>
    <cellStyle name="Note 5 6 9 4 6" xfId="38073"/>
    <cellStyle name="Note 5 6 9 4 7" xfId="23841"/>
    <cellStyle name="Note 5 6 9 4 8" xfId="40706"/>
    <cellStyle name="Note 5 6 9 4 9" xfId="43064"/>
    <cellStyle name="Note 5 6 9 5" xfId="26081"/>
    <cellStyle name="Note 5 6 9 6" xfId="28753"/>
    <cellStyle name="Note 5 6 9 7" xfId="31222"/>
    <cellStyle name="Note 5 6 9 8" xfId="33664"/>
    <cellStyle name="Note 5 6 9 9" xfId="25327"/>
    <cellStyle name="Note 5 7" xfId="9945"/>
    <cellStyle name="Note 5 7 2" xfId="9946"/>
    <cellStyle name="Note 5 7 3" xfId="9947"/>
    <cellStyle name="Note 5 7 4" xfId="9948"/>
    <cellStyle name="Note 5 7 5" xfId="9949"/>
    <cellStyle name="Note 5 7 6" xfId="9950"/>
    <cellStyle name="Note 5 7 7" xfId="9951"/>
    <cellStyle name="Note 5 7 8" xfId="9952"/>
    <cellStyle name="Note 5 8" xfId="9953"/>
    <cellStyle name="Note 5 8 2" xfId="9954"/>
    <cellStyle name="Note 5 8 3" xfId="9955"/>
    <cellStyle name="Note 5 8 4" xfId="9956"/>
    <cellStyle name="Note 5 8 5" xfId="9957"/>
    <cellStyle name="Note 5 8 6" xfId="9958"/>
    <cellStyle name="Note 5 8 7" xfId="9959"/>
    <cellStyle name="Note 5 8 8" xfId="9960"/>
    <cellStyle name="Note 5 9" xfId="9961"/>
    <cellStyle name="Note 6" xfId="244"/>
    <cellStyle name="Note 6 10" xfId="9963"/>
    <cellStyle name="Note 6 11" xfId="9964"/>
    <cellStyle name="Note 6 12" xfId="9965"/>
    <cellStyle name="Note 6 13" xfId="9966"/>
    <cellStyle name="Note 6 14" xfId="9967"/>
    <cellStyle name="Note 6 15" xfId="9968"/>
    <cellStyle name="Note 6 16" xfId="9969"/>
    <cellStyle name="Note 6 17" xfId="9970"/>
    <cellStyle name="Note 6 18" xfId="9962"/>
    <cellStyle name="Note 6 19" xfId="18096"/>
    <cellStyle name="Note 6 19 10" xfId="38514"/>
    <cellStyle name="Note 6 19 11" xfId="40899"/>
    <cellStyle name="Note 6 19 2" xfId="19961"/>
    <cellStyle name="Note 6 19 2 2" xfId="27895"/>
    <cellStyle name="Note 6 19 2 3" xfId="30466"/>
    <cellStyle name="Note 6 19 2 4" xfId="32908"/>
    <cellStyle name="Note 6 19 2 5" xfId="35312"/>
    <cellStyle name="Note 6 19 2 6" xfId="37525"/>
    <cellStyle name="Note 6 19 2 7" xfId="21489"/>
    <cellStyle name="Note 6 19 2 8" xfId="40146"/>
    <cellStyle name="Note 6 19 2 9" xfId="42505"/>
    <cellStyle name="Note 6 19 3" xfId="20288"/>
    <cellStyle name="Note 6 19 3 2" xfId="28222"/>
    <cellStyle name="Note 6 19 3 3" xfId="30793"/>
    <cellStyle name="Note 6 19 3 4" xfId="33235"/>
    <cellStyle name="Note 6 19 3 5" xfId="35639"/>
    <cellStyle name="Note 6 19 3 6" xfId="37841"/>
    <cellStyle name="Note 6 19 3 7" xfId="23819"/>
    <cellStyle name="Note 6 19 3 8" xfId="40473"/>
    <cellStyle name="Note 6 19 3 9" xfId="42832"/>
    <cellStyle name="Note 6 19 4" xfId="20540"/>
    <cellStyle name="Note 6 19 4 2" xfId="28474"/>
    <cellStyle name="Note 6 19 4 3" xfId="31031"/>
    <cellStyle name="Note 6 19 4 4" xfId="33473"/>
    <cellStyle name="Note 6 19 4 5" xfId="35876"/>
    <cellStyle name="Note 6 19 4 6" xfId="38074"/>
    <cellStyle name="Note 6 19 4 7" xfId="21591"/>
    <cellStyle name="Note 6 19 4 8" xfId="40707"/>
    <cellStyle name="Note 6 19 4 9" xfId="43065"/>
    <cellStyle name="Note 6 19 5" xfId="26082"/>
    <cellStyle name="Note 6 19 6" xfId="28754"/>
    <cellStyle name="Note 6 19 7" xfId="31223"/>
    <cellStyle name="Note 6 19 8" xfId="33665"/>
    <cellStyle name="Note 6 19 9" xfId="24202"/>
    <cellStyle name="Note 6 2" xfId="9971"/>
    <cellStyle name="Note 6 2 10" xfId="9972"/>
    <cellStyle name="Note 6 2 11" xfId="9973"/>
    <cellStyle name="Note 6 2 12" xfId="9974"/>
    <cellStyle name="Note 6 2 13" xfId="9975"/>
    <cellStyle name="Note 6 2 14" xfId="9976"/>
    <cellStyle name="Note 6 2 15" xfId="9977"/>
    <cellStyle name="Note 6 2 16" xfId="18097"/>
    <cellStyle name="Note 6 2 16 10" xfId="38515"/>
    <cellStyle name="Note 6 2 16 11" xfId="40900"/>
    <cellStyle name="Note 6 2 16 2" xfId="18542"/>
    <cellStyle name="Note 6 2 16 2 2" xfId="26476"/>
    <cellStyle name="Note 6 2 16 2 3" xfId="29048"/>
    <cellStyle name="Note 6 2 16 2 4" xfId="31490"/>
    <cellStyle name="Note 6 2 16 2 5" xfId="33894"/>
    <cellStyle name="Note 6 2 16 2 6" xfId="36152"/>
    <cellStyle name="Note 6 2 16 2 7" xfId="21965"/>
    <cellStyle name="Note 6 2 16 2 8" xfId="38728"/>
    <cellStyle name="Note 6 2 16 2 9" xfId="41087"/>
    <cellStyle name="Note 6 2 16 3" xfId="19756"/>
    <cellStyle name="Note 6 2 16 3 2" xfId="27690"/>
    <cellStyle name="Note 6 2 16 3 3" xfId="30262"/>
    <cellStyle name="Note 6 2 16 3 4" xfId="32704"/>
    <cellStyle name="Note 6 2 16 3 5" xfId="35108"/>
    <cellStyle name="Note 6 2 16 3 6" xfId="37343"/>
    <cellStyle name="Note 6 2 16 3 7" xfId="21109"/>
    <cellStyle name="Note 6 2 16 3 8" xfId="39942"/>
    <cellStyle name="Note 6 2 16 3 9" xfId="42301"/>
    <cellStyle name="Note 6 2 16 4" xfId="20541"/>
    <cellStyle name="Note 6 2 16 4 2" xfId="28475"/>
    <cellStyle name="Note 6 2 16 4 3" xfId="31032"/>
    <cellStyle name="Note 6 2 16 4 4" xfId="33474"/>
    <cellStyle name="Note 6 2 16 4 5" xfId="35877"/>
    <cellStyle name="Note 6 2 16 4 6" xfId="38075"/>
    <cellStyle name="Note 6 2 16 4 7" xfId="28913"/>
    <cellStyle name="Note 6 2 16 4 8" xfId="40708"/>
    <cellStyle name="Note 6 2 16 4 9" xfId="43066"/>
    <cellStyle name="Note 6 2 16 5" xfId="26083"/>
    <cellStyle name="Note 6 2 16 6" xfId="28755"/>
    <cellStyle name="Note 6 2 16 7" xfId="31224"/>
    <cellStyle name="Note 6 2 16 8" xfId="33666"/>
    <cellStyle name="Note 6 2 16 9" xfId="21942"/>
    <cellStyle name="Note 6 2 2" xfId="9978"/>
    <cellStyle name="Note 6 2 2 2" xfId="9979"/>
    <cellStyle name="Note 6 2 2 3" xfId="9980"/>
    <cellStyle name="Note 6 2 2 4" xfId="9981"/>
    <cellStyle name="Note 6 2 2 5" xfId="9982"/>
    <cellStyle name="Note 6 2 2 6" xfId="9983"/>
    <cellStyle name="Note 6 2 2 7" xfId="9984"/>
    <cellStyle name="Note 6 2 2 8" xfId="9985"/>
    <cellStyle name="Note 6 2 2 9" xfId="9986"/>
    <cellStyle name="Note 6 2 3" xfId="9987"/>
    <cellStyle name="Note 6 2 3 2" xfId="9988"/>
    <cellStyle name="Note 6 2 3 3" xfId="9989"/>
    <cellStyle name="Note 6 2 3 4" xfId="9990"/>
    <cellStyle name="Note 6 2 3 5" xfId="9991"/>
    <cellStyle name="Note 6 2 3 6" xfId="9992"/>
    <cellStyle name="Note 6 2 3 7" xfId="9993"/>
    <cellStyle name="Note 6 2 3 8" xfId="9994"/>
    <cellStyle name="Note 6 2 4" xfId="9995"/>
    <cellStyle name="Note 6 2 4 2" xfId="9996"/>
    <cellStyle name="Note 6 2 4 3" xfId="9997"/>
    <cellStyle name="Note 6 2 4 4" xfId="9998"/>
    <cellStyle name="Note 6 2 4 5" xfId="9999"/>
    <cellStyle name="Note 6 2 4 6" xfId="10000"/>
    <cellStyle name="Note 6 2 4 7" xfId="10001"/>
    <cellStyle name="Note 6 2 4 8" xfId="10002"/>
    <cellStyle name="Note 6 2 5" xfId="10003"/>
    <cellStyle name="Note 6 2 5 2" xfId="10004"/>
    <cellStyle name="Note 6 2 5 3" xfId="10005"/>
    <cellStyle name="Note 6 2 5 4" xfId="10006"/>
    <cellStyle name="Note 6 2 5 5" xfId="10007"/>
    <cellStyle name="Note 6 2 5 6" xfId="10008"/>
    <cellStyle name="Note 6 2 5 7" xfId="10009"/>
    <cellStyle name="Note 6 2 5 8" xfId="10010"/>
    <cellStyle name="Note 6 2 6" xfId="10011"/>
    <cellStyle name="Note 6 2 6 2" xfId="10012"/>
    <cellStyle name="Note 6 2 6 3" xfId="10013"/>
    <cellStyle name="Note 6 2 6 4" xfId="10014"/>
    <cellStyle name="Note 6 2 6 5" xfId="10015"/>
    <cellStyle name="Note 6 2 6 6" xfId="10016"/>
    <cellStyle name="Note 6 2 6 7" xfId="10017"/>
    <cellStyle name="Note 6 2 6 8" xfId="10018"/>
    <cellStyle name="Note 6 2 7" xfId="10019"/>
    <cellStyle name="Note 6 2 8" xfId="10020"/>
    <cellStyle name="Note 6 2 9" xfId="10021"/>
    <cellStyle name="Note 6 20" xfId="18346"/>
    <cellStyle name="Note 6 20 2" xfId="18428"/>
    <cellStyle name="Note 6 20 2 2" xfId="26362"/>
    <cellStyle name="Note 6 20 3" xfId="20717"/>
    <cellStyle name="Note 6 20 4" xfId="26280"/>
    <cellStyle name="Note 6 21" xfId="18387"/>
    <cellStyle name="Note 6 21 2" xfId="26321"/>
    <cellStyle name="Note 6 22" xfId="18478"/>
    <cellStyle name="Note 6 22 2" xfId="26412"/>
    <cellStyle name="Note 6 23" xfId="20676"/>
    <cellStyle name="Note 6 24" xfId="20772"/>
    <cellStyle name="Note 6 3" xfId="10022"/>
    <cellStyle name="Note 6 3 10" xfId="10023"/>
    <cellStyle name="Note 6 3 11" xfId="10024"/>
    <cellStyle name="Note 6 3 12" xfId="10025"/>
    <cellStyle name="Note 6 3 13" xfId="10026"/>
    <cellStyle name="Note 6 3 14" xfId="10027"/>
    <cellStyle name="Note 6 3 15" xfId="10028"/>
    <cellStyle name="Note 6 3 16" xfId="18098"/>
    <cellStyle name="Note 6 3 16 10" xfId="38516"/>
    <cellStyle name="Note 6 3 16 11" xfId="40901"/>
    <cellStyle name="Note 6 3 16 2" xfId="19960"/>
    <cellStyle name="Note 6 3 16 2 2" xfId="27894"/>
    <cellStyle name="Note 6 3 16 2 3" xfId="30465"/>
    <cellStyle name="Note 6 3 16 2 4" xfId="32907"/>
    <cellStyle name="Note 6 3 16 2 5" xfId="35311"/>
    <cellStyle name="Note 6 3 16 2 6" xfId="37524"/>
    <cellStyle name="Note 6 3 16 2 7" xfId="25364"/>
    <cellStyle name="Note 6 3 16 2 8" xfId="40145"/>
    <cellStyle name="Note 6 3 16 2 9" xfId="42504"/>
    <cellStyle name="Note 6 3 16 3" xfId="20432"/>
    <cellStyle name="Note 6 3 16 3 2" xfId="28366"/>
    <cellStyle name="Note 6 3 16 3 3" xfId="30923"/>
    <cellStyle name="Note 6 3 16 3 4" xfId="33365"/>
    <cellStyle name="Note 6 3 16 3 5" xfId="35768"/>
    <cellStyle name="Note 6 3 16 3 6" xfId="37969"/>
    <cellStyle name="Note 6 3 16 3 7" xfId="24588"/>
    <cellStyle name="Note 6 3 16 3 8" xfId="40599"/>
    <cellStyle name="Note 6 3 16 3 9" xfId="42957"/>
    <cellStyle name="Note 6 3 16 4" xfId="20542"/>
    <cellStyle name="Note 6 3 16 4 2" xfId="28476"/>
    <cellStyle name="Note 6 3 16 4 3" xfId="31033"/>
    <cellStyle name="Note 6 3 16 4 4" xfId="33475"/>
    <cellStyle name="Note 6 3 16 4 5" xfId="35878"/>
    <cellStyle name="Note 6 3 16 4 6" xfId="38076"/>
    <cellStyle name="Note 6 3 16 4 7" xfId="22363"/>
    <cellStyle name="Note 6 3 16 4 8" xfId="40709"/>
    <cellStyle name="Note 6 3 16 4 9" xfId="43067"/>
    <cellStyle name="Note 6 3 16 5" xfId="26084"/>
    <cellStyle name="Note 6 3 16 6" xfId="28756"/>
    <cellStyle name="Note 6 3 16 7" xfId="31225"/>
    <cellStyle name="Note 6 3 16 8" xfId="33667"/>
    <cellStyle name="Note 6 3 16 9" xfId="23905"/>
    <cellStyle name="Note 6 3 2" xfId="10029"/>
    <cellStyle name="Note 6 3 2 2" xfId="10030"/>
    <cellStyle name="Note 6 3 2 3" xfId="10031"/>
    <cellStyle name="Note 6 3 2 4" xfId="10032"/>
    <cellStyle name="Note 6 3 2 5" xfId="10033"/>
    <cellStyle name="Note 6 3 2 6" xfId="10034"/>
    <cellStyle name="Note 6 3 2 7" xfId="10035"/>
    <cellStyle name="Note 6 3 2 8" xfId="10036"/>
    <cellStyle name="Note 6 3 2 9" xfId="10037"/>
    <cellStyle name="Note 6 3 3" xfId="10038"/>
    <cellStyle name="Note 6 3 3 2" xfId="10039"/>
    <cellStyle name="Note 6 3 3 3" xfId="10040"/>
    <cellStyle name="Note 6 3 3 4" xfId="10041"/>
    <cellStyle name="Note 6 3 3 5" xfId="10042"/>
    <cellStyle name="Note 6 3 3 6" xfId="10043"/>
    <cellStyle name="Note 6 3 3 7" xfId="10044"/>
    <cellStyle name="Note 6 3 3 8" xfId="10045"/>
    <cellStyle name="Note 6 3 4" xfId="10046"/>
    <cellStyle name="Note 6 3 4 2" xfId="10047"/>
    <cellStyle name="Note 6 3 4 3" xfId="10048"/>
    <cellStyle name="Note 6 3 4 4" xfId="10049"/>
    <cellStyle name="Note 6 3 4 5" xfId="10050"/>
    <cellStyle name="Note 6 3 4 6" xfId="10051"/>
    <cellStyle name="Note 6 3 4 7" xfId="10052"/>
    <cellStyle name="Note 6 3 4 8" xfId="10053"/>
    <cellStyle name="Note 6 3 5" xfId="10054"/>
    <cellStyle name="Note 6 3 5 2" xfId="10055"/>
    <cellStyle name="Note 6 3 5 3" xfId="10056"/>
    <cellStyle name="Note 6 3 5 4" xfId="10057"/>
    <cellStyle name="Note 6 3 5 5" xfId="10058"/>
    <cellStyle name="Note 6 3 5 6" xfId="10059"/>
    <cellStyle name="Note 6 3 5 7" xfId="10060"/>
    <cellStyle name="Note 6 3 5 8" xfId="10061"/>
    <cellStyle name="Note 6 3 6" xfId="10062"/>
    <cellStyle name="Note 6 3 6 2" xfId="10063"/>
    <cellStyle name="Note 6 3 6 3" xfId="10064"/>
    <cellStyle name="Note 6 3 6 4" xfId="10065"/>
    <cellStyle name="Note 6 3 6 5" xfId="10066"/>
    <cellStyle name="Note 6 3 6 6" xfId="10067"/>
    <cellStyle name="Note 6 3 6 7" xfId="10068"/>
    <cellStyle name="Note 6 3 6 8" xfId="10069"/>
    <cellStyle name="Note 6 3 7" xfId="10070"/>
    <cellStyle name="Note 6 3 8" xfId="10071"/>
    <cellStyle name="Note 6 3 9" xfId="10072"/>
    <cellStyle name="Note 6 4" xfId="10073"/>
    <cellStyle name="Note 6 4 10" xfId="10074"/>
    <cellStyle name="Note 6 4 11" xfId="18099"/>
    <cellStyle name="Note 6 4 11 10" xfId="38517"/>
    <cellStyle name="Note 6 4 11 11" xfId="40902"/>
    <cellStyle name="Note 6 4 11 2" xfId="18541"/>
    <cellStyle name="Note 6 4 11 2 2" xfId="26475"/>
    <cellStyle name="Note 6 4 11 2 3" xfId="29047"/>
    <cellStyle name="Note 6 4 11 2 4" xfId="31489"/>
    <cellStyle name="Note 6 4 11 2 5" xfId="33893"/>
    <cellStyle name="Note 6 4 11 2 6" xfId="36151"/>
    <cellStyle name="Note 6 4 11 2 7" xfId="21966"/>
    <cellStyle name="Note 6 4 11 2 8" xfId="38727"/>
    <cellStyle name="Note 6 4 11 2 9" xfId="41086"/>
    <cellStyle name="Note 6 4 11 3" xfId="20072"/>
    <cellStyle name="Note 6 4 11 3 2" xfId="28006"/>
    <cellStyle name="Note 6 4 11 3 3" xfId="30577"/>
    <cellStyle name="Note 6 4 11 3 4" xfId="33019"/>
    <cellStyle name="Note 6 4 11 3 5" xfId="35423"/>
    <cellStyle name="Note 6 4 11 3 6" xfId="37632"/>
    <cellStyle name="Note 6 4 11 3 7" xfId="24020"/>
    <cellStyle name="Note 6 4 11 3 8" xfId="40257"/>
    <cellStyle name="Note 6 4 11 3 9" xfId="42616"/>
    <cellStyle name="Note 6 4 11 4" xfId="20543"/>
    <cellStyle name="Note 6 4 11 4 2" xfId="28477"/>
    <cellStyle name="Note 6 4 11 4 3" xfId="31034"/>
    <cellStyle name="Note 6 4 11 4 4" xfId="33476"/>
    <cellStyle name="Note 6 4 11 4 5" xfId="35879"/>
    <cellStyle name="Note 6 4 11 4 6" xfId="38077"/>
    <cellStyle name="Note 6 4 11 4 7" xfId="31425"/>
    <cellStyle name="Note 6 4 11 4 8" xfId="40710"/>
    <cellStyle name="Note 6 4 11 4 9" xfId="43068"/>
    <cellStyle name="Note 6 4 11 5" xfId="26085"/>
    <cellStyle name="Note 6 4 11 6" xfId="28757"/>
    <cellStyle name="Note 6 4 11 7" xfId="31226"/>
    <cellStyle name="Note 6 4 11 8" xfId="33668"/>
    <cellStyle name="Note 6 4 11 9" xfId="23311"/>
    <cellStyle name="Note 6 4 2" xfId="10075"/>
    <cellStyle name="Note 6 4 2 2" xfId="10076"/>
    <cellStyle name="Note 6 4 2 3" xfId="10077"/>
    <cellStyle name="Note 6 4 3" xfId="10078"/>
    <cellStyle name="Note 6 4 4" xfId="10079"/>
    <cellStyle name="Note 6 4 5" xfId="10080"/>
    <cellStyle name="Note 6 4 6" xfId="10081"/>
    <cellStyle name="Note 6 4 7" xfId="10082"/>
    <cellStyle name="Note 6 4 8" xfId="10083"/>
    <cellStyle name="Note 6 4 9" xfId="10084"/>
    <cellStyle name="Note 6 5" xfId="10085"/>
    <cellStyle name="Note 6 5 2" xfId="10086"/>
    <cellStyle name="Note 6 5 3" xfId="10087"/>
    <cellStyle name="Note 6 5 4" xfId="10088"/>
    <cellStyle name="Note 6 5 5" xfId="10089"/>
    <cellStyle name="Note 6 5 6" xfId="10090"/>
    <cellStyle name="Note 6 5 7" xfId="10091"/>
    <cellStyle name="Note 6 5 8" xfId="10092"/>
    <cellStyle name="Note 6 5 9" xfId="18100"/>
    <cellStyle name="Note 6 5 9 10" xfId="38518"/>
    <cellStyle name="Note 6 5 9 11" xfId="40903"/>
    <cellStyle name="Note 6 5 9 2" xfId="19959"/>
    <cellStyle name="Note 6 5 9 2 2" xfId="27893"/>
    <cellStyle name="Note 6 5 9 2 3" xfId="30464"/>
    <cellStyle name="Note 6 5 9 2 4" xfId="32906"/>
    <cellStyle name="Note 6 5 9 2 5" xfId="35310"/>
    <cellStyle name="Note 6 5 9 2 6" xfId="37523"/>
    <cellStyle name="Note 6 5 9 2 7" xfId="24961"/>
    <cellStyle name="Note 6 5 9 2 8" xfId="40144"/>
    <cellStyle name="Note 6 5 9 2 9" xfId="42503"/>
    <cellStyle name="Note 6 5 9 3" xfId="18864"/>
    <cellStyle name="Note 6 5 9 3 2" xfId="26798"/>
    <cellStyle name="Note 6 5 9 3 3" xfId="29370"/>
    <cellStyle name="Note 6 5 9 3 4" xfId="31812"/>
    <cellStyle name="Note 6 5 9 3 5" xfId="34216"/>
    <cellStyle name="Note 6 5 9 3 6" xfId="36461"/>
    <cellStyle name="Note 6 5 9 3 7" xfId="24520"/>
    <cellStyle name="Note 6 5 9 3 8" xfId="39050"/>
    <cellStyle name="Note 6 5 9 3 9" xfId="41409"/>
    <cellStyle name="Note 6 5 9 4" xfId="20544"/>
    <cellStyle name="Note 6 5 9 4 2" xfId="28478"/>
    <cellStyle name="Note 6 5 9 4 3" xfId="31035"/>
    <cellStyle name="Note 6 5 9 4 4" xfId="33477"/>
    <cellStyle name="Note 6 5 9 4 5" xfId="35880"/>
    <cellStyle name="Note 6 5 9 4 6" xfId="38078"/>
    <cellStyle name="Note 6 5 9 4 7" xfId="24010"/>
    <cellStyle name="Note 6 5 9 4 8" xfId="40711"/>
    <cellStyle name="Note 6 5 9 4 9" xfId="43069"/>
    <cellStyle name="Note 6 5 9 5" xfId="26086"/>
    <cellStyle name="Note 6 5 9 6" xfId="28758"/>
    <cellStyle name="Note 6 5 9 7" xfId="31227"/>
    <cellStyle name="Note 6 5 9 8" xfId="33669"/>
    <cellStyle name="Note 6 5 9 9" xfId="28863"/>
    <cellStyle name="Note 6 6" xfId="10093"/>
    <cellStyle name="Note 6 6 2" xfId="10094"/>
    <cellStyle name="Note 6 6 3" xfId="10095"/>
    <cellStyle name="Note 6 6 4" xfId="10096"/>
    <cellStyle name="Note 6 6 5" xfId="10097"/>
    <cellStyle name="Note 6 6 6" xfId="10098"/>
    <cellStyle name="Note 6 6 7" xfId="10099"/>
    <cellStyle name="Note 6 6 8" xfId="10100"/>
    <cellStyle name="Note 6 6 9" xfId="18101"/>
    <cellStyle name="Note 6 6 9 10" xfId="38519"/>
    <cellStyle name="Note 6 6 9 11" xfId="40904"/>
    <cellStyle name="Note 6 6 9 2" xfId="18540"/>
    <cellStyle name="Note 6 6 9 2 2" xfId="26474"/>
    <cellStyle name="Note 6 6 9 2 3" xfId="29046"/>
    <cellStyle name="Note 6 6 9 2 4" xfId="31488"/>
    <cellStyle name="Note 6 6 9 2 5" xfId="33892"/>
    <cellStyle name="Note 6 6 9 2 6" xfId="36150"/>
    <cellStyle name="Note 6 6 9 2 7" xfId="21428"/>
    <cellStyle name="Note 6 6 9 2 8" xfId="38726"/>
    <cellStyle name="Note 6 6 9 2 9" xfId="41085"/>
    <cellStyle name="Note 6 6 9 3" xfId="18863"/>
    <cellStyle name="Note 6 6 9 3 2" xfId="26797"/>
    <cellStyle name="Note 6 6 9 3 3" xfId="29369"/>
    <cellStyle name="Note 6 6 9 3 4" xfId="31811"/>
    <cellStyle name="Note 6 6 9 3 5" xfId="34215"/>
    <cellStyle name="Note 6 6 9 3 6" xfId="36460"/>
    <cellStyle name="Note 6 6 9 3 7" xfId="23410"/>
    <cellStyle name="Note 6 6 9 3 8" xfId="39049"/>
    <cellStyle name="Note 6 6 9 3 9" xfId="41408"/>
    <cellStyle name="Note 6 6 9 4" xfId="20545"/>
    <cellStyle name="Note 6 6 9 4 2" xfId="28479"/>
    <cellStyle name="Note 6 6 9 4 3" xfId="31036"/>
    <cellStyle name="Note 6 6 9 4 4" xfId="33478"/>
    <cellStyle name="Note 6 6 9 4 5" xfId="35881"/>
    <cellStyle name="Note 6 6 9 4 6" xfId="38079"/>
    <cellStyle name="Note 6 6 9 4 7" xfId="36072"/>
    <cellStyle name="Note 6 6 9 4 8" xfId="40712"/>
    <cellStyle name="Note 6 6 9 4 9" xfId="43070"/>
    <cellStyle name="Note 6 6 9 5" xfId="26087"/>
    <cellStyle name="Note 6 6 9 6" xfId="28759"/>
    <cellStyle name="Note 6 6 9 7" xfId="31228"/>
    <cellStyle name="Note 6 6 9 8" xfId="33670"/>
    <cellStyle name="Note 6 6 9 9" xfId="21418"/>
    <cellStyle name="Note 6 7" xfId="10101"/>
    <cellStyle name="Note 6 7 2" xfId="10102"/>
    <cellStyle name="Note 6 7 3" xfId="10103"/>
    <cellStyle name="Note 6 7 4" xfId="10104"/>
    <cellStyle name="Note 6 7 5" xfId="10105"/>
    <cellStyle name="Note 6 7 6" xfId="10106"/>
    <cellStyle name="Note 6 7 7" xfId="10107"/>
    <cellStyle name="Note 6 7 8" xfId="10108"/>
    <cellStyle name="Note 6 8" xfId="10109"/>
    <cellStyle name="Note 6 8 2" xfId="10110"/>
    <cellStyle name="Note 6 8 3" xfId="10111"/>
    <cellStyle name="Note 6 8 4" xfId="10112"/>
    <cellStyle name="Note 6 8 5" xfId="10113"/>
    <cellStyle name="Note 6 8 6" xfId="10114"/>
    <cellStyle name="Note 6 8 7" xfId="10115"/>
    <cellStyle name="Note 6 8 8" xfId="10116"/>
    <cellStyle name="Note 6 9" xfId="10117"/>
    <cellStyle name="Note 7" xfId="249"/>
    <cellStyle name="Note 7 10" xfId="10119"/>
    <cellStyle name="Note 7 11" xfId="10120"/>
    <cellStyle name="Note 7 12" xfId="10121"/>
    <cellStyle name="Note 7 13" xfId="10122"/>
    <cellStyle name="Note 7 14" xfId="10123"/>
    <cellStyle name="Note 7 15" xfId="10124"/>
    <cellStyle name="Note 7 16" xfId="10125"/>
    <cellStyle name="Note 7 17" xfId="10126"/>
    <cellStyle name="Note 7 18" xfId="10118"/>
    <cellStyle name="Note 7 19" xfId="18102"/>
    <cellStyle name="Note 7 19 10" xfId="38520"/>
    <cellStyle name="Note 7 19 11" xfId="40905"/>
    <cellStyle name="Note 7 19 2" xfId="19954"/>
    <cellStyle name="Note 7 19 2 2" xfId="27888"/>
    <cellStyle name="Note 7 19 2 3" xfId="30459"/>
    <cellStyle name="Note 7 19 2 4" xfId="32901"/>
    <cellStyle name="Note 7 19 2 5" xfId="35305"/>
    <cellStyle name="Note 7 19 2 6" xfId="37518"/>
    <cellStyle name="Note 7 19 2 7" xfId="23570"/>
    <cellStyle name="Note 7 19 2 8" xfId="40139"/>
    <cellStyle name="Note 7 19 2 9" xfId="42498"/>
    <cellStyle name="Note 7 19 3" xfId="19753"/>
    <cellStyle name="Note 7 19 3 2" xfId="27687"/>
    <cellStyle name="Note 7 19 3 3" xfId="30259"/>
    <cellStyle name="Note 7 19 3 4" xfId="32701"/>
    <cellStyle name="Note 7 19 3 5" xfId="35105"/>
    <cellStyle name="Note 7 19 3 6" xfId="37340"/>
    <cellStyle name="Note 7 19 3 7" xfId="24947"/>
    <cellStyle name="Note 7 19 3 8" xfId="39939"/>
    <cellStyle name="Note 7 19 3 9" xfId="42298"/>
    <cellStyle name="Note 7 19 4" xfId="20546"/>
    <cellStyle name="Note 7 19 4 2" xfId="28480"/>
    <cellStyle name="Note 7 19 4 3" xfId="31037"/>
    <cellStyle name="Note 7 19 4 4" xfId="33479"/>
    <cellStyle name="Note 7 19 4 5" xfId="35882"/>
    <cellStyle name="Note 7 19 4 6" xfId="38080"/>
    <cellStyle name="Note 7 19 4 7" xfId="23842"/>
    <cellStyle name="Note 7 19 4 8" xfId="40713"/>
    <cellStyle name="Note 7 19 4 9" xfId="43071"/>
    <cellStyle name="Note 7 19 5" xfId="26088"/>
    <cellStyle name="Note 7 19 6" xfId="28760"/>
    <cellStyle name="Note 7 19 7" xfId="31229"/>
    <cellStyle name="Note 7 19 8" xfId="33671"/>
    <cellStyle name="Note 7 19 9" xfId="21540"/>
    <cellStyle name="Note 7 2" xfId="10127"/>
    <cellStyle name="Note 7 2 10" xfId="10128"/>
    <cellStyle name="Note 7 2 11" xfId="10129"/>
    <cellStyle name="Note 7 2 12" xfId="10130"/>
    <cellStyle name="Note 7 2 13" xfId="10131"/>
    <cellStyle name="Note 7 2 14" xfId="10132"/>
    <cellStyle name="Note 7 2 15" xfId="10133"/>
    <cellStyle name="Note 7 2 16" xfId="18103"/>
    <cellStyle name="Note 7 2 16 10" xfId="38521"/>
    <cellStyle name="Note 7 2 16 11" xfId="40906"/>
    <cellStyle name="Note 7 2 16 2" xfId="19958"/>
    <cellStyle name="Note 7 2 16 2 2" xfId="27892"/>
    <cellStyle name="Note 7 2 16 2 3" xfId="30463"/>
    <cellStyle name="Note 7 2 16 2 4" xfId="32905"/>
    <cellStyle name="Note 7 2 16 2 5" xfId="35309"/>
    <cellStyle name="Note 7 2 16 2 6" xfId="37522"/>
    <cellStyle name="Note 7 2 16 2 7" xfId="33801"/>
    <cellStyle name="Note 7 2 16 2 8" xfId="40143"/>
    <cellStyle name="Note 7 2 16 2 9" xfId="42502"/>
    <cellStyle name="Note 7 2 16 3" xfId="18655"/>
    <cellStyle name="Note 7 2 16 3 2" xfId="26589"/>
    <cellStyle name="Note 7 2 16 3 3" xfId="29161"/>
    <cellStyle name="Note 7 2 16 3 4" xfId="31603"/>
    <cellStyle name="Note 7 2 16 3 5" xfId="34007"/>
    <cellStyle name="Note 7 2 16 3 6" xfId="36259"/>
    <cellStyle name="Note 7 2 16 3 7" xfId="23373"/>
    <cellStyle name="Note 7 2 16 3 8" xfId="38841"/>
    <cellStyle name="Note 7 2 16 3 9" xfId="41200"/>
    <cellStyle name="Note 7 2 16 4" xfId="20547"/>
    <cellStyle name="Note 7 2 16 4 2" xfId="28481"/>
    <cellStyle name="Note 7 2 16 4 3" xfId="31038"/>
    <cellStyle name="Note 7 2 16 4 4" xfId="33480"/>
    <cellStyle name="Note 7 2 16 4 5" xfId="35883"/>
    <cellStyle name="Note 7 2 16 4 6" xfId="38081"/>
    <cellStyle name="Note 7 2 16 4 7" xfId="21513"/>
    <cellStyle name="Note 7 2 16 4 8" xfId="40714"/>
    <cellStyle name="Note 7 2 16 4 9" xfId="43072"/>
    <cellStyle name="Note 7 2 16 5" xfId="26089"/>
    <cellStyle name="Note 7 2 16 6" xfId="28761"/>
    <cellStyle name="Note 7 2 16 7" xfId="31230"/>
    <cellStyle name="Note 7 2 16 8" xfId="33672"/>
    <cellStyle name="Note 7 2 16 9" xfId="23312"/>
    <cellStyle name="Note 7 2 2" xfId="10134"/>
    <cellStyle name="Note 7 2 2 2" xfId="10135"/>
    <cellStyle name="Note 7 2 2 3" xfId="10136"/>
    <cellStyle name="Note 7 2 2 4" xfId="10137"/>
    <cellStyle name="Note 7 2 2 5" xfId="10138"/>
    <cellStyle name="Note 7 2 2 6" xfId="10139"/>
    <cellStyle name="Note 7 2 2 7" xfId="10140"/>
    <cellStyle name="Note 7 2 2 8" xfId="10141"/>
    <cellStyle name="Note 7 2 2 9" xfId="10142"/>
    <cellStyle name="Note 7 2 3" xfId="10143"/>
    <cellStyle name="Note 7 2 3 2" xfId="10144"/>
    <cellStyle name="Note 7 2 3 3" xfId="10145"/>
    <cellStyle name="Note 7 2 3 4" xfId="10146"/>
    <cellStyle name="Note 7 2 3 5" xfId="10147"/>
    <cellStyle name="Note 7 2 3 6" xfId="10148"/>
    <cellStyle name="Note 7 2 3 7" xfId="10149"/>
    <cellStyle name="Note 7 2 3 8" xfId="10150"/>
    <cellStyle name="Note 7 2 4" xfId="10151"/>
    <cellStyle name="Note 7 2 4 2" xfId="10152"/>
    <cellStyle name="Note 7 2 4 3" xfId="10153"/>
    <cellStyle name="Note 7 2 4 4" xfId="10154"/>
    <cellStyle name="Note 7 2 4 5" xfId="10155"/>
    <cellStyle name="Note 7 2 4 6" xfId="10156"/>
    <cellStyle name="Note 7 2 4 7" xfId="10157"/>
    <cellStyle name="Note 7 2 4 8" xfId="10158"/>
    <cellStyle name="Note 7 2 5" xfId="10159"/>
    <cellStyle name="Note 7 2 5 2" xfId="10160"/>
    <cellStyle name="Note 7 2 5 3" xfId="10161"/>
    <cellStyle name="Note 7 2 5 4" xfId="10162"/>
    <cellStyle name="Note 7 2 5 5" xfId="10163"/>
    <cellStyle name="Note 7 2 5 6" xfId="10164"/>
    <cellStyle name="Note 7 2 5 7" xfId="10165"/>
    <cellStyle name="Note 7 2 5 8" xfId="10166"/>
    <cellStyle name="Note 7 2 6" xfId="10167"/>
    <cellStyle name="Note 7 2 6 2" xfId="10168"/>
    <cellStyle name="Note 7 2 6 3" xfId="10169"/>
    <cellStyle name="Note 7 2 6 4" xfId="10170"/>
    <cellStyle name="Note 7 2 6 5" xfId="10171"/>
    <cellStyle name="Note 7 2 6 6" xfId="10172"/>
    <cellStyle name="Note 7 2 6 7" xfId="10173"/>
    <cellStyle name="Note 7 2 6 8" xfId="10174"/>
    <cellStyle name="Note 7 2 7" xfId="10175"/>
    <cellStyle name="Note 7 2 8" xfId="10176"/>
    <cellStyle name="Note 7 2 9" xfId="10177"/>
    <cellStyle name="Note 7 20" xfId="18349"/>
    <cellStyle name="Note 7 20 2" xfId="18431"/>
    <cellStyle name="Note 7 20 2 2" xfId="26365"/>
    <cellStyle name="Note 7 20 3" xfId="20720"/>
    <cellStyle name="Note 7 20 4" xfId="26283"/>
    <cellStyle name="Note 7 21" xfId="18390"/>
    <cellStyle name="Note 7 21 2" xfId="26324"/>
    <cellStyle name="Note 7 22" xfId="18481"/>
    <cellStyle name="Note 7 22 2" xfId="26415"/>
    <cellStyle name="Note 7 23" xfId="20679"/>
    <cellStyle name="Note 7 24" xfId="20776"/>
    <cellStyle name="Note 7 3" xfId="10178"/>
    <cellStyle name="Note 7 3 10" xfId="10179"/>
    <cellStyle name="Note 7 3 11" xfId="10180"/>
    <cellStyle name="Note 7 3 12" xfId="10181"/>
    <cellStyle name="Note 7 3 13" xfId="10182"/>
    <cellStyle name="Note 7 3 14" xfId="10183"/>
    <cellStyle name="Note 7 3 15" xfId="10184"/>
    <cellStyle name="Note 7 3 16" xfId="18104"/>
    <cellStyle name="Note 7 3 16 10" xfId="38522"/>
    <cellStyle name="Note 7 3 16 11" xfId="40907"/>
    <cellStyle name="Note 7 3 16 2" xfId="18539"/>
    <cellStyle name="Note 7 3 16 2 2" xfId="26473"/>
    <cellStyle name="Note 7 3 16 2 3" xfId="29045"/>
    <cellStyle name="Note 7 3 16 2 4" xfId="31487"/>
    <cellStyle name="Note 7 3 16 2 5" xfId="33891"/>
    <cellStyle name="Note 7 3 16 2 6" xfId="36149"/>
    <cellStyle name="Note 7 3 16 2 7" xfId="25336"/>
    <cellStyle name="Note 7 3 16 2 8" xfId="38725"/>
    <cellStyle name="Note 7 3 16 2 9" xfId="41084"/>
    <cellStyle name="Note 7 3 16 3" xfId="20281"/>
    <cellStyle name="Note 7 3 16 3 2" xfId="28215"/>
    <cellStyle name="Note 7 3 16 3 3" xfId="30786"/>
    <cellStyle name="Note 7 3 16 3 4" xfId="33228"/>
    <cellStyle name="Note 7 3 16 3 5" xfId="35632"/>
    <cellStyle name="Note 7 3 16 3 6" xfId="37836"/>
    <cellStyle name="Note 7 3 16 3 7" xfId="24000"/>
    <cellStyle name="Note 7 3 16 3 8" xfId="40466"/>
    <cellStyle name="Note 7 3 16 3 9" xfId="42825"/>
    <cellStyle name="Note 7 3 16 4" xfId="20548"/>
    <cellStyle name="Note 7 3 16 4 2" xfId="28482"/>
    <cellStyle name="Note 7 3 16 4 3" xfId="31039"/>
    <cellStyle name="Note 7 3 16 4 4" xfId="33481"/>
    <cellStyle name="Note 7 3 16 4 5" xfId="35884"/>
    <cellStyle name="Note 7 3 16 4 6" xfId="38082"/>
    <cellStyle name="Note 7 3 16 4 7" xfId="26246"/>
    <cellStyle name="Note 7 3 16 4 8" xfId="40715"/>
    <cellStyle name="Note 7 3 16 4 9" xfId="43073"/>
    <cellStyle name="Note 7 3 16 5" xfId="26090"/>
    <cellStyle name="Note 7 3 16 6" xfId="28762"/>
    <cellStyle name="Note 7 3 16 7" xfId="31231"/>
    <cellStyle name="Note 7 3 16 8" xfId="33673"/>
    <cellStyle name="Note 7 3 16 9" xfId="24314"/>
    <cellStyle name="Note 7 3 2" xfId="10185"/>
    <cellStyle name="Note 7 3 2 2" xfId="10186"/>
    <cellStyle name="Note 7 3 2 3" xfId="10187"/>
    <cellStyle name="Note 7 3 2 4" xfId="10188"/>
    <cellStyle name="Note 7 3 2 5" xfId="10189"/>
    <cellStyle name="Note 7 3 2 6" xfId="10190"/>
    <cellStyle name="Note 7 3 2 7" xfId="10191"/>
    <cellStyle name="Note 7 3 2 8" xfId="10192"/>
    <cellStyle name="Note 7 3 2 9" xfId="10193"/>
    <cellStyle name="Note 7 3 3" xfId="10194"/>
    <cellStyle name="Note 7 3 3 2" xfId="10195"/>
    <cellStyle name="Note 7 3 3 3" xfId="10196"/>
    <cellStyle name="Note 7 3 3 4" xfId="10197"/>
    <cellStyle name="Note 7 3 3 5" xfId="10198"/>
    <cellStyle name="Note 7 3 3 6" xfId="10199"/>
    <cellStyle name="Note 7 3 3 7" xfId="10200"/>
    <cellStyle name="Note 7 3 3 8" xfId="10201"/>
    <cellStyle name="Note 7 3 4" xfId="10202"/>
    <cellStyle name="Note 7 3 4 2" xfId="10203"/>
    <cellStyle name="Note 7 3 4 3" xfId="10204"/>
    <cellStyle name="Note 7 3 4 4" xfId="10205"/>
    <cellStyle name="Note 7 3 4 5" xfId="10206"/>
    <cellStyle name="Note 7 3 4 6" xfId="10207"/>
    <cellStyle name="Note 7 3 4 7" xfId="10208"/>
    <cellStyle name="Note 7 3 4 8" xfId="10209"/>
    <cellStyle name="Note 7 3 5" xfId="10210"/>
    <cellStyle name="Note 7 3 5 2" xfId="10211"/>
    <cellStyle name="Note 7 3 5 3" xfId="10212"/>
    <cellStyle name="Note 7 3 5 4" xfId="10213"/>
    <cellStyle name="Note 7 3 5 5" xfId="10214"/>
    <cellStyle name="Note 7 3 5 6" xfId="10215"/>
    <cellStyle name="Note 7 3 5 7" xfId="10216"/>
    <cellStyle name="Note 7 3 5 8" xfId="10217"/>
    <cellStyle name="Note 7 3 6" xfId="10218"/>
    <cellStyle name="Note 7 3 6 2" xfId="10219"/>
    <cellStyle name="Note 7 3 6 3" xfId="10220"/>
    <cellStyle name="Note 7 3 6 4" xfId="10221"/>
    <cellStyle name="Note 7 3 6 5" xfId="10222"/>
    <cellStyle name="Note 7 3 6 6" xfId="10223"/>
    <cellStyle name="Note 7 3 6 7" xfId="10224"/>
    <cellStyle name="Note 7 3 6 8" xfId="10225"/>
    <cellStyle name="Note 7 3 7" xfId="10226"/>
    <cellStyle name="Note 7 3 8" xfId="10227"/>
    <cellStyle name="Note 7 3 9" xfId="10228"/>
    <cellStyle name="Note 7 4" xfId="10229"/>
    <cellStyle name="Note 7 4 10" xfId="10230"/>
    <cellStyle name="Note 7 4 11" xfId="18105"/>
    <cellStyle name="Note 7 4 11 10" xfId="38523"/>
    <cellStyle name="Note 7 4 11 11" xfId="40908"/>
    <cellStyle name="Note 7 4 11 2" xfId="19957"/>
    <cellStyle name="Note 7 4 11 2 2" xfId="27891"/>
    <cellStyle name="Note 7 4 11 2 3" xfId="30462"/>
    <cellStyle name="Note 7 4 11 2 4" xfId="32904"/>
    <cellStyle name="Note 7 4 11 2 5" xfId="35308"/>
    <cellStyle name="Note 7 4 11 2 6" xfId="37521"/>
    <cellStyle name="Note 7 4 11 2 7" xfId="24280"/>
    <cellStyle name="Note 7 4 11 2 8" xfId="40142"/>
    <cellStyle name="Note 7 4 11 2 9" xfId="42501"/>
    <cellStyle name="Note 7 4 11 3" xfId="18657"/>
    <cellStyle name="Note 7 4 11 3 2" xfId="26591"/>
    <cellStyle name="Note 7 4 11 3 3" xfId="29163"/>
    <cellStyle name="Note 7 4 11 3 4" xfId="31605"/>
    <cellStyle name="Note 7 4 11 3 5" xfId="34009"/>
    <cellStyle name="Note 7 4 11 3 6" xfId="36261"/>
    <cellStyle name="Note 7 4 11 3 7" xfId="23374"/>
    <cellStyle name="Note 7 4 11 3 8" xfId="38843"/>
    <cellStyle name="Note 7 4 11 3 9" xfId="41202"/>
    <cellStyle name="Note 7 4 11 4" xfId="20549"/>
    <cellStyle name="Note 7 4 11 4 2" xfId="28483"/>
    <cellStyle name="Note 7 4 11 4 3" xfId="31040"/>
    <cellStyle name="Note 7 4 11 4 4" xfId="33482"/>
    <cellStyle name="Note 7 4 11 4 5" xfId="35885"/>
    <cellStyle name="Note 7 4 11 4 6" xfId="38083"/>
    <cellStyle name="Note 7 4 11 4 7" xfId="22364"/>
    <cellStyle name="Note 7 4 11 4 8" xfId="40716"/>
    <cellStyle name="Note 7 4 11 4 9" xfId="43074"/>
    <cellStyle name="Note 7 4 11 5" xfId="26091"/>
    <cellStyle name="Note 7 4 11 6" xfId="28763"/>
    <cellStyle name="Note 7 4 11 7" xfId="31232"/>
    <cellStyle name="Note 7 4 11 8" xfId="33674"/>
    <cellStyle name="Note 7 4 11 9" xfId="24203"/>
    <cellStyle name="Note 7 4 2" xfId="10231"/>
    <cellStyle name="Note 7 4 2 2" xfId="10232"/>
    <cellStyle name="Note 7 4 2 3" xfId="10233"/>
    <cellStyle name="Note 7 4 3" xfId="10234"/>
    <cellStyle name="Note 7 4 4" xfId="10235"/>
    <cellStyle name="Note 7 4 5" xfId="10236"/>
    <cellStyle name="Note 7 4 6" xfId="10237"/>
    <cellStyle name="Note 7 4 7" xfId="10238"/>
    <cellStyle name="Note 7 4 8" xfId="10239"/>
    <cellStyle name="Note 7 4 9" xfId="10240"/>
    <cellStyle name="Note 7 5" xfId="10241"/>
    <cellStyle name="Note 7 5 2" xfId="10242"/>
    <cellStyle name="Note 7 5 3" xfId="10243"/>
    <cellStyle name="Note 7 5 4" xfId="10244"/>
    <cellStyle name="Note 7 5 5" xfId="10245"/>
    <cellStyle name="Note 7 5 6" xfId="10246"/>
    <cellStyle name="Note 7 5 7" xfId="10247"/>
    <cellStyle name="Note 7 5 8" xfId="10248"/>
    <cellStyle name="Note 7 5 9" xfId="18106"/>
    <cellStyle name="Note 7 5 9 10" xfId="38524"/>
    <cellStyle name="Note 7 5 9 11" xfId="40909"/>
    <cellStyle name="Note 7 5 9 2" xfId="18538"/>
    <cellStyle name="Note 7 5 9 2 2" xfId="26472"/>
    <cellStyle name="Note 7 5 9 2 3" xfId="29044"/>
    <cellStyle name="Note 7 5 9 2 4" xfId="31486"/>
    <cellStyle name="Note 7 5 9 2 5" xfId="33890"/>
    <cellStyle name="Note 7 5 9 2 6" xfId="36148"/>
    <cellStyle name="Note 7 5 9 2 7" xfId="23349"/>
    <cellStyle name="Note 7 5 9 2 8" xfId="38724"/>
    <cellStyle name="Note 7 5 9 2 9" xfId="41083"/>
    <cellStyle name="Note 7 5 9 3" xfId="19885"/>
    <cellStyle name="Note 7 5 9 3 2" xfId="27819"/>
    <cellStyle name="Note 7 5 9 3 3" xfId="30391"/>
    <cellStyle name="Note 7 5 9 3 4" xfId="32833"/>
    <cellStyle name="Note 7 5 9 3 5" xfId="35237"/>
    <cellStyle name="Note 7 5 9 3 6" xfId="37471"/>
    <cellStyle name="Note 7 5 9 3 7" xfId="24372"/>
    <cellStyle name="Note 7 5 9 3 8" xfId="40071"/>
    <cellStyle name="Note 7 5 9 3 9" xfId="42430"/>
    <cellStyle name="Note 7 5 9 4" xfId="20550"/>
    <cellStyle name="Note 7 5 9 4 2" xfId="28484"/>
    <cellStyle name="Note 7 5 9 4 3" xfId="31041"/>
    <cellStyle name="Note 7 5 9 4 4" xfId="33483"/>
    <cellStyle name="Note 7 5 9 4 5" xfId="35886"/>
    <cellStyle name="Note 7 5 9 4 6" xfId="38084"/>
    <cellStyle name="Note 7 5 9 4 7" xfId="25015"/>
    <cellStyle name="Note 7 5 9 4 8" xfId="40717"/>
    <cellStyle name="Note 7 5 9 4 9" xfId="43075"/>
    <cellStyle name="Note 7 5 9 5" xfId="26092"/>
    <cellStyle name="Note 7 5 9 6" xfId="28764"/>
    <cellStyle name="Note 7 5 9 7" xfId="31233"/>
    <cellStyle name="Note 7 5 9 8" xfId="33675"/>
    <cellStyle name="Note 7 5 9 9" xfId="23313"/>
    <cellStyle name="Note 7 6" xfId="10249"/>
    <cellStyle name="Note 7 6 2" xfId="10250"/>
    <cellStyle name="Note 7 6 3" xfId="10251"/>
    <cellStyle name="Note 7 6 4" xfId="10252"/>
    <cellStyle name="Note 7 6 5" xfId="10253"/>
    <cellStyle name="Note 7 6 6" xfId="10254"/>
    <cellStyle name="Note 7 6 7" xfId="10255"/>
    <cellStyle name="Note 7 6 8" xfId="10256"/>
    <cellStyle name="Note 7 6 9" xfId="18107"/>
    <cellStyle name="Note 7 6 9 10" xfId="38525"/>
    <cellStyle name="Note 7 6 9 11" xfId="40910"/>
    <cellStyle name="Note 7 6 9 2" xfId="19956"/>
    <cellStyle name="Note 7 6 9 2 2" xfId="27890"/>
    <cellStyle name="Note 7 6 9 2 3" xfId="30461"/>
    <cellStyle name="Note 7 6 9 2 4" xfId="32903"/>
    <cellStyle name="Note 7 6 9 2 5" xfId="35307"/>
    <cellStyle name="Note 7 6 9 2 6" xfId="37520"/>
    <cellStyle name="Note 7 6 9 2 7" xfId="22091"/>
    <cellStyle name="Note 7 6 9 2 8" xfId="40141"/>
    <cellStyle name="Note 7 6 9 2 9" xfId="42500"/>
    <cellStyle name="Note 7 6 9 3" xfId="19754"/>
    <cellStyle name="Note 7 6 9 3 2" xfId="27688"/>
    <cellStyle name="Note 7 6 9 3 3" xfId="30260"/>
    <cellStyle name="Note 7 6 9 3 4" xfId="32702"/>
    <cellStyle name="Note 7 6 9 3 5" xfId="35106"/>
    <cellStyle name="Note 7 6 9 3 6" xfId="37341"/>
    <cellStyle name="Note 7 6 9 3 7" xfId="24555"/>
    <cellStyle name="Note 7 6 9 3 8" xfId="39940"/>
    <cellStyle name="Note 7 6 9 3 9" xfId="42299"/>
    <cellStyle name="Note 7 6 9 4" xfId="20551"/>
    <cellStyle name="Note 7 6 9 4 2" xfId="28485"/>
    <cellStyle name="Note 7 6 9 4 3" xfId="31042"/>
    <cellStyle name="Note 7 6 9 4 4" xfId="33484"/>
    <cellStyle name="Note 7 6 9 4 5" xfId="35887"/>
    <cellStyle name="Note 7 6 9 4 6" xfId="38085"/>
    <cellStyle name="Note 7 6 9 4 7" xfId="31372"/>
    <cellStyle name="Note 7 6 9 4 8" xfId="40718"/>
    <cellStyle name="Note 7 6 9 4 9" xfId="43076"/>
    <cellStyle name="Note 7 6 9 5" xfId="26093"/>
    <cellStyle name="Note 7 6 9 6" xfId="28765"/>
    <cellStyle name="Note 7 6 9 7" xfId="31234"/>
    <cellStyle name="Note 7 6 9 8" xfId="33676"/>
    <cellStyle name="Note 7 6 9 9" xfId="20892"/>
    <cellStyle name="Note 7 7" xfId="10257"/>
    <cellStyle name="Note 7 7 2" xfId="10258"/>
    <cellStyle name="Note 7 7 3" xfId="10259"/>
    <cellStyle name="Note 7 7 4" xfId="10260"/>
    <cellStyle name="Note 7 7 5" xfId="10261"/>
    <cellStyle name="Note 7 7 6" xfId="10262"/>
    <cellStyle name="Note 7 7 7" xfId="10263"/>
    <cellStyle name="Note 7 7 8" xfId="10264"/>
    <cellStyle name="Note 7 8" xfId="10265"/>
    <cellStyle name="Note 7 8 2" xfId="10266"/>
    <cellStyle name="Note 7 8 3" xfId="10267"/>
    <cellStyle name="Note 7 8 4" xfId="10268"/>
    <cellStyle name="Note 7 8 5" xfId="10269"/>
    <cellStyle name="Note 7 8 6" xfId="10270"/>
    <cellStyle name="Note 7 8 7" xfId="10271"/>
    <cellStyle name="Note 7 8 8" xfId="10272"/>
    <cellStyle name="Note 7 9" xfId="10273"/>
    <cellStyle name="Note 8" xfId="10274"/>
    <cellStyle name="Note 8 10" xfId="10275"/>
    <cellStyle name="Note 8 11" xfId="10276"/>
    <cellStyle name="Note 8 12" xfId="10277"/>
    <cellStyle name="Note 8 13" xfId="10278"/>
    <cellStyle name="Note 8 14" xfId="10279"/>
    <cellStyle name="Note 8 15" xfId="10280"/>
    <cellStyle name="Note 8 16" xfId="10281"/>
    <cellStyle name="Note 8 17" xfId="10282"/>
    <cellStyle name="Note 8 18" xfId="18108"/>
    <cellStyle name="Note 8 18 10" xfId="38526"/>
    <cellStyle name="Note 8 18 11" xfId="40911"/>
    <cellStyle name="Note 8 18 2" xfId="18537"/>
    <cellStyle name="Note 8 18 2 2" xfId="26471"/>
    <cellStyle name="Note 8 18 2 3" xfId="29043"/>
    <cellStyle name="Note 8 18 2 4" xfId="31485"/>
    <cellStyle name="Note 8 18 2 5" xfId="33889"/>
    <cellStyle name="Note 8 18 2 6" xfId="36147"/>
    <cellStyle name="Note 8 18 2 7" xfId="21544"/>
    <cellStyle name="Note 8 18 2 8" xfId="38723"/>
    <cellStyle name="Note 8 18 2 9" xfId="41082"/>
    <cellStyle name="Note 8 18 3" xfId="19881"/>
    <cellStyle name="Note 8 18 3 2" xfId="27815"/>
    <cellStyle name="Note 8 18 3 3" xfId="30387"/>
    <cellStyle name="Note 8 18 3 4" xfId="32829"/>
    <cellStyle name="Note 8 18 3 5" xfId="35233"/>
    <cellStyle name="Note 8 18 3 6" xfId="37467"/>
    <cellStyle name="Note 8 18 3 7" xfId="24561"/>
    <cellStyle name="Note 8 18 3 8" xfId="40067"/>
    <cellStyle name="Note 8 18 3 9" xfId="42426"/>
    <cellStyle name="Note 8 18 4" xfId="20552"/>
    <cellStyle name="Note 8 18 4 2" xfId="28486"/>
    <cellStyle name="Note 8 18 4 3" xfId="31043"/>
    <cellStyle name="Note 8 18 4 4" xfId="33485"/>
    <cellStyle name="Note 8 18 4 5" xfId="35888"/>
    <cellStyle name="Note 8 18 4 6" xfId="38086"/>
    <cellStyle name="Note 8 18 4 7" xfId="24067"/>
    <cellStyle name="Note 8 18 4 8" xfId="40719"/>
    <cellStyle name="Note 8 18 4 9" xfId="43077"/>
    <cellStyle name="Note 8 18 5" xfId="26094"/>
    <cellStyle name="Note 8 18 6" xfId="28766"/>
    <cellStyle name="Note 8 18 7" xfId="31235"/>
    <cellStyle name="Note 8 18 8" xfId="33677"/>
    <cellStyle name="Note 8 18 9" xfId="21178"/>
    <cellStyle name="Note 8 2" xfId="10283"/>
    <cellStyle name="Note 8 2 10" xfId="10284"/>
    <cellStyle name="Note 8 2 11" xfId="10285"/>
    <cellStyle name="Note 8 2 12" xfId="10286"/>
    <cellStyle name="Note 8 2 13" xfId="10287"/>
    <cellStyle name="Note 8 2 14" xfId="10288"/>
    <cellStyle name="Note 8 2 15" xfId="10289"/>
    <cellStyle name="Note 8 2 16" xfId="18109"/>
    <cellStyle name="Note 8 2 16 10" xfId="38527"/>
    <cellStyle name="Note 8 2 16 11" xfId="40912"/>
    <cellStyle name="Note 8 2 16 2" xfId="19955"/>
    <cellStyle name="Note 8 2 16 2 2" xfId="27889"/>
    <cellStyle name="Note 8 2 16 2 3" xfId="30460"/>
    <cellStyle name="Note 8 2 16 2 4" xfId="32902"/>
    <cellStyle name="Note 8 2 16 2 5" xfId="35306"/>
    <cellStyle name="Note 8 2 16 2 6" xfId="37519"/>
    <cellStyle name="Note 8 2 16 2 7" xfId="22092"/>
    <cellStyle name="Note 8 2 16 2 8" xfId="40140"/>
    <cellStyle name="Note 8 2 16 2 9" xfId="42499"/>
    <cellStyle name="Note 8 2 16 3" xfId="20071"/>
    <cellStyle name="Note 8 2 16 3 2" xfId="28005"/>
    <cellStyle name="Note 8 2 16 3 3" xfId="30576"/>
    <cellStyle name="Note 8 2 16 3 4" xfId="33018"/>
    <cellStyle name="Note 8 2 16 3 5" xfId="35422"/>
    <cellStyle name="Note 8 2 16 3 6" xfId="37631"/>
    <cellStyle name="Note 8 2 16 3 7" xfId="20838"/>
    <cellStyle name="Note 8 2 16 3 8" xfId="40256"/>
    <cellStyle name="Note 8 2 16 3 9" xfId="42615"/>
    <cellStyle name="Note 8 2 16 4" xfId="20553"/>
    <cellStyle name="Note 8 2 16 4 2" xfId="28487"/>
    <cellStyle name="Note 8 2 16 4 3" xfId="31044"/>
    <cellStyle name="Note 8 2 16 4 4" xfId="33486"/>
    <cellStyle name="Note 8 2 16 4 5" xfId="35889"/>
    <cellStyle name="Note 8 2 16 4 6" xfId="38087"/>
    <cellStyle name="Note 8 2 16 4 7" xfId="25391"/>
    <cellStyle name="Note 8 2 16 4 8" xfId="40720"/>
    <cellStyle name="Note 8 2 16 4 9" xfId="43078"/>
    <cellStyle name="Note 8 2 16 5" xfId="26095"/>
    <cellStyle name="Note 8 2 16 6" xfId="28767"/>
    <cellStyle name="Note 8 2 16 7" xfId="31236"/>
    <cellStyle name="Note 8 2 16 8" xfId="33678"/>
    <cellStyle name="Note 8 2 16 9" xfId="23314"/>
    <cellStyle name="Note 8 2 2" xfId="10290"/>
    <cellStyle name="Note 8 2 2 2" xfId="10291"/>
    <cellStyle name="Note 8 2 2 3" xfId="10292"/>
    <cellStyle name="Note 8 2 2 4" xfId="10293"/>
    <cellStyle name="Note 8 2 2 5" xfId="10294"/>
    <cellStyle name="Note 8 2 2 6" xfId="10295"/>
    <cellStyle name="Note 8 2 2 7" xfId="10296"/>
    <cellStyle name="Note 8 2 2 8" xfId="10297"/>
    <cellStyle name="Note 8 2 2 9" xfId="10298"/>
    <cellStyle name="Note 8 2 3" xfId="10299"/>
    <cellStyle name="Note 8 2 3 2" xfId="10300"/>
    <cellStyle name="Note 8 2 3 3" xfId="10301"/>
    <cellStyle name="Note 8 2 3 4" xfId="10302"/>
    <cellStyle name="Note 8 2 3 5" xfId="10303"/>
    <cellStyle name="Note 8 2 3 6" xfId="10304"/>
    <cellStyle name="Note 8 2 3 7" xfId="10305"/>
    <cellStyle name="Note 8 2 3 8" xfId="10306"/>
    <cellStyle name="Note 8 2 4" xfId="10307"/>
    <cellStyle name="Note 8 2 4 2" xfId="10308"/>
    <cellStyle name="Note 8 2 4 3" xfId="10309"/>
    <cellStyle name="Note 8 2 4 4" xfId="10310"/>
    <cellStyle name="Note 8 2 4 5" xfId="10311"/>
    <cellStyle name="Note 8 2 4 6" xfId="10312"/>
    <cellStyle name="Note 8 2 4 7" xfId="10313"/>
    <cellStyle name="Note 8 2 4 8" xfId="10314"/>
    <cellStyle name="Note 8 2 5" xfId="10315"/>
    <cellStyle name="Note 8 2 5 2" xfId="10316"/>
    <cellStyle name="Note 8 2 5 3" xfId="10317"/>
    <cellStyle name="Note 8 2 5 4" xfId="10318"/>
    <cellStyle name="Note 8 2 5 5" xfId="10319"/>
    <cellStyle name="Note 8 2 5 6" xfId="10320"/>
    <cellStyle name="Note 8 2 5 7" xfId="10321"/>
    <cellStyle name="Note 8 2 5 8" xfId="10322"/>
    <cellStyle name="Note 8 2 6" xfId="10323"/>
    <cellStyle name="Note 8 2 6 2" xfId="10324"/>
    <cellStyle name="Note 8 2 6 3" xfId="10325"/>
    <cellStyle name="Note 8 2 6 4" xfId="10326"/>
    <cellStyle name="Note 8 2 6 5" xfId="10327"/>
    <cellStyle name="Note 8 2 6 6" xfId="10328"/>
    <cellStyle name="Note 8 2 6 7" xfId="10329"/>
    <cellStyle name="Note 8 2 6 8" xfId="10330"/>
    <cellStyle name="Note 8 2 7" xfId="10331"/>
    <cellStyle name="Note 8 2 8" xfId="10332"/>
    <cellStyle name="Note 8 2 9" xfId="10333"/>
    <cellStyle name="Note 8 3" xfId="10334"/>
    <cellStyle name="Note 8 3 10" xfId="10335"/>
    <cellStyle name="Note 8 3 11" xfId="10336"/>
    <cellStyle name="Note 8 3 12" xfId="10337"/>
    <cellStyle name="Note 8 3 13" xfId="10338"/>
    <cellStyle name="Note 8 3 14" xfId="10339"/>
    <cellStyle name="Note 8 3 15" xfId="10340"/>
    <cellStyle name="Note 8 3 16" xfId="18110"/>
    <cellStyle name="Note 8 3 16 10" xfId="38528"/>
    <cellStyle name="Note 8 3 16 11" xfId="40913"/>
    <cellStyle name="Note 8 3 16 2" xfId="18536"/>
    <cellStyle name="Note 8 3 16 2 2" xfId="26470"/>
    <cellStyle name="Note 8 3 16 2 3" xfId="29042"/>
    <cellStyle name="Note 8 3 16 2 4" xfId="31484"/>
    <cellStyle name="Note 8 3 16 2 5" xfId="33888"/>
    <cellStyle name="Note 8 3 16 2 6" xfId="36146"/>
    <cellStyle name="Note 8 3 16 2 7" xfId="24215"/>
    <cellStyle name="Note 8 3 16 2 8" xfId="38722"/>
    <cellStyle name="Note 8 3 16 2 9" xfId="41081"/>
    <cellStyle name="Note 8 3 16 3" xfId="20286"/>
    <cellStyle name="Note 8 3 16 3 2" xfId="28220"/>
    <cellStyle name="Note 8 3 16 3 3" xfId="30791"/>
    <cellStyle name="Note 8 3 16 3 4" xfId="33233"/>
    <cellStyle name="Note 8 3 16 3 5" xfId="35637"/>
    <cellStyle name="Note 8 3 16 3 6" xfId="37839"/>
    <cellStyle name="Note 8 3 16 3 7" xfId="21074"/>
    <cellStyle name="Note 8 3 16 3 8" xfId="40471"/>
    <cellStyle name="Note 8 3 16 3 9" xfId="42830"/>
    <cellStyle name="Note 8 3 16 4" xfId="20554"/>
    <cellStyle name="Note 8 3 16 4 2" xfId="28488"/>
    <cellStyle name="Note 8 3 16 4 3" xfId="31045"/>
    <cellStyle name="Note 8 3 16 4 4" xfId="33487"/>
    <cellStyle name="Note 8 3 16 4 5" xfId="35890"/>
    <cellStyle name="Note 8 3 16 4 6" xfId="38088"/>
    <cellStyle name="Note 8 3 16 4 7" xfId="20859"/>
    <cellStyle name="Note 8 3 16 4 8" xfId="40721"/>
    <cellStyle name="Note 8 3 16 4 9" xfId="43079"/>
    <cellStyle name="Note 8 3 16 5" xfId="26096"/>
    <cellStyle name="Note 8 3 16 6" xfId="28768"/>
    <cellStyle name="Note 8 3 16 7" xfId="31237"/>
    <cellStyle name="Note 8 3 16 8" xfId="33679"/>
    <cellStyle name="Note 8 3 16 9" xfId="21943"/>
    <cellStyle name="Note 8 3 2" xfId="10341"/>
    <cellStyle name="Note 8 3 2 2" xfId="10342"/>
    <cellStyle name="Note 8 3 2 3" xfId="10343"/>
    <cellStyle name="Note 8 3 2 4" xfId="10344"/>
    <cellStyle name="Note 8 3 2 5" xfId="10345"/>
    <cellStyle name="Note 8 3 2 6" xfId="10346"/>
    <cellStyle name="Note 8 3 2 7" xfId="10347"/>
    <cellStyle name="Note 8 3 2 8" xfId="10348"/>
    <cellStyle name="Note 8 3 2 9" xfId="10349"/>
    <cellStyle name="Note 8 3 3" xfId="10350"/>
    <cellStyle name="Note 8 3 3 2" xfId="10351"/>
    <cellStyle name="Note 8 3 3 3" xfId="10352"/>
    <cellStyle name="Note 8 3 3 4" xfId="10353"/>
    <cellStyle name="Note 8 3 3 5" xfId="10354"/>
    <cellStyle name="Note 8 3 3 6" xfId="10355"/>
    <cellStyle name="Note 8 3 3 7" xfId="10356"/>
    <cellStyle name="Note 8 3 3 8" xfId="10357"/>
    <cellStyle name="Note 8 3 4" xfId="10358"/>
    <cellStyle name="Note 8 3 4 2" xfId="10359"/>
    <cellStyle name="Note 8 3 4 3" xfId="10360"/>
    <cellStyle name="Note 8 3 4 4" xfId="10361"/>
    <cellStyle name="Note 8 3 4 5" xfId="10362"/>
    <cellStyle name="Note 8 3 4 6" xfId="10363"/>
    <cellStyle name="Note 8 3 4 7" xfId="10364"/>
    <cellStyle name="Note 8 3 4 8" xfId="10365"/>
    <cellStyle name="Note 8 3 5" xfId="10366"/>
    <cellStyle name="Note 8 3 5 2" xfId="10367"/>
    <cellStyle name="Note 8 3 5 3" xfId="10368"/>
    <cellStyle name="Note 8 3 5 4" xfId="10369"/>
    <cellStyle name="Note 8 3 5 5" xfId="10370"/>
    <cellStyle name="Note 8 3 5 6" xfId="10371"/>
    <cellStyle name="Note 8 3 5 7" xfId="10372"/>
    <cellStyle name="Note 8 3 5 8" xfId="10373"/>
    <cellStyle name="Note 8 3 6" xfId="10374"/>
    <cellStyle name="Note 8 3 6 2" xfId="10375"/>
    <cellStyle name="Note 8 3 6 3" xfId="10376"/>
    <cellStyle name="Note 8 3 6 4" xfId="10377"/>
    <cellStyle name="Note 8 3 6 5" xfId="10378"/>
    <cellStyle name="Note 8 3 6 6" xfId="10379"/>
    <cellStyle name="Note 8 3 6 7" xfId="10380"/>
    <cellStyle name="Note 8 3 6 8" xfId="10381"/>
    <cellStyle name="Note 8 3 7" xfId="10382"/>
    <cellStyle name="Note 8 3 8" xfId="10383"/>
    <cellStyle name="Note 8 3 9" xfId="10384"/>
    <cellStyle name="Note 8 4" xfId="10385"/>
    <cellStyle name="Note 8 4 10" xfId="10386"/>
    <cellStyle name="Note 8 4 11" xfId="18111"/>
    <cellStyle name="Note 8 4 11 10" xfId="38529"/>
    <cellStyle name="Note 8 4 11 11" xfId="40914"/>
    <cellStyle name="Note 8 4 11 2" xfId="18535"/>
    <cellStyle name="Note 8 4 11 2 2" xfId="26469"/>
    <cellStyle name="Note 8 4 11 2 3" xfId="29041"/>
    <cellStyle name="Note 8 4 11 2 4" xfId="31483"/>
    <cellStyle name="Note 8 4 11 2 5" xfId="33887"/>
    <cellStyle name="Note 8 4 11 2 6" xfId="36145"/>
    <cellStyle name="Note 8 4 11 2 7" xfId="25704"/>
    <cellStyle name="Note 8 4 11 2 8" xfId="38721"/>
    <cellStyle name="Note 8 4 11 2 9" xfId="41080"/>
    <cellStyle name="Note 8 4 11 3" xfId="18862"/>
    <cellStyle name="Note 8 4 11 3 2" xfId="26796"/>
    <cellStyle name="Note 8 4 11 3 3" xfId="29368"/>
    <cellStyle name="Note 8 4 11 3 4" xfId="31810"/>
    <cellStyle name="Note 8 4 11 3 5" xfId="34214"/>
    <cellStyle name="Note 8 4 11 3 6" xfId="36459"/>
    <cellStyle name="Note 8 4 11 3 7" xfId="25203"/>
    <cellStyle name="Note 8 4 11 3 8" xfId="39048"/>
    <cellStyle name="Note 8 4 11 3 9" xfId="41407"/>
    <cellStyle name="Note 8 4 11 4" xfId="20555"/>
    <cellStyle name="Note 8 4 11 4 2" xfId="28489"/>
    <cellStyle name="Note 8 4 11 4 3" xfId="31046"/>
    <cellStyle name="Note 8 4 11 4 4" xfId="33488"/>
    <cellStyle name="Note 8 4 11 4 5" xfId="35891"/>
    <cellStyle name="Note 8 4 11 4 6" xfId="38089"/>
    <cellStyle name="Note 8 4 11 4 7" xfId="21595"/>
    <cellStyle name="Note 8 4 11 4 8" xfId="40722"/>
    <cellStyle name="Note 8 4 11 4 9" xfId="43080"/>
    <cellStyle name="Note 8 4 11 5" xfId="26097"/>
    <cellStyle name="Note 8 4 11 6" xfId="28769"/>
    <cellStyle name="Note 8 4 11 7" xfId="31238"/>
    <cellStyle name="Note 8 4 11 8" xfId="33680"/>
    <cellStyle name="Note 8 4 11 9" xfId="24204"/>
    <cellStyle name="Note 8 4 2" xfId="10387"/>
    <cellStyle name="Note 8 4 2 2" xfId="10388"/>
    <cellStyle name="Note 8 4 2 3" xfId="10389"/>
    <cellStyle name="Note 8 4 3" xfId="10390"/>
    <cellStyle name="Note 8 4 4" xfId="10391"/>
    <cellStyle name="Note 8 4 5" xfId="10392"/>
    <cellStyle name="Note 8 4 6" xfId="10393"/>
    <cellStyle name="Note 8 4 7" xfId="10394"/>
    <cellStyle name="Note 8 4 8" xfId="10395"/>
    <cellStyle name="Note 8 4 9" xfId="10396"/>
    <cellStyle name="Note 8 5" xfId="10397"/>
    <cellStyle name="Note 8 5 2" xfId="10398"/>
    <cellStyle name="Note 8 5 3" xfId="10399"/>
    <cellStyle name="Note 8 5 4" xfId="10400"/>
    <cellStyle name="Note 8 5 5" xfId="10401"/>
    <cellStyle name="Note 8 5 6" xfId="10402"/>
    <cellStyle name="Note 8 5 7" xfId="10403"/>
    <cellStyle name="Note 8 5 8" xfId="10404"/>
    <cellStyle name="Note 8 5 9" xfId="18112"/>
    <cellStyle name="Note 8 5 9 10" xfId="38530"/>
    <cellStyle name="Note 8 5 9 11" xfId="40915"/>
    <cellStyle name="Note 8 5 9 2" xfId="19949"/>
    <cellStyle name="Note 8 5 9 2 2" xfId="27883"/>
    <cellStyle name="Note 8 5 9 2 3" xfId="30454"/>
    <cellStyle name="Note 8 5 9 2 4" xfId="32896"/>
    <cellStyle name="Note 8 5 9 2 5" xfId="35300"/>
    <cellStyle name="Note 8 5 9 2 6" xfId="37513"/>
    <cellStyle name="Note 8 5 9 2 7" xfId="31368"/>
    <cellStyle name="Note 8 5 9 2 8" xfId="40134"/>
    <cellStyle name="Note 8 5 9 2 9" xfId="42493"/>
    <cellStyle name="Note 8 5 9 3" xfId="20285"/>
    <cellStyle name="Note 8 5 9 3 2" xfId="28219"/>
    <cellStyle name="Note 8 5 9 3 3" xfId="30790"/>
    <cellStyle name="Note 8 5 9 3 4" xfId="33232"/>
    <cellStyle name="Note 8 5 9 3 5" xfId="35636"/>
    <cellStyle name="Note 8 5 9 3 6" xfId="37838"/>
    <cellStyle name="Note 8 5 9 3 7" xfId="31415"/>
    <cellStyle name="Note 8 5 9 3 8" xfId="40470"/>
    <cellStyle name="Note 8 5 9 3 9" xfId="42829"/>
    <cellStyle name="Note 8 5 9 4" xfId="20556"/>
    <cellStyle name="Note 8 5 9 4 2" xfId="28490"/>
    <cellStyle name="Note 8 5 9 4 3" xfId="31047"/>
    <cellStyle name="Note 8 5 9 4 4" xfId="33489"/>
    <cellStyle name="Note 8 5 9 4 5" xfId="35892"/>
    <cellStyle name="Note 8 5 9 4 6" xfId="38090"/>
    <cellStyle name="Note 8 5 9 4 7" xfId="24307"/>
    <cellStyle name="Note 8 5 9 4 8" xfId="40723"/>
    <cellStyle name="Note 8 5 9 4 9" xfId="43081"/>
    <cellStyle name="Note 8 5 9 5" xfId="26098"/>
    <cellStyle name="Note 8 5 9 6" xfId="28770"/>
    <cellStyle name="Note 8 5 9 7" xfId="31239"/>
    <cellStyle name="Note 8 5 9 8" xfId="33681"/>
    <cellStyle name="Note 8 5 9 9" xfId="25046"/>
    <cellStyle name="Note 8 6" xfId="10405"/>
    <cellStyle name="Note 8 6 2" xfId="10406"/>
    <cellStyle name="Note 8 6 3" xfId="10407"/>
    <cellStyle name="Note 8 6 4" xfId="10408"/>
    <cellStyle name="Note 8 6 5" xfId="10409"/>
    <cellStyle name="Note 8 6 6" xfId="10410"/>
    <cellStyle name="Note 8 6 7" xfId="10411"/>
    <cellStyle name="Note 8 6 8" xfId="10412"/>
    <cellStyle name="Note 8 6 9" xfId="18113"/>
    <cellStyle name="Note 8 6 9 10" xfId="38531"/>
    <cellStyle name="Note 8 6 9 11" xfId="40916"/>
    <cellStyle name="Note 8 6 9 2" xfId="19953"/>
    <cellStyle name="Note 8 6 9 2 2" xfId="27887"/>
    <cellStyle name="Note 8 6 9 2 3" xfId="30458"/>
    <cellStyle name="Note 8 6 9 2 4" xfId="32900"/>
    <cellStyle name="Note 8 6 9 2 5" xfId="35304"/>
    <cellStyle name="Note 8 6 9 2 6" xfId="37517"/>
    <cellStyle name="Note 8 6 9 2 7" xfId="26240"/>
    <cellStyle name="Note 8 6 9 2 8" xfId="40138"/>
    <cellStyle name="Note 8 6 9 2 9" xfId="42497"/>
    <cellStyle name="Note 8 6 9 3" xfId="19744"/>
    <cellStyle name="Note 8 6 9 3 2" xfId="27678"/>
    <cellStyle name="Note 8 6 9 3 3" xfId="30250"/>
    <cellStyle name="Note 8 6 9 3 4" xfId="32692"/>
    <cellStyle name="Note 8 6 9 3 5" xfId="35096"/>
    <cellStyle name="Note 8 6 9 3 6" xfId="37336"/>
    <cellStyle name="Note 8 6 9 3 7" xfId="23551"/>
    <cellStyle name="Note 8 6 9 3 8" xfId="39930"/>
    <cellStyle name="Note 8 6 9 3 9" xfId="42289"/>
    <cellStyle name="Note 8 6 9 4" xfId="20557"/>
    <cellStyle name="Note 8 6 9 4 2" xfId="28491"/>
    <cellStyle name="Note 8 6 9 4 3" xfId="31048"/>
    <cellStyle name="Note 8 6 9 4 4" xfId="33490"/>
    <cellStyle name="Note 8 6 9 4 5" xfId="35893"/>
    <cellStyle name="Note 8 6 9 4 6" xfId="38091"/>
    <cellStyle name="Note 8 6 9 4 7" xfId="25095"/>
    <cellStyle name="Note 8 6 9 4 8" xfId="40724"/>
    <cellStyle name="Note 8 6 9 4 9" xfId="43082"/>
    <cellStyle name="Note 8 6 9 5" xfId="26099"/>
    <cellStyle name="Note 8 6 9 6" xfId="28771"/>
    <cellStyle name="Note 8 6 9 7" xfId="31240"/>
    <cellStyle name="Note 8 6 9 8" xfId="33682"/>
    <cellStyle name="Note 8 6 9 9" xfId="25823"/>
    <cellStyle name="Note 8 7" xfId="10413"/>
    <cellStyle name="Note 8 7 2" xfId="10414"/>
    <cellStyle name="Note 8 7 3" xfId="10415"/>
    <cellStyle name="Note 8 7 4" xfId="10416"/>
    <cellStyle name="Note 8 7 5" xfId="10417"/>
    <cellStyle name="Note 8 7 6" xfId="10418"/>
    <cellStyle name="Note 8 7 7" xfId="10419"/>
    <cellStyle name="Note 8 7 8" xfId="10420"/>
    <cellStyle name="Note 8 8" xfId="10421"/>
    <cellStyle name="Note 8 8 2" xfId="10422"/>
    <cellStyle name="Note 8 8 3" xfId="10423"/>
    <cellStyle name="Note 8 8 4" xfId="10424"/>
    <cellStyle name="Note 8 8 5" xfId="10425"/>
    <cellStyle name="Note 8 8 6" xfId="10426"/>
    <cellStyle name="Note 8 8 7" xfId="10427"/>
    <cellStyle name="Note 8 8 8" xfId="10428"/>
    <cellStyle name="Note 8 9" xfId="10429"/>
    <cellStyle name="Note 9" xfId="10430"/>
    <cellStyle name="Note 9 10" xfId="10431"/>
    <cellStyle name="Note 9 11" xfId="10432"/>
    <cellStyle name="Note 9 12" xfId="10433"/>
    <cellStyle name="Note 9 13" xfId="10434"/>
    <cellStyle name="Note 9 14" xfId="10435"/>
    <cellStyle name="Note 9 15" xfId="10436"/>
    <cellStyle name="Note 9 16" xfId="10437"/>
    <cellStyle name="Note 9 17" xfId="10438"/>
    <cellStyle name="Note 9 18" xfId="18114"/>
    <cellStyle name="Note 9 18 10" xfId="38532"/>
    <cellStyle name="Note 9 18 11" xfId="40917"/>
    <cellStyle name="Note 9 18 2" xfId="18534"/>
    <cellStyle name="Note 9 18 2 2" xfId="26468"/>
    <cellStyle name="Note 9 18 2 3" xfId="29040"/>
    <cellStyle name="Note 9 18 2 4" xfId="31482"/>
    <cellStyle name="Note 9 18 2 5" xfId="33886"/>
    <cellStyle name="Note 9 18 2 6" xfId="36144"/>
    <cellStyle name="Note 9 18 2 7" xfId="21429"/>
    <cellStyle name="Note 9 18 2 8" xfId="38720"/>
    <cellStyle name="Note 9 18 2 9" xfId="41079"/>
    <cellStyle name="Note 9 18 3" xfId="19752"/>
    <cellStyle name="Note 9 18 3 2" xfId="27686"/>
    <cellStyle name="Note 9 18 3 3" xfId="30258"/>
    <cellStyle name="Note 9 18 3 4" xfId="32700"/>
    <cellStyle name="Note 9 18 3 5" xfId="35104"/>
    <cellStyle name="Note 9 18 3 6" xfId="37339"/>
    <cellStyle name="Note 9 18 3 7" xfId="25267"/>
    <cellStyle name="Note 9 18 3 8" xfId="39938"/>
    <cellStyle name="Note 9 18 3 9" xfId="42297"/>
    <cellStyle name="Note 9 18 4" xfId="20558"/>
    <cellStyle name="Note 9 18 4 2" xfId="28492"/>
    <cellStyle name="Note 9 18 4 3" xfId="31049"/>
    <cellStyle name="Note 9 18 4 4" xfId="33491"/>
    <cellStyle name="Note 9 18 4 5" xfId="35894"/>
    <cellStyle name="Note 9 18 4 6" xfId="38092"/>
    <cellStyle name="Note 9 18 4 7" xfId="23843"/>
    <cellStyle name="Note 9 18 4 8" xfId="40725"/>
    <cellStyle name="Note 9 18 4 9" xfId="43083"/>
    <cellStyle name="Note 9 18 5" xfId="26100"/>
    <cellStyle name="Note 9 18 6" xfId="28772"/>
    <cellStyle name="Note 9 18 7" xfId="31241"/>
    <cellStyle name="Note 9 18 8" xfId="33683"/>
    <cellStyle name="Note 9 18 9" xfId="24494"/>
    <cellStyle name="Note 9 2" xfId="10439"/>
    <cellStyle name="Note 9 2 10" xfId="10440"/>
    <cellStyle name="Note 9 2 11" xfId="10441"/>
    <cellStyle name="Note 9 2 12" xfId="10442"/>
    <cellStyle name="Note 9 2 13" xfId="10443"/>
    <cellStyle name="Note 9 2 14" xfId="10444"/>
    <cellStyle name="Note 9 2 15" xfId="10445"/>
    <cellStyle name="Note 9 2 16" xfId="18115"/>
    <cellStyle name="Note 9 2 16 10" xfId="38533"/>
    <cellStyle name="Note 9 2 16 11" xfId="40918"/>
    <cellStyle name="Note 9 2 16 2" xfId="19952"/>
    <cellStyle name="Note 9 2 16 2 2" xfId="27886"/>
    <cellStyle name="Note 9 2 16 2 3" xfId="30457"/>
    <cellStyle name="Note 9 2 16 2 4" xfId="32899"/>
    <cellStyle name="Note 9 2 16 2 5" xfId="35303"/>
    <cellStyle name="Note 9 2 16 2 6" xfId="37516"/>
    <cellStyle name="Note 9 2 16 2 7" xfId="25648"/>
    <cellStyle name="Note 9 2 16 2 8" xfId="40137"/>
    <cellStyle name="Note 9 2 16 2 9" xfId="42496"/>
    <cellStyle name="Note 9 2 16 3" xfId="18861"/>
    <cellStyle name="Note 9 2 16 3 2" xfId="26795"/>
    <cellStyle name="Note 9 2 16 3 3" xfId="29367"/>
    <cellStyle name="Note 9 2 16 3 4" xfId="31809"/>
    <cellStyle name="Note 9 2 16 3 5" xfId="34213"/>
    <cellStyle name="Note 9 2 16 3 6" xfId="36458"/>
    <cellStyle name="Note 9 2 16 3 7" xfId="23409"/>
    <cellStyle name="Note 9 2 16 3 8" xfId="39047"/>
    <cellStyle name="Note 9 2 16 3 9" xfId="41406"/>
    <cellStyle name="Note 9 2 16 4" xfId="20559"/>
    <cellStyle name="Note 9 2 16 4 2" xfId="28493"/>
    <cellStyle name="Note 9 2 16 4 3" xfId="31050"/>
    <cellStyle name="Note 9 2 16 4 4" xfId="33492"/>
    <cellStyle name="Note 9 2 16 4 5" xfId="35895"/>
    <cellStyle name="Note 9 2 16 4 6" xfId="38093"/>
    <cellStyle name="Note 9 2 16 4 7" xfId="25752"/>
    <cellStyle name="Note 9 2 16 4 8" xfId="40726"/>
    <cellStyle name="Note 9 2 16 4 9" xfId="43084"/>
    <cellStyle name="Note 9 2 16 5" xfId="26101"/>
    <cellStyle name="Note 9 2 16 6" xfId="28773"/>
    <cellStyle name="Note 9 2 16 7" xfId="31242"/>
    <cellStyle name="Note 9 2 16 8" xfId="33684"/>
    <cellStyle name="Note 9 2 16 9" xfId="36016"/>
    <cellStyle name="Note 9 2 2" xfId="10446"/>
    <cellStyle name="Note 9 2 2 2" xfId="10447"/>
    <cellStyle name="Note 9 2 2 3" xfId="10448"/>
    <cellStyle name="Note 9 2 2 4" xfId="10449"/>
    <cellStyle name="Note 9 2 2 5" xfId="10450"/>
    <cellStyle name="Note 9 2 2 6" xfId="10451"/>
    <cellStyle name="Note 9 2 2 7" xfId="10452"/>
    <cellStyle name="Note 9 2 2 8" xfId="10453"/>
    <cellStyle name="Note 9 2 2 9" xfId="10454"/>
    <cellStyle name="Note 9 2 3" xfId="10455"/>
    <cellStyle name="Note 9 2 3 2" xfId="10456"/>
    <cellStyle name="Note 9 2 3 3" xfId="10457"/>
    <cellStyle name="Note 9 2 3 4" xfId="10458"/>
    <cellStyle name="Note 9 2 3 5" xfId="10459"/>
    <cellStyle name="Note 9 2 3 6" xfId="10460"/>
    <cellStyle name="Note 9 2 3 7" xfId="10461"/>
    <cellStyle name="Note 9 2 3 8" xfId="10462"/>
    <cellStyle name="Note 9 2 4" xfId="10463"/>
    <cellStyle name="Note 9 2 4 2" xfId="10464"/>
    <cellStyle name="Note 9 2 4 3" xfId="10465"/>
    <cellStyle name="Note 9 2 4 4" xfId="10466"/>
    <cellStyle name="Note 9 2 4 5" xfId="10467"/>
    <cellStyle name="Note 9 2 4 6" xfId="10468"/>
    <cellStyle name="Note 9 2 4 7" xfId="10469"/>
    <cellStyle name="Note 9 2 4 8" xfId="10470"/>
    <cellStyle name="Note 9 2 5" xfId="10471"/>
    <cellStyle name="Note 9 2 5 2" xfId="10472"/>
    <cellStyle name="Note 9 2 5 3" xfId="10473"/>
    <cellStyle name="Note 9 2 5 4" xfId="10474"/>
    <cellStyle name="Note 9 2 5 5" xfId="10475"/>
    <cellStyle name="Note 9 2 5 6" xfId="10476"/>
    <cellStyle name="Note 9 2 5 7" xfId="10477"/>
    <cellStyle name="Note 9 2 5 8" xfId="10478"/>
    <cellStyle name="Note 9 2 6" xfId="10479"/>
    <cellStyle name="Note 9 2 6 2" xfId="10480"/>
    <cellStyle name="Note 9 2 6 3" xfId="10481"/>
    <cellStyle name="Note 9 2 6 4" xfId="10482"/>
    <cellStyle name="Note 9 2 6 5" xfId="10483"/>
    <cellStyle name="Note 9 2 6 6" xfId="10484"/>
    <cellStyle name="Note 9 2 6 7" xfId="10485"/>
    <cellStyle name="Note 9 2 6 8" xfId="10486"/>
    <cellStyle name="Note 9 2 7" xfId="10487"/>
    <cellStyle name="Note 9 2 8" xfId="10488"/>
    <cellStyle name="Note 9 2 9" xfId="10489"/>
    <cellStyle name="Note 9 3" xfId="10490"/>
    <cellStyle name="Note 9 3 10" xfId="10491"/>
    <cellStyle name="Note 9 3 11" xfId="10492"/>
    <cellStyle name="Note 9 3 12" xfId="10493"/>
    <cellStyle name="Note 9 3 13" xfId="10494"/>
    <cellStyle name="Note 9 3 14" xfId="10495"/>
    <cellStyle name="Note 9 3 15" xfId="10496"/>
    <cellStyle name="Note 9 3 16" xfId="18116"/>
    <cellStyle name="Note 9 3 16 10" xfId="38534"/>
    <cellStyle name="Note 9 3 16 11" xfId="40919"/>
    <cellStyle name="Note 9 3 16 2" xfId="18533"/>
    <cellStyle name="Note 9 3 16 2 2" xfId="26467"/>
    <cellStyle name="Note 9 3 16 2 3" xfId="29039"/>
    <cellStyle name="Note 9 3 16 2 4" xfId="31481"/>
    <cellStyle name="Note 9 3 16 2 5" xfId="33885"/>
    <cellStyle name="Note 9 3 16 2 6" xfId="36143"/>
    <cellStyle name="Note 9 3 16 2 7" xfId="21964"/>
    <cellStyle name="Note 9 3 16 2 8" xfId="38719"/>
    <cellStyle name="Note 9 3 16 2 9" xfId="41078"/>
    <cellStyle name="Note 9 3 16 3" xfId="20070"/>
    <cellStyle name="Note 9 3 16 3 2" xfId="28004"/>
    <cellStyle name="Note 9 3 16 3 3" xfId="30575"/>
    <cellStyle name="Note 9 3 16 3 4" xfId="33017"/>
    <cellStyle name="Note 9 3 16 3 5" xfId="35421"/>
    <cellStyle name="Note 9 3 16 3 6" xfId="37630"/>
    <cellStyle name="Note 9 3 16 3 7" xfId="24286"/>
    <cellStyle name="Note 9 3 16 3 8" xfId="40255"/>
    <cellStyle name="Note 9 3 16 3 9" xfId="42614"/>
    <cellStyle name="Note 9 3 16 4" xfId="20560"/>
    <cellStyle name="Note 9 3 16 4 2" xfId="28494"/>
    <cellStyle name="Note 9 3 16 4 3" xfId="31051"/>
    <cellStyle name="Note 9 3 16 4 4" xfId="33493"/>
    <cellStyle name="Note 9 3 16 4 5" xfId="35896"/>
    <cellStyle name="Note 9 3 16 4 6" xfId="38094"/>
    <cellStyle name="Note 9 3 16 4 7" xfId="22365"/>
    <cellStyle name="Note 9 3 16 4 8" xfId="40727"/>
    <cellStyle name="Note 9 3 16 4 9" xfId="43085"/>
    <cellStyle name="Note 9 3 16 5" xfId="26102"/>
    <cellStyle name="Note 9 3 16 6" xfId="28774"/>
    <cellStyle name="Note 9 3 16 7" xfId="31243"/>
    <cellStyle name="Note 9 3 16 8" xfId="33685"/>
    <cellStyle name="Note 9 3 16 9" xfId="21162"/>
    <cellStyle name="Note 9 3 2" xfId="10497"/>
    <cellStyle name="Note 9 3 2 2" xfId="10498"/>
    <cellStyle name="Note 9 3 2 3" xfId="10499"/>
    <cellStyle name="Note 9 3 2 4" xfId="10500"/>
    <cellStyle name="Note 9 3 2 5" xfId="10501"/>
    <cellStyle name="Note 9 3 2 6" xfId="10502"/>
    <cellStyle name="Note 9 3 2 7" xfId="10503"/>
    <cellStyle name="Note 9 3 2 8" xfId="10504"/>
    <cellStyle name="Note 9 3 2 9" xfId="10505"/>
    <cellStyle name="Note 9 3 3" xfId="10506"/>
    <cellStyle name="Note 9 3 3 2" xfId="10507"/>
    <cellStyle name="Note 9 3 3 3" xfId="10508"/>
    <cellStyle name="Note 9 3 3 4" xfId="10509"/>
    <cellStyle name="Note 9 3 3 5" xfId="10510"/>
    <cellStyle name="Note 9 3 3 6" xfId="10511"/>
    <cellStyle name="Note 9 3 3 7" xfId="10512"/>
    <cellStyle name="Note 9 3 3 8" xfId="10513"/>
    <cellStyle name="Note 9 3 4" xfId="10514"/>
    <cellStyle name="Note 9 3 4 2" xfId="10515"/>
    <cellStyle name="Note 9 3 4 3" xfId="10516"/>
    <cellStyle name="Note 9 3 4 4" xfId="10517"/>
    <cellStyle name="Note 9 3 4 5" xfId="10518"/>
    <cellStyle name="Note 9 3 4 6" xfId="10519"/>
    <cellStyle name="Note 9 3 4 7" xfId="10520"/>
    <cellStyle name="Note 9 3 4 8" xfId="10521"/>
    <cellStyle name="Note 9 3 5" xfId="10522"/>
    <cellStyle name="Note 9 3 5 2" xfId="10523"/>
    <cellStyle name="Note 9 3 5 3" xfId="10524"/>
    <cellStyle name="Note 9 3 5 4" xfId="10525"/>
    <cellStyle name="Note 9 3 5 5" xfId="10526"/>
    <cellStyle name="Note 9 3 5 6" xfId="10527"/>
    <cellStyle name="Note 9 3 5 7" xfId="10528"/>
    <cellStyle name="Note 9 3 5 8" xfId="10529"/>
    <cellStyle name="Note 9 3 6" xfId="10530"/>
    <cellStyle name="Note 9 3 6 2" xfId="10531"/>
    <cellStyle name="Note 9 3 6 3" xfId="10532"/>
    <cellStyle name="Note 9 3 6 4" xfId="10533"/>
    <cellStyle name="Note 9 3 6 5" xfId="10534"/>
    <cellStyle name="Note 9 3 6 6" xfId="10535"/>
    <cellStyle name="Note 9 3 6 7" xfId="10536"/>
    <cellStyle name="Note 9 3 6 8" xfId="10537"/>
    <cellStyle name="Note 9 3 7" xfId="10538"/>
    <cellStyle name="Note 9 3 8" xfId="10539"/>
    <cellStyle name="Note 9 3 9" xfId="10540"/>
    <cellStyle name="Note 9 4" xfId="10541"/>
    <cellStyle name="Note 9 4 10" xfId="10542"/>
    <cellStyle name="Note 9 4 11" xfId="18117"/>
    <cellStyle name="Note 9 4 11 10" xfId="38535"/>
    <cellStyle name="Note 9 4 11 11" xfId="40920"/>
    <cellStyle name="Note 9 4 11 2" xfId="19951"/>
    <cellStyle name="Note 9 4 11 2 2" xfId="27885"/>
    <cellStyle name="Note 9 4 11 2 3" xfId="30456"/>
    <cellStyle name="Note 9 4 11 2 4" xfId="32898"/>
    <cellStyle name="Note 9 4 11 2 5" xfId="35302"/>
    <cellStyle name="Note 9 4 11 2 6" xfId="37515"/>
    <cellStyle name="Note 9 4 11 2 7" xfId="22090"/>
    <cellStyle name="Note 9 4 11 2 8" xfId="40136"/>
    <cellStyle name="Note 9 4 11 2 9" xfId="42495"/>
    <cellStyle name="Note 9 4 11 3" xfId="20284"/>
    <cellStyle name="Note 9 4 11 3 2" xfId="28218"/>
    <cellStyle name="Note 9 4 11 3 3" xfId="30789"/>
    <cellStyle name="Note 9 4 11 3 4" xfId="33231"/>
    <cellStyle name="Note 9 4 11 3 5" xfId="35635"/>
    <cellStyle name="Note 9 4 11 3 6" xfId="37837"/>
    <cellStyle name="Note 9 4 11 3 7" xfId="25001"/>
    <cellStyle name="Note 9 4 11 3 8" xfId="40469"/>
    <cellStyle name="Note 9 4 11 3 9" xfId="42828"/>
    <cellStyle name="Note 9 4 11 4" xfId="20561"/>
    <cellStyle name="Note 9 4 11 4 2" xfId="28495"/>
    <cellStyle name="Note 9 4 11 4 3" xfId="31052"/>
    <cellStyle name="Note 9 4 11 4 4" xfId="33494"/>
    <cellStyle name="Note 9 4 11 4 5" xfId="35897"/>
    <cellStyle name="Note 9 4 11 4 6" xfId="38095"/>
    <cellStyle name="Note 9 4 11 4 7" xfId="21514"/>
    <cellStyle name="Note 9 4 11 4 8" xfId="40728"/>
    <cellStyle name="Note 9 4 11 4 9" xfId="43086"/>
    <cellStyle name="Note 9 4 11 5" xfId="26103"/>
    <cellStyle name="Note 9 4 11 6" xfId="28775"/>
    <cellStyle name="Note 9 4 11 7" xfId="31244"/>
    <cellStyle name="Note 9 4 11 8" xfId="33686"/>
    <cellStyle name="Note 9 4 11 9" xfId="21033"/>
    <cellStyle name="Note 9 4 2" xfId="10543"/>
    <cellStyle name="Note 9 4 2 2" xfId="10544"/>
    <cellStyle name="Note 9 4 2 3" xfId="10545"/>
    <cellStyle name="Note 9 4 3" xfId="10546"/>
    <cellStyle name="Note 9 4 4" xfId="10547"/>
    <cellStyle name="Note 9 4 5" xfId="10548"/>
    <cellStyle name="Note 9 4 6" xfId="10549"/>
    <cellStyle name="Note 9 4 7" xfId="10550"/>
    <cellStyle name="Note 9 4 8" xfId="10551"/>
    <cellStyle name="Note 9 4 9" xfId="10552"/>
    <cellStyle name="Note 9 5" xfId="10553"/>
    <cellStyle name="Note 9 5 2" xfId="10554"/>
    <cellStyle name="Note 9 5 3" xfId="10555"/>
    <cellStyle name="Note 9 5 4" xfId="10556"/>
    <cellStyle name="Note 9 5 5" xfId="10557"/>
    <cellStyle name="Note 9 5 6" xfId="10558"/>
    <cellStyle name="Note 9 5 7" xfId="10559"/>
    <cellStyle name="Note 9 5 8" xfId="10560"/>
    <cellStyle name="Note 9 5 9" xfId="18118"/>
    <cellStyle name="Note 9 5 9 10" xfId="38536"/>
    <cellStyle name="Note 9 5 9 11" xfId="40921"/>
    <cellStyle name="Note 9 5 9 2" xfId="18532"/>
    <cellStyle name="Note 9 5 9 2 2" xfId="26466"/>
    <cellStyle name="Note 9 5 9 2 3" xfId="29038"/>
    <cellStyle name="Note 9 5 9 2 4" xfId="31480"/>
    <cellStyle name="Note 9 5 9 2 5" xfId="33884"/>
    <cellStyle name="Note 9 5 9 2 6" xfId="36142"/>
    <cellStyle name="Note 9 5 9 2 7" xfId="23348"/>
    <cellStyle name="Note 9 5 9 2 8" xfId="38718"/>
    <cellStyle name="Note 9 5 9 2 9" xfId="41077"/>
    <cellStyle name="Note 9 5 9 3" xfId="19751"/>
    <cellStyle name="Note 9 5 9 3 2" xfId="27685"/>
    <cellStyle name="Note 9 5 9 3 3" xfId="30257"/>
    <cellStyle name="Note 9 5 9 3 4" xfId="32699"/>
    <cellStyle name="Note 9 5 9 3 5" xfId="35103"/>
    <cellStyle name="Note 9 5 9 3 6" xfId="37338"/>
    <cellStyle name="Note 9 5 9 3 7" xfId="24269"/>
    <cellStyle name="Note 9 5 9 3 8" xfId="39937"/>
    <cellStyle name="Note 9 5 9 3 9" xfId="42296"/>
    <cellStyle name="Note 9 5 9 4" xfId="20562"/>
    <cellStyle name="Note 9 5 9 4 2" xfId="28496"/>
    <cellStyle name="Note 9 5 9 4 3" xfId="31053"/>
    <cellStyle name="Note 9 5 9 4 4" xfId="33495"/>
    <cellStyle name="Note 9 5 9 4 5" xfId="35898"/>
    <cellStyle name="Note 9 5 9 4 6" xfId="38096"/>
    <cellStyle name="Note 9 5 9 4 7" xfId="26243"/>
    <cellStyle name="Note 9 5 9 4 8" xfId="40729"/>
    <cellStyle name="Note 9 5 9 4 9" xfId="43087"/>
    <cellStyle name="Note 9 5 9 5" xfId="26104"/>
    <cellStyle name="Note 9 5 9 6" xfId="28776"/>
    <cellStyle name="Note 9 5 9 7" xfId="31245"/>
    <cellStyle name="Note 9 5 9 8" xfId="33687"/>
    <cellStyle name="Note 9 5 9 9" xfId="25699"/>
    <cellStyle name="Note 9 6" xfId="10561"/>
    <cellStyle name="Note 9 6 2" xfId="10562"/>
    <cellStyle name="Note 9 6 3" xfId="10563"/>
    <cellStyle name="Note 9 6 4" xfId="10564"/>
    <cellStyle name="Note 9 6 5" xfId="10565"/>
    <cellStyle name="Note 9 6 6" xfId="10566"/>
    <cellStyle name="Note 9 6 7" xfId="10567"/>
    <cellStyle name="Note 9 6 8" xfId="10568"/>
    <cellStyle name="Note 9 6 9" xfId="18119"/>
    <cellStyle name="Note 9 6 9 10" xfId="38537"/>
    <cellStyle name="Note 9 6 9 11" xfId="40922"/>
    <cellStyle name="Note 9 6 9 2" xfId="19950"/>
    <cellStyle name="Note 9 6 9 2 2" xfId="27884"/>
    <cellStyle name="Note 9 6 9 2 3" xfId="30455"/>
    <cellStyle name="Note 9 6 9 2 4" xfId="32897"/>
    <cellStyle name="Note 9 6 9 2 5" xfId="35301"/>
    <cellStyle name="Note 9 6 9 2 6" xfId="37514"/>
    <cellStyle name="Note 9 6 9 2 7" xfId="20806"/>
    <cellStyle name="Note 9 6 9 2 8" xfId="40135"/>
    <cellStyle name="Note 9 6 9 2 9" xfId="42494"/>
    <cellStyle name="Note 9 6 9 3" xfId="18860"/>
    <cellStyle name="Note 9 6 9 3 2" xfId="26794"/>
    <cellStyle name="Note 9 6 9 3 3" xfId="29366"/>
    <cellStyle name="Note 9 6 9 3 4" xfId="31808"/>
    <cellStyle name="Note 9 6 9 3 5" xfId="34212"/>
    <cellStyle name="Note 9 6 9 3 6" xfId="36457"/>
    <cellStyle name="Note 9 6 9 3 7" xfId="24355"/>
    <cellStyle name="Note 9 6 9 3 8" xfId="39046"/>
    <cellStyle name="Note 9 6 9 3 9" xfId="41405"/>
    <cellStyle name="Note 9 6 9 4" xfId="20563"/>
    <cellStyle name="Note 9 6 9 4 2" xfId="28497"/>
    <cellStyle name="Note 9 6 9 4 3" xfId="31054"/>
    <cellStyle name="Note 9 6 9 4 4" xfId="33496"/>
    <cellStyle name="Note 9 6 9 4 5" xfId="35899"/>
    <cellStyle name="Note 9 6 9 4 6" xfId="38097"/>
    <cellStyle name="Note 9 6 9 4 7" xfId="25014"/>
    <cellStyle name="Note 9 6 9 4 8" xfId="40730"/>
    <cellStyle name="Note 9 6 9 4 9" xfId="43088"/>
    <cellStyle name="Note 9 6 9 5" xfId="26105"/>
    <cellStyle name="Note 9 6 9 6" xfId="28777"/>
    <cellStyle name="Note 9 6 9 7" xfId="31246"/>
    <cellStyle name="Note 9 6 9 8" xfId="33688"/>
    <cellStyle name="Note 9 6 9 9" xfId="24344"/>
    <cellStyle name="Note 9 7" xfId="10569"/>
    <cellStyle name="Note 9 7 2" xfId="10570"/>
    <cellStyle name="Note 9 7 3" xfId="10571"/>
    <cellStyle name="Note 9 7 4" xfId="10572"/>
    <cellStyle name="Note 9 7 5" xfId="10573"/>
    <cellStyle name="Note 9 7 6" xfId="10574"/>
    <cellStyle name="Note 9 7 7" xfId="10575"/>
    <cellStyle name="Note 9 7 8" xfId="10576"/>
    <cellStyle name="Note 9 8" xfId="10577"/>
    <cellStyle name="Note 9 8 2" xfId="10578"/>
    <cellStyle name="Note 9 8 3" xfId="10579"/>
    <cellStyle name="Note 9 8 4" xfId="10580"/>
    <cellStyle name="Note 9 8 5" xfId="10581"/>
    <cellStyle name="Note 9 8 6" xfId="10582"/>
    <cellStyle name="Note 9 8 7" xfId="10583"/>
    <cellStyle name="Note 9 8 8" xfId="10584"/>
    <cellStyle name="Note 9 9" xfId="10585"/>
    <cellStyle name="Output" xfId="190" builtinId="21" customBuiltin="1"/>
    <cellStyle name="Output 10" xfId="14920"/>
    <cellStyle name="Output 11" xfId="14881"/>
    <cellStyle name="Output 12" xfId="43494"/>
    <cellStyle name="Output 2" xfId="77"/>
    <cellStyle name="Output 2 10" xfId="10588"/>
    <cellStyle name="Output 2 10 2" xfId="10589"/>
    <cellStyle name="Output 2 10 3" xfId="10590"/>
    <cellStyle name="Output 2 10 4" xfId="10591"/>
    <cellStyle name="Output 2 10 5" xfId="10592"/>
    <cellStyle name="Output 2 10 6" xfId="10593"/>
    <cellStyle name="Output 2 10 7" xfId="10594"/>
    <cellStyle name="Output 2 11" xfId="10595"/>
    <cellStyle name="Output 2 12" xfId="10596"/>
    <cellStyle name="Output 2 13" xfId="10597"/>
    <cellStyle name="Output 2 14" xfId="10598"/>
    <cellStyle name="Output 2 15" xfId="10599"/>
    <cellStyle name="Output 2 16" xfId="10600"/>
    <cellStyle name="Output 2 17" xfId="10601"/>
    <cellStyle name="Output 2 18" xfId="14921"/>
    <cellStyle name="Output 2 19" xfId="14880"/>
    <cellStyle name="Output 2 2" xfId="10587"/>
    <cellStyle name="Output 2 2 10" xfId="10602"/>
    <cellStyle name="Output 2 2 11" xfId="10603"/>
    <cellStyle name="Output 2 2 12" xfId="10604"/>
    <cellStyle name="Output 2 2 13" xfId="10605"/>
    <cellStyle name="Output 2 2 14" xfId="10606"/>
    <cellStyle name="Output 2 2 15" xfId="10607"/>
    <cellStyle name="Output 2 2 16" xfId="18121"/>
    <cellStyle name="Output 2 2 16 10" xfId="38539"/>
    <cellStyle name="Output 2 2 16 11" xfId="40924"/>
    <cellStyle name="Output 2 2 16 2" xfId="18530"/>
    <cellStyle name="Output 2 2 16 2 2" xfId="26464"/>
    <cellStyle name="Output 2 2 16 2 3" xfId="29036"/>
    <cellStyle name="Output 2 2 16 2 4" xfId="31478"/>
    <cellStyle name="Output 2 2 16 2 5" xfId="33882"/>
    <cellStyle name="Output 2 2 16 2 6" xfId="25256"/>
    <cellStyle name="Output 2 2 16 2 7" xfId="38716"/>
    <cellStyle name="Output 2 2 16 2 8" xfId="41075"/>
    <cellStyle name="Output 2 2 16 3" xfId="20283"/>
    <cellStyle name="Output 2 2 16 3 2" xfId="28217"/>
    <cellStyle name="Output 2 2 16 3 3" xfId="30788"/>
    <cellStyle name="Output 2 2 16 3 4" xfId="33230"/>
    <cellStyle name="Output 2 2 16 3 5" xfId="35634"/>
    <cellStyle name="Output 2 2 16 3 6" xfId="25743"/>
    <cellStyle name="Output 2 2 16 3 7" xfId="40468"/>
    <cellStyle name="Output 2 2 16 3 8" xfId="42827"/>
    <cellStyle name="Output 2 2 16 4" xfId="20565"/>
    <cellStyle name="Output 2 2 16 4 2" xfId="28499"/>
    <cellStyle name="Output 2 2 16 4 3" xfId="31056"/>
    <cellStyle name="Output 2 2 16 4 4" xfId="33498"/>
    <cellStyle name="Output 2 2 16 4 5" xfId="35901"/>
    <cellStyle name="Output 2 2 16 4 6" xfId="25674"/>
    <cellStyle name="Output 2 2 16 4 7" xfId="40732"/>
    <cellStyle name="Output 2 2 16 4 8" xfId="43090"/>
    <cellStyle name="Output 2 2 16 5" xfId="26107"/>
    <cellStyle name="Output 2 2 16 6" xfId="28779"/>
    <cellStyle name="Output 2 2 16 7" xfId="31248"/>
    <cellStyle name="Output 2 2 16 8" xfId="33690"/>
    <cellStyle name="Output 2 2 16 9" xfId="25329"/>
    <cellStyle name="Output 2 2 2" xfId="10608"/>
    <cellStyle name="Output 2 2 2 2" xfId="10609"/>
    <cellStyle name="Output 2 2 2 3" xfId="10610"/>
    <cellStyle name="Output 2 2 2 4" xfId="10611"/>
    <cellStyle name="Output 2 2 2 5" xfId="10612"/>
    <cellStyle name="Output 2 2 2 6" xfId="10613"/>
    <cellStyle name="Output 2 2 2 7" xfId="10614"/>
    <cellStyle name="Output 2 2 2 8" xfId="10615"/>
    <cellStyle name="Output 2 2 2 9" xfId="10616"/>
    <cellStyle name="Output 2 2 3" xfId="10617"/>
    <cellStyle name="Output 2 2 3 2" xfId="10618"/>
    <cellStyle name="Output 2 2 3 3" xfId="10619"/>
    <cellStyle name="Output 2 2 3 4" xfId="10620"/>
    <cellStyle name="Output 2 2 3 5" xfId="10621"/>
    <cellStyle name="Output 2 2 3 6" xfId="10622"/>
    <cellStyle name="Output 2 2 3 7" xfId="10623"/>
    <cellStyle name="Output 2 2 3 8" xfId="10624"/>
    <cellStyle name="Output 2 2 4" xfId="10625"/>
    <cellStyle name="Output 2 2 4 2" xfId="10626"/>
    <cellStyle name="Output 2 2 4 3" xfId="10627"/>
    <cellStyle name="Output 2 2 4 4" xfId="10628"/>
    <cellStyle name="Output 2 2 4 5" xfId="10629"/>
    <cellStyle name="Output 2 2 4 6" xfId="10630"/>
    <cellStyle name="Output 2 2 4 7" xfId="10631"/>
    <cellStyle name="Output 2 2 4 8" xfId="10632"/>
    <cellStyle name="Output 2 2 5" xfId="10633"/>
    <cellStyle name="Output 2 2 5 2" xfId="10634"/>
    <cellStyle name="Output 2 2 5 3" xfId="10635"/>
    <cellStyle name="Output 2 2 5 4" xfId="10636"/>
    <cellStyle name="Output 2 2 5 5" xfId="10637"/>
    <cellStyle name="Output 2 2 5 6" xfId="10638"/>
    <cellStyle name="Output 2 2 5 7" xfId="10639"/>
    <cellStyle name="Output 2 2 5 8" xfId="10640"/>
    <cellStyle name="Output 2 2 6" xfId="10641"/>
    <cellStyle name="Output 2 2 6 2" xfId="10642"/>
    <cellStyle name="Output 2 2 6 3" xfId="10643"/>
    <cellStyle name="Output 2 2 6 4" xfId="10644"/>
    <cellStyle name="Output 2 2 6 5" xfId="10645"/>
    <cellStyle name="Output 2 2 6 6" xfId="10646"/>
    <cellStyle name="Output 2 2 6 7" xfId="10647"/>
    <cellStyle name="Output 2 2 6 8" xfId="10648"/>
    <cellStyle name="Output 2 2 7" xfId="10649"/>
    <cellStyle name="Output 2 2 7 2" xfId="10650"/>
    <cellStyle name="Output 2 2 7 3" xfId="10651"/>
    <cellStyle name="Output 2 2 7 4" xfId="10652"/>
    <cellStyle name="Output 2 2 7 5" xfId="10653"/>
    <cellStyle name="Output 2 2 7 6" xfId="10654"/>
    <cellStyle name="Output 2 2 7 7" xfId="10655"/>
    <cellStyle name="Output 2 2 8" xfId="10656"/>
    <cellStyle name="Output 2 2 8 2" xfId="10657"/>
    <cellStyle name="Output 2 2 8 3" xfId="10658"/>
    <cellStyle name="Output 2 2 8 4" xfId="10659"/>
    <cellStyle name="Output 2 2 8 5" xfId="10660"/>
    <cellStyle name="Output 2 2 8 6" xfId="10661"/>
    <cellStyle name="Output 2 2 8 7" xfId="10662"/>
    <cellStyle name="Output 2 2 9" xfId="10663"/>
    <cellStyle name="Output 2 20" xfId="18120"/>
    <cellStyle name="Output 2 20 10" xfId="38538"/>
    <cellStyle name="Output 2 20 11" xfId="40923"/>
    <cellStyle name="Output 2 20 2" xfId="18531"/>
    <cellStyle name="Output 2 20 2 2" xfId="26465"/>
    <cellStyle name="Output 2 20 2 3" xfId="29037"/>
    <cellStyle name="Output 2 20 2 4" xfId="31479"/>
    <cellStyle name="Output 2 20 2 5" xfId="33883"/>
    <cellStyle name="Output 2 20 2 6" xfId="24348"/>
    <cellStyle name="Output 2 20 2 7" xfId="38717"/>
    <cellStyle name="Output 2 20 2 8" xfId="41076"/>
    <cellStyle name="Output 2 20 3" xfId="18653"/>
    <cellStyle name="Output 2 20 3 2" xfId="26587"/>
    <cellStyle name="Output 2 20 3 3" xfId="29159"/>
    <cellStyle name="Output 2 20 3 4" xfId="31601"/>
    <cellStyle name="Output 2 20 3 5" xfId="34005"/>
    <cellStyle name="Output 2 20 3 6" xfId="24221"/>
    <cellStyle name="Output 2 20 3 7" xfId="38839"/>
    <cellStyle name="Output 2 20 3 8" xfId="41198"/>
    <cellStyle name="Output 2 20 4" xfId="20564"/>
    <cellStyle name="Output 2 20 4 2" xfId="28498"/>
    <cellStyle name="Output 2 20 4 3" xfId="31055"/>
    <cellStyle name="Output 2 20 4 4" xfId="33497"/>
    <cellStyle name="Output 2 20 4 5" xfId="35900"/>
    <cellStyle name="Output 2 20 4 6" xfId="21373"/>
    <cellStyle name="Output 2 20 4 7" xfId="40731"/>
    <cellStyle name="Output 2 20 4 8" xfId="43089"/>
    <cellStyle name="Output 2 20 5" xfId="26106"/>
    <cellStyle name="Output 2 20 6" xfId="28778"/>
    <cellStyle name="Output 2 20 7" xfId="31247"/>
    <cellStyle name="Output 2 20 8" xfId="33689"/>
    <cellStyle name="Output 2 20 9" xfId="23315"/>
    <cellStyle name="Output 2 21" xfId="10586"/>
    <cellStyle name="Output 2 22" xfId="43265"/>
    <cellStyle name="Output 2 3" xfId="10664"/>
    <cellStyle name="Output 2 3 10" xfId="10665"/>
    <cellStyle name="Output 2 3 11" xfId="10666"/>
    <cellStyle name="Output 2 3 12" xfId="10667"/>
    <cellStyle name="Output 2 3 13" xfId="10668"/>
    <cellStyle name="Output 2 3 14" xfId="10669"/>
    <cellStyle name="Output 2 3 15" xfId="10670"/>
    <cellStyle name="Output 2 3 16" xfId="18122"/>
    <cellStyle name="Output 2 3 16 10" xfId="38540"/>
    <cellStyle name="Output 2 3 16 11" xfId="40925"/>
    <cellStyle name="Output 2 3 16 2" xfId="18529"/>
    <cellStyle name="Output 2 3 16 2 2" xfId="26463"/>
    <cellStyle name="Output 2 3 16 2 3" xfId="29035"/>
    <cellStyle name="Output 2 3 16 2 4" xfId="31477"/>
    <cellStyle name="Output 2 3 16 2 5" xfId="33881"/>
    <cellStyle name="Output 2 3 16 2 6" xfId="23347"/>
    <cellStyle name="Output 2 3 16 2 7" xfId="38715"/>
    <cellStyle name="Output 2 3 16 2 8" xfId="41074"/>
    <cellStyle name="Output 2 3 16 3" xfId="19750"/>
    <cellStyle name="Output 2 3 16 3 2" xfId="27684"/>
    <cellStyle name="Output 2 3 16 3 3" xfId="30256"/>
    <cellStyle name="Output 2 3 16 3 4" xfId="32698"/>
    <cellStyle name="Output 2 3 16 3 5" xfId="35102"/>
    <cellStyle name="Output 2 3 16 3 6" xfId="22068"/>
    <cellStyle name="Output 2 3 16 3 7" xfId="39936"/>
    <cellStyle name="Output 2 3 16 3 8" xfId="42295"/>
    <cellStyle name="Output 2 3 16 4" xfId="20566"/>
    <cellStyle name="Output 2 3 16 4 2" xfId="28500"/>
    <cellStyle name="Output 2 3 16 4 3" xfId="31057"/>
    <cellStyle name="Output 2 3 16 4 4" xfId="33499"/>
    <cellStyle name="Output 2 3 16 4 5" xfId="35902"/>
    <cellStyle name="Output 2 3 16 4 6" xfId="22366"/>
    <cellStyle name="Output 2 3 16 4 7" xfId="40733"/>
    <cellStyle name="Output 2 3 16 4 8" xfId="43091"/>
    <cellStyle name="Output 2 3 16 5" xfId="26108"/>
    <cellStyle name="Output 2 3 16 6" xfId="28780"/>
    <cellStyle name="Output 2 3 16 7" xfId="31249"/>
    <cellStyle name="Output 2 3 16 8" xfId="33691"/>
    <cellStyle name="Output 2 3 16 9" xfId="24201"/>
    <cellStyle name="Output 2 3 2" xfId="10671"/>
    <cellStyle name="Output 2 3 2 2" xfId="10672"/>
    <cellStyle name="Output 2 3 2 3" xfId="10673"/>
    <cellStyle name="Output 2 3 2 4" xfId="10674"/>
    <cellStyle name="Output 2 3 2 5" xfId="10675"/>
    <cellStyle name="Output 2 3 2 6" xfId="10676"/>
    <cellStyle name="Output 2 3 2 7" xfId="10677"/>
    <cellStyle name="Output 2 3 2 8" xfId="10678"/>
    <cellStyle name="Output 2 3 2 9" xfId="10679"/>
    <cellStyle name="Output 2 3 3" xfId="10680"/>
    <cellStyle name="Output 2 3 3 2" xfId="10681"/>
    <cellStyle name="Output 2 3 3 3" xfId="10682"/>
    <cellStyle name="Output 2 3 3 4" xfId="10683"/>
    <cellStyle name="Output 2 3 3 5" xfId="10684"/>
    <cellStyle name="Output 2 3 3 6" xfId="10685"/>
    <cellStyle name="Output 2 3 3 7" xfId="10686"/>
    <cellStyle name="Output 2 3 3 8" xfId="10687"/>
    <cellStyle name="Output 2 3 4" xfId="10688"/>
    <cellStyle name="Output 2 3 4 2" xfId="10689"/>
    <cellStyle name="Output 2 3 4 3" xfId="10690"/>
    <cellStyle name="Output 2 3 4 4" xfId="10691"/>
    <cellStyle name="Output 2 3 4 5" xfId="10692"/>
    <cellStyle name="Output 2 3 4 6" xfId="10693"/>
    <cellStyle name="Output 2 3 4 7" xfId="10694"/>
    <cellStyle name="Output 2 3 4 8" xfId="10695"/>
    <cellStyle name="Output 2 3 5" xfId="10696"/>
    <cellStyle name="Output 2 3 5 2" xfId="10697"/>
    <cellStyle name="Output 2 3 5 3" xfId="10698"/>
    <cellStyle name="Output 2 3 5 4" xfId="10699"/>
    <cellStyle name="Output 2 3 5 5" xfId="10700"/>
    <cellStyle name="Output 2 3 5 6" xfId="10701"/>
    <cellStyle name="Output 2 3 5 7" xfId="10702"/>
    <cellStyle name="Output 2 3 5 8" xfId="10703"/>
    <cellStyle name="Output 2 3 6" xfId="10704"/>
    <cellStyle name="Output 2 3 6 2" xfId="10705"/>
    <cellStyle name="Output 2 3 6 3" xfId="10706"/>
    <cellStyle name="Output 2 3 6 4" xfId="10707"/>
    <cellStyle name="Output 2 3 6 5" xfId="10708"/>
    <cellStyle name="Output 2 3 6 6" xfId="10709"/>
    <cellStyle name="Output 2 3 6 7" xfId="10710"/>
    <cellStyle name="Output 2 3 6 8" xfId="10711"/>
    <cellStyle name="Output 2 3 7" xfId="10712"/>
    <cellStyle name="Output 2 3 7 2" xfId="10713"/>
    <cellStyle name="Output 2 3 7 3" xfId="10714"/>
    <cellStyle name="Output 2 3 7 4" xfId="10715"/>
    <cellStyle name="Output 2 3 7 5" xfId="10716"/>
    <cellStyle name="Output 2 3 7 6" xfId="10717"/>
    <cellStyle name="Output 2 3 7 7" xfId="10718"/>
    <cellStyle name="Output 2 3 8" xfId="10719"/>
    <cellStyle name="Output 2 3 8 2" xfId="10720"/>
    <cellStyle name="Output 2 3 8 3" xfId="10721"/>
    <cellStyle name="Output 2 3 8 4" xfId="10722"/>
    <cellStyle name="Output 2 3 8 5" xfId="10723"/>
    <cellStyle name="Output 2 3 8 6" xfId="10724"/>
    <cellStyle name="Output 2 3 8 7" xfId="10725"/>
    <cellStyle name="Output 2 3 9" xfId="10726"/>
    <cellStyle name="Output 2 4" xfId="10727"/>
    <cellStyle name="Output 2 4 10" xfId="10728"/>
    <cellStyle name="Output 2 4 11" xfId="18123"/>
    <cellStyle name="Output 2 4 11 10" xfId="38541"/>
    <cellStyle name="Output 2 4 11 11" xfId="40926"/>
    <cellStyle name="Output 2 4 11 2" xfId="19932"/>
    <cellStyle name="Output 2 4 11 2 2" xfId="27866"/>
    <cellStyle name="Output 2 4 11 2 3" xfId="30437"/>
    <cellStyle name="Output 2 4 11 2 4" xfId="32879"/>
    <cellStyle name="Output 2 4 11 2 5" xfId="35283"/>
    <cellStyle name="Output 2 4 11 2 6" xfId="24279"/>
    <cellStyle name="Output 2 4 11 2 7" xfId="40117"/>
    <cellStyle name="Output 2 4 11 2 8" xfId="42476"/>
    <cellStyle name="Output 2 4 11 3" xfId="18859"/>
    <cellStyle name="Output 2 4 11 3 2" xfId="26793"/>
    <cellStyle name="Output 2 4 11 3 3" xfId="29365"/>
    <cellStyle name="Output 2 4 11 3 4" xfId="31807"/>
    <cellStyle name="Output 2 4 11 3 5" xfId="34211"/>
    <cellStyle name="Output 2 4 11 3 6" xfId="25600"/>
    <cellStyle name="Output 2 4 11 3 7" xfId="39045"/>
    <cellStyle name="Output 2 4 11 3 8" xfId="41404"/>
    <cellStyle name="Output 2 4 11 4" xfId="20567"/>
    <cellStyle name="Output 2 4 11 4 2" xfId="28501"/>
    <cellStyle name="Output 2 4 11 4 3" xfId="31058"/>
    <cellStyle name="Output 2 4 11 4 4" xfId="33500"/>
    <cellStyle name="Output 2 4 11 4 5" xfId="35903"/>
    <cellStyle name="Output 2 4 11 4 6" xfId="25673"/>
    <cellStyle name="Output 2 4 11 4 7" xfId="40734"/>
    <cellStyle name="Output 2 4 11 4 8" xfId="43092"/>
    <cellStyle name="Output 2 4 11 5" xfId="26109"/>
    <cellStyle name="Output 2 4 11 6" xfId="28781"/>
    <cellStyle name="Output 2 4 11 7" xfId="31250"/>
    <cellStyle name="Output 2 4 11 8" xfId="33692"/>
    <cellStyle name="Output 2 4 11 9" xfId="25698"/>
    <cellStyle name="Output 2 4 2" xfId="10729"/>
    <cellStyle name="Output 2 4 2 2" xfId="10730"/>
    <cellStyle name="Output 2 4 2 3" xfId="10731"/>
    <cellStyle name="Output 2 4 3" xfId="10732"/>
    <cellStyle name="Output 2 4 4" xfId="10733"/>
    <cellStyle name="Output 2 4 5" xfId="10734"/>
    <cellStyle name="Output 2 4 6" xfId="10735"/>
    <cellStyle name="Output 2 4 7" xfId="10736"/>
    <cellStyle name="Output 2 4 8" xfId="10737"/>
    <cellStyle name="Output 2 4 9" xfId="10738"/>
    <cellStyle name="Output 2 5" xfId="10739"/>
    <cellStyle name="Output 2 5 2" xfId="10740"/>
    <cellStyle name="Output 2 5 3" xfId="10741"/>
    <cellStyle name="Output 2 5 4" xfId="10742"/>
    <cellStyle name="Output 2 5 5" xfId="10743"/>
    <cellStyle name="Output 2 5 6" xfId="10744"/>
    <cellStyle name="Output 2 5 7" xfId="10745"/>
    <cellStyle name="Output 2 5 8" xfId="10746"/>
    <cellStyle name="Output 2 5 9" xfId="18124"/>
    <cellStyle name="Output 2 5 9 10" xfId="38542"/>
    <cellStyle name="Output 2 5 9 11" xfId="40927"/>
    <cellStyle name="Output 2 5 9 2" xfId="19947"/>
    <cellStyle name="Output 2 5 9 2 2" xfId="27881"/>
    <cellStyle name="Output 2 5 9 2 3" xfId="30452"/>
    <cellStyle name="Output 2 5 9 2 4" xfId="32894"/>
    <cellStyle name="Output 2 5 9 2 5" xfId="35298"/>
    <cellStyle name="Output 2 5 9 2 6" xfId="33828"/>
    <cellStyle name="Output 2 5 9 2 7" xfId="40132"/>
    <cellStyle name="Output 2 5 9 2 8" xfId="42491"/>
    <cellStyle name="Output 2 5 9 3" xfId="19747"/>
    <cellStyle name="Output 2 5 9 3 2" xfId="27681"/>
    <cellStyle name="Output 2 5 9 3 3" xfId="30253"/>
    <cellStyle name="Output 2 5 9 3 4" xfId="32695"/>
    <cellStyle name="Output 2 5 9 3 5" xfId="35099"/>
    <cellStyle name="Output 2 5 9 3 6" xfId="25362"/>
    <cellStyle name="Output 2 5 9 3 7" xfId="39933"/>
    <cellStyle name="Output 2 5 9 3 8" xfId="42292"/>
    <cellStyle name="Output 2 5 9 4" xfId="20568"/>
    <cellStyle name="Output 2 5 9 4 2" xfId="28502"/>
    <cellStyle name="Output 2 5 9 4 3" xfId="31059"/>
    <cellStyle name="Output 2 5 9 4 4" xfId="33501"/>
    <cellStyle name="Output 2 5 9 4 5" xfId="35904"/>
    <cellStyle name="Output 2 5 9 4 6" xfId="23844"/>
    <cellStyle name="Output 2 5 9 4 7" xfId="40735"/>
    <cellStyle name="Output 2 5 9 4 8" xfId="43093"/>
    <cellStyle name="Output 2 5 9 5" xfId="26110"/>
    <cellStyle name="Output 2 5 9 6" xfId="28782"/>
    <cellStyle name="Output 2 5 9 7" xfId="31251"/>
    <cellStyle name="Output 2 5 9 8" xfId="33693"/>
    <cellStyle name="Output 2 5 9 9" xfId="23316"/>
    <cellStyle name="Output 2 6" xfId="10747"/>
    <cellStyle name="Output 2 6 2" xfId="10748"/>
    <cellStyle name="Output 2 6 3" xfId="10749"/>
    <cellStyle name="Output 2 6 4" xfId="10750"/>
    <cellStyle name="Output 2 6 5" xfId="10751"/>
    <cellStyle name="Output 2 6 6" xfId="10752"/>
    <cellStyle name="Output 2 6 7" xfId="10753"/>
    <cellStyle name="Output 2 6 8" xfId="10754"/>
    <cellStyle name="Output 2 6 9" xfId="18125"/>
    <cellStyle name="Output 2 6 9 10" xfId="38543"/>
    <cellStyle name="Output 2 6 9 11" xfId="40928"/>
    <cellStyle name="Output 2 6 9 2" xfId="18528"/>
    <cellStyle name="Output 2 6 9 2 2" xfId="26462"/>
    <cellStyle name="Output 2 6 9 2 3" xfId="29034"/>
    <cellStyle name="Output 2 6 9 2 4" xfId="31476"/>
    <cellStyle name="Output 2 6 9 2 5" xfId="33880"/>
    <cellStyle name="Output 2 6 9 2 6" xfId="21427"/>
    <cellStyle name="Output 2 6 9 2 7" xfId="38714"/>
    <cellStyle name="Output 2 6 9 2 8" xfId="41073"/>
    <cellStyle name="Output 2 6 9 3" xfId="20069"/>
    <cellStyle name="Output 2 6 9 3 2" xfId="28003"/>
    <cellStyle name="Output 2 6 9 3 3" xfId="30574"/>
    <cellStyle name="Output 2 6 9 3 4" xfId="33016"/>
    <cellStyle name="Output 2 6 9 3 5" xfId="35420"/>
    <cellStyle name="Output 2 6 9 3 6" xfId="23799"/>
    <cellStyle name="Output 2 6 9 3 7" xfId="40254"/>
    <cellStyle name="Output 2 6 9 3 8" xfId="42613"/>
    <cellStyle name="Output 2 6 9 4" xfId="20569"/>
    <cellStyle name="Output 2 6 9 4 2" xfId="28503"/>
    <cellStyle name="Output 2 6 9 4 3" xfId="31060"/>
    <cellStyle name="Output 2 6 9 4 4" xfId="33502"/>
    <cellStyle name="Output 2 6 9 4 5" xfId="35905"/>
    <cellStyle name="Output 2 6 9 4 6" xfId="22367"/>
    <cellStyle name="Output 2 6 9 4 7" xfId="40736"/>
    <cellStyle name="Output 2 6 9 4 8" xfId="43094"/>
    <cellStyle name="Output 2 6 9 5" xfId="26111"/>
    <cellStyle name="Output 2 6 9 6" xfId="28783"/>
    <cellStyle name="Output 2 6 9 7" xfId="31252"/>
    <cellStyle name="Output 2 6 9 8" xfId="33694"/>
    <cellStyle name="Output 2 6 9 9" xfId="24343"/>
    <cellStyle name="Output 2 7" xfId="10755"/>
    <cellStyle name="Output 2 7 2" xfId="10756"/>
    <cellStyle name="Output 2 7 3" xfId="10757"/>
    <cellStyle name="Output 2 7 4" xfId="10758"/>
    <cellStyle name="Output 2 7 5" xfId="10759"/>
    <cellStyle name="Output 2 7 6" xfId="10760"/>
    <cellStyle name="Output 2 7 7" xfId="10761"/>
    <cellStyle name="Output 2 7 8" xfId="10762"/>
    <cellStyle name="Output 2 8" xfId="10763"/>
    <cellStyle name="Output 2 8 2" xfId="10764"/>
    <cellStyle name="Output 2 8 3" xfId="10765"/>
    <cellStyle name="Output 2 8 4" xfId="10766"/>
    <cellStyle name="Output 2 8 5" xfId="10767"/>
    <cellStyle name="Output 2 8 6" xfId="10768"/>
    <cellStyle name="Output 2 8 7" xfId="10769"/>
    <cellStyle name="Output 2 8 8" xfId="10770"/>
    <cellStyle name="Output 2 9" xfId="10771"/>
    <cellStyle name="Output 2 9 2" xfId="10772"/>
    <cellStyle name="Output 2 9 3" xfId="10773"/>
    <cellStyle name="Output 2 9 4" xfId="10774"/>
    <cellStyle name="Output 2 9 5" xfId="10775"/>
    <cellStyle name="Output 2 9 6" xfId="10776"/>
    <cellStyle name="Output 2 9 7" xfId="10777"/>
    <cellStyle name="Output 3" xfId="10778"/>
    <cellStyle name="Output 3 10" xfId="10779"/>
    <cellStyle name="Output 3 10 2" xfId="10780"/>
    <cellStyle name="Output 3 10 3" xfId="10781"/>
    <cellStyle name="Output 3 10 4" xfId="10782"/>
    <cellStyle name="Output 3 10 5" xfId="10783"/>
    <cellStyle name="Output 3 10 6" xfId="10784"/>
    <cellStyle name="Output 3 10 7" xfId="10785"/>
    <cellStyle name="Output 3 11" xfId="10786"/>
    <cellStyle name="Output 3 12" xfId="10787"/>
    <cellStyle name="Output 3 13" xfId="10788"/>
    <cellStyle name="Output 3 14" xfId="10789"/>
    <cellStyle name="Output 3 15" xfId="10790"/>
    <cellStyle name="Output 3 16" xfId="10791"/>
    <cellStyle name="Output 3 17" xfId="10792"/>
    <cellStyle name="Output 3 18" xfId="18126"/>
    <cellStyle name="Output 3 18 10" xfId="38544"/>
    <cellStyle name="Output 3 18 11" xfId="40929"/>
    <cellStyle name="Output 3 18 2" xfId="19946"/>
    <cellStyle name="Output 3 18 2 2" xfId="27880"/>
    <cellStyle name="Output 3 18 2 3" xfId="30451"/>
    <cellStyle name="Output 3 18 2 4" xfId="32893"/>
    <cellStyle name="Output 3 18 2 5" xfId="35297"/>
    <cellStyle name="Output 3 18 2 6" xfId="25649"/>
    <cellStyle name="Output 3 18 2 7" xfId="40131"/>
    <cellStyle name="Output 3 18 2 8" xfId="42490"/>
    <cellStyle name="Output 3 18 3" xfId="20282"/>
    <cellStyle name="Output 3 18 3 2" xfId="28216"/>
    <cellStyle name="Output 3 18 3 3" xfId="30787"/>
    <cellStyle name="Output 3 18 3 4" xfId="33229"/>
    <cellStyle name="Output 3 18 3 5" xfId="35633"/>
    <cellStyle name="Output 3 18 3 6" xfId="25664"/>
    <cellStyle name="Output 3 18 3 7" xfId="40467"/>
    <cellStyle name="Output 3 18 3 8" xfId="42826"/>
    <cellStyle name="Output 3 18 4" xfId="20570"/>
    <cellStyle name="Output 3 18 4 2" xfId="28504"/>
    <cellStyle name="Output 3 18 4 3" xfId="31061"/>
    <cellStyle name="Output 3 18 4 4" xfId="33503"/>
    <cellStyle name="Output 3 18 4 5" xfId="35906"/>
    <cellStyle name="Output 3 18 4 6" xfId="24618"/>
    <cellStyle name="Output 3 18 4 7" xfId="40737"/>
    <cellStyle name="Output 3 18 4 8" xfId="43095"/>
    <cellStyle name="Output 3 18 5" xfId="26112"/>
    <cellStyle name="Output 3 18 6" xfId="28784"/>
    <cellStyle name="Output 3 18 7" xfId="31253"/>
    <cellStyle name="Output 3 18 8" xfId="33695"/>
    <cellStyle name="Output 3 18 9" xfId="21419"/>
    <cellStyle name="Output 3 2" xfId="10793"/>
    <cellStyle name="Output 3 2 10" xfId="10794"/>
    <cellStyle name="Output 3 2 11" xfId="10795"/>
    <cellStyle name="Output 3 2 12" xfId="10796"/>
    <cellStyle name="Output 3 2 13" xfId="10797"/>
    <cellStyle name="Output 3 2 14" xfId="10798"/>
    <cellStyle name="Output 3 2 15" xfId="10799"/>
    <cellStyle name="Output 3 2 16" xfId="18127"/>
    <cellStyle name="Output 3 2 16 10" xfId="38545"/>
    <cellStyle name="Output 3 2 16 11" xfId="40930"/>
    <cellStyle name="Output 3 2 16 2" xfId="18527"/>
    <cellStyle name="Output 3 2 16 2 2" xfId="26461"/>
    <cellStyle name="Output 3 2 16 2 3" xfId="29033"/>
    <cellStyle name="Output 3 2 16 2 4" xfId="31475"/>
    <cellStyle name="Output 3 2 16 2 5" xfId="33879"/>
    <cellStyle name="Output 3 2 16 2 6" xfId="23346"/>
    <cellStyle name="Output 3 2 16 2 7" xfId="38713"/>
    <cellStyle name="Output 3 2 16 2 8" xfId="41072"/>
    <cellStyle name="Output 3 2 16 3" xfId="20073"/>
    <cellStyle name="Output 3 2 16 3 2" xfId="28007"/>
    <cellStyle name="Output 3 2 16 3 3" xfId="30578"/>
    <cellStyle name="Output 3 2 16 3 4" xfId="33020"/>
    <cellStyle name="Output 3 2 16 3 5" xfId="35424"/>
    <cellStyle name="Output 3 2 16 3 6" xfId="22102"/>
    <cellStyle name="Output 3 2 16 3 7" xfId="40258"/>
    <cellStyle name="Output 3 2 16 3 8" xfId="42617"/>
    <cellStyle name="Output 3 2 16 4" xfId="20571"/>
    <cellStyle name="Output 3 2 16 4 2" xfId="28505"/>
    <cellStyle name="Output 3 2 16 4 3" xfId="31062"/>
    <cellStyle name="Output 3 2 16 4 4" xfId="33504"/>
    <cellStyle name="Output 3 2 16 4 5" xfId="35907"/>
    <cellStyle name="Output 3 2 16 4 6" xfId="24309"/>
    <cellStyle name="Output 3 2 16 4 7" xfId="40738"/>
    <cellStyle name="Output 3 2 16 4 8" xfId="43096"/>
    <cellStyle name="Output 3 2 16 5" xfId="26113"/>
    <cellStyle name="Output 3 2 16 6" xfId="28785"/>
    <cellStyle name="Output 3 2 16 7" xfId="31254"/>
    <cellStyle name="Output 3 2 16 8" xfId="33696"/>
    <cellStyle name="Output 3 2 16 9" xfId="21945"/>
    <cellStyle name="Output 3 2 2" xfId="10800"/>
    <cellStyle name="Output 3 2 2 2" xfId="10801"/>
    <cellStyle name="Output 3 2 2 3" xfId="10802"/>
    <cellStyle name="Output 3 2 2 4" xfId="10803"/>
    <cellStyle name="Output 3 2 2 5" xfId="10804"/>
    <cellStyle name="Output 3 2 2 6" xfId="10805"/>
    <cellStyle name="Output 3 2 2 7" xfId="10806"/>
    <cellStyle name="Output 3 2 2 8" xfId="10807"/>
    <cellStyle name="Output 3 2 2 9" xfId="10808"/>
    <cellStyle name="Output 3 2 3" xfId="10809"/>
    <cellStyle name="Output 3 2 3 2" xfId="10810"/>
    <cellStyle name="Output 3 2 3 3" xfId="10811"/>
    <cellStyle name="Output 3 2 3 4" xfId="10812"/>
    <cellStyle name="Output 3 2 3 5" xfId="10813"/>
    <cellStyle name="Output 3 2 3 6" xfId="10814"/>
    <cellStyle name="Output 3 2 3 7" xfId="10815"/>
    <cellStyle name="Output 3 2 3 8" xfId="10816"/>
    <cellStyle name="Output 3 2 4" xfId="10817"/>
    <cellStyle name="Output 3 2 4 2" xfId="10818"/>
    <cellStyle name="Output 3 2 4 3" xfId="10819"/>
    <cellStyle name="Output 3 2 4 4" xfId="10820"/>
    <cellStyle name="Output 3 2 4 5" xfId="10821"/>
    <cellStyle name="Output 3 2 4 6" xfId="10822"/>
    <cellStyle name="Output 3 2 4 7" xfId="10823"/>
    <cellStyle name="Output 3 2 4 8" xfId="10824"/>
    <cellStyle name="Output 3 2 5" xfId="10825"/>
    <cellStyle name="Output 3 2 5 2" xfId="10826"/>
    <cellStyle name="Output 3 2 5 3" xfId="10827"/>
    <cellStyle name="Output 3 2 5 4" xfId="10828"/>
    <cellStyle name="Output 3 2 5 5" xfId="10829"/>
    <cellStyle name="Output 3 2 5 6" xfId="10830"/>
    <cellStyle name="Output 3 2 5 7" xfId="10831"/>
    <cellStyle name="Output 3 2 5 8" xfId="10832"/>
    <cellStyle name="Output 3 2 6" xfId="10833"/>
    <cellStyle name="Output 3 2 6 2" xfId="10834"/>
    <cellStyle name="Output 3 2 6 3" xfId="10835"/>
    <cellStyle name="Output 3 2 6 4" xfId="10836"/>
    <cellStyle name="Output 3 2 6 5" xfId="10837"/>
    <cellStyle name="Output 3 2 6 6" xfId="10838"/>
    <cellStyle name="Output 3 2 6 7" xfId="10839"/>
    <cellStyle name="Output 3 2 6 8" xfId="10840"/>
    <cellStyle name="Output 3 2 7" xfId="10841"/>
    <cellStyle name="Output 3 2 7 2" xfId="10842"/>
    <cellStyle name="Output 3 2 7 3" xfId="10843"/>
    <cellStyle name="Output 3 2 7 4" xfId="10844"/>
    <cellStyle name="Output 3 2 7 5" xfId="10845"/>
    <cellStyle name="Output 3 2 7 6" xfId="10846"/>
    <cellStyle name="Output 3 2 7 7" xfId="10847"/>
    <cellStyle name="Output 3 2 8" xfId="10848"/>
    <cellStyle name="Output 3 2 8 2" xfId="10849"/>
    <cellStyle name="Output 3 2 8 3" xfId="10850"/>
    <cellStyle name="Output 3 2 8 4" xfId="10851"/>
    <cellStyle name="Output 3 2 8 5" xfId="10852"/>
    <cellStyle name="Output 3 2 8 6" xfId="10853"/>
    <cellStyle name="Output 3 2 8 7" xfId="10854"/>
    <cellStyle name="Output 3 2 9" xfId="10855"/>
    <cellStyle name="Output 3 3" xfId="10856"/>
    <cellStyle name="Output 3 3 10" xfId="10857"/>
    <cellStyle name="Output 3 3 11" xfId="10858"/>
    <cellStyle name="Output 3 3 12" xfId="10859"/>
    <cellStyle name="Output 3 3 13" xfId="10860"/>
    <cellStyle name="Output 3 3 14" xfId="10861"/>
    <cellStyle name="Output 3 3 15" xfId="10862"/>
    <cellStyle name="Output 3 3 16" xfId="18128"/>
    <cellStyle name="Output 3 3 16 10" xfId="38546"/>
    <cellStyle name="Output 3 3 16 11" xfId="40931"/>
    <cellStyle name="Output 3 3 16 2" xfId="19945"/>
    <cellStyle name="Output 3 3 16 2 2" xfId="27879"/>
    <cellStyle name="Output 3 3 16 2 3" xfId="30450"/>
    <cellStyle name="Output 3 3 16 2 4" xfId="32892"/>
    <cellStyle name="Output 3 3 16 2 5" xfId="35296"/>
    <cellStyle name="Output 3 3 16 2 6" xfId="22089"/>
    <cellStyle name="Output 3 3 16 2 7" xfId="40130"/>
    <cellStyle name="Output 3 3 16 2 8" xfId="42489"/>
    <cellStyle name="Output 3 3 16 3" xfId="18858"/>
    <cellStyle name="Output 3 3 16 3 2" xfId="26792"/>
    <cellStyle name="Output 3 3 16 3 3" xfId="29364"/>
    <cellStyle name="Output 3 3 16 3 4" xfId="31806"/>
    <cellStyle name="Output 3 3 16 3 5" xfId="34210"/>
    <cellStyle name="Output 3 3 16 3 6" xfId="24685"/>
    <cellStyle name="Output 3 3 16 3 7" xfId="39044"/>
    <cellStyle name="Output 3 3 16 3 8" xfId="41403"/>
    <cellStyle name="Output 3 3 16 4" xfId="20572"/>
    <cellStyle name="Output 3 3 16 4 2" xfId="28506"/>
    <cellStyle name="Output 3 3 16 4 3" xfId="31063"/>
    <cellStyle name="Output 3 3 16 4 4" xfId="33505"/>
    <cellStyle name="Output 3 3 16 4 5" xfId="35908"/>
    <cellStyle name="Output 3 3 16 4 6" xfId="21386"/>
    <cellStyle name="Output 3 3 16 4 7" xfId="40739"/>
    <cellStyle name="Output 3 3 16 4 8" xfId="43097"/>
    <cellStyle name="Output 3 3 16 5" xfId="26114"/>
    <cellStyle name="Output 3 3 16 6" xfId="28786"/>
    <cellStyle name="Output 3 3 16 7" xfId="31255"/>
    <cellStyle name="Output 3 3 16 8" xfId="33697"/>
    <cellStyle name="Output 3 3 16 9" xfId="23317"/>
    <cellStyle name="Output 3 3 2" xfId="10863"/>
    <cellStyle name="Output 3 3 2 2" xfId="10864"/>
    <cellStyle name="Output 3 3 2 3" xfId="10865"/>
    <cellStyle name="Output 3 3 2 4" xfId="10866"/>
    <cellStyle name="Output 3 3 2 5" xfId="10867"/>
    <cellStyle name="Output 3 3 2 6" xfId="10868"/>
    <cellStyle name="Output 3 3 2 7" xfId="10869"/>
    <cellStyle name="Output 3 3 2 8" xfId="10870"/>
    <cellStyle name="Output 3 3 2 9" xfId="10871"/>
    <cellStyle name="Output 3 3 3" xfId="10872"/>
    <cellStyle name="Output 3 3 3 2" xfId="10873"/>
    <cellStyle name="Output 3 3 3 3" xfId="10874"/>
    <cellStyle name="Output 3 3 3 4" xfId="10875"/>
    <cellStyle name="Output 3 3 3 5" xfId="10876"/>
    <cellStyle name="Output 3 3 3 6" xfId="10877"/>
    <cellStyle name="Output 3 3 3 7" xfId="10878"/>
    <cellStyle name="Output 3 3 3 8" xfId="10879"/>
    <cellStyle name="Output 3 3 4" xfId="10880"/>
    <cellStyle name="Output 3 3 4 2" xfId="10881"/>
    <cellStyle name="Output 3 3 4 3" xfId="10882"/>
    <cellStyle name="Output 3 3 4 4" xfId="10883"/>
    <cellStyle name="Output 3 3 4 5" xfId="10884"/>
    <cellStyle name="Output 3 3 4 6" xfId="10885"/>
    <cellStyle name="Output 3 3 4 7" xfId="10886"/>
    <cellStyle name="Output 3 3 4 8" xfId="10887"/>
    <cellStyle name="Output 3 3 5" xfId="10888"/>
    <cellStyle name="Output 3 3 5 2" xfId="10889"/>
    <cellStyle name="Output 3 3 5 3" xfId="10890"/>
    <cellStyle name="Output 3 3 5 4" xfId="10891"/>
    <cellStyle name="Output 3 3 5 5" xfId="10892"/>
    <cellStyle name="Output 3 3 5 6" xfId="10893"/>
    <cellStyle name="Output 3 3 5 7" xfId="10894"/>
    <cellStyle name="Output 3 3 5 8" xfId="10895"/>
    <cellStyle name="Output 3 3 6" xfId="10896"/>
    <cellStyle name="Output 3 3 6 2" xfId="10897"/>
    <cellStyle name="Output 3 3 6 3" xfId="10898"/>
    <cellStyle name="Output 3 3 6 4" xfId="10899"/>
    <cellStyle name="Output 3 3 6 5" xfId="10900"/>
    <cellStyle name="Output 3 3 6 6" xfId="10901"/>
    <cellStyle name="Output 3 3 6 7" xfId="10902"/>
    <cellStyle name="Output 3 3 6 8" xfId="10903"/>
    <cellStyle name="Output 3 3 7" xfId="10904"/>
    <cellStyle name="Output 3 3 7 2" xfId="10905"/>
    <cellStyle name="Output 3 3 7 3" xfId="10906"/>
    <cellStyle name="Output 3 3 7 4" xfId="10907"/>
    <cellStyle name="Output 3 3 7 5" xfId="10908"/>
    <cellStyle name="Output 3 3 7 6" xfId="10909"/>
    <cellStyle name="Output 3 3 7 7" xfId="10910"/>
    <cellStyle name="Output 3 3 8" xfId="10911"/>
    <cellStyle name="Output 3 3 8 2" xfId="10912"/>
    <cellStyle name="Output 3 3 8 3" xfId="10913"/>
    <cellStyle name="Output 3 3 8 4" xfId="10914"/>
    <cellStyle name="Output 3 3 8 5" xfId="10915"/>
    <cellStyle name="Output 3 3 8 6" xfId="10916"/>
    <cellStyle name="Output 3 3 8 7" xfId="10917"/>
    <cellStyle name="Output 3 3 9" xfId="10918"/>
    <cellStyle name="Output 3 4" xfId="10919"/>
    <cellStyle name="Output 3 4 10" xfId="10920"/>
    <cellStyle name="Output 3 4 11" xfId="18129"/>
    <cellStyle name="Output 3 4 11 10" xfId="38547"/>
    <cellStyle name="Output 3 4 11 11" xfId="40932"/>
    <cellStyle name="Output 3 4 11 2" xfId="18526"/>
    <cellStyle name="Output 3 4 11 2 2" xfId="26460"/>
    <cellStyle name="Output 3 4 11 2 3" xfId="29032"/>
    <cellStyle name="Output 3 4 11 2 4" xfId="31474"/>
    <cellStyle name="Output 3 4 11 2 5" xfId="33878"/>
    <cellStyle name="Output 3 4 11 2 6" xfId="25334"/>
    <cellStyle name="Output 3 4 11 2 7" xfId="38712"/>
    <cellStyle name="Output 3 4 11 2 8" xfId="41071"/>
    <cellStyle name="Output 3 4 11 3" xfId="19749"/>
    <cellStyle name="Output 3 4 11 3 2" xfId="27683"/>
    <cellStyle name="Output 3 4 11 3 3" xfId="30255"/>
    <cellStyle name="Output 3 4 11 3 4" xfId="32697"/>
    <cellStyle name="Output 3 4 11 3 5" xfId="35101"/>
    <cellStyle name="Output 3 4 11 3 6" xfId="22069"/>
    <cellStyle name="Output 3 4 11 3 7" xfId="39935"/>
    <cellStyle name="Output 3 4 11 3 8" xfId="42294"/>
    <cellStyle name="Output 3 4 11 4" xfId="20573"/>
    <cellStyle name="Output 3 4 11 4 2" xfId="28507"/>
    <cellStyle name="Output 3 4 11 4 3" xfId="31064"/>
    <cellStyle name="Output 3 4 11 4 4" xfId="33506"/>
    <cellStyle name="Output 3 4 11 4 5" xfId="35909"/>
    <cellStyle name="Output 3 4 11 4 6" xfId="25010"/>
    <cellStyle name="Output 3 4 11 4 7" xfId="40740"/>
    <cellStyle name="Output 3 4 11 4 8" xfId="43098"/>
    <cellStyle name="Output 3 4 11 5" xfId="26115"/>
    <cellStyle name="Output 3 4 11 6" xfId="28787"/>
    <cellStyle name="Output 3 4 11 7" xfId="31256"/>
    <cellStyle name="Output 3 4 11 8" xfId="33698"/>
    <cellStyle name="Output 3 4 11 9" xfId="21179"/>
    <cellStyle name="Output 3 4 2" xfId="10921"/>
    <cellStyle name="Output 3 4 2 2" xfId="10922"/>
    <cellStyle name="Output 3 4 2 3" xfId="10923"/>
    <cellStyle name="Output 3 4 3" xfId="10924"/>
    <cellStyle name="Output 3 4 4" xfId="10925"/>
    <cellStyle name="Output 3 4 5" xfId="10926"/>
    <cellStyle name="Output 3 4 6" xfId="10927"/>
    <cellStyle name="Output 3 4 7" xfId="10928"/>
    <cellStyle name="Output 3 4 8" xfId="10929"/>
    <cellStyle name="Output 3 4 9" xfId="10930"/>
    <cellStyle name="Output 3 5" xfId="10931"/>
    <cellStyle name="Output 3 5 2" xfId="10932"/>
    <cellStyle name="Output 3 5 3" xfId="10933"/>
    <cellStyle name="Output 3 5 4" xfId="10934"/>
    <cellStyle name="Output 3 5 5" xfId="10935"/>
    <cellStyle name="Output 3 5 6" xfId="10936"/>
    <cellStyle name="Output 3 5 7" xfId="10937"/>
    <cellStyle name="Output 3 5 8" xfId="10938"/>
    <cellStyle name="Output 3 5 9" xfId="18130"/>
    <cellStyle name="Output 3 5 9 10" xfId="38548"/>
    <cellStyle name="Output 3 5 9 11" xfId="40933"/>
    <cellStyle name="Output 3 5 9 2" xfId="19944"/>
    <cellStyle name="Output 3 5 9 2 2" xfId="27878"/>
    <cellStyle name="Output 3 5 9 2 3" xfId="30449"/>
    <cellStyle name="Output 3 5 9 2 4" xfId="32891"/>
    <cellStyle name="Output 3 5 9 2 5" xfId="35295"/>
    <cellStyle name="Output 3 5 9 2 6" xfId="21216"/>
    <cellStyle name="Output 3 5 9 2 7" xfId="40129"/>
    <cellStyle name="Output 3 5 9 2 8" xfId="42488"/>
    <cellStyle name="Output 3 5 9 3" xfId="18857"/>
    <cellStyle name="Output 3 5 9 3 2" xfId="26791"/>
    <cellStyle name="Output 3 5 9 3 3" xfId="29363"/>
    <cellStyle name="Output 3 5 9 3 4" xfId="31805"/>
    <cellStyle name="Output 3 5 9 3 5" xfId="34209"/>
    <cellStyle name="Output 3 5 9 3 6" xfId="23408"/>
    <cellStyle name="Output 3 5 9 3 7" xfId="39043"/>
    <cellStyle name="Output 3 5 9 3 8" xfId="41402"/>
    <cellStyle name="Output 3 5 9 4" xfId="20574"/>
    <cellStyle name="Output 3 5 9 4 2" xfId="28508"/>
    <cellStyle name="Output 3 5 9 4 3" xfId="31065"/>
    <cellStyle name="Output 3 5 9 4 4" xfId="33507"/>
    <cellStyle name="Output 3 5 9 4 5" xfId="35910"/>
    <cellStyle name="Output 3 5 9 4 6" xfId="24616"/>
    <cellStyle name="Output 3 5 9 4 7" xfId="40741"/>
    <cellStyle name="Output 3 5 9 4 8" xfId="43099"/>
    <cellStyle name="Output 3 5 9 5" xfId="26116"/>
    <cellStyle name="Output 3 5 9 6" xfId="28788"/>
    <cellStyle name="Output 3 5 9 7" xfId="31257"/>
    <cellStyle name="Output 3 5 9 8" xfId="33699"/>
    <cellStyle name="Output 3 5 9 9" xfId="24495"/>
    <cellStyle name="Output 3 6" xfId="10939"/>
    <cellStyle name="Output 3 6 2" xfId="10940"/>
    <cellStyle name="Output 3 6 3" xfId="10941"/>
    <cellStyle name="Output 3 6 4" xfId="10942"/>
    <cellStyle name="Output 3 6 5" xfId="10943"/>
    <cellStyle name="Output 3 6 6" xfId="10944"/>
    <cellStyle name="Output 3 6 7" xfId="10945"/>
    <cellStyle name="Output 3 6 8" xfId="10946"/>
    <cellStyle name="Output 3 6 9" xfId="18131"/>
    <cellStyle name="Output 3 6 9 10" xfId="38549"/>
    <cellStyle name="Output 3 6 9 11" xfId="40934"/>
    <cellStyle name="Output 3 6 9 2" xfId="18525"/>
    <cellStyle name="Output 3 6 9 2 2" xfId="26459"/>
    <cellStyle name="Output 3 6 9 2 3" xfId="29031"/>
    <cellStyle name="Output 3 6 9 2 4" xfId="31473"/>
    <cellStyle name="Output 3 6 9 2 5" xfId="33877"/>
    <cellStyle name="Output 3 6 9 2 6" xfId="25196"/>
    <cellStyle name="Output 3 6 9 2 7" xfId="38711"/>
    <cellStyle name="Output 3 6 9 2 8" xfId="41070"/>
    <cellStyle name="Output 3 6 9 3" xfId="19748"/>
    <cellStyle name="Output 3 6 9 3 2" xfId="27682"/>
    <cellStyle name="Output 3 6 9 3 3" xfId="30254"/>
    <cellStyle name="Output 3 6 9 3 4" xfId="32696"/>
    <cellStyle name="Output 3 6 9 3 5" xfId="35100"/>
    <cellStyle name="Output 3 6 9 3 6" xfId="24954"/>
    <cellStyle name="Output 3 6 9 3 7" xfId="39934"/>
    <cellStyle name="Output 3 6 9 3 8" xfId="42293"/>
    <cellStyle name="Output 3 6 9 4" xfId="20575"/>
    <cellStyle name="Output 3 6 9 4 2" xfId="28509"/>
    <cellStyle name="Output 3 6 9 4 3" xfId="31066"/>
    <cellStyle name="Output 3 6 9 4 4" xfId="33508"/>
    <cellStyle name="Output 3 6 9 4 5" xfId="35911"/>
    <cellStyle name="Output 3 6 9 4 6" xfId="21515"/>
    <cellStyle name="Output 3 6 9 4 7" xfId="40742"/>
    <cellStyle name="Output 3 6 9 4 8" xfId="43100"/>
    <cellStyle name="Output 3 6 9 5" xfId="26117"/>
    <cellStyle name="Output 3 6 9 6" xfId="28789"/>
    <cellStyle name="Output 3 6 9 7" xfId="31258"/>
    <cellStyle name="Output 3 6 9 8" xfId="33700"/>
    <cellStyle name="Output 3 6 9 9" xfId="36017"/>
    <cellStyle name="Output 3 7" xfId="10947"/>
    <cellStyle name="Output 3 7 2" xfId="10948"/>
    <cellStyle name="Output 3 7 3" xfId="10949"/>
    <cellStyle name="Output 3 7 4" xfId="10950"/>
    <cellStyle name="Output 3 7 5" xfId="10951"/>
    <cellStyle name="Output 3 7 6" xfId="10952"/>
    <cellStyle name="Output 3 7 7" xfId="10953"/>
    <cellStyle name="Output 3 7 8" xfId="10954"/>
    <cellStyle name="Output 3 8" xfId="10955"/>
    <cellStyle name="Output 3 8 2" xfId="10956"/>
    <cellStyle name="Output 3 8 3" xfId="10957"/>
    <cellStyle name="Output 3 8 4" xfId="10958"/>
    <cellStyle name="Output 3 8 5" xfId="10959"/>
    <cellStyle name="Output 3 8 6" xfId="10960"/>
    <cellStyle name="Output 3 8 7" xfId="10961"/>
    <cellStyle name="Output 3 8 8" xfId="10962"/>
    <cellStyle name="Output 3 9" xfId="10963"/>
    <cellStyle name="Output 3 9 2" xfId="10964"/>
    <cellStyle name="Output 3 9 3" xfId="10965"/>
    <cellStyle name="Output 3 9 4" xfId="10966"/>
    <cellStyle name="Output 3 9 5" xfId="10967"/>
    <cellStyle name="Output 3 9 6" xfId="10968"/>
    <cellStyle name="Output 3 9 7" xfId="10969"/>
    <cellStyle name="Output 4" xfId="10970"/>
    <cellStyle name="Output 4 10" xfId="10971"/>
    <cellStyle name="Output 4 10 2" xfId="10972"/>
    <cellStyle name="Output 4 10 3" xfId="10973"/>
    <cellStyle name="Output 4 10 4" xfId="10974"/>
    <cellStyle name="Output 4 10 5" xfId="10975"/>
    <cellStyle name="Output 4 10 6" xfId="10976"/>
    <cellStyle name="Output 4 10 7" xfId="10977"/>
    <cellStyle name="Output 4 11" xfId="10978"/>
    <cellStyle name="Output 4 12" xfId="10979"/>
    <cellStyle name="Output 4 13" xfId="10980"/>
    <cellStyle name="Output 4 14" xfId="10981"/>
    <cellStyle name="Output 4 15" xfId="10982"/>
    <cellStyle name="Output 4 16" xfId="10983"/>
    <cellStyle name="Output 4 17" xfId="10984"/>
    <cellStyle name="Output 4 18" xfId="18132"/>
    <cellStyle name="Output 4 18 10" xfId="38550"/>
    <cellStyle name="Output 4 18 11" xfId="40935"/>
    <cellStyle name="Output 4 18 2" xfId="19943"/>
    <cellStyle name="Output 4 18 2 2" xfId="27877"/>
    <cellStyle name="Output 4 18 2 3" xfId="30448"/>
    <cellStyle name="Output 4 18 2 4" xfId="32890"/>
    <cellStyle name="Output 4 18 2 5" xfId="35294"/>
    <cellStyle name="Output 4 18 2 6" xfId="28966"/>
    <cellStyle name="Output 4 18 2 7" xfId="40128"/>
    <cellStyle name="Output 4 18 2 8" xfId="42487"/>
    <cellStyle name="Output 4 18 3" xfId="19886"/>
    <cellStyle name="Output 4 18 3 2" xfId="27820"/>
    <cellStyle name="Output 4 18 3 3" xfId="30392"/>
    <cellStyle name="Output 4 18 3 4" xfId="32834"/>
    <cellStyle name="Output 4 18 3 5" xfId="35238"/>
    <cellStyle name="Output 4 18 3 6" xfId="24268"/>
    <cellStyle name="Output 4 18 3 7" xfId="40072"/>
    <cellStyle name="Output 4 18 3 8" xfId="42431"/>
    <cellStyle name="Output 4 18 4" xfId="20576"/>
    <cellStyle name="Output 4 18 4 2" xfId="28510"/>
    <cellStyle name="Output 4 18 4 3" xfId="31067"/>
    <cellStyle name="Output 4 18 4 4" xfId="33509"/>
    <cellStyle name="Output 4 18 4 5" xfId="35912"/>
    <cellStyle name="Output 4 18 4 6" xfId="24393"/>
    <cellStyle name="Output 4 18 4 7" xfId="40743"/>
    <cellStyle name="Output 4 18 4 8" xfId="43101"/>
    <cellStyle name="Output 4 18 5" xfId="26118"/>
    <cellStyle name="Output 4 18 6" xfId="28790"/>
    <cellStyle name="Output 4 18 7" xfId="31259"/>
    <cellStyle name="Output 4 18 8" xfId="33701"/>
    <cellStyle name="Output 4 18 9" xfId="21541"/>
    <cellStyle name="Output 4 2" xfId="10985"/>
    <cellStyle name="Output 4 2 10" xfId="10986"/>
    <cellStyle name="Output 4 2 11" xfId="10987"/>
    <cellStyle name="Output 4 2 12" xfId="10988"/>
    <cellStyle name="Output 4 2 13" xfId="10989"/>
    <cellStyle name="Output 4 2 14" xfId="10990"/>
    <cellStyle name="Output 4 2 15" xfId="10991"/>
    <cellStyle name="Output 4 2 16" xfId="18133"/>
    <cellStyle name="Output 4 2 16 10" xfId="38551"/>
    <cellStyle name="Output 4 2 16 11" xfId="40936"/>
    <cellStyle name="Output 4 2 16 2" xfId="18524"/>
    <cellStyle name="Output 4 2 16 2 2" xfId="26458"/>
    <cellStyle name="Output 4 2 16 2 3" xfId="29030"/>
    <cellStyle name="Output 4 2 16 2 4" xfId="31472"/>
    <cellStyle name="Output 4 2 16 2 5" xfId="33876"/>
    <cellStyle name="Output 4 2 16 2 6" xfId="23915"/>
    <cellStyle name="Output 4 2 16 2 7" xfId="38710"/>
    <cellStyle name="Output 4 2 16 2 8" xfId="41069"/>
    <cellStyle name="Output 4 2 16 3" xfId="19880"/>
    <cellStyle name="Output 4 2 16 3 2" xfId="27814"/>
    <cellStyle name="Output 4 2 16 3 3" xfId="30386"/>
    <cellStyle name="Output 4 2 16 3 4" xfId="32828"/>
    <cellStyle name="Output 4 2 16 3 5" xfId="35232"/>
    <cellStyle name="Output 4 2 16 3 6" xfId="24564"/>
    <cellStyle name="Output 4 2 16 3 7" xfId="40066"/>
    <cellStyle name="Output 4 2 16 3 8" xfId="42425"/>
    <cellStyle name="Output 4 2 16 4" xfId="20577"/>
    <cellStyle name="Output 4 2 16 4 2" xfId="28511"/>
    <cellStyle name="Output 4 2 16 4 3" xfId="31068"/>
    <cellStyle name="Output 4 2 16 4 4" xfId="33510"/>
    <cellStyle name="Output 4 2 16 4 5" xfId="35913"/>
    <cellStyle name="Output 4 2 16 4 6" xfId="23845"/>
    <cellStyle name="Output 4 2 16 4 7" xfId="40744"/>
    <cellStyle name="Output 4 2 16 4 8" xfId="43102"/>
    <cellStyle name="Output 4 2 16 5" xfId="26119"/>
    <cellStyle name="Output 4 2 16 6" xfId="28791"/>
    <cellStyle name="Output 4 2 16 7" xfId="31260"/>
    <cellStyle name="Output 4 2 16 8" xfId="33702"/>
    <cellStyle name="Output 4 2 16 9" xfId="25191"/>
    <cellStyle name="Output 4 2 2" xfId="10992"/>
    <cellStyle name="Output 4 2 2 2" xfId="10993"/>
    <cellStyle name="Output 4 2 2 3" xfId="10994"/>
    <cellStyle name="Output 4 2 2 4" xfId="10995"/>
    <cellStyle name="Output 4 2 2 5" xfId="10996"/>
    <cellStyle name="Output 4 2 2 6" xfId="10997"/>
    <cellStyle name="Output 4 2 2 7" xfId="10998"/>
    <cellStyle name="Output 4 2 2 8" xfId="10999"/>
    <cellStyle name="Output 4 2 2 9" xfId="11000"/>
    <cellStyle name="Output 4 2 3" xfId="11001"/>
    <cellStyle name="Output 4 2 3 2" xfId="11002"/>
    <cellStyle name="Output 4 2 3 3" xfId="11003"/>
    <cellStyle name="Output 4 2 3 4" xfId="11004"/>
    <cellStyle name="Output 4 2 3 5" xfId="11005"/>
    <cellStyle name="Output 4 2 3 6" xfId="11006"/>
    <cellStyle name="Output 4 2 3 7" xfId="11007"/>
    <cellStyle name="Output 4 2 3 8" xfId="11008"/>
    <cellStyle name="Output 4 2 4" xfId="11009"/>
    <cellStyle name="Output 4 2 4 2" xfId="11010"/>
    <cellStyle name="Output 4 2 4 3" xfId="11011"/>
    <cellStyle name="Output 4 2 4 4" xfId="11012"/>
    <cellStyle name="Output 4 2 4 5" xfId="11013"/>
    <cellStyle name="Output 4 2 4 6" xfId="11014"/>
    <cellStyle name="Output 4 2 4 7" xfId="11015"/>
    <cellStyle name="Output 4 2 4 8" xfId="11016"/>
    <cellStyle name="Output 4 2 5" xfId="11017"/>
    <cellStyle name="Output 4 2 5 2" xfId="11018"/>
    <cellStyle name="Output 4 2 5 3" xfId="11019"/>
    <cellStyle name="Output 4 2 5 4" xfId="11020"/>
    <cellStyle name="Output 4 2 5 5" xfId="11021"/>
    <cellStyle name="Output 4 2 5 6" xfId="11022"/>
    <cellStyle name="Output 4 2 5 7" xfId="11023"/>
    <cellStyle name="Output 4 2 5 8" xfId="11024"/>
    <cellStyle name="Output 4 2 6" xfId="11025"/>
    <cellStyle name="Output 4 2 6 2" xfId="11026"/>
    <cellStyle name="Output 4 2 6 3" xfId="11027"/>
    <cellStyle name="Output 4 2 6 4" xfId="11028"/>
    <cellStyle name="Output 4 2 6 5" xfId="11029"/>
    <cellStyle name="Output 4 2 6 6" xfId="11030"/>
    <cellStyle name="Output 4 2 6 7" xfId="11031"/>
    <cellStyle name="Output 4 2 6 8" xfId="11032"/>
    <cellStyle name="Output 4 2 7" xfId="11033"/>
    <cellStyle name="Output 4 2 7 2" xfId="11034"/>
    <cellStyle name="Output 4 2 7 3" xfId="11035"/>
    <cellStyle name="Output 4 2 7 4" xfId="11036"/>
    <cellStyle name="Output 4 2 7 5" xfId="11037"/>
    <cellStyle name="Output 4 2 7 6" xfId="11038"/>
    <cellStyle name="Output 4 2 7 7" xfId="11039"/>
    <cellStyle name="Output 4 2 8" xfId="11040"/>
    <cellStyle name="Output 4 2 8 2" xfId="11041"/>
    <cellStyle name="Output 4 2 8 3" xfId="11042"/>
    <cellStyle name="Output 4 2 8 4" xfId="11043"/>
    <cellStyle name="Output 4 2 8 5" xfId="11044"/>
    <cellStyle name="Output 4 2 8 6" xfId="11045"/>
    <cellStyle name="Output 4 2 8 7" xfId="11046"/>
    <cellStyle name="Output 4 2 9" xfId="11047"/>
    <cellStyle name="Output 4 3" xfId="11048"/>
    <cellStyle name="Output 4 3 10" xfId="11049"/>
    <cellStyle name="Output 4 3 11" xfId="11050"/>
    <cellStyle name="Output 4 3 12" xfId="11051"/>
    <cellStyle name="Output 4 3 13" xfId="11052"/>
    <cellStyle name="Output 4 3 14" xfId="11053"/>
    <cellStyle name="Output 4 3 15" xfId="11054"/>
    <cellStyle name="Output 4 3 16" xfId="18134"/>
    <cellStyle name="Output 4 3 16 10" xfId="38552"/>
    <cellStyle name="Output 4 3 16 11" xfId="40937"/>
    <cellStyle name="Output 4 3 16 2" xfId="19938"/>
    <cellStyle name="Output 4 3 16 2 2" xfId="27872"/>
    <cellStyle name="Output 4 3 16 2 3" xfId="30443"/>
    <cellStyle name="Output 4 3 16 2 4" xfId="32885"/>
    <cellStyle name="Output 4 3 16 2 5" xfId="35289"/>
    <cellStyle name="Output 4 3 16 2 6" xfId="24565"/>
    <cellStyle name="Output 4 3 16 2 7" xfId="40123"/>
    <cellStyle name="Output 4 3 16 2 8" xfId="42482"/>
    <cellStyle name="Output 4 3 16 3" xfId="20067"/>
    <cellStyle name="Output 4 3 16 3 2" xfId="28001"/>
    <cellStyle name="Output 4 3 16 3 3" xfId="30572"/>
    <cellStyle name="Output 4 3 16 3 4" xfId="33014"/>
    <cellStyle name="Output 4 3 16 3 5" xfId="35418"/>
    <cellStyle name="Output 4 3 16 3 6" xfId="21494"/>
    <cellStyle name="Output 4 3 16 3 7" xfId="40252"/>
    <cellStyle name="Output 4 3 16 3 8" xfId="42611"/>
    <cellStyle name="Output 4 3 16 4" xfId="20578"/>
    <cellStyle name="Output 4 3 16 4 2" xfId="28512"/>
    <cellStyle name="Output 4 3 16 4 3" xfId="31069"/>
    <cellStyle name="Output 4 3 16 4 4" xfId="33511"/>
    <cellStyle name="Output 4 3 16 4 5" xfId="35914"/>
    <cellStyle name="Output 4 3 16 4 6" xfId="21083"/>
    <cellStyle name="Output 4 3 16 4 7" xfId="40745"/>
    <cellStyle name="Output 4 3 16 4 8" xfId="43103"/>
    <cellStyle name="Output 4 3 16 5" xfId="26120"/>
    <cellStyle name="Output 4 3 16 6" xfId="28792"/>
    <cellStyle name="Output 4 3 16 7" xfId="31261"/>
    <cellStyle name="Output 4 3 16 8" xfId="33703"/>
    <cellStyle name="Output 4 3 16 9" xfId="21946"/>
    <cellStyle name="Output 4 3 2" xfId="11055"/>
    <cellStyle name="Output 4 3 2 2" xfId="11056"/>
    <cellStyle name="Output 4 3 2 3" xfId="11057"/>
    <cellStyle name="Output 4 3 2 4" xfId="11058"/>
    <cellStyle name="Output 4 3 2 5" xfId="11059"/>
    <cellStyle name="Output 4 3 2 6" xfId="11060"/>
    <cellStyle name="Output 4 3 2 7" xfId="11061"/>
    <cellStyle name="Output 4 3 2 8" xfId="11062"/>
    <cellStyle name="Output 4 3 2 9" xfId="11063"/>
    <cellStyle name="Output 4 3 3" xfId="11064"/>
    <cellStyle name="Output 4 3 3 2" xfId="11065"/>
    <cellStyle name="Output 4 3 3 3" xfId="11066"/>
    <cellStyle name="Output 4 3 3 4" xfId="11067"/>
    <cellStyle name="Output 4 3 3 5" xfId="11068"/>
    <cellStyle name="Output 4 3 3 6" xfId="11069"/>
    <cellStyle name="Output 4 3 3 7" xfId="11070"/>
    <cellStyle name="Output 4 3 3 8" xfId="11071"/>
    <cellStyle name="Output 4 3 4" xfId="11072"/>
    <cellStyle name="Output 4 3 4 2" xfId="11073"/>
    <cellStyle name="Output 4 3 4 3" xfId="11074"/>
    <cellStyle name="Output 4 3 4 4" xfId="11075"/>
    <cellStyle name="Output 4 3 4 5" xfId="11076"/>
    <cellStyle name="Output 4 3 4 6" xfId="11077"/>
    <cellStyle name="Output 4 3 4 7" xfId="11078"/>
    <cellStyle name="Output 4 3 4 8" xfId="11079"/>
    <cellStyle name="Output 4 3 5" xfId="11080"/>
    <cellStyle name="Output 4 3 5 2" xfId="11081"/>
    <cellStyle name="Output 4 3 5 3" xfId="11082"/>
    <cellStyle name="Output 4 3 5 4" xfId="11083"/>
    <cellStyle name="Output 4 3 5 5" xfId="11084"/>
    <cellStyle name="Output 4 3 5 6" xfId="11085"/>
    <cellStyle name="Output 4 3 5 7" xfId="11086"/>
    <cellStyle name="Output 4 3 5 8" xfId="11087"/>
    <cellStyle name="Output 4 3 6" xfId="11088"/>
    <cellStyle name="Output 4 3 6 2" xfId="11089"/>
    <cellStyle name="Output 4 3 6 3" xfId="11090"/>
    <cellStyle name="Output 4 3 6 4" xfId="11091"/>
    <cellStyle name="Output 4 3 6 5" xfId="11092"/>
    <cellStyle name="Output 4 3 6 6" xfId="11093"/>
    <cellStyle name="Output 4 3 6 7" xfId="11094"/>
    <cellStyle name="Output 4 3 6 8" xfId="11095"/>
    <cellStyle name="Output 4 3 7" xfId="11096"/>
    <cellStyle name="Output 4 3 7 2" xfId="11097"/>
    <cellStyle name="Output 4 3 7 3" xfId="11098"/>
    <cellStyle name="Output 4 3 7 4" xfId="11099"/>
    <cellStyle name="Output 4 3 7 5" xfId="11100"/>
    <cellStyle name="Output 4 3 7 6" xfId="11101"/>
    <cellStyle name="Output 4 3 7 7" xfId="11102"/>
    <cellStyle name="Output 4 3 8" xfId="11103"/>
    <cellStyle name="Output 4 3 8 2" xfId="11104"/>
    <cellStyle name="Output 4 3 8 3" xfId="11105"/>
    <cellStyle name="Output 4 3 8 4" xfId="11106"/>
    <cellStyle name="Output 4 3 8 5" xfId="11107"/>
    <cellStyle name="Output 4 3 8 6" xfId="11108"/>
    <cellStyle name="Output 4 3 8 7" xfId="11109"/>
    <cellStyle name="Output 4 3 9" xfId="11110"/>
    <cellStyle name="Output 4 4" xfId="11111"/>
    <cellStyle name="Output 4 4 10" xfId="11112"/>
    <cellStyle name="Output 4 4 11" xfId="18135"/>
    <cellStyle name="Output 4 4 11 10" xfId="38553"/>
    <cellStyle name="Output 4 4 11 11" xfId="40938"/>
    <cellStyle name="Output 4 4 11 2" xfId="19942"/>
    <cellStyle name="Output 4 4 11 2 2" xfId="27876"/>
    <cellStyle name="Output 4 4 11 2 3" xfId="30447"/>
    <cellStyle name="Output 4 4 11 2 4" xfId="32889"/>
    <cellStyle name="Output 4 4 11 2 5" xfId="35293"/>
    <cellStyle name="Output 4 4 11 2 6" xfId="25316"/>
    <cellStyle name="Output 4 4 11 2 7" xfId="40127"/>
    <cellStyle name="Output 4 4 11 2 8" xfId="42486"/>
    <cellStyle name="Output 4 4 11 3" xfId="18652"/>
    <cellStyle name="Output 4 4 11 3 2" xfId="26586"/>
    <cellStyle name="Output 4 4 11 3 3" xfId="29158"/>
    <cellStyle name="Output 4 4 11 3 4" xfId="31600"/>
    <cellStyle name="Output 4 4 11 3 5" xfId="34004"/>
    <cellStyle name="Output 4 4 11 3 6" xfId="25337"/>
    <cellStyle name="Output 4 4 11 3 7" xfId="38838"/>
    <cellStyle name="Output 4 4 11 3 8" xfId="41197"/>
    <cellStyle name="Output 4 4 11 4" xfId="20579"/>
    <cellStyle name="Output 4 4 11 4 2" xfId="28513"/>
    <cellStyle name="Output 4 4 11 4 3" xfId="31070"/>
    <cellStyle name="Output 4 4 11 4 4" xfId="33512"/>
    <cellStyle name="Output 4 4 11 4 5" xfId="35915"/>
    <cellStyle name="Output 4 4 11 4 6" xfId="20860"/>
    <cellStyle name="Output 4 4 11 4 7" xfId="40746"/>
    <cellStyle name="Output 4 4 11 4 8" xfId="43104"/>
    <cellStyle name="Output 4 4 11 5" xfId="26121"/>
    <cellStyle name="Output 4 4 11 6" xfId="28793"/>
    <cellStyle name="Output 4 4 11 7" xfId="31262"/>
    <cellStyle name="Output 4 4 11 8" xfId="33704"/>
    <cellStyle name="Output 4 4 11 9" xfId="23318"/>
    <cellStyle name="Output 4 4 2" xfId="11113"/>
    <cellStyle name="Output 4 4 2 2" xfId="11114"/>
    <cellStyle name="Output 4 4 2 3" xfId="11115"/>
    <cellStyle name="Output 4 4 3" xfId="11116"/>
    <cellStyle name="Output 4 4 4" xfId="11117"/>
    <cellStyle name="Output 4 4 5" xfId="11118"/>
    <cellStyle name="Output 4 4 6" xfId="11119"/>
    <cellStyle name="Output 4 4 7" xfId="11120"/>
    <cellStyle name="Output 4 4 8" xfId="11121"/>
    <cellStyle name="Output 4 4 9" xfId="11122"/>
    <cellStyle name="Output 4 5" xfId="11123"/>
    <cellStyle name="Output 4 5 2" xfId="11124"/>
    <cellStyle name="Output 4 5 3" xfId="11125"/>
    <cellStyle name="Output 4 5 4" xfId="11126"/>
    <cellStyle name="Output 4 5 5" xfId="11127"/>
    <cellStyle name="Output 4 5 6" xfId="11128"/>
    <cellStyle name="Output 4 5 7" xfId="11129"/>
    <cellStyle name="Output 4 5 8" xfId="11130"/>
    <cellStyle name="Output 4 5 9" xfId="18136"/>
    <cellStyle name="Output 4 5 9 10" xfId="38554"/>
    <cellStyle name="Output 4 5 9 11" xfId="40939"/>
    <cellStyle name="Output 4 5 9 2" xfId="18523"/>
    <cellStyle name="Output 4 5 9 2 2" xfId="26457"/>
    <cellStyle name="Output 4 5 9 2 3" xfId="29029"/>
    <cellStyle name="Output 4 5 9 2 4" xfId="31471"/>
    <cellStyle name="Output 4 5 9 2 5" xfId="33875"/>
    <cellStyle name="Output 4 5 9 2 6" xfId="23345"/>
    <cellStyle name="Output 4 5 9 2 7" xfId="38709"/>
    <cellStyle name="Output 4 5 9 2 8" xfId="41068"/>
    <cellStyle name="Output 4 5 9 3" xfId="20433"/>
    <cellStyle name="Output 4 5 9 3 2" xfId="28367"/>
    <cellStyle name="Output 4 5 9 3 3" xfId="30924"/>
    <cellStyle name="Output 4 5 9 3 4" xfId="33366"/>
    <cellStyle name="Output 4 5 9 3 5" xfId="35769"/>
    <cellStyle name="Output 4 5 9 3 6" xfId="21384"/>
    <cellStyle name="Output 4 5 9 3 7" xfId="40600"/>
    <cellStyle name="Output 4 5 9 3 8" xfId="42958"/>
    <cellStyle name="Output 4 5 9 4" xfId="20580"/>
    <cellStyle name="Output 4 5 9 4 2" xfId="28514"/>
    <cellStyle name="Output 4 5 9 4 3" xfId="31071"/>
    <cellStyle name="Output 4 5 9 4 4" xfId="33513"/>
    <cellStyle name="Output 4 5 9 4 5" xfId="35916"/>
    <cellStyle name="Output 4 5 9 4 6" xfId="24394"/>
    <cellStyle name="Output 4 5 9 4 7" xfId="40747"/>
    <cellStyle name="Output 4 5 9 4 8" xfId="43105"/>
    <cellStyle name="Output 4 5 9 5" xfId="26122"/>
    <cellStyle name="Output 4 5 9 6" xfId="28794"/>
    <cellStyle name="Output 4 5 9 7" xfId="31263"/>
    <cellStyle name="Output 4 5 9 8" xfId="33705"/>
    <cellStyle name="Output 4 5 9 9" xfId="25044"/>
    <cellStyle name="Output 4 6" xfId="11131"/>
    <cellStyle name="Output 4 6 2" xfId="11132"/>
    <cellStyle name="Output 4 6 3" xfId="11133"/>
    <cellStyle name="Output 4 6 4" xfId="11134"/>
    <cellStyle name="Output 4 6 5" xfId="11135"/>
    <cellStyle name="Output 4 6 6" xfId="11136"/>
    <cellStyle name="Output 4 6 7" xfId="11137"/>
    <cellStyle name="Output 4 6 8" xfId="11138"/>
    <cellStyle name="Output 4 6 9" xfId="18137"/>
    <cellStyle name="Output 4 6 9 10" xfId="38555"/>
    <cellStyle name="Output 4 6 9 11" xfId="40940"/>
    <cellStyle name="Output 4 6 9 2" xfId="19941"/>
    <cellStyle name="Output 4 6 9 2 2" xfId="27875"/>
    <cellStyle name="Output 4 6 9 2 3" xfId="30446"/>
    <cellStyle name="Output 4 6 9 2 4" xfId="32888"/>
    <cellStyle name="Output 4 6 9 2 5" xfId="35292"/>
    <cellStyle name="Output 4 6 9 2 6" xfId="36049"/>
    <cellStyle name="Output 4 6 9 2 7" xfId="40126"/>
    <cellStyle name="Output 4 6 9 2 8" xfId="42485"/>
    <cellStyle name="Output 4 6 9 3" xfId="19746"/>
    <cellStyle name="Output 4 6 9 3 2" xfId="27680"/>
    <cellStyle name="Output 4 6 9 3 3" xfId="30252"/>
    <cellStyle name="Output 4 6 9 3 4" xfId="32694"/>
    <cellStyle name="Output 4 6 9 3 5" xfId="35098"/>
    <cellStyle name="Output 4 6 9 3 6" xfId="21481"/>
    <cellStyle name="Output 4 6 9 3 7" xfId="39932"/>
    <cellStyle name="Output 4 6 9 3 8" xfId="42291"/>
    <cellStyle name="Output 4 6 9 4" xfId="20581"/>
    <cellStyle name="Output 4 6 9 4 2" xfId="28515"/>
    <cellStyle name="Output 4 6 9 4 3" xfId="31072"/>
    <cellStyle name="Output 4 6 9 4 4" xfId="33514"/>
    <cellStyle name="Output 4 6 9 4 5" xfId="35917"/>
    <cellStyle name="Output 4 6 9 4 6" xfId="21120"/>
    <cellStyle name="Output 4 6 9 4 7" xfId="40748"/>
    <cellStyle name="Output 4 6 9 4 8" xfId="43106"/>
    <cellStyle name="Output 4 6 9 5" xfId="26123"/>
    <cellStyle name="Output 4 6 9 6" xfId="28795"/>
    <cellStyle name="Output 4 6 9 7" xfId="31264"/>
    <cellStyle name="Output 4 6 9 8" xfId="33706"/>
    <cellStyle name="Output 4 6 9 9" xfId="25578"/>
    <cellStyle name="Output 4 7" xfId="11139"/>
    <cellStyle name="Output 4 7 2" xfId="11140"/>
    <cellStyle name="Output 4 7 3" xfId="11141"/>
    <cellStyle name="Output 4 7 4" xfId="11142"/>
    <cellStyle name="Output 4 7 5" xfId="11143"/>
    <cellStyle name="Output 4 7 6" xfId="11144"/>
    <cellStyle name="Output 4 7 7" xfId="11145"/>
    <cellStyle name="Output 4 7 8" xfId="11146"/>
    <cellStyle name="Output 4 8" xfId="11147"/>
    <cellStyle name="Output 4 8 2" xfId="11148"/>
    <cellStyle name="Output 4 8 3" xfId="11149"/>
    <cellStyle name="Output 4 8 4" xfId="11150"/>
    <cellStyle name="Output 4 8 5" xfId="11151"/>
    <cellStyle name="Output 4 8 6" xfId="11152"/>
    <cellStyle name="Output 4 8 7" xfId="11153"/>
    <cellStyle name="Output 4 8 8" xfId="11154"/>
    <cellStyle name="Output 4 9" xfId="11155"/>
    <cellStyle name="Output 4 9 2" xfId="11156"/>
    <cellStyle name="Output 4 9 3" xfId="11157"/>
    <cellStyle name="Output 4 9 4" xfId="11158"/>
    <cellStyle name="Output 4 9 5" xfId="11159"/>
    <cellStyle name="Output 4 9 6" xfId="11160"/>
    <cellStyle name="Output 4 9 7" xfId="11161"/>
    <cellStyle name="Output 5" xfId="11162"/>
    <cellStyle name="Output 5 10" xfId="11163"/>
    <cellStyle name="Output 5 10 2" xfId="11164"/>
    <cellStyle name="Output 5 10 3" xfId="11165"/>
    <cellStyle name="Output 5 10 4" xfId="11166"/>
    <cellStyle name="Output 5 10 5" xfId="11167"/>
    <cellStyle name="Output 5 10 6" xfId="11168"/>
    <cellStyle name="Output 5 10 7" xfId="11169"/>
    <cellStyle name="Output 5 11" xfId="11170"/>
    <cellStyle name="Output 5 12" xfId="11171"/>
    <cellStyle name="Output 5 13" xfId="11172"/>
    <cellStyle name="Output 5 14" xfId="11173"/>
    <cellStyle name="Output 5 15" xfId="11174"/>
    <cellStyle name="Output 5 16" xfId="11175"/>
    <cellStyle name="Output 5 17" xfId="11176"/>
    <cellStyle name="Output 5 18" xfId="18138"/>
    <cellStyle name="Output 5 18 10" xfId="38556"/>
    <cellStyle name="Output 5 18 11" xfId="40941"/>
    <cellStyle name="Output 5 18 2" xfId="18522"/>
    <cellStyle name="Output 5 18 2 2" xfId="26456"/>
    <cellStyle name="Output 5 18 2 3" xfId="29028"/>
    <cellStyle name="Output 5 18 2 4" xfId="31470"/>
    <cellStyle name="Output 5 18 2 5" xfId="33874"/>
    <cellStyle name="Output 5 18 2 6" xfId="21184"/>
    <cellStyle name="Output 5 18 2 7" xfId="38708"/>
    <cellStyle name="Output 5 18 2 8" xfId="41067"/>
    <cellStyle name="Output 5 18 3" xfId="18470"/>
    <cellStyle name="Output 5 18 3 2" xfId="26404"/>
    <cellStyle name="Output 5 18 3 3" xfId="28985"/>
    <cellStyle name="Output 5 18 3 4" xfId="31427"/>
    <cellStyle name="Output 5 18 3 5" xfId="33831"/>
    <cellStyle name="Output 5 18 3 6" xfId="21543"/>
    <cellStyle name="Output 5 18 3 7" xfId="38665"/>
    <cellStyle name="Output 5 18 3 8" xfId="41024"/>
    <cellStyle name="Output 5 18 4" xfId="20582"/>
    <cellStyle name="Output 5 18 4 2" xfId="28516"/>
    <cellStyle name="Output 5 18 4 3" xfId="31073"/>
    <cellStyle name="Output 5 18 4 4" xfId="33515"/>
    <cellStyle name="Output 5 18 4 5" xfId="35918"/>
    <cellStyle name="Output 5 18 4 6" xfId="23846"/>
    <cellStyle name="Output 5 18 4 7" xfId="40749"/>
    <cellStyle name="Output 5 18 4 8" xfId="43107"/>
    <cellStyle name="Output 5 18 5" xfId="26124"/>
    <cellStyle name="Output 5 18 6" xfId="28796"/>
    <cellStyle name="Output 5 18 7" xfId="31265"/>
    <cellStyle name="Output 5 18 8" xfId="33707"/>
    <cellStyle name="Output 5 18 9" xfId="23319"/>
    <cellStyle name="Output 5 2" xfId="11177"/>
    <cellStyle name="Output 5 2 10" xfId="11178"/>
    <cellStyle name="Output 5 2 11" xfId="11179"/>
    <cellStyle name="Output 5 2 12" xfId="11180"/>
    <cellStyle name="Output 5 2 13" xfId="11181"/>
    <cellStyle name="Output 5 2 14" xfId="11182"/>
    <cellStyle name="Output 5 2 15" xfId="11183"/>
    <cellStyle name="Output 5 2 16" xfId="18139"/>
    <cellStyle name="Output 5 2 16 10" xfId="38557"/>
    <cellStyle name="Output 5 2 16 11" xfId="40942"/>
    <cellStyle name="Output 5 2 16 2" xfId="19940"/>
    <cellStyle name="Output 5 2 16 2 2" xfId="27874"/>
    <cellStyle name="Output 5 2 16 2 3" xfId="30445"/>
    <cellStyle name="Output 5 2 16 2 4" xfId="32887"/>
    <cellStyle name="Output 5 2 16 2 5" xfId="35291"/>
    <cellStyle name="Output 5 2 16 2 6" xfId="25818"/>
    <cellStyle name="Output 5 2 16 2 7" xfId="40125"/>
    <cellStyle name="Output 5 2 16 2 8" xfId="42484"/>
    <cellStyle name="Output 5 2 16 3" xfId="20064"/>
    <cellStyle name="Output 5 2 16 3 2" xfId="27998"/>
    <cellStyle name="Output 5 2 16 3 3" xfId="30569"/>
    <cellStyle name="Output 5 2 16 3 4" xfId="33011"/>
    <cellStyle name="Output 5 2 16 3 5" xfId="35415"/>
    <cellStyle name="Output 5 2 16 3 6" xfId="23988"/>
    <cellStyle name="Output 5 2 16 3 7" xfId="40249"/>
    <cellStyle name="Output 5 2 16 3 8" xfId="42608"/>
    <cellStyle name="Output 5 2 16 4" xfId="20583"/>
    <cellStyle name="Output 5 2 16 4 2" xfId="28517"/>
    <cellStyle name="Output 5 2 16 4 3" xfId="31074"/>
    <cellStyle name="Output 5 2 16 4 4" xfId="33516"/>
    <cellStyle name="Output 5 2 16 4 5" xfId="35919"/>
    <cellStyle name="Output 5 2 16 4 6" xfId="22368"/>
    <cellStyle name="Output 5 2 16 4 7" xfId="40750"/>
    <cellStyle name="Output 5 2 16 4 8" xfId="43108"/>
    <cellStyle name="Output 5 2 16 5" xfId="26125"/>
    <cellStyle name="Output 5 2 16 6" xfId="28797"/>
    <cellStyle name="Output 5 2 16 7" xfId="31266"/>
    <cellStyle name="Output 5 2 16 8" xfId="33708"/>
    <cellStyle name="Output 5 2 16 9" xfId="21947"/>
    <cellStyle name="Output 5 2 2" xfId="11184"/>
    <cellStyle name="Output 5 2 2 2" xfId="11185"/>
    <cellStyle name="Output 5 2 2 3" xfId="11186"/>
    <cellStyle name="Output 5 2 2 4" xfId="11187"/>
    <cellStyle name="Output 5 2 2 5" xfId="11188"/>
    <cellStyle name="Output 5 2 2 6" xfId="11189"/>
    <cellStyle name="Output 5 2 2 7" xfId="11190"/>
    <cellStyle name="Output 5 2 2 8" xfId="11191"/>
    <cellStyle name="Output 5 2 2 9" xfId="11192"/>
    <cellStyle name="Output 5 2 3" xfId="11193"/>
    <cellStyle name="Output 5 2 3 2" xfId="11194"/>
    <cellStyle name="Output 5 2 3 3" xfId="11195"/>
    <cellStyle name="Output 5 2 3 4" xfId="11196"/>
    <cellStyle name="Output 5 2 3 5" xfId="11197"/>
    <cellStyle name="Output 5 2 3 6" xfId="11198"/>
    <cellStyle name="Output 5 2 3 7" xfId="11199"/>
    <cellStyle name="Output 5 2 3 8" xfId="11200"/>
    <cellStyle name="Output 5 2 4" xfId="11201"/>
    <cellStyle name="Output 5 2 4 2" xfId="11202"/>
    <cellStyle name="Output 5 2 4 3" xfId="11203"/>
    <cellStyle name="Output 5 2 4 4" xfId="11204"/>
    <cellStyle name="Output 5 2 4 5" xfId="11205"/>
    <cellStyle name="Output 5 2 4 6" xfId="11206"/>
    <cellStyle name="Output 5 2 4 7" xfId="11207"/>
    <cellStyle name="Output 5 2 4 8" xfId="11208"/>
    <cellStyle name="Output 5 2 5" xfId="11209"/>
    <cellStyle name="Output 5 2 5 2" xfId="11210"/>
    <cellStyle name="Output 5 2 5 3" xfId="11211"/>
    <cellStyle name="Output 5 2 5 4" xfId="11212"/>
    <cellStyle name="Output 5 2 5 5" xfId="11213"/>
    <cellStyle name="Output 5 2 5 6" xfId="11214"/>
    <cellStyle name="Output 5 2 5 7" xfId="11215"/>
    <cellStyle name="Output 5 2 5 8" xfId="11216"/>
    <cellStyle name="Output 5 2 6" xfId="11217"/>
    <cellStyle name="Output 5 2 6 2" xfId="11218"/>
    <cellStyle name="Output 5 2 6 3" xfId="11219"/>
    <cellStyle name="Output 5 2 6 4" xfId="11220"/>
    <cellStyle name="Output 5 2 6 5" xfId="11221"/>
    <cellStyle name="Output 5 2 6 6" xfId="11222"/>
    <cellStyle name="Output 5 2 6 7" xfId="11223"/>
    <cellStyle name="Output 5 2 6 8" xfId="11224"/>
    <cellStyle name="Output 5 2 7" xfId="11225"/>
    <cellStyle name="Output 5 2 7 2" xfId="11226"/>
    <cellStyle name="Output 5 2 7 3" xfId="11227"/>
    <cellStyle name="Output 5 2 7 4" xfId="11228"/>
    <cellStyle name="Output 5 2 7 5" xfId="11229"/>
    <cellStyle name="Output 5 2 7 6" xfId="11230"/>
    <cellStyle name="Output 5 2 7 7" xfId="11231"/>
    <cellStyle name="Output 5 2 8" xfId="11232"/>
    <cellStyle name="Output 5 2 8 2" xfId="11233"/>
    <cellStyle name="Output 5 2 8 3" xfId="11234"/>
    <cellStyle name="Output 5 2 8 4" xfId="11235"/>
    <cellStyle name="Output 5 2 8 5" xfId="11236"/>
    <cellStyle name="Output 5 2 8 6" xfId="11237"/>
    <cellStyle name="Output 5 2 8 7" xfId="11238"/>
    <cellStyle name="Output 5 2 9" xfId="11239"/>
    <cellStyle name="Output 5 3" xfId="11240"/>
    <cellStyle name="Output 5 3 10" xfId="11241"/>
    <cellStyle name="Output 5 3 11" xfId="11242"/>
    <cellStyle name="Output 5 3 12" xfId="11243"/>
    <cellStyle name="Output 5 3 13" xfId="11244"/>
    <cellStyle name="Output 5 3 14" xfId="11245"/>
    <cellStyle name="Output 5 3 15" xfId="11246"/>
    <cellStyle name="Output 5 3 16" xfId="18140"/>
    <cellStyle name="Output 5 3 16 10" xfId="38558"/>
    <cellStyle name="Output 5 3 16 11" xfId="40943"/>
    <cellStyle name="Output 5 3 16 2" xfId="18521"/>
    <cellStyle name="Output 5 3 16 2 2" xfId="26455"/>
    <cellStyle name="Output 5 3 16 2 3" xfId="29027"/>
    <cellStyle name="Output 5 3 16 2 4" xfId="31469"/>
    <cellStyle name="Output 5 3 16 2 5" xfId="33873"/>
    <cellStyle name="Output 5 3 16 2 6" xfId="24689"/>
    <cellStyle name="Output 5 3 16 2 7" xfId="38707"/>
    <cellStyle name="Output 5 3 16 2 8" xfId="41066"/>
    <cellStyle name="Output 5 3 16 3" xfId="20275"/>
    <cellStyle name="Output 5 3 16 3 2" xfId="28209"/>
    <cellStyle name="Output 5 3 16 3 3" xfId="30780"/>
    <cellStyle name="Output 5 3 16 3 4" xfId="33222"/>
    <cellStyle name="Output 5 3 16 3 5" xfId="35626"/>
    <cellStyle name="Output 5 3 16 3 6" xfId="21504"/>
    <cellStyle name="Output 5 3 16 3 7" xfId="40460"/>
    <cellStyle name="Output 5 3 16 3 8" xfId="42819"/>
    <cellStyle name="Output 5 3 16 4" xfId="20584"/>
    <cellStyle name="Output 5 3 16 4 2" xfId="28518"/>
    <cellStyle name="Output 5 3 16 4 3" xfId="31075"/>
    <cellStyle name="Output 5 3 16 4 4" xfId="33517"/>
    <cellStyle name="Output 5 3 16 4 5" xfId="35920"/>
    <cellStyle name="Output 5 3 16 4 6" xfId="25675"/>
    <cellStyle name="Output 5 3 16 4 7" xfId="40751"/>
    <cellStyle name="Output 5 3 16 4 8" xfId="43109"/>
    <cellStyle name="Output 5 3 16 5" xfId="26126"/>
    <cellStyle name="Output 5 3 16 6" xfId="28798"/>
    <cellStyle name="Output 5 3 16 7" xfId="31267"/>
    <cellStyle name="Output 5 3 16 8" xfId="33709"/>
    <cellStyle name="Output 5 3 16 9" xfId="25255"/>
    <cellStyle name="Output 5 3 2" xfId="11247"/>
    <cellStyle name="Output 5 3 2 2" xfId="11248"/>
    <cellStyle name="Output 5 3 2 3" xfId="11249"/>
    <cellStyle name="Output 5 3 2 4" xfId="11250"/>
    <cellStyle name="Output 5 3 2 5" xfId="11251"/>
    <cellStyle name="Output 5 3 2 6" xfId="11252"/>
    <cellStyle name="Output 5 3 2 7" xfId="11253"/>
    <cellStyle name="Output 5 3 2 8" xfId="11254"/>
    <cellStyle name="Output 5 3 2 9" xfId="11255"/>
    <cellStyle name="Output 5 3 3" xfId="11256"/>
    <cellStyle name="Output 5 3 3 2" xfId="11257"/>
    <cellStyle name="Output 5 3 3 3" xfId="11258"/>
    <cellStyle name="Output 5 3 3 4" xfId="11259"/>
    <cellStyle name="Output 5 3 3 5" xfId="11260"/>
    <cellStyle name="Output 5 3 3 6" xfId="11261"/>
    <cellStyle name="Output 5 3 3 7" xfId="11262"/>
    <cellStyle name="Output 5 3 3 8" xfId="11263"/>
    <cellStyle name="Output 5 3 4" xfId="11264"/>
    <cellStyle name="Output 5 3 4 2" xfId="11265"/>
    <cellStyle name="Output 5 3 4 3" xfId="11266"/>
    <cellStyle name="Output 5 3 4 4" xfId="11267"/>
    <cellStyle name="Output 5 3 4 5" xfId="11268"/>
    <cellStyle name="Output 5 3 4 6" xfId="11269"/>
    <cellStyle name="Output 5 3 4 7" xfId="11270"/>
    <cellStyle name="Output 5 3 4 8" xfId="11271"/>
    <cellStyle name="Output 5 3 5" xfId="11272"/>
    <cellStyle name="Output 5 3 5 2" xfId="11273"/>
    <cellStyle name="Output 5 3 5 3" xfId="11274"/>
    <cellStyle name="Output 5 3 5 4" xfId="11275"/>
    <cellStyle name="Output 5 3 5 5" xfId="11276"/>
    <cellStyle name="Output 5 3 5 6" xfId="11277"/>
    <cellStyle name="Output 5 3 5 7" xfId="11278"/>
    <cellStyle name="Output 5 3 5 8" xfId="11279"/>
    <cellStyle name="Output 5 3 6" xfId="11280"/>
    <cellStyle name="Output 5 3 6 2" xfId="11281"/>
    <cellStyle name="Output 5 3 6 3" xfId="11282"/>
    <cellStyle name="Output 5 3 6 4" xfId="11283"/>
    <cellStyle name="Output 5 3 6 5" xfId="11284"/>
    <cellStyle name="Output 5 3 6 6" xfId="11285"/>
    <cellStyle name="Output 5 3 6 7" xfId="11286"/>
    <cellStyle name="Output 5 3 6 8" xfId="11287"/>
    <cellStyle name="Output 5 3 7" xfId="11288"/>
    <cellStyle name="Output 5 3 7 2" xfId="11289"/>
    <cellStyle name="Output 5 3 7 3" xfId="11290"/>
    <cellStyle name="Output 5 3 7 4" xfId="11291"/>
    <cellStyle name="Output 5 3 7 5" xfId="11292"/>
    <cellStyle name="Output 5 3 7 6" xfId="11293"/>
    <cellStyle name="Output 5 3 7 7" xfId="11294"/>
    <cellStyle name="Output 5 3 8" xfId="11295"/>
    <cellStyle name="Output 5 3 8 2" xfId="11296"/>
    <cellStyle name="Output 5 3 8 3" xfId="11297"/>
    <cellStyle name="Output 5 3 8 4" xfId="11298"/>
    <cellStyle name="Output 5 3 8 5" xfId="11299"/>
    <cellStyle name="Output 5 3 8 6" xfId="11300"/>
    <cellStyle name="Output 5 3 8 7" xfId="11301"/>
    <cellStyle name="Output 5 3 9" xfId="11302"/>
    <cellStyle name="Output 5 4" xfId="11303"/>
    <cellStyle name="Output 5 4 10" xfId="11304"/>
    <cellStyle name="Output 5 4 11" xfId="18141"/>
    <cellStyle name="Output 5 4 11 10" xfId="38559"/>
    <cellStyle name="Output 5 4 11 11" xfId="40944"/>
    <cellStyle name="Output 5 4 11 2" xfId="19939"/>
    <cellStyle name="Output 5 4 11 2 2" xfId="27873"/>
    <cellStyle name="Output 5 4 11 2 3" xfId="30444"/>
    <cellStyle name="Output 5 4 11 2 4" xfId="32886"/>
    <cellStyle name="Output 5 4 11 2 5" xfId="35290"/>
    <cellStyle name="Output 5 4 11 2 6" xfId="21661"/>
    <cellStyle name="Output 5 4 11 2 7" xfId="40124"/>
    <cellStyle name="Output 5 4 11 2 8" xfId="42483"/>
    <cellStyle name="Output 5 4 11 3" xfId="19745"/>
    <cellStyle name="Output 5 4 11 3 2" xfId="27679"/>
    <cellStyle name="Output 5 4 11 3 3" xfId="30251"/>
    <cellStyle name="Output 5 4 11 3 4" xfId="32693"/>
    <cellStyle name="Output 5 4 11 3 5" xfId="35097"/>
    <cellStyle name="Output 5 4 11 3 6" xfId="23974"/>
    <cellStyle name="Output 5 4 11 3 7" xfId="39931"/>
    <cellStyle name="Output 5 4 11 3 8" xfId="42290"/>
    <cellStyle name="Output 5 4 11 4" xfId="20585"/>
    <cellStyle name="Output 5 4 11 4 2" xfId="28519"/>
    <cellStyle name="Output 5 4 11 4 3" xfId="31076"/>
    <cellStyle name="Output 5 4 11 4 4" xfId="33518"/>
    <cellStyle name="Output 5 4 11 4 5" xfId="35921"/>
    <cellStyle name="Output 5 4 11 4 6" xfId="21244"/>
    <cellStyle name="Output 5 4 11 4 7" xfId="40752"/>
    <cellStyle name="Output 5 4 11 4 8" xfId="43110"/>
    <cellStyle name="Output 5 4 11 5" xfId="26127"/>
    <cellStyle name="Output 5 4 11 6" xfId="28799"/>
    <cellStyle name="Output 5 4 11 7" xfId="31268"/>
    <cellStyle name="Output 5 4 11 8" xfId="33710"/>
    <cellStyle name="Output 5 4 11 9" xfId="23320"/>
    <cellStyle name="Output 5 4 2" xfId="11305"/>
    <cellStyle name="Output 5 4 2 2" xfId="11306"/>
    <cellStyle name="Output 5 4 2 3" xfId="11307"/>
    <cellStyle name="Output 5 4 3" xfId="11308"/>
    <cellStyle name="Output 5 4 4" xfId="11309"/>
    <cellStyle name="Output 5 4 5" xfId="11310"/>
    <cellStyle name="Output 5 4 6" xfId="11311"/>
    <cellStyle name="Output 5 4 7" xfId="11312"/>
    <cellStyle name="Output 5 4 8" xfId="11313"/>
    <cellStyle name="Output 5 4 9" xfId="11314"/>
    <cellStyle name="Output 5 5" xfId="11315"/>
    <cellStyle name="Output 5 5 2" xfId="11316"/>
    <cellStyle name="Output 5 5 3" xfId="11317"/>
    <cellStyle name="Output 5 5 4" xfId="11318"/>
    <cellStyle name="Output 5 5 5" xfId="11319"/>
    <cellStyle name="Output 5 5 6" xfId="11320"/>
    <cellStyle name="Output 5 5 7" xfId="11321"/>
    <cellStyle name="Output 5 5 8" xfId="11322"/>
    <cellStyle name="Output 5 5 9" xfId="18142"/>
    <cellStyle name="Output 5 5 9 10" xfId="38560"/>
    <cellStyle name="Output 5 5 9 11" xfId="40945"/>
    <cellStyle name="Output 5 5 9 2" xfId="18520"/>
    <cellStyle name="Output 5 5 9 2 2" xfId="26454"/>
    <cellStyle name="Output 5 5 9 2 3" xfId="29026"/>
    <cellStyle name="Output 5 5 9 2 4" xfId="31468"/>
    <cellStyle name="Output 5 5 9 2 5" xfId="33872"/>
    <cellStyle name="Output 5 5 9 2 6" xfId="21962"/>
    <cellStyle name="Output 5 5 9 2 7" xfId="38706"/>
    <cellStyle name="Output 5 5 9 2 8" xfId="41065"/>
    <cellStyle name="Output 5 5 9 3" xfId="20280"/>
    <cellStyle name="Output 5 5 9 3 2" xfId="28214"/>
    <cellStyle name="Output 5 5 9 3 3" xfId="30785"/>
    <cellStyle name="Output 5 5 9 3 4" xfId="33227"/>
    <cellStyle name="Output 5 5 9 3 5" xfId="35631"/>
    <cellStyle name="Output 5 5 9 3 6" xfId="23818"/>
    <cellStyle name="Output 5 5 9 3 7" xfId="40465"/>
    <cellStyle name="Output 5 5 9 3 8" xfId="42824"/>
    <cellStyle name="Output 5 5 9 4" xfId="20586"/>
    <cellStyle name="Output 5 5 9 4 2" xfId="28520"/>
    <cellStyle name="Output 5 5 9 4 3" xfId="31077"/>
    <cellStyle name="Output 5 5 9 4 4" xfId="33519"/>
    <cellStyle name="Output 5 5 9 4 5" xfId="35922"/>
    <cellStyle name="Output 5 5 9 4 6" xfId="21079"/>
    <cellStyle name="Output 5 5 9 4 7" xfId="40753"/>
    <cellStyle name="Output 5 5 9 4 8" xfId="43111"/>
    <cellStyle name="Output 5 5 9 5" xfId="26128"/>
    <cellStyle name="Output 5 5 9 6" xfId="28800"/>
    <cellStyle name="Output 5 5 9 7" xfId="31269"/>
    <cellStyle name="Output 5 5 9 8" xfId="33711"/>
    <cellStyle name="Output 5 5 9 9" xfId="25324"/>
    <cellStyle name="Output 5 6" xfId="11323"/>
    <cellStyle name="Output 5 6 2" xfId="11324"/>
    <cellStyle name="Output 5 6 3" xfId="11325"/>
    <cellStyle name="Output 5 6 4" xfId="11326"/>
    <cellStyle name="Output 5 6 5" xfId="11327"/>
    <cellStyle name="Output 5 6 6" xfId="11328"/>
    <cellStyle name="Output 5 6 7" xfId="11329"/>
    <cellStyle name="Output 5 6 8" xfId="11330"/>
    <cellStyle name="Output 5 6 9" xfId="18143"/>
    <cellStyle name="Output 5 6 9 10" xfId="38561"/>
    <cellStyle name="Output 5 6 9 11" xfId="40946"/>
    <cellStyle name="Output 5 6 9 2" xfId="18519"/>
    <cellStyle name="Output 5 6 9 2 2" xfId="26453"/>
    <cellStyle name="Output 5 6 9 2 3" xfId="29025"/>
    <cellStyle name="Output 5 6 9 2 4" xfId="31467"/>
    <cellStyle name="Output 5 6 9 2 5" xfId="33871"/>
    <cellStyle name="Output 5 6 9 2 6" xfId="23916"/>
    <cellStyle name="Output 5 6 9 2 7" xfId="38705"/>
    <cellStyle name="Output 5 6 9 2 8" xfId="41064"/>
    <cellStyle name="Output 5 6 9 3" xfId="18856"/>
    <cellStyle name="Output 5 6 9 3 2" xfId="26790"/>
    <cellStyle name="Output 5 6 9 3 3" xfId="29362"/>
    <cellStyle name="Output 5 6 9 3 4" xfId="31804"/>
    <cellStyle name="Output 5 6 9 3 5" xfId="34208"/>
    <cellStyle name="Output 5 6 9 3 6" xfId="24354"/>
    <cellStyle name="Output 5 6 9 3 7" xfId="39042"/>
    <cellStyle name="Output 5 6 9 3 8" xfId="41401"/>
    <cellStyle name="Output 5 6 9 4" xfId="20587"/>
    <cellStyle name="Output 5 6 9 4 2" xfId="28521"/>
    <cellStyle name="Output 5 6 9 4 3" xfId="31078"/>
    <cellStyle name="Output 5 6 9 4 4" xfId="33520"/>
    <cellStyle name="Output 5 6 9 4 5" xfId="35923"/>
    <cellStyle name="Output 5 6 9 4 6" xfId="25083"/>
    <cellStyle name="Output 5 6 9 4 7" xfId="40754"/>
    <cellStyle name="Output 5 6 9 4 8" xfId="43112"/>
    <cellStyle name="Output 5 6 9 5" xfId="26129"/>
    <cellStyle name="Output 5 6 9 6" xfId="28801"/>
    <cellStyle name="Output 5 6 9 7" xfId="31270"/>
    <cellStyle name="Output 5 6 9 8" xfId="33712"/>
    <cellStyle name="Output 5 6 9 9" xfId="25311"/>
    <cellStyle name="Output 5 7" xfId="11331"/>
    <cellStyle name="Output 5 7 2" xfId="11332"/>
    <cellStyle name="Output 5 7 3" xfId="11333"/>
    <cellStyle name="Output 5 7 4" xfId="11334"/>
    <cellStyle name="Output 5 7 5" xfId="11335"/>
    <cellStyle name="Output 5 7 6" xfId="11336"/>
    <cellStyle name="Output 5 7 7" xfId="11337"/>
    <cellStyle name="Output 5 7 8" xfId="11338"/>
    <cellStyle name="Output 5 8" xfId="11339"/>
    <cellStyle name="Output 5 8 2" xfId="11340"/>
    <cellStyle name="Output 5 8 3" xfId="11341"/>
    <cellStyle name="Output 5 8 4" xfId="11342"/>
    <cellStyle name="Output 5 8 5" xfId="11343"/>
    <cellStyle name="Output 5 8 6" xfId="11344"/>
    <cellStyle name="Output 5 8 7" xfId="11345"/>
    <cellStyle name="Output 5 8 8" xfId="11346"/>
    <cellStyle name="Output 5 9" xfId="11347"/>
    <cellStyle name="Output 5 9 2" xfId="11348"/>
    <cellStyle name="Output 5 9 3" xfId="11349"/>
    <cellStyle name="Output 5 9 4" xfId="11350"/>
    <cellStyle name="Output 5 9 5" xfId="11351"/>
    <cellStyle name="Output 5 9 6" xfId="11352"/>
    <cellStyle name="Output 5 9 7" xfId="11353"/>
    <cellStyle name="Output 6" xfId="11354"/>
    <cellStyle name="Output 6 10" xfId="11355"/>
    <cellStyle name="Output 6 10 2" xfId="11356"/>
    <cellStyle name="Output 6 10 3" xfId="11357"/>
    <cellStyle name="Output 6 10 4" xfId="11358"/>
    <cellStyle name="Output 6 10 5" xfId="11359"/>
    <cellStyle name="Output 6 10 6" xfId="11360"/>
    <cellStyle name="Output 6 10 7" xfId="11361"/>
    <cellStyle name="Output 6 11" xfId="11362"/>
    <cellStyle name="Output 6 12" xfId="11363"/>
    <cellStyle name="Output 6 13" xfId="11364"/>
    <cellStyle name="Output 6 14" xfId="11365"/>
    <cellStyle name="Output 6 15" xfId="11366"/>
    <cellStyle name="Output 6 16" xfId="11367"/>
    <cellStyle name="Output 6 17" xfId="11368"/>
    <cellStyle name="Output 6 18" xfId="18144"/>
    <cellStyle name="Output 6 18 10" xfId="38562"/>
    <cellStyle name="Output 6 18 11" xfId="40947"/>
    <cellStyle name="Output 6 18 2" xfId="19933"/>
    <cellStyle name="Output 6 18 2 2" xfId="27867"/>
    <cellStyle name="Output 6 18 2 3" xfId="30438"/>
    <cellStyle name="Output 6 18 2 4" xfId="32880"/>
    <cellStyle name="Output 6 18 2 5" xfId="35284"/>
    <cellStyle name="Output 6 18 2 6" xfId="24562"/>
    <cellStyle name="Output 6 18 2 7" xfId="40118"/>
    <cellStyle name="Output 6 18 2 8" xfId="42477"/>
    <cellStyle name="Output 6 18 3" xfId="20279"/>
    <cellStyle name="Output 6 18 3 2" xfId="28213"/>
    <cellStyle name="Output 6 18 3 3" xfId="30784"/>
    <cellStyle name="Output 6 18 3 4" xfId="33226"/>
    <cellStyle name="Output 6 18 3 5" xfId="35630"/>
    <cellStyle name="Output 6 18 3 6" xfId="22123"/>
    <cellStyle name="Output 6 18 3 7" xfId="40464"/>
    <cellStyle name="Output 6 18 3 8" xfId="42823"/>
    <cellStyle name="Output 6 18 4" xfId="20588"/>
    <cellStyle name="Output 6 18 4 2" xfId="28522"/>
    <cellStyle name="Output 6 18 4 3" xfId="31079"/>
    <cellStyle name="Output 6 18 4 4" xfId="33521"/>
    <cellStyle name="Output 6 18 4 5" xfId="35924"/>
    <cellStyle name="Output 6 18 4 6" xfId="20861"/>
    <cellStyle name="Output 6 18 4 7" xfId="40755"/>
    <cellStyle name="Output 6 18 4 8" xfId="43113"/>
    <cellStyle name="Output 6 18 5" xfId="26130"/>
    <cellStyle name="Output 6 18 6" xfId="28802"/>
    <cellStyle name="Output 6 18 7" xfId="31271"/>
    <cellStyle name="Output 6 18 8" xfId="33713"/>
    <cellStyle name="Output 6 18 9" xfId="23907"/>
    <cellStyle name="Output 6 2" xfId="11369"/>
    <cellStyle name="Output 6 2 10" xfId="11370"/>
    <cellStyle name="Output 6 2 11" xfId="11371"/>
    <cellStyle name="Output 6 2 12" xfId="11372"/>
    <cellStyle name="Output 6 2 13" xfId="11373"/>
    <cellStyle name="Output 6 2 14" xfId="11374"/>
    <cellStyle name="Output 6 2 15" xfId="11375"/>
    <cellStyle name="Output 6 2 16" xfId="18145"/>
    <cellStyle name="Output 6 2 16 10" xfId="38563"/>
    <cellStyle name="Output 6 2 16 11" xfId="40948"/>
    <cellStyle name="Output 6 2 16 2" xfId="19937"/>
    <cellStyle name="Output 6 2 16 2 2" xfId="27871"/>
    <cellStyle name="Output 6 2 16 2 3" xfId="30442"/>
    <cellStyle name="Output 6 2 16 2 4" xfId="32884"/>
    <cellStyle name="Output 6 2 16 2 5" xfId="35288"/>
    <cellStyle name="Output 6 2 16 2 6" xfId="23569"/>
    <cellStyle name="Output 6 2 16 2 7" xfId="40122"/>
    <cellStyle name="Output 6 2 16 2 8" xfId="42481"/>
    <cellStyle name="Output 6 2 16 3" xfId="18647"/>
    <cellStyle name="Output 6 2 16 3 2" xfId="26581"/>
    <cellStyle name="Output 6 2 16 3 3" xfId="29153"/>
    <cellStyle name="Output 6 2 16 3 4" xfId="31595"/>
    <cellStyle name="Output 6 2 16 3 5" xfId="33999"/>
    <cellStyle name="Output 6 2 16 3 6" xfId="21395"/>
    <cellStyle name="Output 6 2 16 3 7" xfId="38833"/>
    <cellStyle name="Output 6 2 16 3 8" xfId="41192"/>
    <cellStyle name="Output 6 2 16 4" xfId="20589"/>
    <cellStyle name="Output 6 2 16 4 2" xfId="28523"/>
    <cellStyle name="Output 6 2 16 4 3" xfId="31080"/>
    <cellStyle name="Output 6 2 16 4 4" xfId="33522"/>
    <cellStyle name="Output 6 2 16 4 5" xfId="35925"/>
    <cellStyle name="Output 6 2 16 4 6" xfId="22369"/>
    <cellStyle name="Output 6 2 16 4 7" xfId="40756"/>
    <cellStyle name="Output 6 2 16 4 8" xfId="43114"/>
    <cellStyle name="Output 6 2 16 5" xfId="26131"/>
    <cellStyle name="Output 6 2 16 6" xfId="28803"/>
    <cellStyle name="Output 6 2 16 7" xfId="31272"/>
    <cellStyle name="Output 6 2 16 8" xfId="33714"/>
    <cellStyle name="Output 6 2 16 9" xfId="21160"/>
    <cellStyle name="Output 6 2 2" xfId="11376"/>
    <cellStyle name="Output 6 2 2 2" xfId="11377"/>
    <cellStyle name="Output 6 2 2 3" xfId="11378"/>
    <cellStyle name="Output 6 2 2 4" xfId="11379"/>
    <cellStyle name="Output 6 2 2 5" xfId="11380"/>
    <cellStyle name="Output 6 2 2 6" xfId="11381"/>
    <cellStyle name="Output 6 2 2 7" xfId="11382"/>
    <cellStyle name="Output 6 2 2 8" xfId="11383"/>
    <cellStyle name="Output 6 2 2 9" xfId="11384"/>
    <cellStyle name="Output 6 2 3" xfId="11385"/>
    <cellStyle name="Output 6 2 3 2" xfId="11386"/>
    <cellStyle name="Output 6 2 3 3" xfId="11387"/>
    <cellStyle name="Output 6 2 3 4" xfId="11388"/>
    <cellStyle name="Output 6 2 3 5" xfId="11389"/>
    <cellStyle name="Output 6 2 3 6" xfId="11390"/>
    <cellStyle name="Output 6 2 3 7" xfId="11391"/>
    <cellStyle name="Output 6 2 3 8" xfId="11392"/>
    <cellStyle name="Output 6 2 4" xfId="11393"/>
    <cellStyle name="Output 6 2 4 2" xfId="11394"/>
    <cellStyle name="Output 6 2 4 3" xfId="11395"/>
    <cellStyle name="Output 6 2 4 4" xfId="11396"/>
    <cellStyle name="Output 6 2 4 5" xfId="11397"/>
    <cellStyle name="Output 6 2 4 6" xfId="11398"/>
    <cellStyle name="Output 6 2 4 7" xfId="11399"/>
    <cellStyle name="Output 6 2 4 8" xfId="11400"/>
    <cellStyle name="Output 6 2 5" xfId="11401"/>
    <cellStyle name="Output 6 2 5 2" xfId="11402"/>
    <cellStyle name="Output 6 2 5 3" xfId="11403"/>
    <cellStyle name="Output 6 2 5 4" xfId="11404"/>
    <cellStyle name="Output 6 2 5 5" xfId="11405"/>
    <cellStyle name="Output 6 2 5 6" xfId="11406"/>
    <cellStyle name="Output 6 2 5 7" xfId="11407"/>
    <cellStyle name="Output 6 2 5 8" xfId="11408"/>
    <cellStyle name="Output 6 2 6" xfId="11409"/>
    <cellStyle name="Output 6 2 6 2" xfId="11410"/>
    <cellStyle name="Output 6 2 6 3" xfId="11411"/>
    <cellStyle name="Output 6 2 6 4" xfId="11412"/>
    <cellStyle name="Output 6 2 6 5" xfId="11413"/>
    <cellStyle name="Output 6 2 6 6" xfId="11414"/>
    <cellStyle name="Output 6 2 6 7" xfId="11415"/>
    <cellStyle name="Output 6 2 6 8" xfId="11416"/>
    <cellStyle name="Output 6 2 7" xfId="11417"/>
    <cellStyle name="Output 6 2 7 2" xfId="11418"/>
    <cellStyle name="Output 6 2 7 3" xfId="11419"/>
    <cellStyle name="Output 6 2 7 4" xfId="11420"/>
    <cellStyle name="Output 6 2 7 5" xfId="11421"/>
    <cellStyle name="Output 6 2 7 6" xfId="11422"/>
    <cellStyle name="Output 6 2 7 7" xfId="11423"/>
    <cellStyle name="Output 6 2 8" xfId="11424"/>
    <cellStyle name="Output 6 2 8 2" xfId="11425"/>
    <cellStyle name="Output 6 2 8 3" xfId="11426"/>
    <cellStyle name="Output 6 2 8 4" xfId="11427"/>
    <cellStyle name="Output 6 2 8 5" xfId="11428"/>
    <cellStyle name="Output 6 2 8 6" xfId="11429"/>
    <cellStyle name="Output 6 2 8 7" xfId="11430"/>
    <cellStyle name="Output 6 2 9" xfId="11431"/>
    <cellStyle name="Output 6 3" xfId="11432"/>
    <cellStyle name="Output 6 3 10" xfId="11433"/>
    <cellStyle name="Output 6 3 11" xfId="11434"/>
    <cellStyle name="Output 6 3 12" xfId="11435"/>
    <cellStyle name="Output 6 3 13" xfId="11436"/>
    <cellStyle name="Output 6 3 14" xfId="11437"/>
    <cellStyle name="Output 6 3 15" xfId="11438"/>
    <cellStyle name="Output 6 3 16" xfId="18146"/>
    <cellStyle name="Output 6 3 16 10" xfId="38564"/>
    <cellStyle name="Output 6 3 16 11" xfId="40949"/>
    <cellStyle name="Output 6 3 16 2" xfId="18518"/>
    <cellStyle name="Output 6 3 16 2 2" xfId="26452"/>
    <cellStyle name="Output 6 3 16 2 3" xfId="29024"/>
    <cellStyle name="Output 6 3 16 2 4" xfId="31466"/>
    <cellStyle name="Output 6 3 16 2 5" xfId="33870"/>
    <cellStyle name="Output 6 3 16 2 6" xfId="23344"/>
    <cellStyle name="Output 6 3 16 2 7" xfId="38704"/>
    <cellStyle name="Output 6 3 16 2 8" xfId="41063"/>
    <cellStyle name="Output 6 3 16 3" xfId="18651"/>
    <cellStyle name="Output 6 3 16 3 2" xfId="26585"/>
    <cellStyle name="Output 6 3 16 3 3" xfId="29157"/>
    <cellStyle name="Output 6 3 16 3 4" xfId="31599"/>
    <cellStyle name="Output 6 3 16 3 5" xfId="34003"/>
    <cellStyle name="Output 6 3 16 3 6" xfId="31316"/>
    <cellStyle name="Output 6 3 16 3 7" xfId="38837"/>
    <cellStyle name="Output 6 3 16 3 8" xfId="41196"/>
    <cellStyle name="Output 6 3 16 4" xfId="20590"/>
    <cellStyle name="Output 6 3 16 4 2" xfId="28524"/>
    <cellStyle name="Output 6 3 16 4 3" xfId="31081"/>
    <cellStyle name="Output 6 3 16 4 4" xfId="33523"/>
    <cellStyle name="Output 6 3 16 4 5" xfId="35926"/>
    <cellStyle name="Output 6 3 16 4 6" xfId="21516"/>
    <cellStyle name="Output 6 3 16 4 7" xfId="40757"/>
    <cellStyle name="Output 6 3 16 4 8" xfId="43115"/>
    <cellStyle name="Output 6 3 16 5" xfId="26132"/>
    <cellStyle name="Output 6 3 16 6" xfId="28804"/>
    <cellStyle name="Output 6 3 16 7" xfId="31273"/>
    <cellStyle name="Output 6 3 16 8" xfId="33715"/>
    <cellStyle name="Output 6 3 16 9" xfId="23906"/>
    <cellStyle name="Output 6 3 2" xfId="11439"/>
    <cellStyle name="Output 6 3 2 2" xfId="11440"/>
    <cellStyle name="Output 6 3 2 3" xfId="11441"/>
    <cellStyle name="Output 6 3 2 4" xfId="11442"/>
    <cellStyle name="Output 6 3 2 5" xfId="11443"/>
    <cellStyle name="Output 6 3 2 6" xfId="11444"/>
    <cellStyle name="Output 6 3 2 7" xfId="11445"/>
    <cellStyle name="Output 6 3 2 8" xfId="11446"/>
    <cellStyle name="Output 6 3 2 9" xfId="11447"/>
    <cellStyle name="Output 6 3 3" xfId="11448"/>
    <cellStyle name="Output 6 3 3 2" xfId="11449"/>
    <cellStyle name="Output 6 3 3 3" xfId="11450"/>
    <cellStyle name="Output 6 3 3 4" xfId="11451"/>
    <cellStyle name="Output 6 3 3 5" xfId="11452"/>
    <cellStyle name="Output 6 3 3 6" xfId="11453"/>
    <cellStyle name="Output 6 3 3 7" xfId="11454"/>
    <cellStyle name="Output 6 3 3 8" xfId="11455"/>
    <cellStyle name="Output 6 3 4" xfId="11456"/>
    <cellStyle name="Output 6 3 4 2" xfId="11457"/>
    <cellStyle name="Output 6 3 4 3" xfId="11458"/>
    <cellStyle name="Output 6 3 4 4" xfId="11459"/>
    <cellStyle name="Output 6 3 4 5" xfId="11460"/>
    <cellStyle name="Output 6 3 4 6" xfId="11461"/>
    <cellStyle name="Output 6 3 4 7" xfId="11462"/>
    <cellStyle name="Output 6 3 4 8" xfId="11463"/>
    <cellStyle name="Output 6 3 5" xfId="11464"/>
    <cellStyle name="Output 6 3 5 2" xfId="11465"/>
    <cellStyle name="Output 6 3 5 3" xfId="11466"/>
    <cellStyle name="Output 6 3 5 4" xfId="11467"/>
    <cellStyle name="Output 6 3 5 5" xfId="11468"/>
    <cellStyle name="Output 6 3 5 6" xfId="11469"/>
    <cellStyle name="Output 6 3 5 7" xfId="11470"/>
    <cellStyle name="Output 6 3 5 8" xfId="11471"/>
    <cellStyle name="Output 6 3 6" xfId="11472"/>
    <cellStyle name="Output 6 3 6 2" xfId="11473"/>
    <cellStyle name="Output 6 3 6 3" xfId="11474"/>
    <cellStyle name="Output 6 3 6 4" xfId="11475"/>
    <cellStyle name="Output 6 3 6 5" xfId="11476"/>
    <cellStyle name="Output 6 3 6 6" xfId="11477"/>
    <cellStyle name="Output 6 3 6 7" xfId="11478"/>
    <cellStyle name="Output 6 3 6 8" xfId="11479"/>
    <cellStyle name="Output 6 3 7" xfId="11480"/>
    <cellStyle name="Output 6 3 7 2" xfId="11481"/>
    <cellStyle name="Output 6 3 7 3" xfId="11482"/>
    <cellStyle name="Output 6 3 7 4" xfId="11483"/>
    <cellStyle name="Output 6 3 7 5" xfId="11484"/>
    <cellStyle name="Output 6 3 7 6" xfId="11485"/>
    <cellStyle name="Output 6 3 7 7" xfId="11486"/>
    <cellStyle name="Output 6 3 8" xfId="11487"/>
    <cellStyle name="Output 6 3 8 2" xfId="11488"/>
    <cellStyle name="Output 6 3 8 3" xfId="11489"/>
    <cellStyle name="Output 6 3 8 4" xfId="11490"/>
    <cellStyle name="Output 6 3 8 5" xfId="11491"/>
    <cellStyle name="Output 6 3 8 6" xfId="11492"/>
    <cellStyle name="Output 6 3 8 7" xfId="11493"/>
    <cellStyle name="Output 6 3 9" xfId="11494"/>
    <cellStyle name="Output 6 4" xfId="11495"/>
    <cellStyle name="Output 6 4 10" xfId="11496"/>
    <cellStyle name="Output 6 4 11" xfId="18147"/>
    <cellStyle name="Output 6 4 11 10" xfId="38565"/>
    <cellStyle name="Output 6 4 11 11" xfId="40950"/>
    <cellStyle name="Output 6 4 11 2" xfId="19936"/>
    <cellStyle name="Output 6 4 11 2 2" xfId="27870"/>
    <cellStyle name="Output 6 4 11 2 3" xfId="30441"/>
    <cellStyle name="Output 6 4 11 2 4" xfId="32883"/>
    <cellStyle name="Output 6 4 11 2 5" xfId="35287"/>
    <cellStyle name="Output 6 4 11 2 6" xfId="25730"/>
    <cellStyle name="Output 6 4 11 2 7" xfId="40121"/>
    <cellStyle name="Output 6 4 11 2 8" xfId="42480"/>
    <cellStyle name="Output 6 4 11 3" xfId="18855"/>
    <cellStyle name="Output 6 4 11 3 2" xfId="26789"/>
    <cellStyle name="Output 6 4 11 3 3" xfId="29361"/>
    <cellStyle name="Output 6 4 11 3 4" xfId="31803"/>
    <cellStyle name="Output 6 4 11 3 5" xfId="34207"/>
    <cellStyle name="Output 6 4 11 3 6" xfId="24232"/>
    <cellStyle name="Output 6 4 11 3 7" xfId="39041"/>
    <cellStyle name="Output 6 4 11 3 8" xfId="41400"/>
    <cellStyle name="Output 6 4 11 4" xfId="20591"/>
    <cellStyle name="Output 6 4 11 4 2" xfId="28525"/>
    <cellStyle name="Output 6 4 11 4 3" xfId="31082"/>
    <cellStyle name="Output 6 4 11 4 4" xfId="33524"/>
    <cellStyle name="Output 6 4 11 4 5" xfId="35927"/>
    <cellStyle name="Output 6 4 11 4 6" xfId="21594"/>
    <cellStyle name="Output 6 4 11 4 7" xfId="40758"/>
    <cellStyle name="Output 6 4 11 4 8" xfId="43116"/>
    <cellStyle name="Output 6 4 11 5" xfId="26133"/>
    <cellStyle name="Output 6 4 11 6" xfId="28805"/>
    <cellStyle name="Output 6 4 11 7" xfId="31274"/>
    <cellStyle name="Output 6 4 11 8" xfId="33716"/>
    <cellStyle name="Output 6 4 11 9" xfId="21372"/>
    <cellStyle name="Output 6 4 2" xfId="11497"/>
    <cellStyle name="Output 6 4 2 2" xfId="11498"/>
    <cellStyle name="Output 6 4 2 3" xfId="11499"/>
    <cellStyle name="Output 6 4 3" xfId="11500"/>
    <cellStyle name="Output 6 4 4" xfId="11501"/>
    <cellStyle name="Output 6 4 5" xfId="11502"/>
    <cellStyle name="Output 6 4 6" xfId="11503"/>
    <cellStyle name="Output 6 4 7" xfId="11504"/>
    <cellStyle name="Output 6 4 8" xfId="11505"/>
    <cellStyle name="Output 6 4 9" xfId="11506"/>
    <cellStyle name="Output 6 5" xfId="11507"/>
    <cellStyle name="Output 6 5 2" xfId="11508"/>
    <cellStyle name="Output 6 5 3" xfId="11509"/>
    <cellStyle name="Output 6 5 4" xfId="11510"/>
    <cellStyle name="Output 6 5 5" xfId="11511"/>
    <cellStyle name="Output 6 5 6" xfId="11512"/>
    <cellStyle name="Output 6 5 7" xfId="11513"/>
    <cellStyle name="Output 6 5 8" xfId="11514"/>
    <cellStyle name="Output 6 5 9" xfId="18148"/>
    <cellStyle name="Output 6 5 9 10" xfId="38566"/>
    <cellStyle name="Output 6 5 9 11" xfId="40951"/>
    <cellStyle name="Output 6 5 9 2" xfId="18517"/>
    <cellStyle name="Output 6 5 9 2 2" xfId="26451"/>
    <cellStyle name="Output 6 5 9 2 3" xfId="29023"/>
    <cellStyle name="Output 6 5 9 2 4" xfId="31465"/>
    <cellStyle name="Output 6 5 9 2 5" xfId="33869"/>
    <cellStyle name="Output 6 5 9 2 6" xfId="25585"/>
    <cellStyle name="Output 6 5 9 2 7" xfId="38703"/>
    <cellStyle name="Output 6 5 9 2 8" xfId="41062"/>
    <cellStyle name="Output 6 5 9 3" xfId="20068"/>
    <cellStyle name="Output 6 5 9 3 2" xfId="28002"/>
    <cellStyle name="Output 6 5 9 3 3" xfId="30573"/>
    <cellStyle name="Output 6 5 9 3 4" xfId="33015"/>
    <cellStyle name="Output 6 5 9 3 5" xfId="35419"/>
    <cellStyle name="Output 6 5 9 3 6" xfId="21578"/>
    <cellStyle name="Output 6 5 9 3 7" xfId="40253"/>
    <cellStyle name="Output 6 5 9 3 8" xfId="42612"/>
    <cellStyle name="Output 6 5 9 4" xfId="20592"/>
    <cellStyle name="Output 6 5 9 4 2" xfId="28526"/>
    <cellStyle name="Output 6 5 9 4 3" xfId="31083"/>
    <cellStyle name="Output 6 5 9 4 4" xfId="33525"/>
    <cellStyle name="Output 6 5 9 4 5" xfId="35928"/>
    <cellStyle name="Output 6 5 9 4 6" xfId="21121"/>
    <cellStyle name="Output 6 5 9 4 7" xfId="40759"/>
    <cellStyle name="Output 6 5 9 4 8" xfId="43117"/>
    <cellStyle name="Output 6 5 9 5" xfId="26134"/>
    <cellStyle name="Output 6 5 9 6" xfId="28806"/>
    <cellStyle name="Output 6 5 9 7" xfId="31275"/>
    <cellStyle name="Output 6 5 9 8" xfId="33717"/>
    <cellStyle name="Output 6 5 9 9" xfId="25192"/>
    <cellStyle name="Output 6 6" xfId="11515"/>
    <cellStyle name="Output 6 6 2" xfId="11516"/>
    <cellStyle name="Output 6 6 3" xfId="11517"/>
    <cellStyle name="Output 6 6 4" xfId="11518"/>
    <cellStyle name="Output 6 6 5" xfId="11519"/>
    <cellStyle name="Output 6 6 6" xfId="11520"/>
    <cellStyle name="Output 6 6 7" xfId="11521"/>
    <cellStyle name="Output 6 6 8" xfId="11522"/>
    <cellStyle name="Output 6 6 9" xfId="18149"/>
    <cellStyle name="Output 6 6 9 10" xfId="38567"/>
    <cellStyle name="Output 6 6 9 11" xfId="40952"/>
    <cellStyle name="Output 6 6 9 2" xfId="19935"/>
    <cellStyle name="Output 6 6 9 2 2" xfId="27869"/>
    <cellStyle name="Output 6 6 9 2 3" xfId="30440"/>
    <cellStyle name="Output 6 6 9 2 4" xfId="32882"/>
    <cellStyle name="Output 6 6 9 2 5" xfId="35286"/>
    <cellStyle name="Output 6 6 9 2 6" xfId="24960"/>
    <cellStyle name="Output 6 6 9 2 7" xfId="40120"/>
    <cellStyle name="Output 6 6 9 2 8" xfId="42479"/>
    <cellStyle name="Output 6 6 9 3" xfId="20278"/>
    <cellStyle name="Output 6 6 9 3 2" xfId="28212"/>
    <cellStyle name="Output 6 6 9 3 3" xfId="30783"/>
    <cellStyle name="Output 6 6 9 3 4" xfId="33225"/>
    <cellStyle name="Output 6 6 9 3 5" xfId="35629"/>
    <cellStyle name="Output 6 6 9 3 6" xfId="22126"/>
    <cellStyle name="Output 6 6 9 3 7" xfId="40463"/>
    <cellStyle name="Output 6 6 9 3 8" xfId="42822"/>
    <cellStyle name="Output 6 6 9 4" xfId="20593"/>
    <cellStyle name="Output 6 6 9 4 2" xfId="28527"/>
    <cellStyle name="Output 6 6 9 4 3" xfId="31084"/>
    <cellStyle name="Output 6 6 9 4 4" xfId="33526"/>
    <cellStyle name="Output 6 6 9 4 5" xfId="35929"/>
    <cellStyle name="Output 6 6 9 4 6" xfId="36073"/>
    <cellStyle name="Output 6 6 9 4 7" xfId="40760"/>
    <cellStyle name="Output 6 6 9 4 8" xfId="43118"/>
    <cellStyle name="Output 6 6 9 5" xfId="26135"/>
    <cellStyle name="Output 6 6 9 6" xfId="28807"/>
    <cellStyle name="Output 6 6 9 7" xfId="31276"/>
    <cellStyle name="Output 6 6 9 8" xfId="33718"/>
    <cellStyle name="Output 6 6 9 9" xfId="21420"/>
    <cellStyle name="Output 6 7" xfId="11523"/>
    <cellStyle name="Output 6 7 2" xfId="11524"/>
    <cellStyle name="Output 6 7 3" xfId="11525"/>
    <cellStyle name="Output 6 7 4" xfId="11526"/>
    <cellStyle name="Output 6 7 5" xfId="11527"/>
    <cellStyle name="Output 6 7 6" xfId="11528"/>
    <cellStyle name="Output 6 7 7" xfId="11529"/>
    <cellStyle name="Output 6 7 8" xfId="11530"/>
    <cellStyle name="Output 6 8" xfId="11531"/>
    <cellStyle name="Output 6 8 2" xfId="11532"/>
    <cellStyle name="Output 6 8 3" xfId="11533"/>
    <cellStyle name="Output 6 8 4" xfId="11534"/>
    <cellStyle name="Output 6 8 5" xfId="11535"/>
    <cellStyle name="Output 6 8 6" xfId="11536"/>
    <cellStyle name="Output 6 8 7" xfId="11537"/>
    <cellStyle name="Output 6 8 8" xfId="11538"/>
    <cellStyle name="Output 6 9" xfId="11539"/>
    <cellStyle name="Output 6 9 2" xfId="11540"/>
    <cellStyle name="Output 6 9 3" xfId="11541"/>
    <cellStyle name="Output 6 9 4" xfId="11542"/>
    <cellStyle name="Output 6 9 5" xfId="11543"/>
    <cellStyle name="Output 6 9 6" xfId="11544"/>
    <cellStyle name="Output 6 9 7" xfId="11545"/>
    <cellStyle name="Output 7" xfId="11546"/>
    <cellStyle name="Output 7 10" xfId="11547"/>
    <cellStyle name="Output 7 10 2" xfId="11548"/>
    <cellStyle name="Output 7 10 3" xfId="11549"/>
    <cellStyle name="Output 7 10 4" xfId="11550"/>
    <cellStyle name="Output 7 10 5" xfId="11551"/>
    <cellStyle name="Output 7 10 6" xfId="11552"/>
    <cellStyle name="Output 7 10 7" xfId="11553"/>
    <cellStyle name="Output 7 11" xfId="11554"/>
    <cellStyle name="Output 7 12" xfId="11555"/>
    <cellStyle name="Output 7 13" xfId="11556"/>
    <cellStyle name="Output 7 14" xfId="11557"/>
    <cellStyle name="Output 7 15" xfId="11558"/>
    <cellStyle name="Output 7 16" xfId="11559"/>
    <cellStyle name="Output 7 17" xfId="11560"/>
    <cellStyle name="Output 7 18" xfId="18150"/>
    <cellStyle name="Output 7 18 10" xfId="38568"/>
    <cellStyle name="Output 7 18 11" xfId="40953"/>
    <cellStyle name="Output 7 18 2" xfId="18516"/>
    <cellStyle name="Output 7 18 2 2" xfId="26450"/>
    <cellStyle name="Output 7 18 2 3" xfId="29022"/>
    <cellStyle name="Output 7 18 2 4" xfId="31464"/>
    <cellStyle name="Output 7 18 2 5" xfId="33868"/>
    <cellStyle name="Output 7 18 2 6" xfId="24349"/>
    <cellStyle name="Output 7 18 2 7" xfId="38702"/>
    <cellStyle name="Output 7 18 2 8" xfId="41061"/>
    <cellStyle name="Output 7 18 3" xfId="19743"/>
    <cellStyle name="Output 7 18 3 2" xfId="27677"/>
    <cellStyle name="Output 7 18 3 3" xfId="30249"/>
    <cellStyle name="Output 7 18 3 4" xfId="32691"/>
    <cellStyle name="Output 7 18 3 5" xfId="35095"/>
    <cellStyle name="Output 7 18 3 6" xfId="25679"/>
    <cellStyle name="Output 7 18 3 7" xfId="39929"/>
    <cellStyle name="Output 7 18 3 8" xfId="42288"/>
    <cellStyle name="Output 7 18 4" xfId="20594"/>
    <cellStyle name="Output 7 18 4 2" xfId="28528"/>
    <cellStyle name="Output 7 18 4 3" xfId="31085"/>
    <cellStyle name="Output 7 18 4 4" xfId="33527"/>
    <cellStyle name="Output 7 18 4 5" xfId="35930"/>
    <cellStyle name="Output 7 18 4 6" xfId="26244"/>
    <cellStyle name="Output 7 18 4 7" xfId="40761"/>
    <cellStyle name="Output 7 18 4 8" xfId="43119"/>
    <cellStyle name="Output 7 18 5" xfId="26136"/>
    <cellStyle name="Output 7 18 6" xfId="28808"/>
    <cellStyle name="Output 7 18 7" xfId="31277"/>
    <cellStyle name="Output 7 18 8" xfId="33719"/>
    <cellStyle name="Output 7 18 9" xfId="21952"/>
    <cellStyle name="Output 7 2" xfId="11561"/>
    <cellStyle name="Output 7 2 10" xfId="11562"/>
    <cellStyle name="Output 7 2 11" xfId="11563"/>
    <cellStyle name="Output 7 2 12" xfId="11564"/>
    <cellStyle name="Output 7 2 13" xfId="11565"/>
    <cellStyle name="Output 7 2 14" xfId="11566"/>
    <cellStyle name="Output 7 2 15" xfId="11567"/>
    <cellStyle name="Output 7 2 16" xfId="18151"/>
    <cellStyle name="Output 7 2 16 10" xfId="38569"/>
    <cellStyle name="Output 7 2 16 11" xfId="40954"/>
    <cellStyle name="Output 7 2 16 2" xfId="19934"/>
    <cellStyle name="Output 7 2 16 2 2" xfId="27868"/>
    <cellStyle name="Output 7 2 16 2 3" xfId="30439"/>
    <cellStyle name="Output 7 2 16 2 4" xfId="32881"/>
    <cellStyle name="Output 7 2 16 2 5" xfId="35285"/>
    <cellStyle name="Output 7 2 16 2 6" xfId="22088"/>
    <cellStyle name="Output 7 2 16 2 7" xfId="40119"/>
    <cellStyle name="Output 7 2 16 2 8" xfId="42478"/>
    <cellStyle name="Output 7 2 16 3" xfId="18854"/>
    <cellStyle name="Output 7 2 16 3 2" xfId="26788"/>
    <cellStyle name="Output 7 2 16 3 3" xfId="29360"/>
    <cellStyle name="Output 7 2 16 3 4" xfId="31802"/>
    <cellStyle name="Output 7 2 16 3 5" xfId="34206"/>
    <cellStyle name="Output 7 2 16 3 6" xfId="20904"/>
    <cellStyle name="Output 7 2 16 3 7" xfId="39040"/>
    <cellStyle name="Output 7 2 16 3 8" xfId="41399"/>
    <cellStyle name="Output 7 2 16 4" xfId="20595"/>
    <cellStyle name="Output 7 2 16 4 2" xfId="28529"/>
    <cellStyle name="Output 7 2 16 4 3" xfId="31086"/>
    <cellStyle name="Output 7 2 16 4 4" xfId="33528"/>
    <cellStyle name="Output 7 2 16 4 5" xfId="35931"/>
    <cellStyle name="Output 7 2 16 4 6" xfId="23847"/>
    <cellStyle name="Output 7 2 16 4 7" xfId="40762"/>
    <cellStyle name="Output 7 2 16 4 8" xfId="43120"/>
    <cellStyle name="Output 7 2 16 5" xfId="26137"/>
    <cellStyle name="Output 7 2 16 6" xfId="28809"/>
    <cellStyle name="Output 7 2 16 7" xfId="31278"/>
    <cellStyle name="Output 7 2 16 8" xfId="33720"/>
    <cellStyle name="Output 7 2 16 9" xfId="21948"/>
    <cellStyle name="Output 7 2 2" xfId="11568"/>
    <cellStyle name="Output 7 2 2 2" xfId="11569"/>
    <cellStyle name="Output 7 2 2 3" xfId="11570"/>
    <cellStyle name="Output 7 2 2 4" xfId="11571"/>
    <cellStyle name="Output 7 2 2 5" xfId="11572"/>
    <cellStyle name="Output 7 2 2 6" xfId="11573"/>
    <cellStyle name="Output 7 2 2 7" xfId="11574"/>
    <cellStyle name="Output 7 2 2 8" xfId="11575"/>
    <cellStyle name="Output 7 2 2 9" xfId="11576"/>
    <cellStyle name="Output 7 2 3" xfId="11577"/>
    <cellStyle name="Output 7 2 3 2" xfId="11578"/>
    <cellStyle name="Output 7 2 3 3" xfId="11579"/>
    <cellStyle name="Output 7 2 3 4" xfId="11580"/>
    <cellStyle name="Output 7 2 3 5" xfId="11581"/>
    <cellStyle name="Output 7 2 3 6" xfId="11582"/>
    <cellStyle name="Output 7 2 3 7" xfId="11583"/>
    <cellStyle name="Output 7 2 3 8" xfId="11584"/>
    <cellStyle name="Output 7 2 4" xfId="11585"/>
    <cellStyle name="Output 7 2 4 2" xfId="11586"/>
    <cellStyle name="Output 7 2 4 3" xfId="11587"/>
    <cellStyle name="Output 7 2 4 4" xfId="11588"/>
    <cellStyle name="Output 7 2 4 5" xfId="11589"/>
    <cellStyle name="Output 7 2 4 6" xfId="11590"/>
    <cellStyle name="Output 7 2 4 7" xfId="11591"/>
    <cellStyle name="Output 7 2 4 8" xfId="11592"/>
    <cellStyle name="Output 7 2 5" xfId="11593"/>
    <cellStyle name="Output 7 2 5 2" xfId="11594"/>
    <cellStyle name="Output 7 2 5 3" xfId="11595"/>
    <cellStyle name="Output 7 2 5 4" xfId="11596"/>
    <cellStyle name="Output 7 2 5 5" xfId="11597"/>
    <cellStyle name="Output 7 2 5 6" xfId="11598"/>
    <cellStyle name="Output 7 2 5 7" xfId="11599"/>
    <cellStyle name="Output 7 2 5 8" xfId="11600"/>
    <cellStyle name="Output 7 2 6" xfId="11601"/>
    <cellStyle name="Output 7 2 6 2" xfId="11602"/>
    <cellStyle name="Output 7 2 6 3" xfId="11603"/>
    <cellStyle name="Output 7 2 6 4" xfId="11604"/>
    <cellStyle name="Output 7 2 6 5" xfId="11605"/>
    <cellStyle name="Output 7 2 6 6" xfId="11606"/>
    <cellStyle name="Output 7 2 6 7" xfId="11607"/>
    <cellStyle name="Output 7 2 6 8" xfId="11608"/>
    <cellStyle name="Output 7 2 7" xfId="11609"/>
    <cellStyle name="Output 7 2 7 2" xfId="11610"/>
    <cellStyle name="Output 7 2 7 3" xfId="11611"/>
    <cellStyle name="Output 7 2 7 4" xfId="11612"/>
    <cellStyle name="Output 7 2 7 5" xfId="11613"/>
    <cellStyle name="Output 7 2 7 6" xfId="11614"/>
    <cellStyle name="Output 7 2 7 7" xfId="11615"/>
    <cellStyle name="Output 7 2 8" xfId="11616"/>
    <cellStyle name="Output 7 2 8 2" xfId="11617"/>
    <cellStyle name="Output 7 2 8 3" xfId="11618"/>
    <cellStyle name="Output 7 2 8 4" xfId="11619"/>
    <cellStyle name="Output 7 2 8 5" xfId="11620"/>
    <cellStyle name="Output 7 2 8 6" xfId="11621"/>
    <cellStyle name="Output 7 2 8 7" xfId="11622"/>
    <cellStyle name="Output 7 2 9" xfId="11623"/>
    <cellStyle name="Output 7 3" xfId="11624"/>
    <cellStyle name="Output 7 3 10" xfId="11625"/>
    <cellStyle name="Output 7 3 11" xfId="11626"/>
    <cellStyle name="Output 7 3 12" xfId="11627"/>
    <cellStyle name="Output 7 3 13" xfId="11628"/>
    <cellStyle name="Output 7 3 14" xfId="11629"/>
    <cellStyle name="Output 7 3 15" xfId="11630"/>
    <cellStyle name="Output 7 3 16" xfId="18152"/>
    <cellStyle name="Output 7 3 16 10" xfId="38570"/>
    <cellStyle name="Output 7 3 16 11" xfId="40955"/>
    <cellStyle name="Output 7 3 16 2" xfId="18515"/>
    <cellStyle name="Output 7 3 16 2 2" xfId="26449"/>
    <cellStyle name="Output 7 3 16 2 3" xfId="29021"/>
    <cellStyle name="Output 7 3 16 2 4" xfId="31463"/>
    <cellStyle name="Output 7 3 16 2 5" xfId="33867"/>
    <cellStyle name="Output 7 3 16 2 6" xfId="23343"/>
    <cellStyle name="Output 7 3 16 2 7" xfId="38701"/>
    <cellStyle name="Output 7 3 16 2 8" xfId="41060"/>
    <cellStyle name="Output 7 3 16 3" xfId="19742"/>
    <cellStyle name="Output 7 3 16 3 2" xfId="27676"/>
    <cellStyle name="Output 7 3 16 3 3" xfId="30248"/>
    <cellStyle name="Output 7 3 16 3 4" xfId="32690"/>
    <cellStyle name="Output 7 3 16 3 5" xfId="35094"/>
    <cellStyle name="Output 7 3 16 3 6" xfId="25639"/>
    <cellStyle name="Output 7 3 16 3 7" xfId="39928"/>
    <cellStyle name="Output 7 3 16 3 8" xfId="42287"/>
    <cellStyle name="Output 7 3 16 4" xfId="20596"/>
    <cellStyle name="Output 7 3 16 4 2" xfId="28530"/>
    <cellStyle name="Output 7 3 16 4 3" xfId="31087"/>
    <cellStyle name="Output 7 3 16 4 4" xfId="33529"/>
    <cellStyle name="Output 7 3 16 4 5" xfId="35932"/>
    <cellStyle name="Output 7 3 16 4 6" xfId="25096"/>
    <cellStyle name="Output 7 3 16 4 7" xfId="40763"/>
    <cellStyle name="Output 7 3 16 4 8" xfId="43121"/>
    <cellStyle name="Output 7 3 16 5" xfId="26138"/>
    <cellStyle name="Output 7 3 16 6" xfId="28810"/>
    <cellStyle name="Output 7 3 16 7" xfId="31279"/>
    <cellStyle name="Output 7 3 16 8" xfId="33721"/>
    <cellStyle name="Output 7 3 16 9" xfId="23321"/>
    <cellStyle name="Output 7 3 2" xfId="11631"/>
    <cellStyle name="Output 7 3 2 2" xfId="11632"/>
    <cellStyle name="Output 7 3 2 3" xfId="11633"/>
    <cellStyle name="Output 7 3 2 4" xfId="11634"/>
    <cellStyle name="Output 7 3 2 5" xfId="11635"/>
    <cellStyle name="Output 7 3 2 6" xfId="11636"/>
    <cellStyle name="Output 7 3 2 7" xfId="11637"/>
    <cellStyle name="Output 7 3 2 8" xfId="11638"/>
    <cellStyle name="Output 7 3 2 9" xfId="11639"/>
    <cellStyle name="Output 7 3 3" xfId="11640"/>
    <cellStyle name="Output 7 3 3 2" xfId="11641"/>
    <cellStyle name="Output 7 3 3 3" xfId="11642"/>
    <cellStyle name="Output 7 3 3 4" xfId="11643"/>
    <cellStyle name="Output 7 3 3 5" xfId="11644"/>
    <cellStyle name="Output 7 3 3 6" xfId="11645"/>
    <cellStyle name="Output 7 3 3 7" xfId="11646"/>
    <cellStyle name="Output 7 3 3 8" xfId="11647"/>
    <cellStyle name="Output 7 3 4" xfId="11648"/>
    <cellStyle name="Output 7 3 4 2" xfId="11649"/>
    <cellStyle name="Output 7 3 4 3" xfId="11650"/>
    <cellStyle name="Output 7 3 4 4" xfId="11651"/>
    <cellStyle name="Output 7 3 4 5" xfId="11652"/>
    <cellStyle name="Output 7 3 4 6" xfId="11653"/>
    <cellStyle name="Output 7 3 4 7" xfId="11654"/>
    <cellStyle name="Output 7 3 4 8" xfId="11655"/>
    <cellStyle name="Output 7 3 5" xfId="11656"/>
    <cellStyle name="Output 7 3 5 2" xfId="11657"/>
    <cellStyle name="Output 7 3 5 3" xfId="11658"/>
    <cellStyle name="Output 7 3 5 4" xfId="11659"/>
    <cellStyle name="Output 7 3 5 5" xfId="11660"/>
    <cellStyle name="Output 7 3 5 6" xfId="11661"/>
    <cellStyle name="Output 7 3 5 7" xfId="11662"/>
    <cellStyle name="Output 7 3 5 8" xfId="11663"/>
    <cellStyle name="Output 7 3 6" xfId="11664"/>
    <cellStyle name="Output 7 3 6 2" xfId="11665"/>
    <cellStyle name="Output 7 3 6 3" xfId="11666"/>
    <cellStyle name="Output 7 3 6 4" xfId="11667"/>
    <cellStyle name="Output 7 3 6 5" xfId="11668"/>
    <cellStyle name="Output 7 3 6 6" xfId="11669"/>
    <cellStyle name="Output 7 3 6 7" xfId="11670"/>
    <cellStyle name="Output 7 3 6 8" xfId="11671"/>
    <cellStyle name="Output 7 3 7" xfId="11672"/>
    <cellStyle name="Output 7 3 7 2" xfId="11673"/>
    <cellStyle name="Output 7 3 7 3" xfId="11674"/>
    <cellStyle name="Output 7 3 7 4" xfId="11675"/>
    <cellStyle name="Output 7 3 7 5" xfId="11676"/>
    <cellStyle name="Output 7 3 7 6" xfId="11677"/>
    <cellStyle name="Output 7 3 7 7" xfId="11678"/>
    <cellStyle name="Output 7 3 8" xfId="11679"/>
    <cellStyle name="Output 7 3 8 2" xfId="11680"/>
    <cellStyle name="Output 7 3 8 3" xfId="11681"/>
    <cellStyle name="Output 7 3 8 4" xfId="11682"/>
    <cellStyle name="Output 7 3 8 5" xfId="11683"/>
    <cellStyle name="Output 7 3 8 6" xfId="11684"/>
    <cellStyle name="Output 7 3 8 7" xfId="11685"/>
    <cellStyle name="Output 7 3 9" xfId="11686"/>
    <cellStyle name="Output 7 4" xfId="11687"/>
    <cellStyle name="Output 7 4 10" xfId="11688"/>
    <cellStyle name="Output 7 4 11" xfId="18153"/>
    <cellStyle name="Output 7 4 11 10" xfId="38571"/>
    <cellStyle name="Output 7 4 11 11" xfId="40956"/>
    <cellStyle name="Output 7 4 11 2" xfId="18514"/>
    <cellStyle name="Output 7 4 11 2 2" xfId="26448"/>
    <cellStyle name="Output 7 4 11 2 3" xfId="29020"/>
    <cellStyle name="Output 7 4 11 2 4" xfId="31462"/>
    <cellStyle name="Output 7 4 11 2 5" xfId="33866"/>
    <cellStyle name="Output 7 4 11 2 6" xfId="25258"/>
    <cellStyle name="Output 7 4 11 2 7" xfId="38700"/>
    <cellStyle name="Output 7 4 11 2 8" xfId="41059"/>
    <cellStyle name="Output 7 4 11 3" xfId="20277"/>
    <cellStyle name="Output 7 4 11 3 2" xfId="28211"/>
    <cellStyle name="Output 7 4 11 3 3" xfId="30782"/>
    <cellStyle name="Output 7 4 11 3 4" xfId="33224"/>
    <cellStyle name="Output 7 4 11 3 5" xfId="35628"/>
    <cellStyle name="Output 7 4 11 3 6" xfId="24297"/>
    <cellStyle name="Output 7 4 11 3 7" xfId="40462"/>
    <cellStyle name="Output 7 4 11 3 8" xfId="42821"/>
    <cellStyle name="Output 7 4 11 4" xfId="20597"/>
    <cellStyle name="Output 7 4 11 4 2" xfId="28531"/>
    <cellStyle name="Output 7 4 11 4 3" xfId="31088"/>
    <cellStyle name="Output 7 4 11 4 4" xfId="33530"/>
    <cellStyle name="Output 7 4 11 4 5" xfId="35933"/>
    <cellStyle name="Output 7 4 11 4 6" xfId="24310"/>
    <cellStyle name="Output 7 4 11 4 7" xfId="40764"/>
    <cellStyle name="Output 7 4 11 4 8" xfId="43122"/>
    <cellStyle name="Output 7 4 11 5" xfId="26139"/>
    <cellStyle name="Output 7 4 11 6" xfId="28811"/>
    <cellStyle name="Output 7 4 11 7" xfId="31280"/>
    <cellStyle name="Output 7 4 11 8" xfId="33722"/>
    <cellStyle name="Output 7 4 11 9" xfId="20893"/>
    <cellStyle name="Output 7 4 2" xfId="11689"/>
    <cellStyle name="Output 7 4 2 2" xfId="11690"/>
    <cellStyle name="Output 7 4 2 3" xfId="11691"/>
    <cellStyle name="Output 7 4 3" xfId="11692"/>
    <cellStyle name="Output 7 4 4" xfId="11693"/>
    <cellStyle name="Output 7 4 5" xfId="11694"/>
    <cellStyle name="Output 7 4 6" xfId="11695"/>
    <cellStyle name="Output 7 4 7" xfId="11696"/>
    <cellStyle name="Output 7 4 8" xfId="11697"/>
    <cellStyle name="Output 7 4 9" xfId="11698"/>
    <cellStyle name="Output 7 5" xfId="11699"/>
    <cellStyle name="Output 7 5 2" xfId="11700"/>
    <cellStyle name="Output 7 5 3" xfId="11701"/>
    <cellStyle name="Output 7 5 4" xfId="11702"/>
    <cellStyle name="Output 7 5 5" xfId="11703"/>
    <cellStyle name="Output 7 5 6" xfId="11704"/>
    <cellStyle name="Output 7 5 7" xfId="11705"/>
    <cellStyle name="Output 7 5 8" xfId="11706"/>
    <cellStyle name="Output 7 5 9" xfId="18154"/>
    <cellStyle name="Output 7 5 9 10" xfId="38572"/>
    <cellStyle name="Output 7 5 9 11" xfId="40957"/>
    <cellStyle name="Output 7 5 9 2" xfId="18513"/>
    <cellStyle name="Output 7 5 9 2 2" xfId="26447"/>
    <cellStyle name="Output 7 5 9 2 3" xfId="29019"/>
    <cellStyle name="Output 7 5 9 2 4" xfId="31461"/>
    <cellStyle name="Output 7 5 9 2 5" xfId="33865"/>
    <cellStyle name="Output 7 5 9 2 6" xfId="24214"/>
    <cellStyle name="Output 7 5 9 2 7" xfId="38699"/>
    <cellStyle name="Output 7 5 9 2 8" xfId="41058"/>
    <cellStyle name="Output 7 5 9 3" xfId="18650"/>
    <cellStyle name="Output 7 5 9 3 2" xfId="26584"/>
    <cellStyle name="Output 7 5 9 3 3" xfId="29156"/>
    <cellStyle name="Output 7 5 9 3 4" xfId="31598"/>
    <cellStyle name="Output 7 5 9 3 5" xfId="34002"/>
    <cellStyle name="Output 7 5 9 3 6" xfId="31391"/>
    <cellStyle name="Output 7 5 9 3 7" xfId="38836"/>
    <cellStyle name="Output 7 5 9 3 8" xfId="41195"/>
    <cellStyle name="Output 7 5 9 4" xfId="20598"/>
    <cellStyle name="Output 7 5 9 4 2" xfId="28532"/>
    <cellStyle name="Output 7 5 9 4 3" xfId="31089"/>
    <cellStyle name="Output 7 5 9 4 4" xfId="33531"/>
    <cellStyle name="Output 7 5 9 4 5" xfId="35934"/>
    <cellStyle name="Output 7 5 9 4 6" xfId="22370"/>
    <cellStyle name="Output 7 5 9 4 7" xfId="40765"/>
    <cellStyle name="Output 7 5 9 4 8" xfId="43123"/>
    <cellStyle name="Output 7 5 9 5" xfId="26140"/>
    <cellStyle name="Output 7 5 9 6" xfId="28812"/>
    <cellStyle name="Output 7 5 9 7" xfId="31281"/>
    <cellStyle name="Output 7 5 9 8" xfId="33723"/>
    <cellStyle name="Output 7 5 9 9" xfId="21032"/>
    <cellStyle name="Output 7 6" xfId="11707"/>
    <cellStyle name="Output 7 6 2" xfId="11708"/>
    <cellStyle name="Output 7 6 3" xfId="11709"/>
    <cellStyle name="Output 7 6 4" xfId="11710"/>
    <cellStyle name="Output 7 6 5" xfId="11711"/>
    <cellStyle name="Output 7 6 6" xfId="11712"/>
    <cellStyle name="Output 7 6 7" xfId="11713"/>
    <cellStyle name="Output 7 6 8" xfId="11714"/>
    <cellStyle name="Output 7 6 9" xfId="18155"/>
    <cellStyle name="Output 7 6 9 10" xfId="38573"/>
    <cellStyle name="Output 7 6 9 11" xfId="40958"/>
    <cellStyle name="Output 7 6 9 2" xfId="19924"/>
    <cellStyle name="Output 7 6 9 2 2" xfId="27858"/>
    <cellStyle name="Output 7 6 9 2 3" xfId="30429"/>
    <cellStyle name="Output 7 6 9 2 4" xfId="32871"/>
    <cellStyle name="Output 7 6 9 2 5" xfId="35275"/>
    <cellStyle name="Output 7 6 9 2 6" xfId="22087"/>
    <cellStyle name="Output 7 6 9 2 7" xfId="40109"/>
    <cellStyle name="Output 7 6 9 2 8" xfId="42468"/>
    <cellStyle name="Output 7 6 9 3" xfId="18853"/>
    <cellStyle name="Output 7 6 9 3 2" xfId="26787"/>
    <cellStyle name="Output 7 6 9 3 3" xfId="29359"/>
    <cellStyle name="Output 7 6 9 3 4" xfId="31801"/>
    <cellStyle name="Output 7 6 9 3 5" xfId="34205"/>
    <cellStyle name="Output 7 6 9 3 6" xfId="21995"/>
    <cellStyle name="Output 7 6 9 3 7" xfId="39039"/>
    <cellStyle name="Output 7 6 9 3 8" xfId="41398"/>
    <cellStyle name="Output 7 6 9 4" xfId="20599"/>
    <cellStyle name="Output 7 6 9 4 2" xfId="28533"/>
    <cellStyle name="Output 7 6 9 4 3" xfId="31090"/>
    <cellStyle name="Output 7 6 9 4 4" xfId="33532"/>
    <cellStyle name="Output 7 6 9 4 5" xfId="35935"/>
    <cellStyle name="Output 7 6 9 4 6" xfId="23848"/>
    <cellStyle name="Output 7 6 9 4 7" xfId="40766"/>
    <cellStyle name="Output 7 6 9 4 8" xfId="43124"/>
    <cellStyle name="Output 7 6 9 5" xfId="26141"/>
    <cellStyle name="Output 7 6 9 6" xfId="28813"/>
    <cellStyle name="Output 7 6 9 7" xfId="31282"/>
    <cellStyle name="Output 7 6 9 8" xfId="33724"/>
    <cellStyle name="Output 7 6 9 9" xfId="25330"/>
    <cellStyle name="Output 7 7" xfId="11715"/>
    <cellStyle name="Output 7 7 2" xfId="11716"/>
    <cellStyle name="Output 7 7 3" xfId="11717"/>
    <cellStyle name="Output 7 7 4" xfId="11718"/>
    <cellStyle name="Output 7 7 5" xfId="11719"/>
    <cellStyle name="Output 7 7 6" xfId="11720"/>
    <cellStyle name="Output 7 7 7" xfId="11721"/>
    <cellStyle name="Output 7 7 8" xfId="11722"/>
    <cellStyle name="Output 7 8" xfId="11723"/>
    <cellStyle name="Output 7 8 2" xfId="11724"/>
    <cellStyle name="Output 7 8 3" xfId="11725"/>
    <cellStyle name="Output 7 8 4" xfId="11726"/>
    <cellStyle name="Output 7 8 5" xfId="11727"/>
    <cellStyle name="Output 7 8 6" xfId="11728"/>
    <cellStyle name="Output 7 8 7" xfId="11729"/>
    <cellStyle name="Output 7 8 8" xfId="11730"/>
    <cellStyle name="Output 7 9" xfId="11731"/>
    <cellStyle name="Output 7 9 2" xfId="11732"/>
    <cellStyle name="Output 7 9 3" xfId="11733"/>
    <cellStyle name="Output 7 9 4" xfId="11734"/>
    <cellStyle name="Output 7 9 5" xfId="11735"/>
    <cellStyle name="Output 7 9 6" xfId="11736"/>
    <cellStyle name="Output 7 9 7" xfId="11737"/>
    <cellStyle name="Output 8" xfId="11738"/>
    <cellStyle name="Output 8 10" xfId="11739"/>
    <cellStyle name="Output 8 10 2" xfId="11740"/>
    <cellStyle name="Output 8 10 3" xfId="11741"/>
    <cellStyle name="Output 8 10 4" xfId="11742"/>
    <cellStyle name="Output 8 10 5" xfId="11743"/>
    <cellStyle name="Output 8 10 6" xfId="11744"/>
    <cellStyle name="Output 8 10 7" xfId="11745"/>
    <cellStyle name="Output 8 11" xfId="11746"/>
    <cellStyle name="Output 8 12" xfId="11747"/>
    <cellStyle name="Output 8 13" xfId="11748"/>
    <cellStyle name="Output 8 14" xfId="11749"/>
    <cellStyle name="Output 8 15" xfId="11750"/>
    <cellStyle name="Output 8 16" xfId="11751"/>
    <cellStyle name="Output 8 17" xfId="11752"/>
    <cellStyle name="Output 8 18" xfId="18156"/>
    <cellStyle name="Output 8 18 10" xfId="38574"/>
    <cellStyle name="Output 8 18 11" xfId="40959"/>
    <cellStyle name="Output 8 18 2" xfId="19931"/>
    <cellStyle name="Output 8 18 2 2" xfId="27865"/>
    <cellStyle name="Output 8 18 2 3" xfId="30436"/>
    <cellStyle name="Output 8 18 2 4" xfId="32878"/>
    <cellStyle name="Output 8 18 2 5" xfId="35282"/>
    <cellStyle name="Output 8 18 2 6" xfId="25536"/>
    <cellStyle name="Output 8 18 2 7" xfId="40116"/>
    <cellStyle name="Output 8 18 2 8" xfId="42475"/>
    <cellStyle name="Output 8 18 3" xfId="19739"/>
    <cellStyle name="Output 8 18 3 2" xfId="27673"/>
    <cellStyle name="Output 8 18 3 3" xfId="30245"/>
    <cellStyle name="Output 8 18 3 4" xfId="32687"/>
    <cellStyle name="Output 8 18 3 5" xfId="35091"/>
    <cellStyle name="Output 8 18 3 6" xfId="36107"/>
    <cellStyle name="Output 8 18 3 7" xfId="39925"/>
    <cellStyle name="Output 8 18 3 8" xfId="42284"/>
    <cellStyle name="Output 8 18 4" xfId="20600"/>
    <cellStyle name="Output 8 18 4 2" xfId="28534"/>
    <cellStyle name="Output 8 18 4 3" xfId="31091"/>
    <cellStyle name="Output 8 18 4 4" xfId="33533"/>
    <cellStyle name="Output 8 18 4 5" xfId="35936"/>
    <cellStyle name="Output 8 18 4 6" xfId="24308"/>
    <cellStyle name="Output 8 18 4 7" xfId="40767"/>
    <cellStyle name="Output 8 18 4 8" xfId="43125"/>
    <cellStyle name="Output 8 18 5" xfId="26142"/>
    <cellStyle name="Output 8 18 6" xfId="28814"/>
    <cellStyle name="Output 8 18 7" xfId="31283"/>
    <cellStyle name="Output 8 18 8" xfId="33725"/>
    <cellStyle name="Output 8 18 9" xfId="23322"/>
    <cellStyle name="Output 8 2" xfId="11753"/>
    <cellStyle name="Output 8 2 10" xfId="11754"/>
    <cellStyle name="Output 8 2 11" xfId="11755"/>
    <cellStyle name="Output 8 2 12" xfId="11756"/>
    <cellStyle name="Output 8 2 13" xfId="11757"/>
    <cellStyle name="Output 8 2 14" xfId="11758"/>
    <cellStyle name="Output 8 2 15" xfId="11759"/>
    <cellStyle name="Output 8 2 16" xfId="18157"/>
    <cellStyle name="Output 8 2 16 10" xfId="38575"/>
    <cellStyle name="Output 8 2 16 11" xfId="40960"/>
    <cellStyle name="Output 8 2 16 2" xfId="18512"/>
    <cellStyle name="Output 8 2 16 2 2" xfId="26446"/>
    <cellStyle name="Output 8 2 16 2 3" xfId="29018"/>
    <cellStyle name="Output 8 2 16 2 4" xfId="31460"/>
    <cellStyle name="Output 8 2 16 2 5" xfId="33864"/>
    <cellStyle name="Output 8 2 16 2 6" xfId="28861"/>
    <cellStyle name="Output 8 2 16 2 7" xfId="38698"/>
    <cellStyle name="Output 8 2 16 2 8" xfId="41057"/>
    <cellStyle name="Output 8 2 16 3" xfId="19741"/>
    <cellStyle name="Output 8 2 16 3 2" xfId="27675"/>
    <cellStyle name="Output 8 2 16 3 3" xfId="30247"/>
    <cellStyle name="Output 8 2 16 3 4" xfId="32689"/>
    <cellStyle name="Output 8 2 16 3 5" xfId="35093"/>
    <cellStyle name="Output 8 2 16 3 6" xfId="22067"/>
    <cellStyle name="Output 8 2 16 3 7" xfId="39927"/>
    <cellStyle name="Output 8 2 16 3 8" xfId="42286"/>
    <cellStyle name="Output 8 2 16 4" xfId="20601"/>
    <cellStyle name="Output 8 2 16 4 2" xfId="28535"/>
    <cellStyle name="Output 8 2 16 4 3" xfId="31092"/>
    <cellStyle name="Output 8 2 16 4 4" xfId="33534"/>
    <cellStyle name="Output 8 2 16 4 5" xfId="35937"/>
    <cellStyle name="Output 8 2 16 4 6" xfId="24619"/>
    <cellStyle name="Output 8 2 16 4 7" xfId="40768"/>
    <cellStyle name="Output 8 2 16 4 8" xfId="43126"/>
    <cellStyle name="Output 8 2 16 5" xfId="26143"/>
    <cellStyle name="Output 8 2 16 6" xfId="28815"/>
    <cellStyle name="Output 8 2 16 7" xfId="31284"/>
    <cellStyle name="Output 8 2 16 8" xfId="33726"/>
    <cellStyle name="Output 8 2 16 9" xfId="23908"/>
    <cellStyle name="Output 8 2 2" xfId="11760"/>
    <cellStyle name="Output 8 2 2 2" xfId="11761"/>
    <cellStyle name="Output 8 2 2 3" xfId="11762"/>
    <cellStyle name="Output 8 2 2 4" xfId="11763"/>
    <cellStyle name="Output 8 2 2 5" xfId="11764"/>
    <cellStyle name="Output 8 2 2 6" xfId="11765"/>
    <cellStyle name="Output 8 2 2 7" xfId="11766"/>
    <cellStyle name="Output 8 2 2 8" xfId="11767"/>
    <cellStyle name="Output 8 2 2 9" xfId="11768"/>
    <cellStyle name="Output 8 2 3" xfId="11769"/>
    <cellStyle name="Output 8 2 3 2" xfId="11770"/>
    <cellStyle name="Output 8 2 3 3" xfId="11771"/>
    <cellStyle name="Output 8 2 3 4" xfId="11772"/>
    <cellStyle name="Output 8 2 3 5" xfId="11773"/>
    <cellStyle name="Output 8 2 3 6" xfId="11774"/>
    <cellStyle name="Output 8 2 3 7" xfId="11775"/>
    <cellStyle name="Output 8 2 3 8" xfId="11776"/>
    <cellStyle name="Output 8 2 4" xfId="11777"/>
    <cellStyle name="Output 8 2 4 2" xfId="11778"/>
    <cellStyle name="Output 8 2 4 3" xfId="11779"/>
    <cellStyle name="Output 8 2 4 4" xfId="11780"/>
    <cellStyle name="Output 8 2 4 5" xfId="11781"/>
    <cellStyle name="Output 8 2 4 6" xfId="11782"/>
    <cellStyle name="Output 8 2 4 7" xfId="11783"/>
    <cellStyle name="Output 8 2 4 8" xfId="11784"/>
    <cellStyle name="Output 8 2 5" xfId="11785"/>
    <cellStyle name="Output 8 2 5 2" xfId="11786"/>
    <cellStyle name="Output 8 2 5 3" xfId="11787"/>
    <cellStyle name="Output 8 2 5 4" xfId="11788"/>
    <cellStyle name="Output 8 2 5 5" xfId="11789"/>
    <cellStyle name="Output 8 2 5 6" xfId="11790"/>
    <cellStyle name="Output 8 2 5 7" xfId="11791"/>
    <cellStyle name="Output 8 2 5 8" xfId="11792"/>
    <cellStyle name="Output 8 2 6" xfId="11793"/>
    <cellStyle name="Output 8 2 6 2" xfId="11794"/>
    <cellStyle name="Output 8 2 6 3" xfId="11795"/>
    <cellStyle name="Output 8 2 6 4" xfId="11796"/>
    <cellStyle name="Output 8 2 6 5" xfId="11797"/>
    <cellStyle name="Output 8 2 6 6" xfId="11798"/>
    <cellStyle name="Output 8 2 6 7" xfId="11799"/>
    <cellStyle name="Output 8 2 6 8" xfId="11800"/>
    <cellStyle name="Output 8 2 7" xfId="11801"/>
    <cellStyle name="Output 8 2 7 2" xfId="11802"/>
    <cellStyle name="Output 8 2 7 3" xfId="11803"/>
    <cellStyle name="Output 8 2 7 4" xfId="11804"/>
    <cellStyle name="Output 8 2 7 5" xfId="11805"/>
    <cellStyle name="Output 8 2 7 6" xfId="11806"/>
    <cellStyle name="Output 8 2 7 7" xfId="11807"/>
    <cellStyle name="Output 8 2 8" xfId="11808"/>
    <cellStyle name="Output 8 2 8 2" xfId="11809"/>
    <cellStyle name="Output 8 2 8 3" xfId="11810"/>
    <cellStyle name="Output 8 2 8 4" xfId="11811"/>
    <cellStyle name="Output 8 2 8 5" xfId="11812"/>
    <cellStyle name="Output 8 2 8 6" xfId="11813"/>
    <cellStyle name="Output 8 2 8 7" xfId="11814"/>
    <cellStyle name="Output 8 2 9" xfId="11815"/>
    <cellStyle name="Output 8 3" xfId="11816"/>
    <cellStyle name="Output 8 3 10" xfId="11817"/>
    <cellStyle name="Output 8 3 11" xfId="11818"/>
    <cellStyle name="Output 8 3 12" xfId="11819"/>
    <cellStyle name="Output 8 3 13" xfId="11820"/>
    <cellStyle name="Output 8 3 14" xfId="11821"/>
    <cellStyle name="Output 8 3 15" xfId="11822"/>
    <cellStyle name="Output 8 3 16" xfId="18158"/>
    <cellStyle name="Output 8 3 16 10" xfId="38576"/>
    <cellStyle name="Output 8 3 16 11" xfId="40961"/>
    <cellStyle name="Output 8 3 16 2" xfId="19930"/>
    <cellStyle name="Output 8 3 16 2 2" xfId="27864"/>
    <cellStyle name="Output 8 3 16 2 3" xfId="30435"/>
    <cellStyle name="Output 8 3 16 2 4" xfId="32877"/>
    <cellStyle name="Output 8 3 16 2 5" xfId="35281"/>
    <cellStyle name="Output 8 3 16 2 6" xfId="21215"/>
    <cellStyle name="Output 8 3 16 2 7" xfId="40115"/>
    <cellStyle name="Output 8 3 16 2 8" xfId="42474"/>
    <cellStyle name="Output 8 3 16 3" xfId="20276"/>
    <cellStyle name="Output 8 3 16 3 2" xfId="28210"/>
    <cellStyle name="Output 8 3 16 3 3" xfId="30781"/>
    <cellStyle name="Output 8 3 16 3 4" xfId="33223"/>
    <cellStyle name="Output 8 3 16 3 5" xfId="35627"/>
    <cellStyle name="Output 8 3 16 3 6" xfId="20846"/>
    <cellStyle name="Output 8 3 16 3 7" xfId="40461"/>
    <cellStyle name="Output 8 3 16 3 8" xfId="42820"/>
    <cellStyle name="Output 8 3 16 4" xfId="20602"/>
    <cellStyle name="Output 8 3 16 4 2" xfId="28536"/>
    <cellStyle name="Output 8 3 16 4 3" xfId="31093"/>
    <cellStyle name="Output 8 3 16 4 4" xfId="33535"/>
    <cellStyle name="Output 8 3 16 4 5" xfId="35938"/>
    <cellStyle name="Output 8 3 16 4 6" xfId="25396"/>
    <cellStyle name="Output 8 3 16 4 7" xfId="40769"/>
    <cellStyle name="Output 8 3 16 4 8" xfId="43127"/>
    <cellStyle name="Output 8 3 16 5" xfId="26144"/>
    <cellStyle name="Output 8 3 16 6" xfId="28816"/>
    <cellStyle name="Output 8 3 16 7" xfId="31285"/>
    <cellStyle name="Output 8 3 16 8" xfId="33727"/>
    <cellStyle name="Output 8 3 16 9" xfId="25579"/>
    <cellStyle name="Output 8 3 2" xfId="11823"/>
    <cellStyle name="Output 8 3 2 2" xfId="11824"/>
    <cellStyle name="Output 8 3 2 3" xfId="11825"/>
    <cellStyle name="Output 8 3 2 4" xfId="11826"/>
    <cellStyle name="Output 8 3 2 5" xfId="11827"/>
    <cellStyle name="Output 8 3 2 6" xfId="11828"/>
    <cellStyle name="Output 8 3 2 7" xfId="11829"/>
    <cellStyle name="Output 8 3 2 8" xfId="11830"/>
    <cellStyle name="Output 8 3 2 9" xfId="11831"/>
    <cellStyle name="Output 8 3 3" xfId="11832"/>
    <cellStyle name="Output 8 3 3 2" xfId="11833"/>
    <cellStyle name="Output 8 3 3 3" xfId="11834"/>
    <cellStyle name="Output 8 3 3 4" xfId="11835"/>
    <cellStyle name="Output 8 3 3 5" xfId="11836"/>
    <cellStyle name="Output 8 3 3 6" xfId="11837"/>
    <cellStyle name="Output 8 3 3 7" xfId="11838"/>
    <cellStyle name="Output 8 3 3 8" xfId="11839"/>
    <cellStyle name="Output 8 3 4" xfId="11840"/>
    <cellStyle name="Output 8 3 4 2" xfId="11841"/>
    <cellStyle name="Output 8 3 4 3" xfId="11842"/>
    <cellStyle name="Output 8 3 4 4" xfId="11843"/>
    <cellStyle name="Output 8 3 4 5" xfId="11844"/>
    <cellStyle name="Output 8 3 4 6" xfId="11845"/>
    <cellStyle name="Output 8 3 4 7" xfId="11846"/>
    <cellStyle name="Output 8 3 4 8" xfId="11847"/>
    <cellStyle name="Output 8 3 5" xfId="11848"/>
    <cellStyle name="Output 8 3 5 2" xfId="11849"/>
    <cellStyle name="Output 8 3 5 3" xfId="11850"/>
    <cellStyle name="Output 8 3 5 4" xfId="11851"/>
    <cellStyle name="Output 8 3 5 5" xfId="11852"/>
    <cellStyle name="Output 8 3 5 6" xfId="11853"/>
    <cellStyle name="Output 8 3 5 7" xfId="11854"/>
    <cellStyle name="Output 8 3 5 8" xfId="11855"/>
    <cellStyle name="Output 8 3 6" xfId="11856"/>
    <cellStyle name="Output 8 3 6 2" xfId="11857"/>
    <cellStyle name="Output 8 3 6 3" xfId="11858"/>
    <cellStyle name="Output 8 3 6 4" xfId="11859"/>
    <cellStyle name="Output 8 3 6 5" xfId="11860"/>
    <cellStyle name="Output 8 3 6 6" xfId="11861"/>
    <cellStyle name="Output 8 3 6 7" xfId="11862"/>
    <cellStyle name="Output 8 3 6 8" xfId="11863"/>
    <cellStyle name="Output 8 3 7" xfId="11864"/>
    <cellStyle name="Output 8 3 7 2" xfId="11865"/>
    <cellStyle name="Output 8 3 7 3" xfId="11866"/>
    <cellStyle name="Output 8 3 7 4" xfId="11867"/>
    <cellStyle name="Output 8 3 7 5" xfId="11868"/>
    <cellStyle name="Output 8 3 7 6" xfId="11869"/>
    <cellStyle name="Output 8 3 7 7" xfId="11870"/>
    <cellStyle name="Output 8 3 8" xfId="11871"/>
    <cellStyle name="Output 8 3 8 2" xfId="11872"/>
    <cellStyle name="Output 8 3 8 3" xfId="11873"/>
    <cellStyle name="Output 8 3 8 4" xfId="11874"/>
    <cellStyle name="Output 8 3 8 5" xfId="11875"/>
    <cellStyle name="Output 8 3 8 6" xfId="11876"/>
    <cellStyle name="Output 8 3 8 7" xfId="11877"/>
    <cellStyle name="Output 8 3 9" xfId="11878"/>
    <cellStyle name="Output 8 4" xfId="11879"/>
    <cellStyle name="Output 8 4 10" xfId="11880"/>
    <cellStyle name="Output 8 4 11" xfId="18159"/>
    <cellStyle name="Output 8 4 11 10" xfId="38577"/>
    <cellStyle name="Output 8 4 11 11" xfId="40962"/>
    <cellStyle name="Output 8 4 11 2" xfId="18511"/>
    <cellStyle name="Output 8 4 11 2 2" xfId="26445"/>
    <cellStyle name="Output 8 4 11 2 3" xfId="29017"/>
    <cellStyle name="Output 8 4 11 2 4" xfId="31459"/>
    <cellStyle name="Output 8 4 11 2 5" xfId="33863"/>
    <cellStyle name="Output 8 4 11 2 6" xfId="25586"/>
    <cellStyle name="Output 8 4 11 2 7" xfId="38697"/>
    <cellStyle name="Output 8 4 11 2 8" xfId="41056"/>
    <cellStyle name="Output 8 4 11 3" xfId="20066"/>
    <cellStyle name="Output 8 4 11 3 2" xfId="28000"/>
    <cellStyle name="Output 8 4 11 3 3" xfId="30571"/>
    <cellStyle name="Output 8 4 11 3 4" xfId="33013"/>
    <cellStyle name="Output 8 4 11 3 5" xfId="35417"/>
    <cellStyle name="Output 8 4 11 3 6" xfId="22101"/>
    <cellStyle name="Output 8 4 11 3 7" xfId="40251"/>
    <cellStyle name="Output 8 4 11 3 8" xfId="42610"/>
    <cellStyle name="Output 8 4 11 4" xfId="20603"/>
    <cellStyle name="Output 8 4 11 4 2" xfId="28537"/>
    <cellStyle name="Output 8 4 11 4 3" xfId="31094"/>
    <cellStyle name="Output 8 4 11 4 4" xfId="33536"/>
    <cellStyle name="Output 8 4 11 4 5" xfId="35939"/>
    <cellStyle name="Output 8 4 11 4 6" xfId="25018"/>
    <cellStyle name="Output 8 4 11 4 7" xfId="40770"/>
    <cellStyle name="Output 8 4 11 4 8" xfId="43128"/>
    <cellStyle name="Output 8 4 11 5" xfId="26145"/>
    <cellStyle name="Output 8 4 11 6" xfId="28817"/>
    <cellStyle name="Output 8 4 11 7" xfId="31286"/>
    <cellStyle name="Output 8 4 11 8" xfId="33728"/>
    <cellStyle name="Output 8 4 11 9" xfId="21949"/>
    <cellStyle name="Output 8 4 2" xfId="11881"/>
    <cellStyle name="Output 8 4 2 2" xfId="11882"/>
    <cellStyle name="Output 8 4 2 3" xfId="11883"/>
    <cellStyle name="Output 8 4 3" xfId="11884"/>
    <cellStyle name="Output 8 4 4" xfId="11885"/>
    <cellStyle name="Output 8 4 5" xfId="11886"/>
    <cellStyle name="Output 8 4 6" xfId="11887"/>
    <cellStyle name="Output 8 4 7" xfId="11888"/>
    <cellStyle name="Output 8 4 8" xfId="11889"/>
    <cellStyle name="Output 8 4 9" xfId="11890"/>
    <cellStyle name="Output 8 5" xfId="11891"/>
    <cellStyle name="Output 8 5 2" xfId="11892"/>
    <cellStyle name="Output 8 5 3" xfId="11893"/>
    <cellStyle name="Output 8 5 4" xfId="11894"/>
    <cellStyle name="Output 8 5 5" xfId="11895"/>
    <cellStyle name="Output 8 5 6" xfId="11896"/>
    <cellStyle name="Output 8 5 7" xfId="11897"/>
    <cellStyle name="Output 8 5 8" xfId="11898"/>
    <cellStyle name="Output 8 5 9" xfId="18160"/>
    <cellStyle name="Output 8 5 9 10" xfId="38578"/>
    <cellStyle name="Output 8 5 9 11" xfId="40963"/>
    <cellStyle name="Output 8 5 9 2" xfId="19929"/>
    <cellStyle name="Output 8 5 9 2 2" xfId="27863"/>
    <cellStyle name="Output 8 5 9 2 3" xfId="30434"/>
    <cellStyle name="Output 8 5 9 2 4" xfId="32876"/>
    <cellStyle name="Output 8 5 9 2 5" xfId="35280"/>
    <cellStyle name="Output 8 5 9 2 6" xfId="25647"/>
    <cellStyle name="Output 8 5 9 2 7" xfId="40114"/>
    <cellStyle name="Output 8 5 9 2 8" xfId="42473"/>
    <cellStyle name="Output 8 5 9 3" xfId="20434"/>
    <cellStyle name="Output 8 5 9 3 2" xfId="28368"/>
    <cellStyle name="Output 8 5 9 3 3" xfId="30925"/>
    <cellStyle name="Output 8 5 9 3 4" xfId="33367"/>
    <cellStyle name="Output 8 5 9 3 5" xfId="35770"/>
    <cellStyle name="Output 8 5 9 3 6" xfId="21374"/>
    <cellStyle name="Output 8 5 9 3 7" xfId="40601"/>
    <cellStyle name="Output 8 5 9 3 8" xfId="42959"/>
    <cellStyle name="Output 8 5 9 4" xfId="20604"/>
    <cellStyle name="Output 8 5 9 4 2" xfId="28538"/>
    <cellStyle name="Output 8 5 9 4 3" xfId="31095"/>
    <cellStyle name="Output 8 5 9 4 4" xfId="33537"/>
    <cellStyle name="Output 8 5 9 4 5" xfId="35940"/>
    <cellStyle name="Output 8 5 9 4 6" xfId="25753"/>
    <cellStyle name="Output 8 5 9 4 7" xfId="40771"/>
    <cellStyle name="Output 8 5 9 4 8" xfId="43129"/>
    <cellStyle name="Output 8 5 9 5" xfId="26146"/>
    <cellStyle name="Output 8 5 9 6" xfId="28818"/>
    <cellStyle name="Output 8 5 9 7" xfId="31287"/>
    <cellStyle name="Output 8 5 9 8" xfId="33729"/>
    <cellStyle name="Output 8 5 9 9" xfId="23323"/>
    <cellStyle name="Output 8 6" xfId="11899"/>
    <cellStyle name="Output 8 6 2" xfId="11900"/>
    <cellStyle name="Output 8 6 3" xfId="11901"/>
    <cellStyle name="Output 8 6 4" xfId="11902"/>
    <cellStyle name="Output 8 6 5" xfId="11903"/>
    <cellStyle name="Output 8 6 6" xfId="11904"/>
    <cellStyle name="Output 8 6 7" xfId="11905"/>
    <cellStyle name="Output 8 6 8" xfId="11906"/>
    <cellStyle name="Output 8 6 9" xfId="18161"/>
    <cellStyle name="Output 8 6 9 10" xfId="38579"/>
    <cellStyle name="Output 8 6 9 11" xfId="40964"/>
    <cellStyle name="Output 8 6 9 2" xfId="18510"/>
    <cellStyle name="Output 8 6 9 2 2" xfId="26444"/>
    <cellStyle name="Output 8 6 9 2 3" xfId="29016"/>
    <cellStyle name="Output 8 6 9 2 4" xfId="31458"/>
    <cellStyle name="Output 8 6 9 2 5" xfId="33862"/>
    <cellStyle name="Output 8 6 9 2 6" xfId="23914"/>
    <cellStyle name="Output 8 6 9 2 7" xfId="38696"/>
    <cellStyle name="Output 8 6 9 2 8" xfId="41055"/>
    <cellStyle name="Output 8 6 9 3" xfId="19740"/>
    <cellStyle name="Output 8 6 9 3 2" xfId="27674"/>
    <cellStyle name="Output 8 6 9 3 3" xfId="30246"/>
    <cellStyle name="Output 8 6 9 3 4" xfId="32688"/>
    <cellStyle name="Output 8 6 9 3 5" xfId="35092"/>
    <cellStyle name="Output 8 6 9 3 6" xfId="21482"/>
    <cellStyle name="Output 8 6 9 3 7" xfId="39926"/>
    <cellStyle name="Output 8 6 9 3 8" xfId="42285"/>
    <cellStyle name="Output 8 6 9 4" xfId="20605"/>
    <cellStyle name="Output 8 6 9 4 2" xfId="28539"/>
    <cellStyle name="Output 8 6 9 4 3" xfId="31096"/>
    <cellStyle name="Output 8 6 9 4 4" xfId="33538"/>
    <cellStyle name="Output 8 6 9 4 5" xfId="35941"/>
    <cellStyle name="Output 8 6 9 4 6" xfId="20862"/>
    <cellStyle name="Output 8 6 9 4 7" xfId="40772"/>
    <cellStyle name="Output 8 6 9 4 8" xfId="43130"/>
    <cellStyle name="Output 8 6 9 5" xfId="26147"/>
    <cellStyle name="Output 8 6 9 6" xfId="28819"/>
    <cellStyle name="Output 8 6 9 7" xfId="31288"/>
    <cellStyle name="Output 8 6 9 8" xfId="33730"/>
    <cellStyle name="Output 8 6 9 9" xfId="21950"/>
    <cellStyle name="Output 8 7" xfId="11907"/>
    <cellStyle name="Output 8 7 2" xfId="11908"/>
    <cellStyle name="Output 8 7 3" xfId="11909"/>
    <cellStyle name="Output 8 7 4" xfId="11910"/>
    <cellStyle name="Output 8 7 5" xfId="11911"/>
    <cellStyle name="Output 8 7 6" xfId="11912"/>
    <cellStyle name="Output 8 7 7" xfId="11913"/>
    <cellStyle name="Output 8 7 8" xfId="11914"/>
    <cellStyle name="Output 8 8" xfId="11915"/>
    <cellStyle name="Output 8 8 2" xfId="11916"/>
    <cellStyle name="Output 8 8 3" xfId="11917"/>
    <cellStyle name="Output 8 8 4" xfId="11918"/>
    <cellStyle name="Output 8 8 5" xfId="11919"/>
    <cellStyle name="Output 8 8 6" xfId="11920"/>
    <cellStyle name="Output 8 8 7" xfId="11921"/>
    <cellStyle name="Output 8 8 8" xfId="11922"/>
    <cellStyle name="Output 8 9" xfId="11923"/>
    <cellStyle name="Output 8 9 2" xfId="11924"/>
    <cellStyle name="Output 8 9 3" xfId="11925"/>
    <cellStyle name="Output 8 9 4" xfId="11926"/>
    <cellStyle name="Output 8 9 5" xfId="11927"/>
    <cellStyle name="Output 8 9 6" xfId="11928"/>
    <cellStyle name="Output 8 9 7" xfId="11929"/>
    <cellStyle name="Output 9" xfId="11930"/>
    <cellStyle name="Output 9 10" xfId="11931"/>
    <cellStyle name="Output 9 10 2" xfId="11932"/>
    <cellStyle name="Output 9 10 3" xfId="11933"/>
    <cellStyle name="Output 9 10 4" xfId="11934"/>
    <cellStyle name="Output 9 10 5" xfId="11935"/>
    <cellStyle name="Output 9 10 6" xfId="11936"/>
    <cellStyle name="Output 9 10 7" xfId="11937"/>
    <cellStyle name="Output 9 11" xfId="11938"/>
    <cellStyle name="Output 9 12" xfId="11939"/>
    <cellStyle name="Output 9 13" xfId="11940"/>
    <cellStyle name="Output 9 14" xfId="11941"/>
    <cellStyle name="Output 9 15" xfId="11942"/>
    <cellStyle name="Output 9 16" xfId="11943"/>
    <cellStyle name="Output 9 17" xfId="11944"/>
    <cellStyle name="Output 9 18" xfId="18162"/>
    <cellStyle name="Output 9 18 10" xfId="38580"/>
    <cellStyle name="Output 9 18 11" xfId="40965"/>
    <cellStyle name="Output 9 18 2" xfId="19928"/>
    <cellStyle name="Output 9 18 2 2" xfId="27862"/>
    <cellStyle name="Output 9 18 2 3" xfId="30433"/>
    <cellStyle name="Output 9 18 2 4" xfId="32875"/>
    <cellStyle name="Output 9 18 2 5" xfId="35279"/>
    <cellStyle name="Output 9 18 2 6" xfId="23982"/>
    <cellStyle name="Output 9 18 2 7" xfId="40113"/>
    <cellStyle name="Output 9 18 2 8" xfId="42472"/>
    <cellStyle name="Output 9 18 3" xfId="18852"/>
    <cellStyle name="Output 9 18 3 2" xfId="26786"/>
    <cellStyle name="Output 9 18 3 3" xfId="29358"/>
    <cellStyle name="Output 9 18 3 4" xfId="31800"/>
    <cellStyle name="Output 9 18 3 5" xfId="34204"/>
    <cellStyle name="Output 9 18 3 6" xfId="23407"/>
    <cellStyle name="Output 9 18 3 7" xfId="39038"/>
    <cellStyle name="Output 9 18 3 8" xfId="41397"/>
    <cellStyle name="Output 9 18 4" xfId="20606"/>
    <cellStyle name="Output 9 18 4 2" xfId="28540"/>
    <cellStyle name="Output 9 18 4 3" xfId="31097"/>
    <cellStyle name="Output 9 18 4 4" xfId="33539"/>
    <cellStyle name="Output 9 18 4 5" xfId="35942"/>
    <cellStyle name="Output 9 18 4 6" xfId="21593"/>
    <cellStyle name="Output 9 18 4 7" xfId="40773"/>
    <cellStyle name="Output 9 18 4 8" xfId="43131"/>
    <cellStyle name="Output 9 18 5" xfId="26148"/>
    <cellStyle name="Output 9 18 6" xfId="28820"/>
    <cellStyle name="Output 9 18 7" xfId="31289"/>
    <cellStyle name="Output 9 18 8" xfId="33731"/>
    <cellStyle name="Output 9 18 9" xfId="25045"/>
    <cellStyle name="Output 9 2" xfId="11945"/>
    <cellStyle name="Output 9 2 10" xfId="11946"/>
    <cellStyle name="Output 9 2 11" xfId="11947"/>
    <cellStyle name="Output 9 2 12" xfId="11948"/>
    <cellStyle name="Output 9 2 13" xfId="11949"/>
    <cellStyle name="Output 9 2 14" xfId="11950"/>
    <cellStyle name="Output 9 2 15" xfId="11951"/>
    <cellStyle name="Output 9 2 16" xfId="18163"/>
    <cellStyle name="Output 9 2 16 10" xfId="38581"/>
    <cellStyle name="Output 9 2 16 11" xfId="40966"/>
    <cellStyle name="Output 9 2 16 2" xfId="18509"/>
    <cellStyle name="Output 9 2 16 2 2" xfId="26443"/>
    <cellStyle name="Output 9 2 16 2 3" xfId="29015"/>
    <cellStyle name="Output 9 2 16 2 4" xfId="31457"/>
    <cellStyle name="Output 9 2 16 2 5" xfId="33861"/>
    <cellStyle name="Output 9 2 16 2 6" xfId="24501"/>
    <cellStyle name="Output 9 2 16 2 7" xfId="38695"/>
    <cellStyle name="Output 9 2 16 2 8" xfId="41054"/>
    <cellStyle name="Output 9 2 16 3" xfId="18649"/>
    <cellStyle name="Output 9 2 16 3 2" xfId="26583"/>
    <cellStyle name="Output 9 2 16 3 3" xfId="29155"/>
    <cellStyle name="Output 9 2 16 3 4" xfId="31597"/>
    <cellStyle name="Output 9 2 16 3 5" xfId="34001"/>
    <cellStyle name="Output 9 2 16 3 6" xfId="21432"/>
    <cellStyle name="Output 9 2 16 3 7" xfId="38835"/>
    <cellStyle name="Output 9 2 16 3 8" xfId="41194"/>
    <cellStyle name="Output 9 2 16 4" xfId="20607"/>
    <cellStyle name="Output 9 2 16 4 2" xfId="28541"/>
    <cellStyle name="Output 9 2 16 4 3" xfId="31098"/>
    <cellStyle name="Output 9 2 16 4 4" xfId="33540"/>
    <cellStyle name="Output 9 2 16 4 5" xfId="35943"/>
    <cellStyle name="Output 9 2 16 4 6" xfId="23849"/>
    <cellStyle name="Output 9 2 16 4 7" xfId="40774"/>
    <cellStyle name="Output 9 2 16 4 8" xfId="43132"/>
    <cellStyle name="Output 9 2 16 5" xfId="26149"/>
    <cellStyle name="Output 9 2 16 6" xfId="28821"/>
    <cellStyle name="Output 9 2 16 7" xfId="31290"/>
    <cellStyle name="Output 9 2 16 8" xfId="33732"/>
    <cellStyle name="Output 9 2 16 9" xfId="24205"/>
    <cellStyle name="Output 9 2 2" xfId="11952"/>
    <cellStyle name="Output 9 2 2 2" xfId="11953"/>
    <cellStyle name="Output 9 2 2 3" xfId="11954"/>
    <cellStyle name="Output 9 2 2 4" xfId="11955"/>
    <cellStyle name="Output 9 2 2 5" xfId="11956"/>
    <cellStyle name="Output 9 2 2 6" xfId="11957"/>
    <cellStyle name="Output 9 2 2 7" xfId="11958"/>
    <cellStyle name="Output 9 2 2 8" xfId="11959"/>
    <cellStyle name="Output 9 2 2 9" xfId="11960"/>
    <cellStyle name="Output 9 2 3" xfId="11961"/>
    <cellStyle name="Output 9 2 3 2" xfId="11962"/>
    <cellStyle name="Output 9 2 3 3" xfId="11963"/>
    <cellStyle name="Output 9 2 3 4" xfId="11964"/>
    <cellStyle name="Output 9 2 3 5" xfId="11965"/>
    <cellStyle name="Output 9 2 3 6" xfId="11966"/>
    <cellStyle name="Output 9 2 3 7" xfId="11967"/>
    <cellStyle name="Output 9 2 3 8" xfId="11968"/>
    <cellStyle name="Output 9 2 4" xfId="11969"/>
    <cellStyle name="Output 9 2 4 2" xfId="11970"/>
    <cellStyle name="Output 9 2 4 3" xfId="11971"/>
    <cellStyle name="Output 9 2 4 4" xfId="11972"/>
    <cellStyle name="Output 9 2 4 5" xfId="11973"/>
    <cellStyle name="Output 9 2 4 6" xfId="11974"/>
    <cellStyle name="Output 9 2 4 7" xfId="11975"/>
    <cellStyle name="Output 9 2 4 8" xfId="11976"/>
    <cellStyle name="Output 9 2 5" xfId="11977"/>
    <cellStyle name="Output 9 2 5 2" xfId="11978"/>
    <cellStyle name="Output 9 2 5 3" xfId="11979"/>
    <cellStyle name="Output 9 2 5 4" xfId="11980"/>
    <cellStyle name="Output 9 2 5 5" xfId="11981"/>
    <cellStyle name="Output 9 2 5 6" xfId="11982"/>
    <cellStyle name="Output 9 2 5 7" xfId="11983"/>
    <cellStyle name="Output 9 2 5 8" xfId="11984"/>
    <cellStyle name="Output 9 2 6" xfId="11985"/>
    <cellStyle name="Output 9 2 6 2" xfId="11986"/>
    <cellStyle name="Output 9 2 6 3" xfId="11987"/>
    <cellStyle name="Output 9 2 6 4" xfId="11988"/>
    <cellStyle name="Output 9 2 6 5" xfId="11989"/>
    <cellStyle name="Output 9 2 6 6" xfId="11990"/>
    <cellStyle name="Output 9 2 6 7" xfId="11991"/>
    <cellStyle name="Output 9 2 6 8" xfId="11992"/>
    <cellStyle name="Output 9 2 7" xfId="11993"/>
    <cellStyle name="Output 9 2 7 2" xfId="11994"/>
    <cellStyle name="Output 9 2 7 3" xfId="11995"/>
    <cellStyle name="Output 9 2 7 4" xfId="11996"/>
    <cellStyle name="Output 9 2 7 5" xfId="11997"/>
    <cellStyle name="Output 9 2 7 6" xfId="11998"/>
    <cellStyle name="Output 9 2 7 7" xfId="11999"/>
    <cellStyle name="Output 9 2 8" xfId="12000"/>
    <cellStyle name="Output 9 2 8 2" xfId="12001"/>
    <cellStyle name="Output 9 2 8 3" xfId="12002"/>
    <cellStyle name="Output 9 2 8 4" xfId="12003"/>
    <cellStyle name="Output 9 2 8 5" xfId="12004"/>
    <cellStyle name="Output 9 2 8 6" xfId="12005"/>
    <cellStyle name="Output 9 2 8 7" xfId="12006"/>
    <cellStyle name="Output 9 2 9" xfId="12007"/>
    <cellStyle name="Output 9 3" xfId="12008"/>
    <cellStyle name="Output 9 3 10" xfId="12009"/>
    <cellStyle name="Output 9 3 11" xfId="12010"/>
    <cellStyle name="Output 9 3 12" xfId="12011"/>
    <cellStyle name="Output 9 3 13" xfId="12012"/>
    <cellStyle name="Output 9 3 14" xfId="12013"/>
    <cellStyle name="Output 9 3 15" xfId="12014"/>
    <cellStyle name="Output 9 3 16" xfId="18164"/>
    <cellStyle name="Output 9 3 16 10" xfId="38582"/>
    <cellStyle name="Output 9 3 16 11" xfId="40967"/>
    <cellStyle name="Output 9 3 16 2" xfId="19927"/>
    <cellStyle name="Output 9 3 16 2 2" xfId="27861"/>
    <cellStyle name="Output 9 3 16 2 3" xfId="30432"/>
    <cellStyle name="Output 9 3 16 2 4" xfId="32874"/>
    <cellStyle name="Output 9 3 16 2 5" xfId="35278"/>
    <cellStyle name="Output 9 3 16 2 6" xfId="21380"/>
    <cellStyle name="Output 9 3 16 2 7" xfId="40112"/>
    <cellStyle name="Output 9 3 16 2 8" xfId="42471"/>
    <cellStyle name="Output 9 3 16 3" xfId="20435"/>
    <cellStyle name="Output 9 3 16 3 2" xfId="28369"/>
    <cellStyle name="Output 9 3 16 3 3" xfId="30926"/>
    <cellStyle name="Output 9 3 16 3 4" xfId="33368"/>
    <cellStyle name="Output 9 3 16 3 5" xfId="35771"/>
    <cellStyle name="Output 9 3 16 3 6" xfId="25670"/>
    <cellStyle name="Output 9 3 16 3 7" xfId="40602"/>
    <cellStyle name="Output 9 3 16 3 8" xfId="42960"/>
    <cellStyle name="Output 9 3 16 4" xfId="20608"/>
    <cellStyle name="Output 9 3 16 4 2" xfId="28542"/>
    <cellStyle name="Output 9 3 16 4 3" xfId="31099"/>
    <cellStyle name="Output 9 3 16 4 4" xfId="33541"/>
    <cellStyle name="Output 9 3 16 4 5" xfId="35944"/>
    <cellStyle name="Output 9 3 16 4 6" xfId="22371"/>
    <cellStyle name="Output 9 3 16 4 7" xfId="40775"/>
    <cellStyle name="Output 9 3 16 4 8" xfId="43133"/>
    <cellStyle name="Output 9 3 16 5" xfId="26150"/>
    <cellStyle name="Output 9 3 16 6" xfId="28822"/>
    <cellStyle name="Output 9 3 16 7" xfId="31291"/>
    <cellStyle name="Output 9 3 16 8" xfId="33733"/>
    <cellStyle name="Output 9 3 16 9" xfId="24496"/>
    <cellStyle name="Output 9 3 2" xfId="12015"/>
    <cellStyle name="Output 9 3 2 2" xfId="12016"/>
    <cellStyle name="Output 9 3 2 3" xfId="12017"/>
    <cellStyle name="Output 9 3 2 4" xfId="12018"/>
    <cellStyle name="Output 9 3 2 5" xfId="12019"/>
    <cellStyle name="Output 9 3 2 6" xfId="12020"/>
    <cellStyle name="Output 9 3 2 7" xfId="12021"/>
    <cellStyle name="Output 9 3 2 8" xfId="12022"/>
    <cellStyle name="Output 9 3 2 9" xfId="12023"/>
    <cellStyle name="Output 9 3 3" xfId="12024"/>
    <cellStyle name="Output 9 3 3 2" xfId="12025"/>
    <cellStyle name="Output 9 3 3 3" xfId="12026"/>
    <cellStyle name="Output 9 3 3 4" xfId="12027"/>
    <cellStyle name="Output 9 3 3 5" xfId="12028"/>
    <cellStyle name="Output 9 3 3 6" xfId="12029"/>
    <cellStyle name="Output 9 3 3 7" xfId="12030"/>
    <cellStyle name="Output 9 3 3 8" xfId="12031"/>
    <cellStyle name="Output 9 3 4" xfId="12032"/>
    <cellStyle name="Output 9 3 4 2" xfId="12033"/>
    <cellStyle name="Output 9 3 4 3" xfId="12034"/>
    <cellStyle name="Output 9 3 4 4" xfId="12035"/>
    <cellStyle name="Output 9 3 4 5" xfId="12036"/>
    <cellStyle name="Output 9 3 4 6" xfId="12037"/>
    <cellStyle name="Output 9 3 4 7" xfId="12038"/>
    <cellStyle name="Output 9 3 4 8" xfId="12039"/>
    <cellStyle name="Output 9 3 5" xfId="12040"/>
    <cellStyle name="Output 9 3 5 2" xfId="12041"/>
    <cellStyle name="Output 9 3 5 3" xfId="12042"/>
    <cellStyle name="Output 9 3 5 4" xfId="12043"/>
    <cellStyle name="Output 9 3 5 5" xfId="12044"/>
    <cellStyle name="Output 9 3 5 6" xfId="12045"/>
    <cellStyle name="Output 9 3 5 7" xfId="12046"/>
    <cellStyle name="Output 9 3 5 8" xfId="12047"/>
    <cellStyle name="Output 9 3 6" xfId="12048"/>
    <cellStyle name="Output 9 3 6 2" xfId="12049"/>
    <cellStyle name="Output 9 3 6 3" xfId="12050"/>
    <cellStyle name="Output 9 3 6 4" xfId="12051"/>
    <cellStyle name="Output 9 3 6 5" xfId="12052"/>
    <cellStyle name="Output 9 3 6 6" xfId="12053"/>
    <cellStyle name="Output 9 3 6 7" xfId="12054"/>
    <cellStyle name="Output 9 3 6 8" xfId="12055"/>
    <cellStyle name="Output 9 3 7" xfId="12056"/>
    <cellStyle name="Output 9 3 7 2" xfId="12057"/>
    <cellStyle name="Output 9 3 7 3" xfId="12058"/>
    <cellStyle name="Output 9 3 7 4" xfId="12059"/>
    <cellStyle name="Output 9 3 7 5" xfId="12060"/>
    <cellStyle name="Output 9 3 7 6" xfId="12061"/>
    <cellStyle name="Output 9 3 7 7" xfId="12062"/>
    <cellStyle name="Output 9 3 8" xfId="12063"/>
    <cellStyle name="Output 9 3 8 2" xfId="12064"/>
    <cellStyle name="Output 9 3 8 3" xfId="12065"/>
    <cellStyle name="Output 9 3 8 4" xfId="12066"/>
    <cellStyle name="Output 9 3 8 5" xfId="12067"/>
    <cellStyle name="Output 9 3 8 6" xfId="12068"/>
    <cellStyle name="Output 9 3 8 7" xfId="12069"/>
    <cellStyle name="Output 9 3 9" xfId="12070"/>
    <cellStyle name="Output 9 4" xfId="12071"/>
    <cellStyle name="Output 9 4 10" xfId="12072"/>
    <cellStyle name="Output 9 4 11" xfId="18165"/>
    <cellStyle name="Output 9 4 11 10" xfId="38583"/>
    <cellStyle name="Output 9 4 11 11" xfId="40968"/>
    <cellStyle name="Output 9 4 11 2" xfId="18508"/>
    <cellStyle name="Output 9 4 11 2 2" xfId="26442"/>
    <cellStyle name="Output 9 4 11 2 3" xfId="29014"/>
    <cellStyle name="Output 9 4 11 2 4" xfId="31456"/>
    <cellStyle name="Output 9 4 11 2 5" xfId="33860"/>
    <cellStyle name="Output 9 4 11 2 6" xfId="23342"/>
    <cellStyle name="Output 9 4 11 2 7" xfId="38694"/>
    <cellStyle name="Output 9 4 11 2 8" xfId="41053"/>
    <cellStyle name="Output 9 4 11 3" xfId="18851"/>
    <cellStyle name="Output 9 4 11 3 2" xfId="26785"/>
    <cellStyle name="Output 9 4 11 3 3" xfId="29357"/>
    <cellStyle name="Output 9 4 11 3 4" xfId="31799"/>
    <cellStyle name="Output 9 4 11 3 5" xfId="34203"/>
    <cellStyle name="Output 9 4 11 3 6" xfId="21441"/>
    <cellStyle name="Output 9 4 11 3 7" xfId="39037"/>
    <cellStyle name="Output 9 4 11 3 8" xfId="41396"/>
    <cellStyle name="Output 9 4 11 4" xfId="20609"/>
    <cellStyle name="Output 9 4 11 4 2" xfId="28543"/>
    <cellStyle name="Output 9 4 11 4 3" xfId="31100"/>
    <cellStyle name="Output 9 4 11 4 4" xfId="33542"/>
    <cellStyle name="Output 9 4 11 4 5" xfId="35945"/>
    <cellStyle name="Output 9 4 11 4 6" xfId="21082"/>
    <cellStyle name="Output 9 4 11 4 7" xfId="40776"/>
    <cellStyle name="Output 9 4 11 4 8" xfId="43134"/>
    <cellStyle name="Output 9 4 11 5" xfId="26151"/>
    <cellStyle name="Output 9 4 11 6" xfId="28823"/>
    <cellStyle name="Output 9 4 11 7" xfId="31292"/>
    <cellStyle name="Output 9 4 11 8" xfId="33734"/>
    <cellStyle name="Output 9 4 11 9" xfId="23324"/>
    <cellStyle name="Output 9 4 2" xfId="12073"/>
    <cellStyle name="Output 9 4 2 2" xfId="12074"/>
    <cellStyle name="Output 9 4 2 3" xfId="12075"/>
    <cellStyle name="Output 9 4 3" xfId="12076"/>
    <cellStyle name="Output 9 4 4" xfId="12077"/>
    <cellStyle name="Output 9 4 5" xfId="12078"/>
    <cellStyle name="Output 9 4 6" xfId="12079"/>
    <cellStyle name="Output 9 4 7" xfId="12080"/>
    <cellStyle name="Output 9 4 8" xfId="12081"/>
    <cellStyle name="Output 9 4 9" xfId="12082"/>
    <cellStyle name="Output 9 5" xfId="12083"/>
    <cellStyle name="Output 9 5 2" xfId="12084"/>
    <cellStyle name="Output 9 5 3" xfId="12085"/>
    <cellStyle name="Output 9 5 4" xfId="12086"/>
    <cellStyle name="Output 9 5 5" xfId="12087"/>
    <cellStyle name="Output 9 5 6" xfId="12088"/>
    <cellStyle name="Output 9 5 7" xfId="12089"/>
    <cellStyle name="Output 9 5 8" xfId="12090"/>
    <cellStyle name="Output 9 5 9" xfId="18166"/>
    <cellStyle name="Output 9 5 9 10" xfId="38584"/>
    <cellStyle name="Output 9 5 9 11" xfId="40969"/>
    <cellStyle name="Output 9 5 9 2" xfId="19925"/>
    <cellStyle name="Output 9 5 9 2 2" xfId="27859"/>
    <cellStyle name="Output 9 5 9 2 3" xfId="30430"/>
    <cellStyle name="Output 9 5 9 2 4" xfId="32872"/>
    <cellStyle name="Output 9 5 9 2 5" xfId="35276"/>
    <cellStyle name="Output 9 5 9 2 6" xfId="21065"/>
    <cellStyle name="Output 9 5 9 2 7" xfId="40110"/>
    <cellStyle name="Output 9 5 9 2 8" xfId="42469"/>
    <cellStyle name="Output 9 5 9 3" xfId="19738"/>
    <cellStyle name="Output 9 5 9 3 2" xfId="27672"/>
    <cellStyle name="Output 9 5 9 3 3" xfId="30244"/>
    <cellStyle name="Output 9 5 9 3 4" xfId="32686"/>
    <cellStyle name="Output 9 5 9 3 5" xfId="35090"/>
    <cellStyle name="Output 9 5 9 3 6" xfId="24556"/>
    <cellStyle name="Output 9 5 9 3 7" xfId="39924"/>
    <cellStyle name="Output 9 5 9 3 8" xfId="42283"/>
    <cellStyle name="Output 9 5 9 4" xfId="20610"/>
    <cellStyle name="Output 9 5 9 4 2" xfId="28544"/>
    <cellStyle name="Output 9 5 9 4 3" xfId="31101"/>
    <cellStyle name="Output 9 5 9 4 4" xfId="33543"/>
    <cellStyle name="Output 9 5 9 4 5" xfId="35946"/>
    <cellStyle name="Output 9 5 9 4 6" xfId="24311"/>
    <cellStyle name="Output 9 5 9 4 7" xfId="40777"/>
    <cellStyle name="Output 9 5 9 4 8" xfId="43135"/>
    <cellStyle name="Output 9 5 9 5" xfId="26152"/>
    <cellStyle name="Output 9 5 9 6" xfId="28824"/>
    <cellStyle name="Output 9 5 9 7" xfId="31293"/>
    <cellStyle name="Output 9 5 9 8" xfId="33735"/>
    <cellStyle name="Output 9 5 9 9" xfId="25701"/>
    <cellStyle name="Output 9 6" xfId="12091"/>
    <cellStyle name="Output 9 6 2" xfId="12092"/>
    <cellStyle name="Output 9 6 3" xfId="12093"/>
    <cellStyle name="Output 9 6 4" xfId="12094"/>
    <cellStyle name="Output 9 6 5" xfId="12095"/>
    <cellStyle name="Output 9 6 6" xfId="12096"/>
    <cellStyle name="Output 9 6 7" xfId="12097"/>
    <cellStyle name="Output 9 6 8" xfId="12098"/>
    <cellStyle name="Output 9 6 9" xfId="18167"/>
    <cellStyle name="Output 9 6 9 10" xfId="38585"/>
    <cellStyle name="Output 9 6 9 11" xfId="40970"/>
    <cellStyle name="Output 9 6 9 2" xfId="19926"/>
    <cellStyle name="Output 9 6 9 2 2" xfId="27860"/>
    <cellStyle name="Output 9 6 9 2 3" xfId="30431"/>
    <cellStyle name="Output 9 6 9 2 4" xfId="32873"/>
    <cellStyle name="Output 9 6 9 2 5" xfId="35277"/>
    <cellStyle name="Output 9 6 9 2 6" xfId="25081"/>
    <cellStyle name="Output 9 6 9 2 7" xfId="40111"/>
    <cellStyle name="Output 9 6 9 2 8" xfId="42470"/>
    <cellStyle name="Output 9 6 9 3" xfId="20065"/>
    <cellStyle name="Output 9 6 9 3 2" xfId="27999"/>
    <cellStyle name="Output 9 6 9 3 3" xfId="30570"/>
    <cellStyle name="Output 9 6 9 3 4" xfId="33012"/>
    <cellStyle name="Output 9 6 9 3 5" xfId="35416"/>
    <cellStyle name="Output 9 6 9 3 6" xfId="26178"/>
    <cellStyle name="Output 9 6 9 3 7" xfId="40250"/>
    <cellStyle name="Output 9 6 9 3 8" xfId="42609"/>
    <cellStyle name="Output 9 6 9 4" xfId="20611"/>
    <cellStyle name="Output 9 6 9 4 2" xfId="28545"/>
    <cellStyle name="Output 9 6 9 4 3" xfId="31102"/>
    <cellStyle name="Output 9 6 9 4 4" xfId="33544"/>
    <cellStyle name="Output 9 6 9 4 5" xfId="35947"/>
    <cellStyle name="Output 9 6 9 4 6" xfId="25016"/>
    <cellStyle name="Output 9 6 9 4 7" xfId="40778"/>
    <cellStyle name="Output 9 6 9 4 8" xfId="43136"/>
    <cellStyle name="Output 9 6 9 5" xfId="26153"/>
    <cellStyle name="Output 9 6 9 6" xfId="28825"/>
    <cellStyle name="Output 9 6 9 7" xfId="31294"/>
    <cellStyle name="Output 9 6 9 8" xfId="33736"/>
    <cellStyle name="Output 9 6 9 9" xfId="25575"/>
    <cellStyle name="Output 9 7" xfId="12099"/>
    <cellStyle name="Output 9 7 2" xfId="12100"/>
    <cellStyle name="Output 9 7 3" xfId="12101"/>
    <cellStyle name="Output 9 7 4" xfId="12102"/>
    <cellStyle name="Output 9 7 5" xfId="12103"/>
    <cellStyle name="Output 9 7 6" xfId="12104"/>
    <cellStyle name="Output 9 7 7" xfId="12105"/>
    <cellStyle name="Output 9 7 8" xfId="12106"/>
    <cellStyle name="Output 9 8" xfId="12107"/>
    <cellStyle name="Output 9 8 2" xfId="12108"/>
    <cellStyle name="Output 9 8 3" xfId="12109"/>
    <cellStyle name="Output 9 8 4" xfId="12110"/>
    <cellStyle name="Output 9 8 5" xfId="12111"/>
    <cellStyle name="Output 9 8 6" xfId="12112"/>
    <cellStyle name="Output 9 8 7" xfId="12113"/>
    <cellStyle name="Output 9 8 8" xfId="12114"/>
    <cellStyle name="Output 9 9" xfId="12115"/>
    <cellStyle name="Output 9 9 2" xfId="12116"/>
    <cellStyle name="Output 9 9 3" xfId="12117"/>
    <cellStyle name="Output 9 9 4" xfId="12118"/>
    <cellStyle name="Output 9 9 5" xfId="12119"/>
    <cellStyle name="Output 9 9 6" xfId="12120"/>
    <cellStyle name="Output 9 9 7" xfId="12121"/>
    <cellStyle name="paint" xfId="78"/>
    <cellStyle name="Percent [0]" xfId="79"/>
    <cellStyle name="Percent [00]" xfId="80"/>
    <cellStyle name="Percent [2]" xfId="81"/>
    <cellStyle name="Percent [2] 2" xfId="43317"/>
    <cellStyle name="Percent 2" xfId="145"/>
    <cellStyle name="Percent 2 10" xfId="43339"/>
    <cellStyle name="Percent 2 2" xfId="12122"/>
    <cellStyle name="Percent 2 2 2" xfId="43448"/>
    <cellStyle name="Percent 2 3" xfId="43336"/>
    <cellStyle name="Percent 2 4" xfId="43518"/>
    <cellStyle name="Percent 22 10" xfId="12123"/>
    <cellStyle name="Percent 22 11" xfId="12124"/>
    <cellStyle name="Percent 22 12" xfId="12125"/>
    <cellStyle name="Percent 22 13" xfId="12126"/>
    <cellStyle name="Percent 22 14" xfId="12127"/>
    <cellStyle name="Percent 22 15" xfId="12128"/>
    <cellStyle name="Percent 22 16" xfId="12129"/>
    <cellStyle name="Percent 22 17" xfId="12130"/>
    <cellStyle name="Percent 22 18" xfId="12131"/>
    <cellStyle name="Percent 22 19" xfId="12132"/>
    <cellStyle name="Percent 22 2" xfId="12133"/>
    <cellStyle name="Percent 22 20" xfId="12134"/>
    <cellStyle name="Percent 22 21" xfId="12135"/>
    <cellStyle name="Percent 22 22" xfId="12136"/>
    <cellStyle name="Percent 22 23" xfId="12137"/>
    <cellStyle name="Percent 22 24" xfId="12138"/>
    <cellStyle name="Percent 22 25" xfId="12139"/>
    <cellStyle name="Percent 22 26" xfId="12140"/>
    <cellStyle name="Percent 22 27" xfId="12141"/>
    <cellStyle name="Percent 22 28" xfId="12142"/>
    <cellStyle name="Percent 22 29" xfId="12143"/>
    <cellStyle name="Percent 22 3" xfId="12144"/>
    <cellStyle name="Percent 22 30" xfId="12145"/>
    <cellStyle name="Percent 22 31" xfId="12146"/>
    <cellStyle name="Percent 22 32" xfId="12147"/>
    <cellStyle name="Percent 22 33" xfId="12148"/>
    <cellStyle name="Percent 22 34" xfId="12149"/>
    <cellStyle name="Percent 22 35" xfId="12150"/>
    <cellStyle name="Percent 22 36" xfId="12151"/>
    <cellStyle name="Percent 22 37" xfId="12152"/>
    <cellStyle name="Percent 22 38" xfId="12153"/>
    <cellStyle name="Percent 22 39" xfId="12154"/>
    <cellStyle name="Percent 22 4" xfId="12155"/>
    <cellStyle name="Percent 22 40" xfId="12156"/>
    <cellStyle name="Percent 22 41" xfId="12157"/>
    <cellStyle name="Percent 22 42" xfId="12158"/>
    <cellStyle name="Percent 22 43" xfId="12159"/>
    <cellStyle name="Percent 22 44" xfId="12160"/>
    <cellStyle name="Percent 22 45" xfId="12161"/>
    <cellStyle name="Percent 22 46" xfId="12162"/>
    <cellStyle name="Percent 22 47" xfId="12163"/>
    <cellStyle name="Percent 22 48" xfId="12164"/>
    <cellStyle name="Percent 22 49" xfId="12165"/>
    <cellStyle name="Percent 22 5" xfId="12166"/>
    <cellStyle name="Percent 22 50" xfId="12167"/>
    <cellStyle name="Percent 22 51" xfId="12168"/>
    <cellStyle name="Percent 22 52" xfId="12169"/>
    <cellStyle name="Percent 22 53" xfId="12170"/>
    <cellStyle name="Percent 22 54" xfId="12171"/>
    <cellStyle name="Percent 22 55" xfId="12172"/>
    <cellStyle name="Percent 22 56" xfId="12173"/>
    <cellStyle name="Percent 22 57" xfId="12174"/>
    <cellStyle name="Percent 22 58" xfId="12175"/>
    <cellStyle name="Percent 22 59" xfId="12176"/>
    <cellStyle name="Percent 22 6" xfId="12177"/>
    <cellStyle name="Percent 22 60" xfId="12178"/>
    <cellStyle name="Percent 22 61" xfId="12179"/>
    <cellStyle name="Percent 22 62" xfId="12180"/>
    <cellStyle name="Percent 22 63" xfId="12181"/>
    <cellStyle name="Percent 22 64" xfId="12182"/>
    <cellStyle name="Percent 22 65" xfId="12183"/>
    <cellStyle name="Percent 22 66" xfId="12184"/>
    <cellStyle name="Percent 22 67" xfId="12185"/>
    <cellStyle name="Percent 22 68" xfId="12186"/>
    <cellStyle name="Percent 22 69" xfId="12187"/>
    <cellStyle name="Percent 22 7" xfId="12188"/>
    <cellStyle name="Percent 22 70" xfId="12189"/>
    <cellStyle name="Percent 22 71" xfId="12190"/>
    <cellStyle name="Percent 22 72" xfId="12191"/>
    <cellStyle name="Percent 22 73" xfId="12192"/>
    <cellStyle name="Percent 22 74" xfId="12193"/>
    <cellStyle name="Percent 22 75" xfId="12194"/>
    <cellStyle name="Percent 22 76" xfId="12195"/>
    <cellStyle name="Percent 22 8" xfId="12196"/>
    <cellStyle name="Percent 22 9" xfId="12197"/>
    <cellStyle name="Percent 23 10" xfId="12198"/>
    <cellStyle name="Percent 23 11" xfId="12199"/>
    <cellStyle name="Percent 23 12" xfId="12200"/>
    <cellStyle name="Percent 23 13" xfId="12201"/>
    <cellStyle name="Percent 23 14" xfId="12202"/>
    <cellStyle name="Percent 23 15" xfId="12203"/>
    <cellStyle name="Percent 23 16" xfId="12204"/>
    <cellStyle name="Percent 23 17" xfId="12205"/>
    <cellStyle name="Percent 23 18" xfId="12206"/>
    <cellStyle name="Percent 23 19" xfId="12207"/>
    <cellStyle name="Percent 23 2" xfId="12208"/>
    <cellStyle name="Percent 23 20" xfId="12209"/>
    <cellStyle name="Percent 23 21" xfId="12210"/>
    <cellStyle name="Percent 23 22" xfId="12211"/>
    <cellStyle name="Percent 23 23" xfId="12212"/>
    <cellStyle name="Percent 23 24" xfId="12213"/>
    <cellStyle name="Percent 23 25" xfId="12214"/>
    <cellStyle name="Percent 23 26" xfId="12215"/>
    <cellStyle name="Percent 23 27" xfId="12216"/>
    <cellStyle name="Percent 23 28" xfId="12217"/>
    <cellStyle name="Percent 23 29" xfId="12218"/>
    <cellStyle name="Percent 23 3" xfId="12219"/>
    <cellStyle name="Percent 23 30" xfId="12220"/>
    <cellStyle name="Percent 23 31" xfId="12221"/>
    <cellStyle name="Percent 23 32" xfId="12222"/>
    <cellStyle name="Percent 23 33" xfId="12223"/>
    <cellStyle name="Percent 23 34" xfId="12224"/>
    <cellStyle name="Percent 23 35" xfId="12225"/>
    <cellStyle name="Percent 23 36" xfId="12226"/>
    <cellStyle name="Percent 23 37" xfId="12227"/>
    <cellStyle name="Percent 23 38" xfId="12228"/>
    <cellStyle name="Percent 23 39" xfId="12229"/>
    <cellStyle name="Percent 23 4" xfId="12230"/>
    <cellStyle name="Percent 23 40" xfId="12231"/>
    <cellStyle name="Percent 23 41" xfId="12232"/>
    <cellStyle name="Percent 23 42" xfId="12233"/>
    <cellStyle name="Percent 23 43" xfId="12234"/>
    <cellStyle name="Percent 23 44" xfId="12235"/>
    <cellStyle name="Percent 23 45" xfId="12236"/>
    <cellStyle name="Percent 23 46" xfId="12237"/>
    <cellStyle name="Percent 23 47" xfId="12238"/>
    <cellStyle name="Percent 23 48" xfId="12239"/>
    <cellStyle name="Percent 23 49" xfId="12240"/>
    <cellStyle name="Percent 23 5" xfId="12241"/>
    <cellStyle name="Percent 23 50" xfId="12242"/>
    <cellStyle name="Percent 23 51" xfId="12243"/>
    <cellStyle name="Percent 23 52" xfId="12244"/>
    <cellStyle name="Percent 23 53" xfId="12245"/>
    <cellStyle name="Percent 23 54" xfId="12246"/>
    <cellStyle name="Percent 23 55" xfId="12247"/>
    <cellStyle name="Percent 23 56" xfId="12248"/>
    <cellStyle name="Percent 23 57" xfId="12249"/>
    <cellStyle name="Percent 23 58" xfId="12250"/>
    <cellStyle name="Percent 23 59" xfId="12251"/>
    <cellStyle name="Percent 23 6" xfId="12252"/>
    <cellStyle name="Percent 23 60" xfId="12253"/>
    <cellStyle name="Percent 23 61" xfId="12254"/>
    <cellStyle name="Percent 23 62" xfId="12255"/>
    <cellStyle name="Percent 23 63" xfId="12256"/>
    <cellStyle name="Percent 23 64" xfId="12257"/>
    <cellStyle name="Percent 23 65" xfId="12258"/>
    <cellStyle name="Percent 23 66" xfId="12259"/>
    <cellStyle name="Percent 23 67" xfId="12260"/>
    <cellStyle name="Percent 23 68" xfId="12261"/>
    <cellStyle name="Percent 23 69" xfId="12262"/>
    <cellStyle name="Percent 23 7" xfId="12263"/>
    <cellStyle name="Percent 23 70" xfId="12264"/>
    <cellStyle name="Percent 23 71" xfId="12265"/>
    <cellStyle name="Percent 23 72" xfId="12266"/>
    <cellStyle name="Percent 23 73" xfId="12267"/>
    <cellStyle name="Percent 23 74" xfId="12268"/>
    <cellStyle name="Percent 23 75" xfId="12269"/>
    <cellStyle name="Percent 23 76" xfId="12270"/>
    <cellStyle name="Percent 23 8" xfId="12271"/>
    <cellStyle name="Percent 23 9" xfId="12272"/>
    <cellStyle name="Percent 24 10" xfId="12273"/>
    <cellStyle name="Percent 24 11" xfId="12274"/>
    <cellStyle name="Percent 24 12" xfId="12275"/>
    <cellStyle name="Percent 24 13" xfId="12276"/>
    <cellStyle name="Percent 24 14" xfId="12277"/>
    <cellStyle name="Percent 24 15" xfId="12278"/>
    <cellStyle name="Percent 24 16" xfId="12279"/>
    <cellStyle name="Percent 24 17" xfId="12280"/>
    <cellStyle name="Percent 24 18" xfId="12281"/>
    <cellStyle name="Percent 24 19" xfId="12282"/>
    <cellStyle name="Percent 24 2" xfId="12283"/>
    <cellStyle name="Percent 24 20" xfId="12284"/>
    <cellStyle name="Percent 24 21" xfId="12285"/>
    <cellStyle name="Percent 24 22" xfId="12286"/>
    <cellStyle name="Percent 24 23" xfId="12287"/>
    <cellStyle name="Percent 24 24" xfId="12288"/>
    <cellStyle name="Percent 24 25" xfId="12289"/>
    <cellStyle name="Percent 24 26" xfId="12290"/>
    <cellStyle name="Percent 24 27" xfId="12291"/>
    <cellStyle name="Percent 24 28" xfId="12292"/>
    <cellStyle name="Percent 24 29" xfId="12293"/>
    <cellStyle name="Percent 24 3" xfId="12294"/>
    <cellStyle name="Percent 24 30" xfId="12295"/>
    <cellStyle name="Percent 24 31" xfId="12296"/>
    <cellStyle name="Percent 24 32" xfId="12297"/>
    <cellStyle name="Percent 24 33" xfId="12298"/>
    <cellStyle name="Percent 24 34" xfId="12299"/>
    <cellStyle name="Percent 24 35" xfId="12300"/>
    <cellStyle name="Percent 24 36" xfId="12301"/>
    <cellStyle name="Percent 24 37" xfId="12302"/>
    <cellStyle name="Percent 24 38" xfId="12303"/>
    <cellStyle name="Percent 24 39" xfId="12304"/>
    <cellStyle name="Percent 24 4" xfId="12305"/>
    <cellStyle name="Percent 24 40" xfId="12306"/>
    <cellStyle name="Percent 24 41" xfId="12307"/>
    <cellStyle name="Percent 24 42" xfId="12308"/>
    <cellStyle name="Percent 24 43" xfId="12309"/>
    <cellStyle name="Percent 24 44" xfId="12310"/>
    <cellStyle name="Percent 24 45" xfId="12311"/>
    <cellStyle name="Percent 24 46" xfId="12312"/>
    <cellStyle name="Percent 24 47" xfId="12313"/>
    <cellStyle name="Percent 24 48" xfId="12314"/>
    <cellStyle name="Percent 24 49" xfId="12315"/>
    <cellStyle name="Percent 24 5" xfId="12316"/>
    <cellStyle name="Percent 24 50" xfId="12317"/>
    <cellStyle name="Percent 24 51" xfId="12318"/>
    <cellStyle name="Percent 24 52" xfId="12319"/>
    <cellStyle name="Percent 24 53" xfId="12320"/>
    <cellStyle name="Percent 24 54" xfId="12321"/>
    <cellStyle name="Percent 24 55" xfId="12322"/>
    <cellStyle name="Percent 24 56" xfId="12323"/>
    <cellStyle name="Percent 24 57" xfId="12324"/>
    <cellStyle name="Percent 24 58" xfId="12325"/>
    <cellStyle name="Percent 24 59" xfId="12326"/>
    <cellStyle name="Percent 24 6" xfId="12327"/>
    <cellStyle name="Percent 24 60" xfId="12328"/>
    <cellStyle name="Percent 24 61" xfId="12329"/>
    <cellStyle name="Percent 24 62" xfId="12330"/>
    <cellStyle name="Percent 24 63" xfId="12331"/>
    <cellStyle name="Percent 24 64" xfId="12332"/>
    <cellStyle name="Percent 24 65" xfId="12333"/>
    <cellStyle name="Percent 24 66" xfId="12334"/>
    <cellStyle name="Percent 24 67" xfId="12335"/>
    <cellStyle name="Percent 24 68" xfId="12336"/>
    <cellStyle name="Percent 24 69" xfId="12337"/>
    <cellStyle name="Percent 24 7" xfId="12338"/>
    <cellStyle name="Percent 24 70" xfId="12339"/>
    <cellStyle name="Percent 24 71" xfId="12340"/>
    <cellStyle name="Percent 24 72" xfId="12341"/>
    <cellStyle name="Percent 24 73" xfId="12342"/>
    <cellStyle name="Percent 24 74" xfId="12343"/>
    <cellStyle name="Percent 24 75" xfId="12344"/>
    <cellStyle name="Percent 24 76" xfId="12345"/>
    <cellStyle name="Percent 24 8" xfId="12346"/>
    <cellStyle name="Percent 24 9" xfId="12347"/>
    <cellStyle name="Percent 3" xfId="179"/>
    <cellStyle name="Percent 4" xfId="182"/>
    <cellStyle name="Percent 4 2" xfId="43449"/>
    <cellStyle name="Percent 5" xfId="185"/>
    <cellStyle name="Popis" xfId="43450"/>
    <cellStyle name="Pound" xfId="43451"/>
    <cellStyle name="PrePop Currency (0)" xfId="82"/>
    <cellStyle name="PrePop Currency (2)" xfId="83"/>
    <cellStyle name="PrePop Units (0)" xfId="84"/>
    <cellStyle name="PrePop Units (1)" xfId="85"/>
    <cellStyle name="PrePop Units (2)" xfId="86"/>
    <cellStyle name="Price List Descr" xfId="43452"/>
    <cellStyle name="Price List Descr Bold/Ital" xfId="43453"/>
    <cellStyle name="Price List Descr Italic" xfId="43454"/>
    <cellStyle name="Price List Disco Header" xfId="43455"/>
    <cellStyle name="Price List Heading 1" xfId="43456"/>
    <cellStyle name="Price List Heading-Main" xfId="43457"/>
    <cellStyle name="Price List Heading-P/L" xfId="43458"/>
    <cellStyle name="Price List P/N" xfId="43459"/>
    <cellStyle name="Price List Price" xfId="43460"/>
    <cellStyle name="Price List Repl Product" xfId="43461"/>
    <cellStyle name="Reset  - Style7" xfId="43318"/>
    <cellStyle name="RevList" xfId="43319"/>
    <cellStyle name="Rupees" xfId="87"/>
    <cellStyle name="Sledovaný hypertextový odkaz" xfId="43462"/>
    <cellStyle name="SPOl" xfId="43463"/>
    <cellStyle name="Standard_BS14" xfId="43464"/>
    <cellStyle name="Style 1" xfId="88"/>
    <cellStyle name="Style 1 10" xfId="12349"/>
    <cellStyle name="Style 1 11" xfId="12350"/>
    <cellStyle name="Style 1 12" xfId="12351"/>
    <cellStyle name="Style 1 13" xfId="12352"/>
    <cellStyle name="Style 1 14" xfId="12353"/>
    <cellStyle name="Style 1 15" xfId="12354"/>
    <cellStyle name="Style 1 16" xfId="12348"/>
    <cellStyle name="Style 1 17" xfId="18168"/>
    <cellStyle name="Style 1 18" xfId="43266"/>
    <cellStyle name="Style 1 2" xfId="100"/>
    <cellStyle name="Style 1 2 10" xfId="12356"/>
    <cellStyle name="Style 1 2 11" xfId="12355"/>
    <cellStyle name="Style 1 2 12" xfId="43276"/>
    <cellStyle name="Style 1 2 2" xfId="12357"/>
    <cellStyle name="Style 1 2 2 2" xfId="12358"/>
    <cellStyle name="Style 1 2 2 3" xfId="12359"/>
    <cellStyle name="Style 1 2 2 4" xfId="43267"/>
    <cellStyle name="Style 1 2 3" xfId="12360"/>
    <cellStyle name="Style 1 2 3 2" xfId="43335"/>
    <cellStyle name="Style 1 2 4" xfId="12361"/>
    <cellStyle name="Style 1 2 5" xfId="12362"/>
    <cellStyle name="Style 1 2 6" xfId="12363"/>
    <cellStyle name="Style 1 2 7" xfId="12364"/>
    <cellStyle name="Style 1 2 8" xfId="12365"/>
    <cellStyle name="Style 1 2 9" xfId="12366"/>
    <cellStyle name="Style 1 3" xfId="237"/>
    <cellStyle name="Style 1 3 2" xfId="12367"/>
    <cellStyle name="Style 1 3 2 2" xfId="43574"/>
    <cellStyle name="Style 1 3 3" xfId="43320"/>
    <cellStyle name="Style 1 4" xfId="240"/>
    <cellStyle name="Style 1 4 2" xfId="12368"/>
    <cellStyle name="Style 1 5" xfId="243"/>
    <cellStyle name="Style 1 5 2" xfId="12369"/>
    <cellStyle name="Style 1 6" xfId="245"/>
    <cellStyle name="Style 1 6 2" xfId="12370"/>
    <cellStyle name="Style 1 7" xfId="250"/>
    <cellStyle name="Style 1 7 2" xfId="12371"/>
    <cellStyle name="Style 1 8" xfId="12372"/>
    <cellStyle name="Style 1 9" xfId="12373"/>
    <cellStyle name="Style 1_BOQ Interior &amp; Allied works" xfId="43575"/>
    <cellStyle name="Subtotal" xfId="43321"/>
    <cellStyle name="Table  - Style6" xfId="43322"/>
    <cellStyle name="Text Indent A" xfId="89"/>
    <cellStyle name="Text Indent B" xfId="90"/>
    <cellStyle name="Text Indent C" xfId="91"/>
    <cellStyle name="Times New Roman" xfId="43465"/>
    <cellStyle name="Title  - Style1" xfId="43323"/>
    <cellStyle name="Title 10" xfId="14924"/>
    <cellStyle name="Title 11" xfId="14877"/>
    <cellStyle name="Title 12" xfId="197"/>
    <cellStyle name="Title 13" xfId="43495"/>
    <cellStyle name="Title 2" xfId="92"/>
    <cellStyle name="Title 2 10" xfId="12376"/>
    <cellStyle name="Title 2 11" xfId="12377"/>
    <cellStyle name="Title 2 12" xfId="12378"/>
    <cellStyle name="Title 2 13" xfId="12379"/>
    <cellStyle name="Title 2 14" xfId="12380"/>
    <cellStyle name="Title 2 15" xfId="12381"/>
    <cellStyle name="Title 2 16" xfId="12382"/>
    <cellStyle name="Title 2 17" xfId="12383"/>
    <cellStyle name="Title 2 18" xfId="14925"/>
    <cellStyle name="Title 2 19" xfId="14876"/>
    <cellStyle name="Title 2 2" xfId="12375"/>
    <cellStyle name="Title 2 2 10" xfId="12384"/>
    <cellStyle name="Title 2 2 11" xfId="12385"/>
    <cellStyle name="Title 2 2 12" xfId="12386"/>
    <cellStyle name="Title 2 2 13" xfId="12387"/>
    <cellStyle name="Title 2 2 14" xfId="12388"/>
    <cellStyle name="Title 2 2 15" xfId="12389"/>
    <cellStyle name="Title 2 2 16" xfId="18170"/>
    <cellStyle name="Title 2 2 2" xfId="12390"/>
    <cellStyle name="Title 2 2 2 2" xfId="12391"/>
    <cellStyle name="Title 2 2 2 3" xfId="12392"/>
    <cellStyle name="Title 2 2 2 4" xfId="12393"/>
    <cellStyle name="Title 2 2 2 5" xfId="12394"/>
    <cellStyle name="Title 2 2 2 6" xfId="12395"/>
    <cellStyle name="Title 2 2 2 7" xfId="12396"/>
    <cellStyle name="Title 2 2 2 8" xfId="12397"/>
    <cellStyle name="Title 2 2 2 9" xfId="12398"/>
    <cellStyle name="Title 2 2 3" xfId="12399"/>
    <cellStyle name="Title 2 2 4" xfId="12400"/>
    <cellStyle name="Title 2 2 5" xfId="12401"/>
    <cellStyle name="Title 2 2 6" xfId="12402"/>
    <cellStyle name="Title 2 2 7" xfId="12403"/>
    <cellStyle name="Title 2 2 8" xfId="12404"/>
    <cellStyle name="Title 2 2 9" xfId="12405"/>
    <cellStyle name="Title 2 20" xfId="18169"/>
    <cellStyle name="Title 2 21" xfId="12374"/>
    <cellStyle name="Title 2 22" xfId="43229"/>
    <cellStyle name="Title 2 3" xfId="12406"/>
    <cellStyle name="Title 2 3 10" xfId="12407"/>
    <cellStyle name="Title 2 3 11" xfId="12408"/>
    <cellStyle name="Title 2 3 12" xfId="12409"/>
    <cellStyle name="Title 2 3 13" xfId="12410"/>
    <cellStyle name="Title 2 3 14" xfId="12411"/>
    <cellStyle name="Title 2 3 15" xfId="12412"/>
    <cellStyle name="Title 2 3 16" xfId="18171"/>
    <cellStyle name="Title 2 3 2" xfId="12413"/>
    <cellStyle name="Title 2 3 2 2" xfId="12414"/>
    <cellStyle name="Title 2 3 2 3" xfId="12415"/>
    <cellStyle name="Title 2 3 2 4" xfId="12416"/>
    <cellStyle name="Title 2 3 2 5" xfId="12417"/>
    <cellStyle name="Title 2 3 2 6" xfId="12418"/>
    <cellStyle name="Title 2 3 2 7" xfId="12419"/>
    <cellStyle name="Title 2 3 2 8" xfId="12420"/>
    <cellStyle name="Title 2 3 2 9" xfId="12421"/>
    <cellStyle name="Title 2 3 3" xfId="12422"/>
    <cellStyle name="Title 2 3 4" xfId="12423"/>
    <cellStyle name="Title 2 3 5" xfId="12424"/>
    <cellStyle name="Title 2 3 6" xfId="12425"/>
    <cellStyle name="Title 2 3 7" xfId="12426"/>
    <cellStyle name="Title 2 3 8" xfId="12427"/>
    <cellStyle name="Title 2 3 9" xfId="12428"/>
    <cellStyle name="Title 2 4" xfId="12429"/>
    <cellStyle name="Title 2 4 10" xfId="12430"/>
    <cellStyle name="Title 2 4 11" xfId="18172"/>
    <cellStyle name="Title 2 4 2" xfId="12431"/>
    <cellStyle name="Title 2 4 2 2" xfId="12432"/>
    <cellStyle name="Title 2 4 2 3" xfId="12433"/>
    <cellStyle name="Title 2 4 3" xfId="12434"/>
    <cellStyle name="Title 2 4 4" xfId="12435"/>
    <cellStyle name="Title 2 4 5" xfId="12436"/>
    <cellStyle name="Title 2 4 6" xfId="12437"/>
    <cellStyle name="Title 2 4 7" xfId="12438"/>
    <cellStyle name="Title 2 4 8" xfId="12439"/>
    <cellStyle name="Title 2 4 9" xfId="12440"/>
    <cellStyle name="Title 2 5" xfId="12441"/>
    <cellStyle name="Title 2 5 2" xfId="18173"/>
    <cellStyle name="Title 2 6" xfId="12442"/>
    <cellStyle name="Title 2 6 2" xfId="18174"/>
    <cellStyle name="Title 2 7" xfId="12443"/>
    <cellStyle name="Title 2 8" xfId="12444"/>
    <cellStyle name="Title 2 9" xfId="12445"/>
    <cellStyle name="Title 3" xfId="12446"/>
    <cellStyle name="Title 3 10" xfId="12447"/>
    <cellStyle name="Title 3 11" xfId="12448"/>
    <cellStyle name="Title 3 12" xfId="12449"/>
    <cellStyle name="Title 3 13" xfId="12450"/>
    <cellStyle name="Title 3 14" xfId="12451"/>
    <cellStyle name="Title 3 15" xfId="12452"/>
    <cellStyle name="Title 3 16" xfId="12453"/>
    <cellStyle name="Title 3 17" xfId="12454"/>
    <cellStyle name="Title 3 18" xfId="18175"/>
    <cellStyle name="Title 3 2" xfId="12455"/>
    <cellStyle name="Title 3 2 10" xfId="12456"/>
    <cellStyle name="Title 3 2 11" xfId="12457"/>
    <cellStyle name="Title 3 2 12" xfId="12458"/>
    <cellStyle name="Title 3 2 13" xfId="12459"/>
    <cellStyle name="Title 3 2 14" xfId="12460"/>
    <cellStyle name="Title 3 2 15" xfId="12461"/>
    <cellStyle name="Title 3 2 16" xfId="18176"/>
    <cellStyle name="Title 3 2 2" xfId="12462"/>
    <cellStyle name="Title 3 2 2 2" xfId="12463"/>
    <cellStyle name="Title 3 2 2 3" xfId="12464"/>
    <cellStyle name="Title 3 2 2 4" xfId="12465"/>
    <cellStyle name="Title 3 2 2 5" xfId="12466"/>
    <cellStyle name="Title 3 2 2 6" xfId="12467"/>
    <cellStyle name="Title 3 2 2 7" xfId="12468"/>
    <cellStyle name="Title 3 2 2 8" xfId="12469"/>
    <cellStyle name="Title 3 2 2 9" xfId="12470"/>
    <cellStyle name="Title 3 2 3" xfId="12471"/>
    <cellStyle name="Title 3 2 4" xfId="12472"/>
    <cellStyle name="Title 3 2 5" xfId="12473"/>
    <cellStyle name="Title 3 2 6" xfId="12474"/>
    <cellStyle name="Title 3 2 7" xfId="12475"/>
    <cellStyle name="Title 3 2 8" xfId="12476"/>
    <cellStyle name="Title 3 2 9" xfId="12477"/>
    <cellStyle name="Title 3 3" xfId="12478"/>
    <cellStyle name="Title 3 3 10" xfId="12479"/>
    <cellStyle name="Title 3 3 11" xfId="12480"/>
    <cellStyle name="Title 3 3 12" xfId="12481"/>
    <cellStyle name="Title 3 3 13" xfId="12482"/>
    <cellStyle name="Title 3 3 14" xfId="12483"/>
    <cellStyle name="Title 3 3 15" xfId="12484"/>
    <cellStyle name="Title 3 3 16" xfId="18177"/>
    <cellStyle name="Title 3 3 2" xfId="12485"/>
    <cellStyle name="Title 3 3 2 2" xfId="12486"/>
    <cellStyle name="Title 3 3 2 3" xfId="12487"/>
    <cellStyle name="Title 3 3 2 4" xfId="12488"/>
    <cellStyle name="Title 3 3 2 5" xfId="12489"/>
    <cellStyle name="Title 3 3 2 6" xfId="12490"/>
    <cellStyle name="Title 3 3 2 7" xfId="12491"/>
    <cellStyle name="Title 3 3 2 8" xfId="12492"/>
    <cellStyle name="Title 3 3 2 9" xfId="12493"/>
    <cellStyle name="Title 3 3 3" xfId="12494"/>
    <cellStyle name="Title 3 3 4" xfId="12495"/>
    <cellStyle name="Title 3 3 5" xfId="12496"/>
    <cellStyle name="Title 3 3 6" xfId="12497"/>
    <cellStyle name="Title 3 3 7" xfId="12498"/>
    <cellStyle name="Title 3 3 8" xfId="12499"/>
    <cellStyle name="Title 3 3 9" xfId="12500"/>
    <cellStyle name="Title 3 4" xfId="12501"/>
    <cellStyle name="Title 3 4 10" xfId="12502"/>
    <cellStyle name="Title 3 4 11" xfId="18178"/>
    <cellStyle name="Title 3 4 2" xfId="12503"/>
    <cellStyle name="Title 3 4 2 2" xfId="12504"/>
    <cellStyle name="Title 3 4 2 3" xfId="12505"/>
    <cellStyle name="Title 3 4 3" xfId="12506"/>
    <cellStyle name="Title 3 4 4" xfId="12507"/>
    <cellStyle name="Title 3 4 5" xfId="12508"/>
    <cellStyle name="Title 3 4 6" xfId="12509"/>
    <cellStyle name="Title 3 4 7" xfId="12510"/>
    <cellStyle name="Title 3 4 8" xfId="12511"/>
    <cellStyle name="Title 3 4 9" xfId="12512"/>
    <cellStyle name="Title 3 5" xfId="12513"/>
    <cellStyle name="Title 3 5 2" xfId="18179"/>
    <cellStyle name="Title 3 6" xfId="12514"/>
    <cellStyle name="Title 3 6 2" xfId="18180"/>
    <cellStyle name="Title 3 7" xfId="12515"/>
    <cellStyle name="Title 3 8" xfId="12516"/>
    <cellStyle name="Title 3 9" xfId="12517"/>
    <cellStyle name="Title 4" xfId="12518"/>
    <cellStyle name="Title 4 10" xfId="12519"/>
    <cellStyle name="Title 4 11" xfId="12520"/>
    <cellStyle name="Title 4 12" xfId="12521"/>
    <cellStyle name="Title 4 13" xfId="12522"/>
    <cellStyle name="Title 4 14" xfId="12523"/>
    <cellStyle name="Title 4 15" xfId="12524"/>
    <cellStyle name="Title 4 16" xfId="12525"/>
    <cellStyle name="Title 4 17" xfId="12526"/>
    <cellStyle name="Title 4 18" xfId="18181"/>
    <cellStyle name="Title 4 2" xfId="12527"/>
    <cellStyle name="Title 4 2 10" xfId="12528"/>
    <cellStyle name="Title 4 2 11" xfId="12529"/>
    <cellStyle name="Title 4 2 12" xfId="12530"/>
    <cellStyle name="Title 4 2 13" xfId="12531"/>
    <cellStyle name="Title 4 2 14" xfId="12532"/>
    <cellStyle name="Title 4 2 15" xfId="12533"/>
    <cellStyle name="Title 4 2 16" xfId="18182"/>
    <cellStyle name="Title 4 2 2" xfId="12534"/>
    <cellStyle name="Title 4 2 2 2" xfId="12535"/>
    <cellStyle name="Title 4 2 2 3" xfId="12536"/>
    <cellStyle name="Title 4 2 2 4" xfId="12537"/>
    <cellStyle name="Title 4 2 2 5" xfId="12538"/>
    <cellStyle name="Title 4 2 2 6" xfId="12539"/>
    <cellStyle name="Title 4 2 2 7" xfId="12540"/>
    <cellStyle name="Title 4 2 2 8" xfId="12541"/>
    <cellStyle name="Title 4 2 2 9" xfId="12542"/>
    <cellStyle name="Title 4 2 3" xfId="12543"/>
    <cellStyle name="Title 4 2 4" xfId="12544"/>
    <cellStyle name="Title 4 2 5" xfId="12545"/>
    <cellStyle name="Title 4 2 6" xfId="12546"/>
    <cellStyle name="Title 4 2 7" xfId="12547"/>
    <cellStyle name="Title 4 2 8" xfId="12548"/>
    <cellStyle name="Title 4 2 9" xfId="12549"/>
    <cellStyle name="Title 4 3" xfId="12550"/>
    <cellStyle name="Title 4 3 10" xfId="12551"/>
    <cellStyle name="Title 4 3 11" xfId="12552"/>
    <cellStyle name="Title 4 3 12" xfId="12553"/>
    <cellStyle name="Title 4 3 13" xfId="12554"/>
    <cellStyle name="Title 4 3 14" xfId="12555"/>
    <cellStyle name="Title 4 3 15" xfId="12556"/>
    <cellStyle name="Title 4 3 16" xfId="18183"/>
    <cellStyle name="Title 4 3 2" xfId="12557"/>
    <cellStyle name="Title 4 3 2 2" xfId="12558"/>
    <cellStyle name="Title 4 3 2 3" xfId="12559"/>
    <cellStyle name="Title 4 3 2 4" xfId="12560"/>
    <cellStyle name="Title 4 3 2 5" xfId="12561"/>
    <cellStyle name="Title 4 3 2 6" xfId="12562"/>
    <cellStyle name="Title 4 3 2 7" xfId="12563"/>
    <cellStyle name="Title 4 3 2 8" xfId="12564"/>
    <cellStyle name="Title 4 3 2 9" xfId="12565"/>
    <cellStyle name="Title 4 3 3" xfId="12566"/>
    <cellStyle name="Title 4 3 4" xfId="12567"/>
    <cellStyle name="Title 4 3 5" xfId="12568"/>
    <cellStyle name="Title 4 3 6" xfId="12569"/>
    <cellStyle name="Title 4 3 7" xfId="12570"/>
    <cellStyle name="Title 4 3 8" xfId="12571"/>
    <cellStyle name="Title 4 3 9" xfId="12572"/>
    <cellStyle name="Title 4 4" xfId="12573"/>
    <cellStyle name="Title 4 4 10" xfId="12574"/>
    <cellStyle name="Title 4 4 11" xfId="18184"/>
    <cellStyle name="Title 4 4 2" xfId="12575"/>
    <cellStyle name="Title 4 4 2 2" xfId="12576"/>
    <cellStyle name="Title 4 4 2 3" xfId="12577"/>
    <cellStyle name="Title 4 4 3" xfId="12578"/>
    <cellStyle name="Title 4 4 4" xfId="12579"/>
    <cellStyle name="Title 4 4 5" xfId="12580"/>
    <cellStyle name="Title 4 4 6" xfId="12581"/>
    <cellStyle name="Title 4 4 7" xfId="12582"/>
    <cellStyle name="Title 4 4 8" xfId="12583"/>
    <cellStyle name="Title 4 4 9" xfId="12584"/>
    <cellStyle name="Title 4 5" xfId="12585"/>
    <cellStyle name="Title 4 5 2" xfId="18185"/>
    <cellStyle name="Title 4 6" xfId="12586"/>
    <cellStyle name="Title 4 6 2" xfId="18186"/>
    <cellStyle name="Title 4 7" xfId="12587"/>
    <cellStyle name="Title 4 8" xfId="12588"/>
    <cellStyle name="Title 4 9" xfId="12589"/>
    <cellStyle name="Title 5" xfId="12590"/>
    <cellStyle name="Title 5 10" xfId="12591"/>
    <cellStyle name="Title 5 11" xfId="12592"/>
    <cellStyle name="Title 5 12" xfId="12593"/>
    <cellStyle name="Title 5 13" xfId="12594"/>
    <cellStyle name="Title 5 14" xfId="12595"/>
    <cellStyle name="Title 5 15" xfId="12596"/>
    <cellStyle name="Title 5 16" xfId="12597"/>
    <cellStyle name="Title 5 17" xfId="12598"/>
    <cellStyle name="Title 5 18" xfId="18187"/>
    <cellStyle name="Title 5 2" xfId="12599"/>
    <cellStyle name="Title 5 2 10" xfId="12600"/>
    <cellStyle name="Title 5 2 11" xfId="12601"/>
    <cellStyle name="Title 5 2 12" xfId="12602"/>
    <cellStyle name="Title 5 2 13" xfId="12603"/>
    <cellStyle name="Title 5 2 14" xfId="12604"/>
    <cellStyle name="Title 5 2 15" xfId="12605"/>
    <cellStyle name="Title 5 2 16" xfId="18188"/>
    <cellStyle name="Title 5 2 2" xfId="12606"/>
    <cellStyle name="Title 5 2 2 2" xfId="12607"/>
    <cellStyle name="Title 5 2 2 3" xfId="12608"/>
    <cellStyle name="Title 5 2 2 4" xfId="12609"/>
    <cellStyle name="Title 5 2 2 5" xfId="12610"/>
    <cellStyle name="Title 5 2 2 6" xfId="12611"/>
    <cellStyle name="Title 5 2 2 7" xfId="12612"/>
    <cellStyle name="Title 5 2 2 8" xfId="12613"/>
    <cellStyle name="Title 5 2 2 9" xfId="12614"/>
    <cellStyle name="Title 5 2 3" xfId="12615"/>
    <cellStyle name="Title 5 2 4" xfId="12616"/>
    <cellStyle name="Title 5 2 5" xfId="12617"/>
    <cellStyle name="Title 5 2 6" xfId="12618"/>
    <cellStyle name="Title 5 2 7" xfId="12619"/>
    <cellStyle name="Title 5 2 8" xfId="12620"/>
    <cellStyle name="Title 5 2 9" xfId="12621"/>
    <cellStyle name="Title 5 3" xfId="12622"/>
    <cellStyle name="Title 5 3 10" xfId="12623"/>
    <cellStyle name="Title 5 3 11" xfId="12624"/>
    <cellStyle name="Title 5 3 12" xfId="12625"/>
    <cellStyle name="Title 5 3 13" xfId="12626"/>
    <cellStyle name="Title 5 3 14" xfId="12627"/>
    <cellStyle name="Title 5 3 15" xfId="12628"/>
    <cellStyle name="Title 5 3 16" xfId="18189"/>
    <cellStyle name="Title 5 3 2" xfId="12629"/>
    <cellStyle name="Title 5 3 2 2" xfId="12630"/>
    <cellStyle name="Title 5 3 2 3" xfId="12631"/>
    <cellStyle name="Title 5 3 2 4" xfId="12632"/>
    <cellStyle name="Title 5 3 2 5" xfId="12633"/>
    <cellStyle name="Title 5 3 2 6" xfId="12634"/>
    <cellStyle name="Title 5 3 2 7" xfId="12635"/>
    <cellStyle name="Title 5 3 2 8" xfId="12636"/>
    <cellStyle name="Title 5 3 2 9" xfId="12637"/>
    <cellStyle name="Title 5 3 3" xfId="12638"/>
    <cellStyle name="Title 5 3 4" xfId="12639"/>
    <cellStyle name="Title 5 3 5" xfId="12640"/>
    <cellStyle name="Title 5 3 6" xfId="12641"/>
    <cellStyle name="Title 5 3 7" xfId="12642"/>
    <cellStyle name="Title 5 3 8" xfId="12643"/>
    <cellStyle name="Title 5 3 9" xfId="12644"/>
    <cellStyle name="Title 5 4" xfId="12645"/>
    <cellStyle name="Title 5 4 10" xfId="12646"/>
    <cellStyle name="Title 5 4 11" xfId="18190"/>
    <cellStyle name="Title 5 4 2" xfId="12647"/>
    <cellStyle name="Title 5 4 2 2" xfId="12648"/>
    <cellStyle name="Title 5 4 2 3" xfId="12649"/>
    <cellStyle name="Title 5 4 3" xfId="12650"/>
    <cellStyle name="Title 5 4 4" xfId="12651"/>
    <cellStyle name="Title 5 4 5" xfId="12652"/>
    <cellStyle name="Title 5 4 6" xfId="12653"/>
    <cellStyle name="Title 5 4 7" xfId="12654"/>
    <cellStyle name="Title 5 4 8" xfId="12655"/>
    <cellStyle name="Title 5 4 9" xfId="12656"/>
    <cellStyle name="Title 5 5" xfId="12657"/>
    <cellStyle name="Title 5 5 2" xfId="18191"/>
    <cellStyle name="Title 5 6" xfId="12658"/>
    <cellStyle name="Title 5 6 2" xfId="18192"/>
    <cellStyle name="Title 5 7" xfId="12659"/>
    <cellStyle name="Title 5 8" xfId="12660"/>
    <cellStyle name="Title 5 9" xfId="12661"/>
    <cellStyle name="Title 6" xfId="12662"/>
    <cellStyle name="Title 6 10" xfId="12663"/>
    <cellStyle name="Title 6 11" xfId="12664"/>
    <cellStyle name="Title 6 12" xfId="12665"/>
    <cellStyle name="Title 6 13" xfId="12666"/>
    <cellStyle name="Title 6 14" xfId="12667"/>
    <cellStyle name="Title 6 15" xfId="12668"/>
    <cellStyle name="Title 6 16" xfId="12669"/>
    <cellStyle name="Title 6 17" xfId="12670"/>
    <cellStyle name="Title 6 18" xfId="18193"/>
    <cellStyle name="Title 6 2" xfId="12671"/>
    <cellStyle name="Title 6 2 10" xfId="12672"/>
    <cellStyle name="Title 6 2 11" xfId="12673"/>
    <cellStyle name="Title 6 2 12" xfId="12674"/>
    <cellStyle name="Title 6 2 13" xfId="12675"/>
    <cellStyle name="Title 6 2 14" xfId="12676"/>
    <cellStyle name="Title 6 2 15" xfId="12677"/>
    <cellStyle name="Title 6 2 16" xfId="18194"/>
    <cellStyle name="Title 6 2 2" xfId="12678"/>
    <cellStyle name="Title 6 2 2 2" xfId="12679"/>
    <cellStyle name="Title 6 2 2 3" xfId="12680"/>
    <cellStyle name="Title 6 2 2 4" xfId="12681"/>
    <cellStyle name="Title 6 2 2 5" xfId="12682"/>
    <cellStyle name="Title 6 2 2 6" xfId="12683"/>
    <cellStyle name="Title 6 2 2 7" xfId="12684"/>
    <cellStyle name="Title 6 2 2 8" xfId="12685"/>
    <cellStyle name="Title 6 2 2 9" xfId="12686"/>
    <cellStyle name="Title 6 2 3" xfId="12687"/>
    <cellStyle name="Title 6 2 4" xfId="12688"/>
    <cellStyle name="Title 6 2 5" xfId="12689"/>
    <cellStyle name="Title 6 2 6" xfId="12690"/>
    <cellStyle name="Title 6 2 7" xfId="12691"/>
    <cellStyle name="Title 6 2 8" xfId="12692"/>
    <cellStyle name="Title 6 2 9" xfId="12693"/>
    <cellStyle name="Title 6 3" xfId="12694"/>
    <cellStyle name="Title 6 3 10" xfId="12695"/>
    <cellStyle name="Title 6 3 11" xfId="12696"/>
    <cellStyle name="Title 6 3 12" xfId="12697"/>
    <cellStyle name="Title 6 3 13" xfId="12698"/>
    <cellStyle name="Title 6 3 14" xfId="12699"/>
    <cellStyle name="Title 6 3 15" xfId="12700"/>
    <cellStyle name="Title 6 3 16" xfId="18195"/>
    <cellStyle name="Title 6 3 2" xfId="12701"/>
    <cellStyle name="Title 6 3 2 2" xfId="12702"/>
    <cellStyle name="Title 6 3 2 3" xfId="12703"/>
    <cellStyle name="Title 6 3 2 4" xfId="12704"/>
    <cellStyle name="Title 6 3 2 5" xfId="12705"/>
    <cellStyle name="Title 6 3 2 6" xfId="12706"/>
    <cellStyle name="Title 6 3 2 7" xfId="12707"/>
    <cellStyle name="Title 6 3 2 8" xfId="12708"/>
    <cellStyle name="Title 6 3 2 9" xfId="12709"/>
    <cellStyle name="Title 6 3 3" xfId="12710"/>
    <cellStyle name="Title 6 3 4" xfId="12711"/>
    <cellStyle name="Title 6 3 5" xfId="12712"/>
    <cellStyle name="Title 6 3 6" xfId="12713"/>
    <cellStyle name="Title 6 3 7" xfId="12714"/>
    <cellStyle name="Title 6 3 8" xfId="12715"/>
    <cellStyle name="Title 6 3 9" xfId="12716"/>
    <cellStyle name="Title 6 4" xfId="12717"/>
    <cellStyle name="Title 6 4 10" xfId="12718"/>
    <cellStyle name="Title 6 4 11" xfId="18196"/>
    <cellStyle name="Title 6 4 2" xfId="12719"/>
    <cellStyle name="Title 6 4 2 2" xfId="12720"/>
    <cellStyle name="Title 6 4 2 3" xfId="12721"/>
    <cellStyle name="Title 6 4 3" xfId="12722"/>
    <cellStyle name="Title 6 4 4" xfId="12723"/>
    <cellStyle name="Title 6 4 5" xfId="12724"/>
    <cellStyle name="Title 6 4 6" xfId="12725"/>
    <cellStyle name="Title 6 4 7" xfId="12726"/>
    <cellStyle name="Title 6 4 8" xfId="12727"/>
    <cellStyle name="Title 6 4 9" xfId="12728"/>
    <cellStyle name="Title 6 5" xfId="12729"/>
    <cellStyle name="Title 6 5 2" xfId="18197"/>
    <cellStyle name="Title 6 6" xfId="12730"/>
    <cellStyle name="Title 6 6 2" xfId="18198"/>
    <cellStyle name="Title 6 7" xfId="12731"/>
    <cellStyle name="Title 6 8" xfId="12732"/>
    <cellStyle name="Title 6 9" xfId="12733"/>
    <cellStyle name="Title 7" xfId="12734"/>
    <cellStyle name="Title 7 10" xfId="12735"/>
    <cellStyle name="Title 7 11" xfId="12736"/>
    <cellStyle name="Title 7 12" xfId="12737"/>
    <cellStyle name="Title 7 13" xfId="12738"/>
    <cellStyle name="Title 7 14" xfId="12739"/>
    <cellStyle name="Title 7 15" xfId="12740"/>
    <cellStyle name="Title 7 16" xfId="12741"/>
    <cellStyle name="Title 7 17" xfId="12742"/>
    <cellStyle name="Title 7 18" xfId="18199"/>
    <cellStyle name="Title 7 2" xfId="12743"/>
    <cellStyle name="Title 7 2 10" xfId="12744"/>
    <cellStyle name="Title 7 2 11" xfId="12745"/>
    <cellStyle name="Title 7 2 12" xfId="12746"/>
    <cellStyle name="Title 7 2 13" xfId="12747"/>
    <cellStyle name="Title 7 2 14" xfId="12748"/>
    <cellStyle name="Title 7 2 15" xfId="12749"/>
    <cellStyle name="Title 7 2 16" xfId="18200"/>
    <cellStyle name="Title 7 2 2" xfId="12750"/>
    <cellStyle name="Title 7 2 2 2" xfId="12751"/>
    <cellStyle name="Title 7 2 2 3" xfId="12752"/>
    <cellStyle name="Title 7 2 2 4" xfId="12753"/>
    <cellStyle name="Title 7 2 2 5" xfId="12754"/>
    <cellStyle name="Title 7 2 2 6" xfId="12755"/>
    <cellStyle name="Title 7 2 2 7" xfId="12756"/>
    <cellStyle name="Title 7 2 2 8" xfId="12757"/>
    <cellStyle name="Title 7 2 2 9" xfId="12758"/>
    <cellStyle name="Title 7 2 3" xfId="12759"/>
    <cellStyle name="Title 7 2 4" xfId="12760"/>
    <cellStyle name="Title 7 2 5" xfId="12761"/>
    <cellStyle name="Title 7 2 6" xfId="12762"/>
    <cellStyle name="Title 7 2 7" xfId="12763"/>
    <cellStyle name="Title 7 2 8" xfId="12764"/>
    <cellStyle name="Title 7 2 9" xfId="12765"/>
    <cellStyle name="Title 7 3" xfId="12766"/>
    <cellStyle name="Title 7 3 10" xfId="12767"/>
    <cellStyle name="Title 7 3 11" xfId="12768"/>
    <cellStyle name="Title 7 3 12" xfId="12769"/>
    <cellStyle name="Title 7 3 13" xfId="12770"/>
    <cellStyle name="Title 7 3 14" xfId="12771"/>
    <cellStyle name="Title 7 3 15" xfId="12772"/>
    <cellStyle name="Title 7 3 16" xfId="18201"/>
    <cellStyle name="Title 7 3 2" xfId="12773"/>
    <cellStyle name="Title 7 3 2 2" xfId="12774"/>
    <cellStyle name="Title 7 3 2 3" xfId="12775"/>
    <cellStyle name="Title 7 3 2 4" xfId="12776"/>
    <cellStyle name="Title 7 3 2 5" xfId="12777"/>
    <cellStyle name="Title 7 3 2 6" xfId="12778"/>
    <cellStyle name="Title 7 3 2 7" xfId="12779"/>
    <cellStyle name="Title 7 3 2 8" xfId="12780"/>
    <cellStyle name="Title 7 3 2 9" xfId="12781"/>
    <cellStyle name="Title 7 3 3" xfId="12782"/>
    <cellStyle name="Title 7 3 4" xfId="12783"/>
    <cellStyle name="Title 7 3 5" xfId="12784"/>
    <cellStyle name="Title 7 3 6" xfId="12785"/>
    <cellStyle name="Title 7 3 7" xfId="12786"/>
    <cellStyle name="Title 7 3 8" xfId="12787"/>
    <cellStyle name="Title 7 3 9" xfId="12788"/>
    <cellStyle name="Title 7 4" xfId="12789"/>
    <cellStyle name="Title 7 4 10" xfId="12790"/>
    <cellStyle name="Title 7 4 11" xfId="18202"/>
    <cellStyle name="Title 7 4 2" xfId="12791"/>
    <cellStyle name="Title 7 4 2 2" xfId="12792"/>
    <cellStyle name="Title 7 4 2 3" xfId="12793"/>
    <cellStyle name="Title 7 4 3" xfId="12794"/>
    <cellStyle name="Title 7 4 4" xfId="12795"/>
    <cellStyle name="Title 7 4 5" xfId="12796"/>
    <cellStyle name="Title 7 4 6" xfId="12797"/>
    <cellStyle name="Title 7 4 7" xfId="12798"/>
    <cellStyle name="Title 7 4 8" xfId="12799"/>
    <cellStyle name="Title 7 4 9" xfId="12800"/>
    <cellStyle name="Title 7 5" xfId="12801"/>
    <cellStyle name="Title 7 5 2" xfId="18203"/>
    <cellStyle name="Title 7 6" xfId="12802"/>
    <cellStyle name="Title 7 6 2" xfId="18204"/>
    <cellStyle name="Title 7 7" xfId="12803"/>
    <cellStyle name="Title 7 8" xfId="12804"/>
    <cellStyle name="Title 7 9" xfId="12805"/>
    <cellStyle name="Title 8" xfId="12806"/>
    <cellStyle name="Title 8 10" xfId="12807"/>
    <cellStyle name="Title 8 11" xfId="12808"/>
    <cellStyle name="Title 8 12" xfId="12809"/>
    <cellStyle name="Title 8 13" xfId="12810"/>
    <cellStyle name="Title 8 14" xfId="12811"/>
    <cellStyle name="Title 8 15" xfId="12812"/>
    <cellStyle name="Title 8 16" xfId="12813"/>
    <cellStyle name="Title 8 17" xfId="12814"/>
    <cellStyle name="Title 8 18" xfId="18205"/>
    <cellStyle name="Title 8 2" xfId="12815"/>
    <cellStyle name="Title 8 2 10" xfId="12816"/>
    <cellStyle name="Title 8 2 11" xfId="12817"/>
    <cellStyle name="Title 8 2 12" xfId="12818"/>
    <cellStyle name="Title 8 2 13" xfId="12819"/>
    <cellStyle name="Title 8 2 14" xfId="12820"/>
    <cellStyle name="Title 8 2 15" xfId="12821"/>
    <cellStyle name="Title 8 2 16" xfId="18206"/>
    <cellStyle name="Title 8 2 2" xfId="12822"/>
    <cellStyle name="Title 8 2 2 2" xfId="12823"/>
    <cellStyle name="Title 8 2 2 3" xfId="12824"/>
    <cellStyle name="Title 8 2 2 4" xfId="12825"/>
    <cellStyle name="Title 8 2 2 5" xfId="12826"/>
    <cellStyle name="Title 8 2 2 6" xfId="12827"/>
    <cellStyle name="Title 8 2 2 7" xfId="12828"/>
    <cellStyle name="Title 8 2 2 8" xfId="12829"/>
    <cellStyle name="Title 8 2 2 9" xfId="12830"/>
    <cellStyle name="Title 8 2 3" xfId="12831"/>
    <cellStyle name="Title 8 2 4" xfId="12832"/>
    <cellStyle name="Title 8 2 5" xfId="12833"/>
    <cellStyle name="Title 8 2 6" xfId="12834"/>
    <cellStyle name="Title 8 2 7" xfId="12835"/>
    <cellStyle name="Title 8 2 8" xfId="12836"/>
    <cellStyle name="Title 8 2 9" xfId="12837"/>
    <cellStyle name="Title 8 3" xfId="12838"/>
    <cellStyle name="Title 8 3 10" xfId="12839"/>
    <cellStyle name="Title 8 3 11" xfId="12840"/>
    <cellStyle name="Title 8 3 12" xfId="12841"/>
    <cellStyle name="Title 8 3 13" xfId="12842"/>
    <cellStyle name="Title 8 3 14" xfId="12843"/>
    <cellStyle name="Title 8 3 15" xfId="12844"/>
    <cellStyle name="Title 8 3 16" xfId="18207"/>
    <cellStyle name="Title 8 3 2" xfId="12845"/>
    <cellStyle name="Title 8 3 2 2" xfId="12846"/>
    <cellStyle name="Title 8 3 2 3" xfId="12847"/>
    <cellStyle name="Title 8 3 2 4" xfId="12848"/>
    <cellStyle name="Title 8 3 2 5" xfId="12849"/>
    <cellStyle name="Title 8 3 2 6" xfId="12850"/>
    <cellStyle name="Title 8 3 2 7" xfId="12851"/>
    <cellStyle name="Title 8 3 2 8" xfId="12852"/>
    <cellStyle name="Title 8 3 2 9" xfId="12853"/>
    <cellStyle name="Title 8 3 3" xfId="12854"/>
    <cellStyle name="Title 8 3 4" xfId="12855"/>
    <cellStyle name="Title 8 3 5" xfId="12856"/>
    <cellStyle name="Title 8 3 6" xfId="12857"/>
    <cellStyle name="Title 8 3 7" xfId="12858"/>
    <cellStyle name="Title 8 3 8" xfId="12859"/>
    <cellStyle name="Title 8 3 9" xfId="12860"/>
    <cellStyle name="Title 8 4" xfId="12861"/>
    <cellStyle name="Title 8 4 10" xfId="12862"/>
    <cellStyle name="Title 8 4 11" xfId="18208"/>
    <cellStyle name="Title 8 4 2" xfId="12863"/>
    <cellStyle name="Title 8 4 2 2" xfId="12864"/>
    <cellStyle name="Title 8 4 2 3" xfId="12865"/>
    <cellStyle name="Title 8 4 3" xfId="12866"/>
    <cellStyle name="Title 8 4 4" xfId="12867"/>
    <cellStyle name="Title 8 4 5" xfId="12868"/>
    <cellStyle name="Title 8 4 6" xfId="12869"/>
    <cellStyle name="Title 8 4 7" xfId="12870"/>
    <cellStyle name="Title 8 4 8" xfId="12871"/>
    <cellStyle name="Title 8 4 9" xfId="12872"/>
    <cellStyle name="Title 8 5" xfId="12873"/>
    <cellStyle name="Title 8 5 2" xfId="18209"/>
    <cellStyle name="Title 8 6" xfId="12874"/>
    <cellStyle name="Title 8 6 2" xfId="18210"/>
    <cellStyle name="Title 8 7" xfId="12875"/>
    <cellStyle name="Title 8 8" xfId="12876"/>
    <cellStyle name="Title 8 9" xfId="12877"/>
    <cellStyle name="Title 9" xfId="12878"/>
    <cellStyle name="Title 9 10" xfId="12879"/>
    <cellStyle name="Title 9 11" xfId="12880"/>
    <cellStyle name="Title 9 12" xfId="12881"/>
    <cellStyle name="Title 9 13" xfId="12882"/>
    <cellStyle name="Title 9 14" xfId="12883"/>
    <cellStyle name="Title 9 15" xfId="12884"/>
    <cellStyle name="Title 9 16" xfId="12885"/>
    <cellStyle name="Title 9 17" xfId="12886"/>
    <cellStyle name="Title 9 18" xfId="18211"/>
    <cellStyle name="Title 9 2" xfId="12887"/>
    <cellStyle name="Title 9 2 10" xfId="12888"/>
    <cellStyle name="Title 9 2 11" xfId="12889"/>
    <cellStyle name="Title 9 2 12" xfId="12890"/>
    <cellStyle name="Title 9 2 13" xfId="12891"/>
    <cellStyle name="Title 9 2 14" xfId="12892"/>
    <cellStyle name="Title 9 2 15" xfId="12893"/>
    <cellStyle name="Title 9 2 16" xfId="18212"/>
    <cellStyle name="Title 9 2 2" xfId="12894"/>
    <cellStyle name="Title 9 2 2 2" xfId="12895"/>
    <cellStyle name="Title 9 2 2 3" xfId="12896"/>
    <cellStyle name="Title 9 2 2 4" xfId="12897"/>
    <cellStyle name="Title 9 2 2 5" xfId="12898"/>
    <cellStyle name="Title 9 2 2 6" xfId="12899"/>
    <cellStyle name="Title 9 2 2 7" xfId="12900"/>
    <cellStyle name="Title 9 2 2 8" xfId="12901"/>
    <cellStyle name="Title 9 2 2 9" xfId="12902"/>
    <cellStyle name="Title 9 2 3" xfId="12903"/>
    <cellStyle name="Title 9 2 4" xfId="12904"/>
    <cellStyle name="Title 9 2 5" xfId="12905"/>
    <cellStyle name="Title 9 2 6" xfId="12906"/>
    <cellStyle name="Title 9 2 7" xfId="12907"/>
    <cellStyle name="Title 9 2 8" xfId="12908"/>
    <cellStyle name="Title 9 2 9" xfId="12909"/>
    <cellStyle name="Title 9 3" xfId="12910"/>
    <cellStyle name="Title 9 3 10" xfId="12911"/>
    <cellStyle name="Title 9 3 11" xfId="12912"/>
    <cellStyle name="Title 9 3 12" xfId="12913"/>
    <cellStyle name="Title 9 3 13" xfId="12914"/>
    <cellStyle name="Title 9 3 14" xfId="12915"/>
    <cellStyle name="Title 9 3 15" xfId="12916"/>
    <cellStyle name="Title 9 3 16" xfId="18213"/>
    <cellStyle name="Title 9 3 2" xfId="12917"/>
    <cellStyle name="Title 9 3 2 2" xfId="12918"/>
    <cellStyle name="Title 9 3 2 3" xfId="12919"/>
    <cellStyle name="Title 9 3 2 4" xfId="12920"/>
    <cellStyle name="Title 9 3 2 5" xfId="12921"/>
    <cellStyle name="Title 9 3 2 6" xfId="12922"/>
    <cellStyle name="Title 9 3 2 7" xfId="12923"/>
    <cellStyle name="Title 9 3 2 8" xfId="12924"/>
    <cellStyle name="Title 9 3 2 9" xfId="12925"/>
    <cellStyle name="Title 9 3 3" xfId="12926"/>
    <cellStyle name="Title 9 3 4" xfId="12927"/>
    <cellStyle name="Title 9 3 5" xfId="12928"/>
    <cellStyle name="Title 9 3 6" xfId="12929"/>
    <cellStyle name="Title 9 3 7" xfId="12930"/>
    <cellStyle name="Title 9 3 8" xfId="12931"/>
    <cellStyle name="Title 9 3 9" xfId="12932"/>
    <cellStyle name="Title 9 4" xfId="12933"/>
    <cellStyle name="Title 9 4 10" xfId="12934"/>
    <cellStyle name="Title 9 4 11" xfId="18214"/>
    <cellStyle name="Title 9 4 2" xfId="12935"/>
    <cellStyle name="Title 9 4 2 2" xfId="12936"/>
    <cellStyle name="Title 9 4 2 3" xfId="12937"/>
    <cellStyle name="Title 9 4 3" xfId="12938"/>
    <cellStyle name="Title 9 4 4" xfId="12939"/>
    <cellStyle name="Title 9 4 5" xfId="12940"/>
    <cellStyle name="Title 9 4 6" xfId="12941"/>
    <cellStyle name="Title 9 4 7" xfId="12942"/>
    <cellStyle name="Title 9 4 8" xfId="12943"/>
    <cellStyle name="Title 9 4 9" xfId="12944"/>
    <cellStyle name="Title 9 5" xfId="12945"/>
    <cellStyle name="Title 9 5 2" xfId="18215"/>
    <cellStyle name="Title 9 6" xfId="12946"/>
    <cellStyle name="Title 9 6 2" xfId="18216"/>
    <cellStyle name="Title 9 7" xfId="12947"/>
    <cellStyle name="Title 9 8" xfId="12948"/>
    <cellStyle name="Title 9 9" xfId="12949"/>
    <cellStyle name="Total" xfId="194" builtinId="25" customBuiltin="1"/>
    <cellStyle name="Total 10" xfId="14944"/>
    <cellStyle name="Total 11" xfId="14855"/>
    <cellStyle name="Total 2" xfId="93"/>
    <cellStyle name="Total 2 10" xfId="12952"/>
    <cellStyle name="Total 2 10 2" xfId="12953"/>
    <cellStyle name="Total 2 11" xfId="12954"/>
    <cellStyle name="Total 2 12" xfId="12955"/>
    <cellStyle name="Total 2 13" xfId="12956"/>
    <cellStyle name="Total 2 14" xfId="12957"/>
    <cellStyle name="Total 2 15" xfId="12958"/>
    <cellStyle name="Total 2 16" xfId="12959"/>
    <cellStyle name="Total 2 17" xfId="12960"/>
    <cellStyle name="Total 2 18" xfId="14945"/>
    <cellStyle name="Total 2 19" xfId="14854"/>
    <cellStyle name="Total 2 2" xfId="12951"/>
    <cellStyle name="Total 2 2 10" xfId="12961"/>
    <cellStyle name="Total 2 2 11" xfId="12962"/>
    <cellStyle name="Total 2 2 12" xfId="12963"/>
    <cellStyle name="Total 2 2 13" xfId="12964"/>
    <cellStyle name="Total 2 2 14" xfId="12965"/>
    <cellStyle name="Total 2 2 15" xfId="12966"/>
    <cellStyle name="Total 2 2 16" xfId="18218"/>
    <cellStyle name="Total 2 2 16 10" xfId="38605"/>
    <cellStyle name="Total 2 2 16 11" xfId="40972"/>
    <cellStyle name="Total 2 2 16 2" xfId="18506"/>
    <cellStyle name="Total 2 2 16 2 2" xfId="26440"/>
    <cellStyle name="Total 2 2 16 2 3" xfId="29012"/>
    <cellStyle name="Total 2 2 16 2 4" xfId="31454"/>
    <cellStyle name="Total 2 2 16 2 5" xfId="33858"/>
    <cellStyle name="Total 2 2 16 2 6" xfId="36135"/>
    <cellStyle name="Total 2 2 16 2 7" xfId="23341"/>
    <cellStyle name="Total 2 2 16 2 8" xfId="38692"/>
    <cellStyle name="Total 2 2 16 2 9" xfId="41051"/>
    <cellStyle name="Total 2 2 16 3" xfId="18644"/>
    <cellStyle name="Total 2 2 16 3 2" xfId="26578"/>
    <cellStyle name="Total 2 2 16 3 3" xfId="29150"/>
    <cellStyle name="Total 2 2 16 3 4" xfId="31592"/>
    <cellStyle name="Total 2 2 16 3 5" xfId="33996"/>
    <cellStyle name="Total 2 2 16 3 6" xfId="36254"/>
    <cellStyle name="Total 2 2 16 3 7" xfId="20897"/>
    <cellStyle name="Total 2 2 16 3 8" xfId="38830"/>
    <cellStyle name="Total 2 2 16 3 9" xfId="41189"/>
    <cellStyle name="Total 2 2 16 4" xfId="20613"/>
    <cellStyle name="Total 2 2 16 4 2" xfId="28547"/>
    <cellStyle name="Total 2 2 16 4 3" xfId="31104"/>
    <cellStyle name="Total 2 2 16 4 4" xfId="33546"/>
    <cellStyle name="Total 2 2 16 4 5" xfId="35949"/>
    <cellStyle name="Total 2 2 16 4 6" xfId="38108"/>
    <cellStyle name="Total 2 2 16 4 7" xfId="22372"/>
    <cellStyle name="Total 2 2 16 4 8" xfId="40780"/>
    <cellStyle name="Total 2 2 16 4 9" xfId="43138"/>
    <cellStyle name="Total 2 2 16 5" xfId="26185"/>
    <cellStyle name="Total 2 2 16 6" xfId="28865"/>
    <cellStyle name="Total 2 2 16 7" xfId="31320"/>
    <cellStyle name="Total 2 2 16 8" xfId="33744"/>
    <cellStyle name="Total 2 2 16 9" xfId="25688"/>
    <cellStyle name="Total 2 2 2" xfId="12967"/>
    <cellStyle name="Total 2 2 2 2" xfId="12968"/>
    <cellStyle name="Total 2 2 2 3" xfId="12969"/>
    <cellStyle name="Total 2 2 2 4" xfId="12970"/>
    <cellStyle name="Total 2 2 2 5" xfId="12971"/>
    <cellStyle name="Total 2 2 2 6" xfId="12972"/>
    <cellStyle name="Total 2 2 2 7" xfId="12973"/>
    <cellStyle name="Total 2 2 2 8" xfId="12974"/>
    <cellStyle name="Total 2 2 2 9" xfId="12975"/>
    <cellStyle name="Total 2 2 3" xfId="12976"/>
    <cellStyle name="Total 2 2 3 2" xfId="12977"/>
    <cellStyle name="Total 2 2 3 3" xfId="12978"/>
    <cellStyle name="Total 2 2 3 4" xfId="12979"/>
    <cellStyle name="Total 2 2 3 5" xfId="12980"/>
    <cellStyle name="Total 2 2 3 6" xfId="12981"/>
    <cellStyle name="Total 2 2 3 7" xfId="12982"/>
    <cellStyle name="Total 2 2 3 8" xfId="12983"/>
    <cellStyle name="Total 2 2 4" xfId="12984"/>
    <cellStyle name="Total 2 2 4 2" xfId="12985"/>
    <cellStyle name="Total 2 2 4 3" xfId="12986"/>
    <cellStyle name="Total 2 2 4 4" xfId="12987"/>
    <cellStyle name="Total 2 2 4 5" xfId="12988"/>
    <cellStyle name="Total 2 2 4 6" xfId="12989"/>
    <cellStyle name="Total 2 2 4 7" xfId="12990"/>
    <cellStyle name="Total 2 2 4 8" xfId="12991"/>
    <cellStyle name="Total 2 2 5" xfId="12992"/>
    <cellStyle name="Total 2 2 5 2" xfId="12993"/>
    <cellStyle name="Total 2 2 5 3" xfId="12994"/>
    <cellStyle name="Total 2 2 5 4" xfId="12995"/>
    <cellStyle name="Total 2 2 5 5" xfId="12996"/>
    <cellStyle name="Total 2 2 5 6" xfId="12997"/>
    <cellStyle name="Total 2 2 5 7" xfId="12998"/>
    <cellStyle name="Total 2 2 5 8" xfId="12999"/>
    <cellStyle name="Total 2 2 6" xfId="13000"/>
    <cellStyle name="Total 2 2 6 2" xfId="13001"/>
    <cellStyle name="Total 2 2 6 3" xfId="13002"/>
    <cellStyle name="Total 2 2 6 4" xfId="13003"/>
    <cellStyle name="Total 2 2 6 5" xfId="13004"/>
    <cellStyle name="Total 2 2 6 6" xfId="13005"/>
    <cellStyle name="Total 2 2 6 7" xfId="13006"/>
    <cellStyle name="Total 2 2 6 8" xfId="13007"/>
    <cellStyle name="Total 2 2 7" xfId="13008"/>
    <cellStyle name="Total 2 2 7 2" xfId="13009"/>
    <cellStyle name="Total 2 2 8" xfId="13010"/>
    <cellStyle name="Total 2 2 8 2" xfId="13011"/>
    <cellStyle name="Total 2 2 9" xfId="13012"/>
    <cellStyle name="Total 2 20" xfId="18217"/>
    <cellStyle name="Total 2 20 10" xfId="38604"/>
    <cellStyle name="Total 2 20 11" xfId="40971"/>
    <cellStyle name="Total 2 20 2" xfId="18507"/>
    <cellStyle name="Total 2 20 2 2" xfId="26441"/>
    <cellStyle name="Total 2 20 2 3" xfId="29013"/>
    <cellStyle name="Total 2 20 2 4" xfId="31455"/>
    <cellStyle name="Total 2 20 2 5" xfId="33859"/>
    <cellStyle name="Total 2 20 2 6" xfId="36136"/>
    <cellStyle name="Total 2 20 2 7" xfId="25335"/>
    <cellStyle name="Total 2 20 2 8" xfId="38693"/>
    <cellStyle name="Total 2 20 2 9" xfId="41052"/>
    <cellStyle name="Total 2 20 3" xfId="18846"/>
    <cellStyle name="Total 2 20 3 2" xfId="26780"/>
    <cellStyle name="Total 2 20 3 3" xfId="29352"/>
    <cellStyle name="Total 2 20 3 4" xfId="31794"/>
    <cellStyle name="Total 2 20 3 5" xfId="34198"/>
    <cellStyle name="Total 2 20 3 6" xfId="36450"/>
    <cellStyle name="Total 2 20 3 7" xfId="21549"/>
    <cellStyle name="Total 2 20 3 8" xfId="39032"/>
    <cellStyle name="Total 2 20 3 9" xfId="41391"/>
    <cellStyle name="Total 2 20 4" xfId="20612"/>
    <cellStyle name="Total 2 20 4 2" xfId="28546"/>
    <cellStyle name="Total 2 20 4 3" xfId="31103"/>
    <cellStyle name="Total 2 20 4 4" xfId="33545"/>
    <cellStyle name="Total 2 20 4 5" xfId="35948"/>
    <cellStyle name="Total 2 20 4 6" xfId="38107"/>
    <cellStyle name="Total 2 20 4 7" xfId="23064"/>
    <cellStyle name="Total 2 20 4 8" xfId="40779"/>
    <cellStyle name="Total 2 20 4 9" xfId="43137"/>
    <cellStyle name="Total 2 20 5" xfId="26184"/>
    <cellStyle name="Total 2 20 6" xfId="28864"/>
    <cellStyle name="Total 2 20 7" xfId="31319"/>
    <cellStyle name="Total 2 20 8" xfId="33743"/>
    <cellStyle name="Total 2 20 9" xfId="24655"/>
    <cellStyle name="Total 2 21" xfId="12950"/>
    <cellStyle name="Total 2 22" xfId="43268"/>
    <cellStyle name="Total 2 3" xfId="13013"/>
    <cellStyle name="Total 2 3 10" xfId="13014"/>
    <cellStyle name="Total 2 3 11" xfId="13015"/>
    <cellStyle name="Total 2 3 12" xfId="13016"/>
    <cellStyle name="Total 2 3 13" xfId="13017"/>
    <cellStyle name="Total 2 3 14" xfId="13018"/>
    <cellStyle name="Total 2 3 15" xfId="13019"/>
    <cellStyle name="Total 2 3 16" xfId="18219"/>
    <cellStyle name="Total 2 3 16 10" xfId="38606"/>
    <cellStyle name="Total 2 3 16 11" xfId="40973"/>
    <cellStyle name="Total 2 3 16 2" xfId="19908"/>
    <cellStyle name="Total 2 3 16 2 2" xfId="27842"/>
    <cellStyle name="Total 2 3 16 2 3" xfId="30413"/>
    <cellStyle name="Total 2 3 16 2 4" xfId="32855"/>
    <cellStyle name="Total 2 3 16 2 5" xfId="35259"/>
    <cellStyle name="Total 2 3 16 2 6" xfId="37492"/>
    <cellStyle name="Total 2 3 16 2 7" xfId="25080"/>
    <cellStyle name="Total 2 3 16 2 8" xfId="40093"/>
    <cellStyle name="Total 2 3 16 2 9" xfId="42452"/>
    <cellStyle name="Total 2 3 16 3" xfId="20265"/>
    <cellStyle name="Total 2 3 16 3 2" xfId="28199"/>
    <cellStyle name="Total 2 3 16 3 3" xfId="30770"/>
    <cellStyle name="Total 2 3 16 3 4" xfId="33212"/>
    <cellStyle name="Total 2 3 16 3 5" xfId="35616"/>
    <cellStyle name="Total 2 3 16 3 6" xfId="37824"/>
    <cellStyle name="Total 2 3 16 3 7" xfId="20845"/>
    <cellStyle name="Total 2 3 16 3 8" xfId="40450"/>
    <cellStyle name="Total 2 3 16 3 9" xfId="42809"/>
    <cellStyle name="Total 2 3 16 4" xfId="20614"/>
    <cellStyle name="Total 2 3 16 4 2" xfId="28548"/>
    <cellStyle name="Total 2 3 16 4 3" xfId="31105"/>
    <cellStyle name="Total 2 3 16 4 4" xfId="33547"/>
    <cellStyle name="Total 2 3 16 4 5" xfId="35950"/>
    <cellStyle name="Total 2 3 16 4 6" xfId="38109"/>
    <cellStyle name="Total 2 3 16 4 7" xfId="21080"/>
    <cellStyle name="Total 2 3 16 4 8" xfId="40781"/>
    <cellStyle name="Total 2 3 16 4 9" xfId="43139"/>
    <cellStyle name="Total 2 3 16 5" xfId="26186"/>
    <cellStyle name="Total 2 3 16 6" xfId="28866"/>
    <cellStyle name="Total 2 3 16 7" xfId="31321"/>
    <cellStyle name="Total 2 3 16 8" xfId="33745"/>
    <cellStyle name="Total 2 3 16 9" xfId="33792"/>
    <cellStyle name="Total 2 3 2" xfId="13020"/>
    <cellStyle name="Total 2 3 2 2" xfId="13021"/>
    <cellStyle name="Total 2 3 2 3" xfId="13022"/>
    <cellStyle name="Total 2 3 2 4" xfId="13023"/>
    <cellStyle name="Total 2 3 2 5" xfId="13024"/>
    <cellStyle name="Total 2 3 2 6" xfId="13025"/>
    <cellStyle name="Total 2 3 2 7" xfId="13026"/>
    <cellStyle name="Total 2 3 2 8" xfId="13027"/>
    <cellStyle name="Total 2 3 2 9" xfId="13028"/>
    <cellStyle name="Total 2 3 3" xfId="13029"/>
    <cellStyle name="Total 2 3 3 2" xfId="13030"/>
    <cellStyle name="Total 2 3 3 3" xfId="13031"/>
    <cellStyle name="Total 2 3 3 4" xfId="13032"/>
    <cellStyle name="Total 2 3 3 5" xfId="13033"/>
    <cellStyle name="Total 2 3 3 6" xfId="13034"/>
    <cellStyle name="Total 2 3 3 7" xfId="13035"/>
    <cellStyle name="Total 2 3 3 8" xfId="13036"/>
    <cellStyle name="Total 2 3 4" xfId="13037"/>
    <cellStyle name="Total 2 3 4 2" xfId="13038"/>
    <cellStyle name="Total 2 3 4 3" xfId="13039"/>
    <cellStyle name="Total 2 3 4 4" xfId="13040"/>
    <cellStyle name="Total 2 3 4 5" xfId="13041"/>
    <cellStyle name="Total 2 3 4 6" xfId="13042"/>
    <cellStyle name="Total 2 3 4 7" xfId="13043"/>
    <cellStyle name="Total 2 3 4 8" xfId="13044"/>
    <cellStyle name="Total 2 3 5" xfId="13045"/>
    <cellStyle name="Total 2 3 5 2" xfId="13046"/>
    <cellStyle name="Total 2 3 5 3" xfId="13047"/>
    <cellStyle name="Total 2 3 5 4" xfId="13048"/>
    <cellStyle name="Total 2 3 5 5" xfId="13049"/>
    <cellStyle name="Total 2 3 5 6" xfId="13050"/>
    <cellStyle name="Total 2 3 5 7" xfId="13051"/>
    <cellStyle name="Total 2 3 5 8" xfId="13052"/>
    <cellStyle name="Total 2 3 6" xfId="13053"/>
    <cellStyle name="Total 2 3 6 2" xfId="13054"/>
    <cellStyle name="Total 2 3 6 3" xfId="13055"/>
    <cellStyle name="Total 2 3 6 4" xfId="13056"/>
    <cellStyle name="Total 2 3 6 5" xfId="13057"/>
    <cellStyle name="Total 2 3 6 6" xfId="13058"/>
    <cellStyle name="Total 2 3 6 7" xfId="13059"/>
    <cellStyle name="Total 2 3 6 8" xfId="13060"/>
    <cellStyle name="Total 2 3 7" xfId="13061"/>
    <cellStyle name="Total 2 3 7 2" xfId="13062"/>
    <cellStyle name="Total 2 3 8" xfId="13063"/>
    <cellStyle name="Total 2 3 8 2" xfId="13064"/>
    <cellStyle name="Total 2 3 9" xfId="13065"/>
    <cellStyle name="Total 2 4" xfId="13066"/>
    <cellStyle name="Total 2 4 10" xfId="13067"/>
    <cellStyle name="Total 2 4 11" xfId="18220"/>
    <cellStyle name="Total 2 4 11 10" xfId="38607"/>
    <cellStyle name="Total 2 4 11 11" xfId="40974"/>
    <cellStyle name="Total 2 4 11 2" xfId="19923"/>
    <cellStyle name="Total 2 4 11 2 2" xfId="27857"/>
    <cellStyle name="Total 2 4 11 2 3" xfId="30428"/>
    <cellStyle name="Total 2 4 11 2 4" xfId="32870"/>
    <cellStyle name="Total 2 4 11 2 5" xfId="35274"/>
    <cellStyle name="Total 2 4 11 2 6" xfId="37507"/>
    <cellStyle name="Total 2 4 11 2 7" xfId="23983"/>
    <cellStyle name="Total 2 4 11 2 8" xfId="40108"/>
    <cellStyle name="Total 2 4 11 2 9" xfId="42467"/>
    <cellStyle name="Total 2 4 11 3" xfId="19730"/>
    <cellStyle name="Total 2 4 11 3 2" xfId="27664"/>
    <cellStyle name="Total 2 4 11 3 3" xfId="30236"/>
    <cellStyle name="Total 2 4 11 3 4" xfId="32678"/>
    <cellStyle name="Total 2 4 11 3 5" xfId="35082"/>
    <cellStyle name="Total 2 4 11 3 6" xfId="37327"/>
    <cellStyle name="Total 2 4 11 3 7" xfId="36092"/>
    <cellStyle name="Total 2 4 11 3 8" xfId="39916"/>
    <cellStyle name="Total 2 4 11 3 9" xfId="42275"/>
    <cellStyle name="Total 2 4 11 4" xfId="20615"/>
    <cellStyle name="Total 2 4 11 4 2" xfId="28549"/>
    <cellStyle name="Total 2 4 11 4 3" xfId="31106"/>
    <cellStyle name="Total 2 4 11 4 4" xfId="33548"/>
    <cellStyle name="Total 2 4 11 4 5" xfId="35951"/>
    <cellStyle name="Total 2 4 11 4 6" xfId="38110"/>
    <cellStyle name="Total 2 4 11 4 7" xfId="20944"/>
    <cellStyle name="Total 2 4 11 4 8" xfId="40782"/>
    <cellStyle name="Total 2 4 11 4 9" xfId="43140"/>
    <cellStyle name="Total 2 4 11 5" xfId="26187"/>
    <cellStyle name="Total 2 4 11 6" xfId="28867"/>
    <cellStyle name="Total 2 4 11 7" xfId="31322"/>
    <cellStyle name="Total 2 4 11 8" xfId="33746"/>
    <cellStyle name="Total 2 4 11 9" xfId="38422"/>
    <cellStyle name="Total 2 4 2" xfId="13068"/>
    <cellStyle name="Total 2 4 2 2" xfId="13069"/>
    <cellStyle name="Total 2 4 2 3" xfId="13070"/>
    <cellStyle name="Total 2 4 3" xfId="13071"/>
    <cellStyle name="Total 2 4 4" xfId="13072"/>
    <cellStyle name="Total 2 4 5" xfId="13073"/>
    <cellStyle name="Total 2 4 6" xfId="13074"/>
    <cellStyle name="Total 2 4 7" xfId="13075"/>
    <cellStyle name="Total 2 4 8" xfId="13076"/>
    <cellStyle name="Total 2 4 9" xfId="13077"/>
    <cellStyle name="Total 2 5" xfId="13078"/>
    <cellStyle name="Total 2 5 2" xfId="13079"/>
    <cellStyle name="Total 2 5 3" xfId="13080"/>
    <cellStyle name="Total 2 5 4" xfId="13081"/>
    <cellStyle name="Total 2 5 5" xfId="13082"/>
    <cellStyle name="Total 2 5 6" xfId="13083"/>
    <cellStyle name="Total 2 5 7" xfId="13084"/>
    <cellStyle name="Total 2 5 8" xfId="13085"/>
    <cellStyle name="Total 2 5 9" xfId="18221"/>
    <cellStyle name="Total 2 5 9 10" xfId="38608"/>
    <cellStyle name="Total 2 5 9 11" xfId="40975"/>
    <cellStyle name="Total 2 5 9 2" xfId="18505"/>
    <cellStyle name="Total 2 5 9 2 2" xfId="26439"/>
    <cellStyle name="Total 2 5 9 2 3" xfId="29011"/>
    <cellStyle name="Total 2 5 9 2 4" xfId="31453"/>
    <cellStyle name="Total 2 5 9 2 5" xfId="33857"/>
    <cellStyle name="Total 2 5 9 2 6" xfId="36134"/>
    <cellStyle name="Total 2 5 9 2 7" xfId="25703"/>
    <cellStyle name="Total 2 5 9 2 8" xfId="38691"/>
    <cellStyle name="Total 2 5 9 2 9" xfId="41050"/>
    <cellStyle name="Total 2 5 9 3" xfId="19732"/>
    <cellStyle name="Total 2 5 9 3 2" xfId="27666"/>
    <cellStyle name="Total 2 5 9 3 3" xfId="30238"/>
    <cellStyle name="Total 2 5 9 3 4" xfId="32680"/>
    <cellStyle name="Total 2 5 9 3 5" xfId="35084"/>
    <cellStyle name="Total 2 5 9 3 6" xfId="37329"/>
    <cellStyle name="Total 2 5 9 3 7" xfId="37968"/>
    <cellStyle name="Total 2 5 9 3 8" xfId="39918"/>
    <cellStyle name="Total 2 5 9 3 9" xfId="42277"/>
    <cellStyle name="Total 2 5 9 4" xfId="20616"/>
    <cellStyle name="Total 2 5 9 4 2" xfId="28550"/>
    <cellStyle name="Total 2 5 9 4 3" xfId="31107"/>
    <cellStyle name="Total 2 5 9 4 4" xfId="33549"/>
    <cellStyle name="Total 2 5 9 4 5" xfId="35952"/>
    <cellStyle name="Total 2 5 9 4 6" xfId="38111"/>
    <cellStyle name="Total 2 5 9 4 7" xfId="20863"/>
    <cellStyle name="Total 2 5 9 4 8" xfId="40783"/>
    <cellStyle name="Total 2 5 9 4 9" xfId="43141"/>
    <cellStyle name="Total 2 5 9 5" xfId="26188"/>
    <cellStyle name="Total 2 5 9 6" xfId="28868"/>
    <cellStyle name="Total 2 5 9 7" xfId="31323"/>
    <cellStyle name="Total 2 5 9 8" xfId="33747"/>
    <cellStyle name="Total 2 5 9 9" xfId="33815"/>
    <cellStyle name="Total 2 6" xfId="13086"/>
    <cellStyle name="Total 2 6 2" xfId="13087"/>
    <cellStyle name="Total 2 6 3" xfId="13088"/>
    <cellStyle name="Total 2 6 4" xfId="13089"/>
    <cellStyle name="Total 2 6 5" xfId="13090"/>
    <cellStyle name="Total 2 6 6" xfId="13091"/>
    <cellStyle name="Total 2 6 7" xfId="13092"/>
    <cellStyle name="Total 2 6 8" xfId="13093"/>
    <cellStyle name="Total 2 6 9" xfId="18222"/>
    <cellStyle name="Total 2 6 9 10" xfId="38609"/>
    <cellStyle name="Total 2 6 9 11" xfId="40976"/>
    <cellStyle name="Total 2 6 9 2" xfId="19922"/>
    <cellStyle name="Total 2 6 9 2 2" xfId="27856"/>
    <cellStyle name="Total 2 6 9 2 3" xfId="30427"/>
    <cellStyle name="Total 2 6 9 2 4" xfId="32869"/>
    <cellStyle name="Total 2 6 9 2 5" xfId="35273"/>
    <cellStyle name="Total 2 6 9 2 6" xfId="37506"/>
    <cellStyle name="Total 2 6 9 2 7" xfId="20808"/>
    <cellStyle name="Total 2 6 9 2 8" xfId="40107"/>
    <cellStyle name="Total 2 6 9 2 9" xfId="42466"/>
    <cellStyle name="Total 2 6 9 3" xfId="20270"/>
    <cellStyle name="Total 2 6 9 3 2" xfId="28204"/>
    <cellStyle name="Total 2 6 9 3 3" xfId="30775"/>
    <cellStyle name="Total 2 6 9 3 4" xfId="33217"/>
    <cellStyle name="Total 2 6 9 3 5" xfId="35621"/>
    <cellStyle name="Total 2 6 9 3 6" xfId="37829"/>
    <cellStyle name="Total 2 6 9 3 7" xfId="24386"/>
    <cellStyle name="Total 2 6 9 3 8" xfId="40455"/>
    <cellStyle name="Total 2 6 9 3 9" xfId="42814"/>
    <cellStyle name="Total 2 6 9 4" xfId="20617"/>
    <cellStyle name="Total 2 6 9 4 2" xfId="28551"/>
    <cellStyle name="Total 2 6 9 4 3" xfId="31108"/>
    <cellStyle name="Total 2 6 9 4 4" xfId="33550"/>
    <cellStyle name="Total 2 6 9 4 5" xfId="35953"/>
    <cellStyle name="Total 2 6 9 4 6" xfId="38112"/>
    <cellStyle name="Total 2 6 9 4 7" xfId="21246"/>
    <cellStyle name="Total 2 6 9 4 8" xfId="40784"/>
    <cellStyle name="Total 2 6 9 4 9" xfId="43142"/>
    <cellStyle name="Total 2 6 9 5" xfId="26189"/>
    <cellStyle name="Total 2 6 9 6" xfId="28869"/>
    <cellStyle name="Total 2 6 9 7" xfId="31324"/>
    <cellStyle name="Total 2 6 9 8" xfId="33748"/>
    <cellStyle name="Total 2 6 9 9" xfId="28969"/>
    <cellStyle name="Total 2 7" xfId="13094"/>
    <cellStyle name="Total 2 7 2" xfId="13095"/>
    <cellStyle name="Total 2 7 3" xfId="13096"/>
    <cellStyle name="Total 2 7 4" xfId="13097"/>
    <cellStyle name="Total 2 7 5" xfId="13098"/>
    <cellStyle name="Total 2 7 6" xfId="13099"/>
    <cellStyle name="Total 2 7 7" xfId="13100"/>
    <cellStyle name="Total 2 7 8" xfId="13101"/>
    <cellStyle name="Total 2 8" xfId="13102"/>
    <cellStyle name="Total 2 8 2" xfId="13103"/>
    <cellStyle name="Total 2 8 3" xfId="13104"/>
    <cellStyle name="Total 2 8 4" xfId="13105"/>
    <cellStyle name="Total 2 8 5" xfId="13106"/>
    <cellStyle name="Total 2 8 6" xfId="13107"/>
    <cellStyle name="Total 2 8 7" xfId="13108"/>
    <cellStyle name="Total 2 8 8" xfId="13109"/>
    <cellStyle name="Total 2 9" xfId="13110"/>
    <cellStyle name="Total 2 9 2" xfId="13111"/>
    <cellStyle name="Total 3" xfId="13112"/>
    <cellStyle name="Total 3 10" xfId="13113"/>
    <cellStyle name="Total 3 10 2" xfId="13114"/>
    <cellStyle name="Total 3 11" xfId="13115"/>
    <cellStyle name="Total 3 12" xfId="13116"/>
    <cellStyle name="Total 3 13" xfId="13117"/>
    <cellStyle name="Total 3 14" xfId="13118"/>
    <cellStyle name="Total 3 15" xfId="13119"/>
    <cellStyle name="Total 3 16" xfId="13120"/>
    <cellStyle name="Total 3 17" xfId="13121"/>
    <cellStyle name="Total 3 18" xfId="18223"/>
    <cellStyle name="Total 3 18 10" xfId="38610"/>
    <cellStyle name="Total 3 18 11" xfId="40977"/>
    <cellStyle name="Total 3 18 2" xfId="18504"/>
    <cellStyle name="Total 3 18 2 2" xfId="26438"/>
    <cellStyle name="Total 3 18 2 3" xfId="29010"/>
    <cellStyle name="Total 3 18 2 4" xfId="31452"/>
    <cellStyle name="Total 3 18 2 5" xfId="33856"/>
    <cellStyle name="Total 3 18 2 6" xfId="36133"/>
    <cellStyle name="Total 3 18 2 7" xfId="24213"/>
    <cellStyle name="Total 3 18 2 8" xfId="38690"/>
    <cellStyle name="Total 3 18 2 9" xfId="41049"/>
    <cellStyle name="Total 3 18 3" xfId="20055"/>
    <cellStyle name="Total 3 18 3 2" xfId="27989"/>
    <cellStyle name="Total 3 18 3 3" xfId="30560"/>
    <cellStyle name="Total 3 18 3 4" xfId="33002"/>
    <cellStyle name="Total 3 18 3 5" xfId="35406"/>
    <cellStyle name="Total 3 18 3 6" xfId="37619"/>
    <cellStyle name="Total 3 18 3 7" xfId="24285"/>
    <cellStyle name="Total 3 18 3 8" xfId="40240"/>
    <cellStyle name="Total 3 18 3 9" xfId="42599"/>
    <cellStyle name="Total 3 18 4" xfId="20618"/>
    <cellStyle name="Total 3 18 4 2" xfId="28552"/>
    <cellStyle name="Total 3 18 4 3" xfId="31109"/>
    <cellStyle name="Total 3 18 4 4" xfId="33551"/>
    <cellStyle name="Total 3 18 4 5" xfId="35954"/>
    <cellStyle name="Total 3 18 4 6" xfId="38113"/>
    <cellStyle name="Total 3 18 4 7" xfId="25676"/>
    <cellStyle name="Total 3 18 4 8" xfId="40785"/>
    <cellStyle name="Total 3 18 4 9" xfId="43143"/>
    <cellStyle name="Total 3 18 5" xfId="26190"/>
    <cellStyle name="Total 3 18 6" xfId="28870"/>
    <cellStyle name="Total 3 18 7" xfId="31325"/>
    <cellStyle name="Total 3 18 8" xfId="33749"/>
    <cellStyle name="Total 3 18 9" xfId="33805"/>
    <cellStyle name="Total 3 2" xfId="13122"/>
    <cellStyle name="Total 3 2 10" xfId="13123"/>
    <cellStyle name="Total 3 2 11" xfId="13124"/>
    <cellStyle name="Total 3 2 12" xfId="13125"/>
    <cellStyle name="Total 3 2 13" xfId="13126"/>
    <cellStyle name="Total 3 2 14" xfId="13127"/>
    <cellStyle name="Total 3 2 15" xfId="13128"/>
    <cellStyle name="Total 3 2 16" xfId="18224"/>
    <cellStyle name="Total 3 2 16 10" xfId="38611"/>
    <cellStyle name="Total 3 2 16 11" xfId="40978"/>
    <cellStyle name="Total 3 2 16 2" xfId="19921"/>
    <cellStyle name="Total 3 2 16 2 2" xfId="27855"/>
    <cellStyle name="Total 3 2 16 2 3" xfId="30426"/>
    <cellStyle name="Total 3 2 16 2 4" xfId="32868"/>
    <cellStyle name="Total 3 2 16 2 5" xfId="35272"/>
    <cellStyle name="Total 3 2 16 2 6" xfId="37505"/>
    <cellStyle name="Total 3 2 16 2 7" xfId="24658"/>
    <cellStyle name="Total 3 2 16 2 8" xfId="40106"/>
    <cellStyle name="Total 3 2 16 2 9" xfId="42465"/>
    <cellStyle name="Total 3 2 16 3" xfId="18845"/>
    <cellStyle name="Total 3 2 16 3 2" xfId="26779"/>
    <cellStyle name="Total 3 2 16 3 3" xfId="29351"/>
    <cellStyle name="Total 3 2 16 3 4" xfId="31793"/>
    <cellStyle name="Total 3 2 16 3 5" xfId="34197"/>
    <cellStyle name="Total 3 2 16 3 6" xfId="36449"/>
    <cellStyle name="Total 3 2 16 3 7" xfId="36024"/>
    <cellStyle name="Total 3 2 16 3 8" xfId="39031"/>
    <cellStyle name="Total 3 2 16 3 9" xfId="41390"/>
    <cellStyle name="Total 3 2 16 4" xfId="20619"/>
    <cellStyle name="Total 3 2 16 4 2" xfId="28553"/>
    <cellStyle name="Total 3 2 16 4 3" xfId="31110"/>
    <cellStyle name="Total 3 2 16 4 4" xfId="33552"/>
    <cellStyle name="Total 3 2 16 4 5" xfId="35955"/>
    <cellStyle name="Total 3 2 16 4 6" xfId="38114"/>
    <cellStyle name="Total 3 2 16 4 7" xfId="31373"/>
    <cellStyle name="Total 3 2 16 4 8" xfId="40786"/>
    <cellStyle name="Total 3 2 16 4 9" xfId="43144"/>
    <cellStyle name="Total 3 2 16 5" xfId="26191"/>
    <cellStyle name="Total 3 2 16 6" xfId="28871"/>
    <cellStyle name="Total 3 2 16 7" xfId="31326"/>
    <cellStyle name="Total 3 2 16 8" xfId="33750"/>
    <cellStyle name="Total 3 2 16 9" xfId="21091"/>
    <cellStyle name="Total 3 2 2" xfId="13129"/>
    <cellStyle name="Total 3 2 2 2" xfId="13130"/>
    <cellStyle name="Total 3 2 2 3" xfId="13131"/>
    <cellStyle name="Total 3 2 2 4" xfId="13132"/>
    <cellStyle name="Total 3 2 2 5" xfId="13133"/>
    <cellStyle name="Total 3 2 2 6" xfId="13134"/>
    <cellStyle name="Total 3 2 2 7" xfId="13135"/>
    <cellStyle name="Total 3 2 2 8" xfId="13136"/>
    <cellStyle name="Total 3 2 2 9" xfId="13137"/>
    <cellStyle name="Total 3 2 3" xfId="13138"/>
    <cellStyle name="Total 3 2 3 2" xfId="13139"/>
    <cellStyle name="Total 3 2 3 3" xfId="13140"/>
    <cellStyle name="Total 3 2 3 4" xfId="13141"/>
    <cellStyle name="Total 3 2 3 5" xfId="13142"/>
    <cellStyle name="Total 3 2 3 6" xfId="13143"/>
    <cellStyle name="Total 3 2 3 7" xfId="13144"/>
    <cellStyle name="Total 3 2 3 8" xfId="13145"/>
    <cellStyle name="Total 3 2 4" xfId="13146"/>
    <cellStyle name="Total 3 2 4 2" xfId="13147"/>
    <cellStyle name="Total 3 2 4 3" xfId="13148"/>
    <cellStyle name="Total 3 2 4 4" xfId="13149"/>
    <cellStyle name="Total 3 2 4 5" xfId="13150"/>
    <cellStyle name="Total 3 2 4 6" xfId="13151"/>
    <cellStyle name="Total 3 2 4 7" xfId="13152"/>
    <cellStyle name="Total 3 2 4 8" xfId="13153"/>
    <cellStyle name="Total 3 2 5" xfId="13154"/>
    <cellStyle name="Total 3 2 5 2" xfId="13155"/>
    <cellStyle name="Total 3 2 5 3" xfId="13156"/>
    <cellStyle name="Total 3 2 5 4" xfId="13157"/>
    <cellStyle name="Total 3 2 5 5" xfId="13158"/>
    <cellStyle name="Total 3 2 5 6" xfId="13159"/>
    <cellStyle name="Total 3 2 5 7" xfId="13160"/>
    <cellStyle name="Total 3 2 5 8" xfId="13161"/>
    <cellStyle name="Total 3 2 6" xfId="13162"/>
    <cellStyle name="Total 3 2 6 2" xfId="13163"/>
    <cellStyle name="Total 3 2 6 3" xfId="13164"/>
    <cellStyle name="Total 3 2 6 4" xfId="13165"/>
    <cellStyle name="Total 3 2 6 5" xfId="13166"/>
    <cellStyle name="Total 3 2 6 6" xfId="13167"/>
    <cellStyle name="Total 3 2 6 7" xfId="13168"/>
    <cellStyle name="Total 3 2 6 8" xfId="13169"/>
    <cellStyle name="Total 3 2 7" xfId="13170"/>
    <cellStyle name="Total 3 2 7 2" xfId="13171"/>
    <cellStyle name="Total 3 2 8" xfId="13172"/>
    <cellStyle name="Total 3 2 8 2" xfId="13173"/>
    <cellStyle name="Total 3 2 9" xfId="13174"/>
    <cellStyle name="Total 3 3" xfId="13175"/>
    <cellStyle name="Total 3 3 10" xfId="13176"/>
    <cellStyle name="Total 3 3 11" xfId="13177"/>
    <cellStyle name="Total 3 3 12" xfId="13178"/>
    <cellStyle name="Total 3 3 13" xfId="13179"/>
    <cellStyle name="Total 3 3 14" xfId="13180"/>
    <cellStyle name="Total 3 3 15" xfId="13181"/>
    <cellStyle name="Total 3 3 16" xfId="18225"/>
    <cellStyle name="Total 3 3 16 10" xfId="38612"/>
    <cellStyle name="Total 3 3 16 11" xfId="40979"/>
    <cellStyle name="Total 3 3 16 2" xfId="18503"/>
    <cellStyle name="Total 3 3 16 2 2" xfId="26437"/>
    <cellStyle name="Total 3 3 16 2 3" xfId="29009"/>
    <cellStyle name="Total 3 3 16 2 4" xfId="31451"/>
    <cellStyle name="Total 3 3 16 2 5" xfId="33855"/>
    <cellStyle name="Total 3 3 16 2 6" xfId="36132"/>
    <cellStyle name="Total 3 3 16 2 7" xfId="21961"/>
    <cellStyle name="Total 3 3 16 2 8" xfId="38689"/>
    <cellStyle name="Total 3 3 16 2 9" xfId="41048"/>
    <cellStyle name="Total 3 3 16 3" xfId="19731"/>
    <cellStyle name="Total 3 3 16 3 2" xfId="27665"/>
    <cellStyle name="Total 3 3 16 3 3" xfId="30237"/>
    <cellStyle name="Total 3 3 16 3 4" xfId="32679"/>
    <cellStyle name="Total 3 3 16 3 5" xfId="35083"/>
    <cellStyle name="Total 3 3 16 3 6" xfId="37328"/>
    <cellStyle name="Total 3 3 16 3 7" xfId="25221"/>
    <cellStyle name="Total 3 3 16 3 8" xfId="39917"/>
    <cellStyle name="Total 3 3 16 3 9" xfId="42276"/>
    <cellStyle name="Total 3 3 16 4" xfId="20620"/>
    <cellStyle name="Total 3 3 16 4 2" xfId="28554"/>
    <cellStyle name="Total 3 3 16 4 3" xfId="31111"/>
    <cellStyle name="Total 3 3 16 4 4" xfId="33553"/>
    <cellStyle name="Total 3 3 16 4 5" xfId="35956"/>
    <cellStyle name="Total 3 3 16 4 6" xfId="38115"/>
    <cellStyle name="Total 3 3 16 4 7" xfId="23851"/>
    <cellStyle name="Total 3 3 16 4 8" xfId="40787"/>
    <cellStyle name="Total 3 3 16 4 9" xfId="43145"/>
    <cellStyle name="Total 3 3 16 5" xfId="26192"/>
    <cellStyle name="Total 3 3 16 6" xfId="28872"/>
    <cellStyle name="Total 3 3 16 7" xfId="31327"/>
    <cellStyle name="Total 3 3 16 8" xfId="33751"/>
    <cellStyle name="Total 3 3 16 9" xfId="22398"/>
    <cellStyle name="Total 3 3 2" xfId="13182"/>
    <cellStyle name="Total 3 3 2 2" xfId="13183"/>
    <cellStyle name="Total 3 3 2 3" xfId="13184"/>
    <cellStyle name="Total 3 3 2 4" xfId="13185"/>
    <cellStyle name="Total 3 3 2 5" xfId="13186"/>
    <cellStyle name="Total 3 3 2 6" xfId="13187"/>
    <cellStyle name="Total 3 3 2 7" xfId="13188"/>
    <cellStyle name="Total 3 3 2 8" xfId="13189"/>
    <cellStyle name="Total 3 3 2 9" xfId="13190"/>
    <cellStyle name="Total 3 3 3" xfId="13191"/>
    <cellStyle name="Total 3 3 3 2" xfId="13192"/>
    <cellStyle name="Total 3 3 3 3" xfId="13193"/>
    <cellStyle name="Total 3 3 3 4" xfId="13194"/>
    <cellStyle name="Total 3 3 3 5" xfId="13195"/>
    <cellStyle name="Total 3 3 3 6" xfId="13196"/>
    <cellStyle name="Total 3 3 3 7" xfId="13197"/>
    <cellStyle name="Total 3 3 3 8" xfId="13198"/>
    <cellStyle name="Total 3 3 4" xfId="13199"/>
    <cellStyle name="Total 3 3 4 2" xfId="13200"/>
    <cellStyle name="Total 3 3 4 3" xfId="13201"/>
    <cellStyle name="Total 3 3 4 4" xfId="13202"/>
    <cellStyle name="Total 3 3 4 5" xfId="13203"/>
    <cellStyle name="Total 3 3 4 6" xfId="13204"/>
    <cellStyle name="Total 3 3 4 7" xfId="13205"/>
    <cellStyle name="Total 3 3 4 8" xfId="13206"/>
    <cellStyle name="Total 3 3 5" xfId="13207"/>
    <cellStyle name="Total 3 3 5 2" xfId="13208"/>
    <cellStyle name="Total 3 3 5 3" xfId="13209"/>
    <cellStyle name="Total 3 3 5 4" xfId="13210"/>
    <cellStyle name="Total 3 3 5 5" xfId="13211"/>
    <cellStyle name="Total 3 3 5 6" xfId="13212"/>
    <cellStyle name="Total 3 3 5 7" xfId="13213"/>
    <cellStyle name="Total 3 3 5 8" xfId="13214"/>
    <cellStyle name="Total 3 3 6" xfId="13215"/>
    <cellStyle name="Total 3 3 6 2" xfId="13216"/>
    <cellStyle name="Total 3 3 6 3" xfId="13217"/>
    <cellStyle name="Total 3 3 6 4" xfId="13218"/>
    <cellStyle name="Total 3 3 6 5" xfId="13219"/>
    <cellStyle name="Total 3 3 6 6" xfId="13220"/>
    <cellStyle name="Total 3 3 6 7" xfId="13221"/>
    <cellStyle name="Total 3 3 6 8" xfId="13222"/>
    <cellStyle name="Total 3 3 7" xfId="13223"/>
    <cellStyle name="Total 3 3 7 2" xfId="13224"/>
    <cellStyle name="Total 3 3 8" xfId="13225"/>
    <cellStyle name="Total 3 3 8 2" xfId="13226"/>
    <cellStyle name="Total 3 3 9" xfId="13227"/>
    <cellStyle name="Total 3 4" xfId="13228"/>
    <cellStyle name="Total 3 4 10" xfId="13229"/>
    <cellStyle name="Total 3 4 11" xfId="18226"/>
    <cellStyle name="Total 3 4 11 10" xfId="38613"/>
    <cellStyle name="Total 3 4 11 11" xfId="40980"/>
    <cellStyle name="Total 3 4 11 2" xfId="19920"/>
    <cellStyle name="Total 3 4 11 2 2" xfId="27854"/>
    <cellStyle name="Total 3 4 11 2 3" xfId="30425"/>
    <cellStyle name="Total 3 4 11 2 4" xfId="32867"/>
    <cellStyle name="Total 3 4 11 2 5" xfId="35271"/>
    <cellStyle name="Total 3 4 11 2 6" xfId="37504"/>
    <cellStyle name="Total 3 4 11 2 7" xfId="21487"/>
    <cellStyle name="Total 3 4 11 2 8" xfId="40105"/>
    <cellStyle name="Total 3 4 11 2 9" xfId="42464"/>
    <cellStyle name="Total 3 4 11 3" xfId="20269"/>
    <cellStyle name="Total 3 4 11 3 2" xfId="28203"/>
    <cellStyle name="Total 3 4 11 3 3" xfId="30774"/>
    <cellStyle name="Total 3 4 11 3 4" xfId="33216"/>
    <cellStyle name="Total 3 4 11 3 5" xfId="35620"/>
    <cellStyle name="Total 3 4 11 3 6" xfId="37828"/>
    <cellStyle name="Total 3 4 11 3 7" xfId="21073"/>
    <cellStyle name="Total 3 4 11 3 8" xfId="40454"/>
    <cellStyle name="Total 3 4 11 3 9" xfId="42813"/>
    <cellStyle name="Total 3 4 11 4" xfId="20621"/>
    <cellStyle name="Total 3 4 11 4 2" xfId="28555"/>
    <cellStyle name="Total 3 4 11 4 3" xfId="31112"/>
    <cellStyle name="Total 3 4 11 4 4" xfId="33554"/>
    <cellStyle name="Total 3 4 11 4 5" xfId="35957"/>
    <cellStyle name="Total 3 4 11 4 6" xfId="38116"/>
    <cellStyle name="Total 3 4 11 4 7" xfId="22373"/>
    <cellStyle name="Total 3 4 11 4 8" xfId="40788"/>
    <cellStyle name="Total 3 4 11 4 9" xfId="43146"/>
    <cellStyle name="Total 3 4 11 5" xfId="26193"/>
    <cellStyle name="Total 3 4 11 6" xfId="28873"/>
    <cellStyle name="Total 3 4 11 7" xfId="31328"/>
    <cellStyle name="Total 3 4 11 8" xfId="33752"/>
    <cellStyle name="Total 3 4 11 9" xfId="20949"/>
    <cellStyle name="Total 3 4 2" xfId="13230"/>
    <cellStyle name="Total 3 4 2 2" xfId="13231"/>
    <cellStyle name="Total 3 4 2 3" xfId="13232"/>
    <cellStyle name="Total 3 4 3" xfId="13233"/>
    <cellStyle name="Total 3 4 4" xfId="13234"/>
    <cellStyle name="Total 3 4 5" xfId="13235"/>
    <cellStyle name="Total 3 4 6" xfId="13236"/>
    <cellStyle name="Total 3 4 7" xfId="13237"/>
    <cellStyle name="Total 3 4 8" xfId="13238"/>
    <cellStyle name="Total 3 4 9" xfId="13239"/>
    <cellStyle name="Total 3 5" xfId="13240"/>
    <cellStyle name="Total 3 5 2" xfId="13241"/>
    <cellStyle name="Total 3 5 3" xfId="13242"/>
    <cellStyle name="Total 3 5 4" xfId="13243"/>
    <cellStyle name="Total 3 5 5" xfId="13244"/>
    <cellStyle name="Total 3 5 6" xfId="13245"/>
    <cellStyle name="Total 3 5 7" xfId="13246"/>
    <cellStyle name="Total 3 5 8" xfId="13247"/>
    <cellStyle name="Total 3 5 9" xfId="18227"/>
    <cellStyle name="Total 3 5 9 10" xfId="38614"/>
    <cellStyle name="Total 3 5 9 11" xfId="40981"/>
    <cellStyle name="Total 3 5 9 2" xfId="18502"/>
    <cellStyle name="Total 3 5 9 2 2" xfId="26436"/>
    <cellStyle name="Total 3 5 9 2 3" xfId="29008"/>
    <cellStyle name="Total 3 5 9 2 4" xfId="31450"/>
    <cellStyle name="Total 3 5 9 2 5" xfId="33854"/>
    <cellStyle name="Total 3 5 9 2 6" xfId="36131"/>
    <cellStyle name="Total 3 5 9 2 7" xfId="23340"/>
    <cellStyle name="Total 3 5 9 2 8" xfId="38688"/>
    <cellStyle name="Total 3 5 9 2 9" xfId="41047"/>
    <cellStyle name="Total 3 5 9 3" xfId="20059"/>
    <cellStyle name="Total 3 5 9 3 2" xfId="27993"/>
    <cellStyle name="Total 3 5 9 3 3" xfId="30564"/>
    <cellStyle name="Total 3 5 9 3 4" xfId="33006"/>
    <cellStyle name="Total 3 5 9 3 5" xfId="35410"/>
    <cellStyle name="Total 3 5 9 3 6" xfId="37623"/>
    <cellStyle name="Total 3 5 9 3 7" xfId="25653"/>
    <cellStyle name="Total 3 5 9 3 8" xfId="40244"/>
    <cellStyle name="Total 3 5 9 3 9" xfId="42603"/>
    <cellStyle name="Total 3 5 9 4" xfId="20622"/>
    <cellStyle name="Total 3 5 9 4 2" xfId="28556"/>
    <cellStyle name="Total 3 5 9 4 3" xfId="31113"/>
    <cellStyle name="Total 3 5 9 4 4" xfId="33555"/>
    <cellStyle name="Total 3 5 9 4 5" xfId="35958"/>
    <cellStyle name="Total 3 5 9 4 6" xfId="38117"/>
    <cellStyle name="Total 3 5 9 4 7" xfId="24312"/>
    <cellStyle name="Total 3 5 9 4 8" xfId="40789"/>
    <cellStyle name="Total 3 5 9 4 9" xfId="43147"/>
    <cellStyle name="Total 3 5 9 5" xfId="26194"/>
    <cellStyle name="Total 3 5 9 6" xfId="28874"/>
    <cellStyle name="Total 3 5 9 7" xfId="31329"/>
    <cellStyle name="Total 3 5 9 8" xfId="33753"/>
    <cellStyle name="Total 3 5 9 9" xfId="25020"/>
    <cellStyle name="Total 3 6" xfId="13248"/>
    <cellStyle name="Total 3 6 2" xfId="13249"/>
    <cellStyle name="Total 3 6 3" xfId="13250"/>
    <cellStyle name="Total 3 6 4" xfId="13251"/>
    <cellStyle name="Total 3 6 5" xfId="13252"/>
    <cellStyle name="Total 3 6 6" xfId="13253"/>
    <cellStyle name="Total 3 6 7" xfId="13254"/>
    <cellStyle name="Total 3 6 8" xfId="13255"/>
    <cellStyle name="Total 3 6 9" xfId="18228"/>
    <cellStyle name="Total 3 6 9 10" xfId="38615"/>
    <cellStyle name="Total 3 6 9 11" xfId="40982"/>
    <cellStyle name="Total 3 6 9 2" xfId="19919"/>
    <cellStyle name="Total 3 6 9 2 2" xfId="27853"/>
    <cellStyle name="Total 3 6 9 2 3" xfId="30424"/>
    <cellStyle name="Total 3 6 9 2 4" xfId="32866"/>
    <cellStyle name="Total 3 6 9 2 5" xfId="35270"/>
    <cellStyle name="Total 3 6 9 2 6" xfId="37503"/>
    <cellStyle name="Total 3 6 9 2 7" xfId="21222"/>
    <cellStyle name="Total 3 6 9 2 8" xfId="40104"/>
    <cellStyle name="Total 3 6 9 2 9" xfId="42463"/>
    <cellStyle name="Total 3 6 9 3" xfId="18844"/>
    <cellStyle name="Total 3 6 9 3 2" xfId="26778"/>
    <cellStyle name="Total 3 6 9 3 3" xfId="29350"/>
    <cellStyle name="Total 3 6 9 3 4" xfId="31792"/>
    <cellStyle name="Total 3 6 9 3 5" xfId="34196"/>
    <cellStyle name="Total 3 6 9 3 6" xfId="36448"/>
    <cellStyle name="Total 3 6 9 3 7" xfId="21993"/>
    <cellStyle name="Total 3 6 9 3 8" xfId="39030"/>
    <cellStyle name="Total 3 6 9 3 9" xfId="41389"/>
    <cellStyle name="Total 3 6 9 4" xfId="20623"/>
    <cellStyle name="Total 3 6 9 4 2" xfId="28557"/>
    <cellStyle name="Total 3 6 9 4 3" xfId="31114"/>
    <cellStyle name="Total 3 6 9 4 4" xfId="33556"/>
    <cellStyle name="Total 3 6 9 4 5" xfId="35959"/>
    <cellStyle name="Total 3 6 9 4 6" xfId="38118"/>
    <cellStyle name="Total 3 6 9 4 7" xfId="25397"/>
    <cellStyle name="Total 3 6 9 4 8" xfId="40790"/>
    <cellStyle name="Total 3 6 9 4 9" xfId="43148"/>
    <cellStyle name="Total 3 6 9 5" xfId="26195"/>
    <cellStyle name="Total 3 6 9 6" xfId="28875"/>
    <cellStyle name="Total 3 6 9 7" xfId="31330"/>
    <cellStyle name="Total 3 6 9 8" xfId="33754"/>
    <cellStyle name="Total 3 6 9 9" xfId="25333"/>
    <cellStyle name="Total 3 7" xfId="13256"/>
    <cellStyle name="Total 3 7 2" xfId="13257"/>
    <cellStyle name="Total 3 7 3" xfId="13258"/>
    <cellStyle name="Total 3 7 4" xfId="13259"/>
    <cellStyle name="Total 3 7 5" xfId="13260"/>
    <cellStyle name="Total 3 7 6" xfId="13261"/>
    <cellStyle name="Total 3 7 7" xfId="13262"/>
    <cellStyle name="Total 3 7 8" xfId="13263"/>
    <cellStyle name="Total 3 8" xfId="13264"/>
    <cellStyle name="Total 3 8 2" xfId="13265"/>
    <cellStyle name="Total 3 8 3" xfId="13266"/>
    <cellStyle name="Total 3 8 4" xfId="13267"/>
    <cellStyle name="Total 3 8 5" xfId="13268"/>
    <cellStyle name="Total 3 8 6" xfId="13269"/>
    <cellStyle name="Total 3 8 7" xfId="13270"/>
    <cellStyle name="Total 3 8 8" xfId="13271"/>
    <cellStyle name="Total 3 9" xfId="13272"/>
    <cellStyle name="Total 3 9 2" xfId="13273"/>
    <cellStyle name="Total 4" xfId="13274"/>
    <cellStyle name="Total 4 10" xfId="13275"/>
    <cellStyle name="Total 4 10 2" xfId="13276"/>
    <cellStyle name="Total 4 11" xfId="13277"/>
    <cellStyle name="Total 4 12" xfId="13278"/>
    <cellStyle name="Total 4 13" xfId="13279"/>
    <cellStyle name="Total 4 14" xfId="13280"/>
    <cellStyle name="Total 4 15" xfId="13281"/>
    <cellStyle name="Total 4 16" xfId="13282"/>
    <cellStyle name="Total 4 17" xfId="13283"/>
    <cellStyle name="Total 4 18" xfId="18229"/>
    <cellStyle name="Total 4 18 10" xfId="38616"/>
    <cellStyle name="Total 4 18 11" xfId="40983"/>
    <cellStyle name="Total 4 18 2" xfId="18501"/>
    <cellStyle name="Total 4 18 2 2" xfId="26435"/>
    <cellStyle name="Total 4 18 2 3" xfId="29007"/>
    <cellStyle name="Total 4 18 2 4" xfId="31449"/>
    <cellStyle name="Total 4 18 2 5" xfId="33853"/>
    <cellStyle name="Total 4 18 2 6" xfId="36130"/>
    <cellStyle name="Total 4 18 2 7" xfId="20895"/>
    <cellStyle name="Total 4 18 2 8" xfId="38687"/>
    <cellStyle name="Total 4 18 2 9" xfId="41046"/>
    <cellStyle name="Total 4 18 3" xfId="20268"/>
    <cellStyle name="Total 4 18 3 2" xfId="28202"/>
    <cellStyle name="Total 4 18 3 3" xfId="30773"/>
    <cellStyle name="Total 4 18 3 4" xfId="33215"/>
    <cellStyle name="Total 4 18 3 5" xfId="35619"/>
    <cellStyle name="Total 4 18 3 6" xfId="37827"/>
    <cellStyle name="Total 4 18 3 7" xfId="28847"/>
    <cellStyle name="Total 4 18 3 8" xfId="40453"/>
    <cellStyle name="Total 4 18 3 9" xfId="42812"/>
    <cellStyle name="Total 4 18 4" xfId="20624"/>
    <cellStyle name="Total 4 18 4 2" xfId="28558"/>
    <cellStyle name="Total 4 18 4 3" xfId="31115"/>
    <cellStyle name="Total 4 18 4 4" xfId="33557"/>
    <cellStyle name="Total 4 18 4 5" xfId="35960"/>
    <cellStyle name="Total 4 18 4 6" xfId="38119"/>
    <cellStyle name="Total 4 18 4 7" xfId="25748"/>
    <cellStyle name="Total 4 18 4 8" xfId="40791"/>
    <cellStyle name="Total 4 18 4 9" xfId="43149"/>
    <cellStyle name="Total 4 18 5" xfId="26196"/>
    <cellStyle name="Total 4 18 6" xfId="28876"/>
    <cellStyle name="Total 4 18 7" xfId="31331"/>
    <cellStyle name="Total 4 18 8" xfId="33755"/>
    <cellStyle name="Total 4 18 9" xfId="21181"/>
    <cellStyle name="Total 4 2" xfId="13284"/>
    <cellStyle name="Total 4 2 10" xfId="13285"/>
    <cellStyle name="Total 4 2 11" xfId="13286"/>
    <cellStyle name="Total 4 2 12" xfId="13287"/>
    <cellStyle name="Total 4 2 13" xfId="13288"/>
    <cellStyle name="Total 4 2 14" xfId="13289"/>
    <cellStyle name="Total 4 2 15" xfId="13290"/>
    <cellStyle name="Total 4 2 16" xfId="18230"/>
    <cellStyle name="Total 4 2 16 10" xfId="38617"/>
    <cellStyle name="Total 4 2 16 11" xfId="40984"/>
    <cellStyle name="Total 4 2 16 2" xfId="19914"/>
    <cellStyle name="Total 4 2 16 2 2" xfId="27848"/>
    <cellStyle name="Total 4 2 16 2 3" xfId="30419"/>
    <cellStyle name="Total 4 2 16 2 4" xfId="32861"/>
    <cellStyle name="Total 4 2 16 2 5" xfId="35265"/>
    <cellStyle name="Total 4 2 16 2 6" xfId="37498"/>
    <cellStyle name="Total 4 2 16 2 7" xfId="25827"/>
    <cellStyle name="Total 4 2 16 2 8" xfId="40099"/>
    <cellStyle name="Total 4 2 16 2 9" xfId="42458"/>
    <cellStyle name="Total 4 2 16 3" xfId="19728"/>
    <cellStyle name="Total 4 2 16 3 2" xfId="27662"/>
    <cellStyle name="Total 4 2 16 3 3" xfId="30234"/>
    <cellStyle name="Total 4 2 16 3 4" xfId="32676"/>
    <cellStyle name="Total 4 2 16 3 5" xfId="35080"/>
    <cellStyle name="Total 4 2 16 3 6" xfId="37325"/>
    <cellStyle name="Total 4 2 16 3 7" xfId="36099"/>
    <cellStyle name="Total 4 2 16 3 8" xfId="39914"/>
    <cellStyle name="Total 4 2 16 3 9" xfId="42273"/>
    <cellStyle name="Total 4 2 16 4" xfId="20625"/>
    <cellStyle name="Total 4 2 16 4 2" xfId="28559"/>
    <cellStyle name="Total 4 2 16 4 3" xfId="31116"/>
    <cellStyle name="Total 4 2 16 4 4" xfId="33558"/>
    <cellStyle name="Total 4 2 16 4 5" xfId="35961"/>
    <cellStyle name="Total 4 2 16 4 6" xfId="38120"/>
    <cellStyle name="Total 4 2 16 4 7" xfId="25017"/>
    <cellStyle name="Total 4 2 16 4 8" xfId="40792"/>
    <cellStyle name="Total 4 2 16 4 9" xfId="43150"/>
    <cellStyle name="Total 4 2 16 5" xfId="26197"/>
    <cellStyle name="Total 4 2 16 6" xfId="28877"/>
    <cellStyle name="Total 4 2 16 7" xfId="31332"/>
    <cellStyle name="Total 4 2 16 8" xfId="33756"/>
    <cellStyle name="Total 4 2 16 9" xfId="23329"/>
    <cellStyle name="Total 4 2 2" xfId="13291"/>
    <cellStyle name="Total 4 2 2 2" xfId="13292"/>
    <cellStyle name="Total 4 2 2 3" xfId="13293"/>
    <cellStyle name="Total 4 2 2 4" xfId="13294"/>
    <cellStyle name="Total 4 2 2 5" xfId="13295"/>
    <cellStyle name="Total 4 2 2 6" xfId="13296"/>
    <cellStyle name="Total 4 2 2 7" xfId="13297"/>
    <cellStyle name="Total 4 2 2 8" xfId="13298"/>
    <cellStyle name="Total 4 2 2 9" xfId="13299"/>
    <cellStyle name="Total 4 2 3" xfId="13300"/>
    <cellStyle name="Total 4 2 3 2" xfId="13301"/>
    <cellStyle name="Total 4 2 3 3" xfId="13302"/>
    <cellStyle name="Total 4 2 3 4" xfId="13303"/>
    <cellStyle name="Total 4 2 3 5" xfId="13304"/>
    <cellStyle name="Total 4 2 3 6" xfId="13305"/>
    <cellStyle name="Total 4 2 3 7" xfId="13306"/>
    <cellStyle name="Total 4 2 3 8" xfId="13307"/>
    <cellStyle name="Total 4 2 4" xfId="13308"/>
    <cellStyle name="Total 4 2 4 2" xfId="13309"/>
    <cellStyle name="Total 4 2 4 3" xfId="13310"/>
    <cellStyle name="Total 4 2 4 4" xfId="13311"/>
    <cellStyle name="Total 4 2 4 5" xfId="13312"/>
    <cellStyle name="Total 4 2 4 6" xfId="13313"/>
    <cellStyle name="Total 4 2 4 7" xfId="13314"/>
    <cellStyle name="Total 4 2 4 8" xfId="13315"/>
    <cellStyle name="Total 4 2 5" xfId="13316"/>
    <cellStyle name="Total 4 2 5 2" xfId="13317"/>
    <cellStyle name="Total 4 2 5 3" xfId="13318"/>
    <cellStyle name="Total 4 2 5 4" xfId="13319"/>
    <cellStyle name="Total 4 2 5 5" xfId="13320"/>
    <cellStyle name="Total 4 2 5 6" xfId="13321"/>
    <cellStyle name="Total 4 2 5 7" xfId="13322"/>
    <cellStyle name="Total 4 2 5 8" xfId="13323"/>
    <cellStyle name="Total 4 2 6" xfId="13324"/>
    <cellStyle name="Total 4 2 6 2" xfId="13325"/>
    <cellStyle name="Total 4 2 6 3" xfId="13326"/>
    <cellStyle name="Total 4 2 6 4" xfId="13327"/>
    <cellStyle name="Total 4 2 6 5" xfId="13328"/>
    <cellStyle name="Total 4 2 6 6" xfId="13329"/>
    <cellStyle name="Total 4 2 6 7" xfId="13330"/>
    <cellStyle name="Total 4 2 6 8" xfId="13331"/>
    <cellStyle name="Total 4 2 7" xfId="13332"/>
    <cellStyle name="Total 4 2 7 2" xfId="13333"/>
    <cellStyle name="Total 4 2 8" xfId="13334"/>
    <cellStyle name="Total 4 2 8 2" xfId="13335"/>
    <cellStyle name="Total 4 2 9" xfId="13336"/>
    <cellStyle name="Total 4 3" xfId="13337"/>
    <cellStyle name="Total 4 3 10" xfId="13338"/>
    <cellStyle name="Total 4 3 11" xfId="13339"/>
    <cellStyle name="Total 4 3 12" xfId="13340"/>
    <cellStyle name="Total 4 3 13" xfId="13341"/>
    <cellStyle name="Total 4 3 14" xfId="13342"/>
    <cellStyle name="Total 4 3 15" xfId="13343"/>
    <cellStyle name="Total 4 3 16" xfId="18231"/>
    <cellStyle name="Total 4 3 16 10" xfId="38618"/>
    <cellStyle name="Total 4 3 16 11" xfId="40985"/>
    <cellStyle name="Total 4 3 16 2" xfId="19918"/>
    <cellStyle name="Total 4 3 16 2 2" xfId="27852"/>
    <cellStyle name="Total 4 3 16 2 3" xfId="30423"/>
    <cellStyle name="Total 4 3 16 2 4" xfId="32865"/>
    <cellStyle name="Total 4 3 16 2 5" xfId="35269"/>
    <cellStyle name="Total 4 3 16 2 6" xfId="37502"/>
    <cellStyle name="Total 4 3 16 2 7" xfId="23568"/>
    <cellStyle name="Total 4 3 16 2 8" xfId="40103"/>
    <cellStyle name="Total 4 3 16 2 9" xfId="42462"/>
    <cellStyle name="Total 4 3 16 3" xfId="18643"/>
    <cellStyle name="Total 4 3 16 3 2" xfId="26577"/>
    <cellStyle name="Total 4 3 16 3 3" xfId="29149"/>
    <cellStyle name="Total 4 3 16 3 4" xfId="31591"/>
    <cellStyle name="Total 4 3 16 3 5" xfId="33995"/>
    <cellStyle name="Total 4 3 16 3 6" xfId="36253"/>
    <cellStyle name="Total 4 3 16 3 7" xfId="21037"/>
    <cellStyle name="Total 4 3 16 3 8" xfId="38829"/>
    <cellStyle name="Total 4 3 16 3 9" xfId="41188"/>
    <cellStyle name="Total 4 3 16 4" xfId="20626"/>
    <cellStyle name="Total 4 3 16 4 2" xfId="28560"/>
    <cellStyle name="Total 4 3 16 4 3" xfId="31117"/>
    <cellStyle name="Total 4 3 16 4 4" xfId="33559"/>
    <cellStyle name="Total 4 3 16 4 5" xfId="35962"/>
    <cellStyle name="Total 4 3 16 4 6" xfId="38121"/>
    <cellStyle name="Total 4 3 16 4 7" xfId="24012"/>
    <cellStyle name="Total 4 3 16 4 8" xfId="40793"/>
    <cellStyle name="Total 4 3 16 4 9" xfId="43151"/>
    <cellStyle name="Total 4 3 16 5" xfId="26198"/>
    <cellStyle name="Total 4 3 16 6" xfId="28878"/>
    <cellStyle name="Total 4 3 16 7" xfId="31333"/>
    <cellStyle name="Total 4 3 16 8" xfId="33757"/>
    <cellStyle name="Total 4 3 16 9" xfId="20894"/>
    <cellStyle name="Total 4 3 2" xfId="13344"/>
    <cellStyle name="Total 4 3 2 2" xfId="13345"/>
    <cellStyle name="Total 4 3 2 3" xfId="13346"/>
    <cellStyle name="Total 4 3 2 4" xfId="13347"/>
    <cellStyle name="Total 4 3 2 5" xfId="13348"/>
    <cellStyle name="Total 4 3 2 6" xfId="13349"/>
    <cellStyle name="Total 4 3 2 7" xfId="13350"/>
    <cellStyle name="Total 4 3 2 8" xfId="13351"/>
    <cellStyle name="Total 4 3 2 9" xfId="13352"/>
    <cellStyle name="Total 4 3 3" xfId="13353"/>
    <cellStyle name="Total 4 3 3 2" xfId="13354"/>
    <cellStyle name="Total 4 3 3 3" xfId="13355"/>
    <cellStyle name="Total 4 3 3 4" xfId="13356"/>
    <cellStyle name="Total 4 3 3 5" xfId="13357"/>
    <cellStyle name="Total 4 3 3 6" xfId="13358"/>
    <cellStyle name="Total 4 3 3 7" xfId="13359"/>
    <cellStyle name="Total 4 3 3 8" xfId="13360"/>
    <cellStyle name="Total 4 3 4" xfId="13361"/>
    <cellStyle name="Total 4 3 4 2" xfId="13362"/>
    <cellStyle name="Total 4 3 4 3" xfId="13363"/>
    <cellStyle name="Total 4 3 4 4" xfId="13364"/>
    <cellStyle name="Total 4 3 4 5" xfId="13365"/>
    <cellStyle name="Total 4 3 4 6" xfId="13366"/>
    <cellStyle name="Total 4 3 4 7" xfId="13367"/>
    <cellStyle name="Total 4 3 4 8" xfId="13368"/>
    <cellStyle name="Total 4 3 5" xfId="13369"/>
    <cellStyle name="Total 4 3 5 2" xfId="13370"/>
    <cellStyle name="Total 4 3 5 3" xfId="13371"/>
    <cellStyle name="Total 4 3 5 4" xfId="13372"/>
    <cellStyle name="Total 4 3 5 5" xfId="13373"/>
    <cellStyle name="Total 4 3 5 6" xfId="13374"/>
    <cellStyle name="Total 4 3 5 7" xfId="13375"/>
    <cellStyle name="Total 4 3 5 8" xfId="13376"/>
    <cellStyle name="Total 4 3 6" xfId="13377"/>
    <cellStyle name="Total 4 3 6 2" xfId="13378"/>
    <cellStyle name="Total 4 3 6 3" xfId="13379"/>
    <cellStyle name="Total 4 3 6 4" xfId="13380"/>
    <cellStyle name="Total 4 3 6 5" xfId="13381"/>
    <cellStyle name="Total 4 3 6 6" xfId="13382"/>
    <cellStyle name="Total 4 3 6 7" xfId="13383"/>
    <cellStyle name="Total 4 3 6 8" xfId="13384"/>
    <cellStyle name="Total 4 3 7" xfId="13385"/>
    <cellStyle name="Total 4 3 7 2" xfId="13386"/>
    <cellStyle name="Total 4 3 8" xfId="13387"/>
    <cellStyle name="Total 4 3 8 2" xfId="13388"/>
    <cellStyle name="Total 4 3 9" xfId="13389"/>
    <cellStyle name="Total 4 4" xfId="13390"/>
    <cellStyle name="Total 4 4 10" xfId="13391"/>
    <cellStyle name="Total 4 4 11" xfId="18232"/>
    <cellStyle name="Total 4 4 11 10" xfId="38619"/>
    <cellStyle name="Total 4 4 11 11" xfId="40986"/>
    <cellStyle name="Total 4 4 11 2" xfId="18500"/>
    <cellStyle name="Total 4 4 11 2 2" xfId="26434"/>
    <cellStyle name="Total 4 4 11 2 3" xfId="29006"/>
    <cellStyle name="Total 4 4 11 2 4" xfId="31448"/>
    <cellStyle name="Total 4 4 11 2 5" xfId="33852"/>
    <cellStyle name="Total 4 4 11 2 6" xfId="36129"/>
    <cellStyle name="Total 4 4 11 2 7" xfId="28928"/>
    <cellStyle name="Total 4 4 11 2 8" xfId="38686"/>
    <cellStyle name="Total 4 4 11 2 9" xfId="41045"/>
    <cellStyle name="Total 4 4 11 3" xfId="18843"/>
    <cellStyle name="Total 4 4 11 3 2" xfId="26777"/>
    <cellStyle name="Total 4 4 11 3 3" xfId="29349"/>
    <cellStyle name="Total 4 4 11 3 4" xfId="31791"/>
    <cellStyle name="Total 4 4 11 3 5" xfId="34195"/>
    <cellStyle name="Total 4 4 11 3 6" xfId="36447"/>
    <cellStyle name="Total 4 4 11 3 7" xfId="21994"/>
    <cellStyle name="Total 4 4 11 3 8" xfId="39029"/>
    <cellStyle name="Total 4 4 11 3 9" xfId="41388"/>
    <cellStyle name="Total 4 4 11 4" xfId="20627"/>
    <cellStyle name="Total 4 4 11 4 2" xfId="28561"/>
    <cellStyle name="Total 4 4 11 4 3" xfId="31118"/>
    <cellStyle name="Total 4 4 11 4 4" xfId="33560"/>
    <cellStyle name="Total 4 4 11 4 5" xfId="35963"/>
    <cellStyle name="Total 4 4 11 4 6" xfId="38122"/>
    <cellStyle name="Total 4 4 11 4 7" xfId="23852"/>
    <cellStyle name="Total 4 4 11 4 8" xfId="40794"/>
    <cellStyle name="Total 4 4 11 4 9" xfId="43152"/>
    <cellStyle name="Total 4 4 11 5" xfId="26199"/>
    <cellStyle name="Total 4 4 11 6" xfId="28879"/>
    <cellStyle name="Total 4 4 11 7" xfId="31334"/>
    <cellStyle name="Total 4 4 11 8" xfId="33758"/>
    <cellStyle name="Total 4 4 11 9" xfId="23330"/>
    <cellStyle name="Total 4 4 2" xfId="13392"/>
    <cellStyle name="Total 4 4 2 2" xfId="13393"/>
    <cellStyle name="Total 4 4 2 3" xfId="13394"/>
    <cellStyle name="Total 4 4 3" xfId="13395"/>
    <cellStyle name="Total 4 4 4" xfId="13396"/>
    <cellStyle name="Total 4 4 5" xfId="13397"/>
    <cellStyle name="Total 4 4 6" xfId="13398"/>
    <cellStyle name="Total 4 4 7" xfId="13399"/>
    <cellStyle name="Total 4 4 8" xfId="13400"/>
    <cellStyle name="Total 4 4 9" xfId="13401"/>
    <cellStyle name="Total 4 5" xfId="13402"/>
    <cellStyle name="Total 4 5 2" xfId="13403"/>
    <cellStyle name="Total 4 5 3" xfId="13404"/>
    <cellStyle name="Total 4 5 4" xfId="13405"/>
    <cellStyle name="Total 4 5 5" xfId="13406"/>
    <cellStyle name="Total 4 5 6" xfId="13407"/>
    <cellStyle name="Total 4 5 7" xfId="13408"/>
    <cellStyle name="Total 4 5 8" xfId="13409"/>
    <cellStyle name="Total 4 5 9" xfId="18233"/>
    <cellStyle name="Total 4 5 9 10" xfId="38620"/>
    <cellStyle name="Total 4 5 9 11" xfId="40987"/>
    <cellStyle name="Total 4 5 9 2" xfId="19917"/>
    <cellStyle name="Total 4 5 9 2 2" xfId="27851"/>
    <cellStyle name="Total 4 5 9 2 3" xfId="30422"/>
    <cellStyle name="Total 4 5 9 2 4" xfId="32864"/>
    <cellStyle name="Total 4 5 9 2 5" xfId="35268"/>
    <cellStyle name="Total 4 5 9 2 6" xfId="37501"/>
    <cellStyle name="Total 4 5 9 2 7" xfId="20931"/>
    <cellStyle name="Total 4 5 9 2 8" xfId="40102"/>
    <cellStyle name="Total 4 5 9 2 9" xfId="42461"/>
    <cellStyle name="Total 4 5 9 3" xfId="18645"/>
    <cellStyle name="Total 4 5 9 3 2" xfId="26579"/>
    <cellStyle name="Total 4 5 9 3 3" xfId="29151"/>
    <cellStyle name="Total 4 5 9 3 4" xfId="31593"/>
    <cellStyle name="Total 4 5 9 3 5" xfId="33997"/>
    <cellStyle name="Total 4 5 9 3 6" xfId="36255"/>
    <cellStyle name="Total 4 5 9 3 7" xfId="25199"/>
    <cellStyle name="Total 4 5 9 3 8" xfId="38831"/>
    <cellStyle name="Total 4 5 9 3 9" xfId="41190"/>
    <cellStyle name="Total 4 5 9 4" xfId="20628"/>
    <cellStyle name="Total 4 5 9 4 2" xfId="28562"/>
    <cellStyle name="Total 4 5 9 4 3" xfId="31119"/>
    <cellStyle name="Total 4 5 9 4 4" xfId="33561"/>
    <cellStyle name="Total 4 5 9 4 5" xfId="35964"/>
    <cellStyle name="Total 4 5 9 4 6" xfId="38123"/>
    <cellStyle name="Total 4 5 9 4 7" xfId="25097"/>
    <cellStyle name="Total 4 5 9 4 8" xfId="40795"/>
    <cellStyle name="Total 4 5 9 4 9" xfId="43153"/>
    <cellStyle name="Total 4 5 9 5" xfId="26200"/>
    <cellStyle name="Total 4 5 9 6" xfId="28880"/>
    <cellStyle name="Total 4 5 9 7" xfId="31335"/>
    <cellStyle name="Total 4 5 9 8" xfId="33759"/>
    <cellStyle name="Total 4 5 9 9" xfId="21953"/>
    <cellStyle name="Total 4 6" xfId="13410"/>
    <cellStyle name="Total 4 6 2" xfId="13411"/>
    <cellStyle name="Total 4 6 3" xfId="13412"/>
    <cellStyle name="Total 4 6 4" xfId="13413"/>
    <cellStyle name="Total 4 6 5" xfId="13414"/>
    <cellStyle name="Total 4 6 6" xfId="13415"/>
    <cellStyle name="Total 4 6 7" xfId="13416"/>
    <cellStyle name="Total 4 6 8" xfId="13417"/>
    <cellStyle name="Total 4 6 9" xfId="18234"/>
    <cellStyle name="Total 4 6 9 10" xfId="38621"/>
    <cellStyle name="Total 4 6 9 11" xfId="40988"/>
    <cellStyle name="Total 4 6 9 2" xfId="18499"/>
    <cellStyle name="Total 4 6 9 2 2" xfId="26433"/>
    <cellStyle name="Total 4 6 9 2 3" xfId="29005"/>
    <cellStyle name="Total 4 6 9 2 4" xfId="31447"/>
    <cellStyle name="Total 4 6 9 2 5" xfId="33851"/>
    <cellStyle name="Total 4 6 9 2 6" xfId="36128"/>
    <cellStyle name="Total 4 6 9 2 7" xfId="24500"/>
    <cellStyle name="Total 4 6 9 2 8" xfId="38685"/>
    <cellStyle name="Total 4 6 9 2 9" xfId="41044"/>
    <cellStyle name="Total 4 6 9 3" xfId="20267"/>
    <cellStyle name="Total 4 6 9 3 2" xfId="28201"/>
    <cellStyle name="Total 4 6 9 3 3" xfId="30772"/>
    <cellStyle name="Total 4 6 9 3 4" xfId="33214"/>
    <cellStyle name="Total 4 6 9 3 5" xfId="35618"/>
    <cellStyle name="Total 4 6 9 3 6" xfId="37826"/>
    <cellStyle name="Total 4 6 9 3 7" xfId="24583"/>
    <cellStyle name="Total 4 6 9 3 8" xfId="40452"/>
    <cellStyle name="Total 4 6 9 3 9" xfId="42811"/>
    <cellStyle name="Total 4 6 9 4" xfId="20629"/>
    <cellStyle name="Total 4 6 9 4 2" xfId="28563"/>
    <cellStyle name="Total 4 6 9 4 3" xfId="31120"/>
    <cellStyle name="Total 4 6 9 4 4" xfId="33562"/>
    <cellStyle name="Total 4 6 9 4 5" xfId="35965"/>
    <cellStyle name="Total 4 6 9 4 6" xfId="38124"/>
    <cellStyle name="Total 4 6 9 4 7" xfId="25241"/>
    <cellStyle name="Total 4 6 9 4 8" xfId="40796"/>
    <cellStyle name="Total 4 6 9 4 9" xfId="43154"/>
    <cellStyle name="Total 4 6 9 5" xfId="26201"/>
    <cellStyle name="Total 4 6 9 6" xfId="28881"/>
    <cellStyle name="Total 4 6 9 7" xfId="31336"/>
    <cellStyle name="Total 4 6 9 8" xfId="33760"/>
    <cellStyle name="Total 4 6 9 9" xfId="25583"/>
    <cellStyle name="Total 4 7" xfId="13418"/>
    <cellStyle name="Total 4 7 2" xfId="13419"/>
    <cellStyle name="Total 4 7 3" xfId="13420"/>
    <cellStyle name="Total 4 7 4" xfId="13421"/>
    <cellStyle name="Total 4 7 5" xfId="13422"/>
    <cellStyle name="Total 4 7 6" xfId="13423"/>
    <cellStyle name="Total 4 7 7" xfId="13424"/>
    <cellStyle name="Total 4 7 8" xfId="13425"/>
    <cellStyle name="Total 4 8" xfId="13426"/>
    <cellStyle name="Total 4 8 2" xfId="13427"/>
    <cellStyle name="Total 4 8 3" xfId="13428"/>
    <cellStyle name="Total 4 8 4" xfId="13429"/>
    <cellStyle name="Total 4 8 5" xfId="13430"/>
    <cellStyle name="Total 4 8 6" xfId="13431"/>
    <cellStyle name="Total 4 8 7" xfId="13432"/>
    <cellStyle name="Total 4 8 8" xfId="13433"/>
    <cellStyle name="Total 4 9" xfId="13434"/>
    <cellStyle name="Total 4 9 2" xfId="13435"/>
    <cellStyle name="Total 5" xfId="13436"/>
    <cellStyle name="Total 5 10" xfId="13437"/>
    <cellStyle name="Total 5 10 2" xfId="13438"/>
    <cellStyle name="Total 5 11" xfId="13439"/>
    <cellStyle name="Total 5 12" xfId="13440"/>
    <cellStyle name="Total 5 13" xfId="13441"/>
    <cellStyle name="Total 5 14" xfId="13442"/>
    <cellStyle name="Total 5 15" xfId="13443"/>
    <cellStyle name="Total 5 16" xfId="13444"/>
    <cellStyle name="Total 5 17" xfId="13445"/>
    <cellStyle name="Total 5 18" xfId="18235"/>
    <cellStyle name="Total 5 18 10" xfId="38622"/>
    <cellStyle name="Total 5 18 11" xfId="40989"/>
    <cellStyle name="Total 5 18 2" xfId="19916"/>
    <cellStyle name="Total 5 18 2 2" xfId="27850"/>
    <cellStyle name="Total 5 18 2 3" xfId="30421"/>
    <cellStyle name="Total 5 18 2 4" xfId="32863"/>
    <cellStyle name="Total 5 18 2 5" xfId="35267"/>
    <cellStyle name="Total 5 18 2 6" xfId="37500"/>
    <cellStyle name="Total 5 18 2 7" xfId="21072"/>
    <cellStyle name="Total 5 18 2 8" xfId="40101"/>
    <cellStyle name="Total 5 18 2 9" xfId="42460"/>
    <cellStyle name="Total 5 18 3" xfId="19729"/>
    <cellStyle name="Total 5 18 3 2" xfId="27663"/>
    <cellStyle name="Total 5 18 3 3" xfId="30235"/>
    <cellStyle name="Total 5 18 3 4" xfId="32677"/>
    <cellStyle name="Total 5 18 3 5" xfId="35081"/>
    <cellStyle name="Total 5 18 3 6" xfId="37326"/>
    <cellStyle name="Total 5 18 3 7" xfId="24950"/>
    <cellStyle name="Total 5 18 3 8" xfId="39915"/>
    <cellStyle name="Total 5 18 3 9" xfId="42274"/>
    <cellStyle name="Total 5 18 4" xfId="20630"/>
    <cellStyle name="Total 5 18 4 2" xfId="28564"/>
    <cellStyle name="Total 5 18 4 3" xfId="31121"/>
    <cellStyle name="Total 5 18 4 4" xfId="33563"/>
    <cellStyle name="Total 5 18 4 5" xfId="35966"/>
    <cellStyle name="Total 5 18 4 6" xfId="38125"/>
    <cellStyle name="Total 5 18 4 7" xfId="22374"/>
    <cellStyle name="Total 5 18 4 8" xfId="40797"/>
    <cellStyle name="Total 5 18 4 9" xfId="43155"/>
    <cellStyle name="Total 5 18 5" xfId="26202"/>
    <cellStyle name="Total 5 18 6" xfId="28882"/>
    <cellStyle name="Total 5 18 7" xfId="31337"/>
    <cellStyle name="Total 5 18 8" xfId="33761"/>
    <cellStyle name="Total 5 18 9" xfId="25700"/>
    <cellStyle name="Total 5 2" xfId="13446"/>
    <cellStyle name="Total 5 2 10" xfId="13447"/>
    <cellStyle name="Total 5 2 11" xfId="13448"/>
    <cellStyle name="Total 5 2 12" xfId="13449"/>
    <cellStyle name="Total 5 2 13" xfId="13450"/>
    <cellStyle name="Total 5 2 14" xfId="13451"/>
    <cellStyle name="Total 5 2 15" xfId="13452"/>
    <cellStyle name="Total 5 2 16" xfId="18236"/>
    <cellStyle name="Total 5 2 16 10" xfId="38623"/>
    <cellStyle name="Total 5 2 16 11" xfId="40990"/>
    <cellStyle name="Total 5 2 16 2" xfId="18498"/>
    <cellStyle name="Total 5 2 16 2 2" xfId="26432"/>
    <cellStyle name="Total 5 2 16 2 3" xfId="29004"/>
    <cellStyle name="Total 5 2 16 2 4" xfId="31446"/>
    <cellStyle name="Total 5 2 16 2 5" xfId="33850"/>
    <cellStyle name="Total 5 2 16 2 6" xfId="36127"/>
    <cellStyle name="Total 5 2 16 2 7" xfId="21963"/>
    <cellStyle name="Total 5 2 16 2 8" xfId="38684"/>
    <cellStyle name="Total 5 2 16 2 9" xfId="41043"/>
    <cellStyle name="Total 5 2 16 3" xfId="18842"/>
    <cellStyle name="Total 5 2 16 3 2" xfId="26776"/>
    <cellStyle name="Total 5 2 16 3 3" xfId="29348"/>
    <cellStyle name="Total 5 2 16 3 4" xfId="31790"/>
    <cellStyle name="Total 5 2 16 3 5" xfId="34194"/>
    <cellStyle name="Total 5 2 16 3 6" xfId="36446"/>
    <cellStyle name="Total 5 2 16 3 7" xfId="21041"/>
    <cellStyle name="Total 5 2 16 3 8" xfId="39028"/>
    <cellStyle name="Total 5 2 16 3 9" xfId="41387"/>
    <cellStyle name="Total 5 2 16 4" xfId="20631"/>
    <cellStyle name="Total 5 2 16 4 2" xfId="28565"/>
    <cellStyle name="Total 5 2 16 4 3" xfId="31122"/>
    <cellStyle name="Total 5 2 16 4 4" xfId="33564"/>
    <cellStyle name="Total 5 2 16 4 5" xfId="35967"/>
    <cellStyle name="Total 5 2 16 4 6" xfId="38126"/>
    <cellStyle name="Total 5 2 16 4 7" xfId="36074"/>
    <cellStyle name="Total 5 2 16 4 8" xfId="40798"/>
    <cellStyle name="Total 5 2 16 4 9" xfId="43156"/>
    <cellStyle name="Total 5 2 16 5" xfId="26203"/>
    <cellStyle name="Total 5 2 16 6" xfId="28883"/>
    <cellStyle name="Total 5 2 16 7" xfId="31338"/>
    <cellStyle name="Total 5 2 16 8" xfId="33762"/>
    <cellStyle name="Total 5 2 16 9" xfId="21423"/>
    <cellStyle name="Total 5 2 2" xfId="13453"/>
    <cellStyle name="Total 5 2 2 2" xfId="13454"/>
    <cellStyle name="Total 5 2 2 3" xfId="13455"/>
    <cellStyle name="Total 5 2 2 4" xfId="13456"/>
    <cellStyle name="Total 5 2 2 5" xfId="13457"/>
    <cellStyle name="Total 5 2 2 6" xfId="13458"/>
    <cellStyle name="Total 5 2 2 7" xfId="13459"/>
    <cellStyle name="Total 5 2 2 8" xfId="13460"/>
    <cellStyle name="Total 5 2 2 9" xfId="13461"/>
    <cellStyle name="Total 5 2 3" xfId="13462"/>
    <cellStyle name="Total 5 2 3 2" xfId="13463"/>
    <cellStyle name="Total 5 2 3 3" xfId="13464"/>
    <cellStyle name="Total 5 2 3 4" xfId="13465"/>
    <cellStyle name="Total 5 2 3 5" xfId="13466"/>
    <cellStyle name="Total 5 2 3 6" xfId="13467"/>
    <cellStyle name="Total 5 2 3 7" xfId="13468"/>
    <cellStyle name="Total 5 2 3 8" xfId="13469"/>
    <cellStyle name="Total 5 2 4" xfId="13470"/>
    <cellStyle name="Total 5 2 4 2" xfId="13471"/>
    <cellStyle name="Total 5 2 4 3" xfId="13472"/>
    <cellStyle name="Total 5 2 4 4" xfId="13473"/>
    <cellStyle name="Total 5 2 4 5" xfId="13474"/>
    <cellStyle name="Total 5 2 4 6" xfId="13475"/>
    <cellStyle name="Total 5 2 4 7" xfId="13476"/>
    <cellStyle name="Total 5 2 4 8" xfId="13477"/>
    <cellStyle name="Total 5 2 5" xfId="13478"/>
    <cellStyle name="Total 5 2 5 2" xfId="13479"/>
    <cellStyle name="Total 5 2 5 3" xfId="13480"/>
    <cellStyle name="Total 5 2 5 4" xfId="13481"/>
    <cellStyle name="Total 5 2 5 5" xfId="13482"/>
    <cellStyle name="Total 5 2 5 6" xfId="13483"/>
    <cellStyle name="Total 5 2 5 7" xfId="13484"/>
    <cellStyle name="Total 5 2 5 8" xfId="13485"/>
    <cellStyle name="Total 5 2 6" xfId="13486"/>
    <cellStyle name="Total 5 2 6 2" xfId="13487"/>
    <cellStyle name="Total 5 2 6 3" xfId="13488"/>
    <cellStyle name="Total 5 2 6 4" xfId="13489"/>
    <cellStyle name="Total 5 2 6 5" xfId="13490"/>
    <cellStyle name="Total 5 2 6 6" xfId="13491"/>
    <cellStyle name="Total 5 2 6 7" xfId="13492"/>
    <cellStyle name="Total 5 2 6 8" xfId="13493"/>
    <cellStyle name="Total 5 2 7" xfId="13494"/>
    <cellStyle name="Total 5 2 7 2" xfId="13495"/>
    <cellStyle name="Total 5 2 8" xfId="13496"/>
    <cellStyle name="Total 5 2 8 2" xfId="13497"/>
    <cellStyle name="Total 5 2 9" xfId="13498"/>
    <cellStyle name="Total 5 3" xfId="13499"/>
    <cellStyle name="Total 5 3 10" xfId="13500"/>
    <cellStyle name="Total 5 3 11" xfId="13501"/>
    <cellStyle name="Total 5 3 12" xfId="13502"/>
    <cellStyle name="Total 5 3 13" xfId="13503"/>
    <cellStyle name="Total 5 3 14" xfId="13504"/>
    <cellStyle name="Total 5 3 15" xfId="13505"/>
    <cellStyle name="Total 5 3 16" xfId="18237"/>
    <cellStyle name="Total 5 3 16 10" xfId="38624"/>
    <cellStyle name="Total 5 3 16 11" xfId="40991"/>
    <cellStyle name="Total 5 3 16 2" xfId="19915"/>
    <cellStyle name="Total 5 3 16 2 2" xfId="27849"/>
    <cellStyle name="Total 5 3 16 2 3" xfId="30420"/>
    <cellStyle name="Total 5 3 16 2 4" xfId="32862"/>
    <cellStyle name="Total 5 3 16 2 5" xfId="35266"/>
    <cellStyle name="Total 5 3 16 2 6" xfId="37499"/>
    <cellStyle name="Total 5 3 16 2 7" xfId="22086"/>
    <cellStyle name="Total 5 3 16 2 8" xfId="40100"/>
    <cellStyle name="Total 5 3 16 2 9" xfId="42459"/>
    <cellStyle name="Total 5 3 16 3" xfId="20058"/>
    <cellStyle name="Total 5 3 16 3 2" xfId="27992"/>
    <cellStyle name="Total 5 3 16 3 3" xfId="30563"/>
    <cellStyle name="Total 5 3 16 3 4" xfId="33005"/>
    <cellStyle name="Total 5 3 16 3 5" xfId="35409"/>
    <cellStyle name="Total 5 3 16 3 6" xfId="37622"/>
    <cellStyle name="Total 5 3 16 3 7" xfId="25369"/>
    <cellStyle name="Total 5 3 16 3 8" xfId="40243"/>
    <cellStyle name="Total 5 3 16 3 9" xfId="42602"/>
    <cellStyle name="Total 5 3 16 4" xfId="20632"/>
    <cellStyle name="Total 5 3 16 4 2" xfId="28566"/>
    <cellStyle name="Total 5 3 16 4 3" xfId="31123"/>
    <cellStyle name="Total 5 3 16 4 4" xfId="33565"/>
    <cellStyle name="Total 5 3 16 4 5" xfId="35968"/>
    <cellStyle name="Total 5 3 16 4 6" xfId="38127"/>
    <cellStyle name="Total 5 3 16 4 7" xfId="24313"/>
    <cellStyle name="Total 5 3 16 4 8" xfId="40799"/>
    <cellStyle name="Total 5 3 16 4 9" xfId="43157"/>
    <cellStyle name="Total 5 3 16 5" xfId="26204"/>
    <cellStyle name="Total 5 3 16 6" xfId="28884"/>
    <cellStyle name="Total 5 3 16 7" xfId="31339"/>
    <cellStyle name="Total 5 3 16 8" xfId="33763"/>
    <cellStyle name="Total 5 3 16 9" xfId="26234"/>
    <cellStyle name="Total 5 3 2" xfId="13506"/>
    <cellStyle name="Total 5 3 2 2" xfId="13507"/>
    <cellStyle name="Total 5 3 2 3" xfId="13508"/>
    <cellStyle name="Total 5 3 2 4" xfId="13509"/>
    <cellStyle name="Total 5 3 2 5" xfId="13510"/>
    <cellStyle name="Total 5 3 2 6" xfId="13511"/>
    <cellStyle name="Total 5 3 2 7" xfId="13512"/>
    <cellStyle name="Total 5 3 2 8" xfId="13513"/>
    <cellStyle name="Total 5 3 2 9" xfId="13514"/>
    <cellStyle name="Total 5 3 3" xfId="13515"/>
    <cellStyle name="Total 5 3 3 2" xfId="13516"/>
    <cellStyle name="Total 5 3 3 3" xfId="13517"/>
    <cellStyle name="Total 5 3 3 4" xfId="13518"/>
    <cellStyle name="Total 5 3 3 5" xfId="13519"/>
    <cellStyle name="Total 5 3 3 6" xfId="13520"/>
    <cellStyle name="Total 5 3 3 7" xfId="13521"/>
    <cellStyle name="Total 5 3 3 8" xfId="13522"/>
    <cellStyle name="Total 5 3 4" xfId="13523"/>
    <cellStyle name="Total 5 3 4 2" xfId="13524"/>
    <cellStyle name="Total 5 3 4 3" xfId="13525"/>
    <cellStyle name="Total 5 3 4 4" xfId="13526"/>
    <cellStyle name="Total 5 3 4 5" xfId="13527"/>
    <cellStyle name="Total 5 3 4 6" xfId="13528"/>
    <cellStyle name="Total 5 3 4 7" xfId="13529"/>
    <cellStyle name="Total 5 3 4 8" xfId="13530"/>
    <cellStyle name="Total 5 3 5" xfId="13531"/>
    <cellStyle name="Total 5 3 5 2" xfId="13532"/>
    <cellStyle name="Total 5 3 5 3" xfId="13533"/>
    <cellStyle name="Total 5 3 5 4" xfId="13534"/>
    <cellStyle name="Total 5 3 5 5" xfId="13535"/>
    <cellStyle name="Total 5 3 5 6" xfId="13536"/>
    <cellStyle name="Total 5 3 5 7" xfId="13537"/>
    <cellStyle name="Total 5 3 5 8" xfId="13538"/>
    <cellStyle name="Total 5 3 6" xfId="13539"/>
    <cellStyle name="Total 5 3 6 2" xfId="13540"/>
    <cellStyle name="Total 5 3 6 3" xfId="13541"/>
    <cellStyle name="Total 5 3 6 4" xfId="13542"/>
    <cellStyle name="Total 5 3 6 5" xfId="13543"/>
    <cellStyle name="Total 5 3 6 6" xfId="13544"/>
    <cellStyle name="Total 5 3 6 7" xfId="13545"/>
    <cellStyle name="Total 5 3 6 8" xfId="13546"/>
    <cellStyle name="Total 5 3 7" xfId="13547"/>
    <cellStyle name="Total 5 3 7 2" xfId="13548"/>
    <cellStyle name="Total 5 3 8" xfId="13549"/>
    <cellStyle name="Total 5 3 8 2" xfId="13550"/>
    <cellStyle name="Total 5 3 9" xfId="13551"/>
    <cellStyle name="Total 5 4" xfId="13552"/>
    <cellStyle name="Total 5 4 10" xfId="13553"/>
    <cellStyle name="Total 5 4 11" xfId="18238"/>
    <cellStyle name="Total 5 4 11 10" xfId="38625"/>
    <cellStyle name="Total 5 4 11 11" xfId="40992"/>
    <cellStyle name="Total 5 4 11 2" xfId="18497"/>
    <cellStyle name="Total 5 4 11 2 2" xfId="26431"/>
    <cellStyle name="Total 5 4 11 2 3" xfId="29003"/>
    <cellStyle name="Total 5 4 11 2 4" xfId="31445"/>
    <cellStyle name="Total 5 4 11 2 5" xfId="33849"/>
    <cellStyle name="Total 5 4 11 2 6" xfId="36126"/>
    <cellStyle name="Total 5 4 11 2 7" xfId="23854"/>
    <cellStyle name="Total 5 4 11 2 8" xfId="38683"/>
    <cellStyle name="Total 5 4 11 2 9" xfId="41042"/>
    <cellStyle name="Total 5 4 11 3" xfId="20266"/>
    <cellStyle name="Total 5 4 11 3 2" xfId="28200"/>
    <cellStyle name="Total 5 4 11 3 3" xfId="30771"/>
    <cellStyle name="Total 5 4 11 3 4" xfId="33213"/>
    <cellStyle name="Total 5 4 11 3 5" xfId="35617"/>
    <cellStyle name="Total 5 4 11 3 6" xfId="37825"/>
    <cellStyle name="Total 5 4 11 3 7" xfId="36061"/>
    <cellStyle name="Total 5 4 11 3 8" xfId="40451"/>
    <cellStyle name="Total 5 4 11 3 9" xfId="42810"/>
    <cellStyle name="Total 5 4 11 4" xfId="20633"/>
    <cellStyle name="Total 5 4 11 4 2" xfId="28567"/>
    <cellStyle name="Total 5 4 11 4 3" xfId="31124"/>
    <cellStyle name="Total 5 4 11 4 4" xfId="33566"/>
    <cellStyle name="Total 5 4 11 4 5" xfId="35969"/>
    <cellStyle name="Total 5 4 11 4 6" xfId="38128"/>
    <cellStyle name="Total 5 4 11 4 7" xfId="24395"/>
    <cellStyle name="Total 5 4 11 4 8" xfId="40800"/>
    <cellStyle name="Total 5 4 11 4 9" xfId="43158"/>
    <cellStyle name="Total 5 4 11 5" xfId="26205"/>
    <cellStyle name="Total 5 4 11 6" xfId="28885"/>
    <cellStyle name="Total 5 4 11 7" xfId="31340"/>
    <cellStyle name="Total 5 4 11 8" xfId="33764"/>
    <cellStyle name="Total 5 4 11 9" xfId="23331"/>
    <cellStyle name="Total 5 4 2" xfId="13554"/>
    <cellStyle name="Total 5 4 2 2" xfId="13555"/>
    <cellStyle name="Total 5 4 2 3" xfId="13556"/>
    <cellStyle name="Total 5 4 3" xfId="13557"/>
    <cellStyle name="Total 5 4 4" xfId="13558"/>
    <cellStyle name="Total 5 4 5" xfId="13559"/>
    <cellStyle name="Total 5 4 6" xfId="13560"/>
    <cellStyle name="Total 5 4 7" xfId="13561"/>
    <cellStyle name="Total 5 4 8" xfId="13562"/>
    <cellStyle name="Total 5 4 9" xfId="13563"/>
    <cellStyle name="Total 5 5" xfId="13564"/>
    <cellStyle name="Total 5 5 2" xfId="13565"/>
    <cellStyle name="Total 5 5 3" xfId="13566"/>
    <cellStyle name="Total 5 5 4" xfId="13567"/>
    <cellStyle name="Total 5 5 5" xfId="13568"/>
    <cellStyle name="Total 5 5 6" xfId="13569"/>
    <cellStyle name="Total 5 5 7" xfId="13570"/>
    <cellStyle name="Total 5 5 8" xfId="13571"/>
    <cellStyle name="Total 5 5 9" xfId="18239"/>
    <cellStyle name="Total 5 5 9 10" xfId="38626"/>
    <cellStyle name="Total 5 5 9 11" xfId="40993"/>
    <cellStyle name="Total 5 5 9 2" xfId="18496"/>
    <cellStyle name="Total 5 5 9 2 2" xfId="26430"/>
    <cellStyle name="Total 5 5 9 2 3" xfId="29002"/>
    <cellStyle name="Total 5 5 9 2 4" xfId="31444"/>
    <cellStyle name="Total 5 5 9 2 5" xfId="33848"/>
    <cellStyle name="Total 5 5 9 2 6" xfId="36125"/>
    <cellStyle name="Total 5 5 9 2 7" xfId="22402"/>
    <cellStyle name="Total 5 5 9 2 8" xfId="38682"/>
    <cellStyle name="Total 5 5 9 2 9" xfId="41041"/>
    <cellStyle name="Total 5 5 9 3" xfId="18841"/>
    <cellStyle name="Total 5 5 9 3 2" xfId="26775"/>
    <cellStyle name="Total 5 5 9 3 3" xfId="29347"/>
    <cellStyle name="Total 5 5 9 3 4" xfId="31789"/>
    <cellStyle name="Total 5 5 9 3 5" xfId="34193"/>
    <cellStyle name="Total 5 5 9 3 6" xfId="36445"/>
    <cellStyle name="Total 5 5 9 3 7" xfId="23928"/>
    <cellStyle name="Total 5 5 9 3 8" xfId="39027"/>
    <cellStyle name="Total 5 5 9 3 9" xfId="41386"/>
    <cellStyle name="Total 5 5 9 4" xfId="20634"/>
    <cellStyle name="Total 5 5 9 4 2" xfId="28568"/>
    <cellStyle name="Total 5 5 9 4 3" xfId="31125"/>
    <cellStyle name="Total 5 5 9 4 4" xfId="33567"/>
    <cellStyle name="Total 5 5 9 4 5" xfId="35970"/>
    <cellStyle name="Total 5 5 9 4 6" xfId="38129"/>
    <cellStyle name="Total 5 5 9 4 7" xfId="22375"/>
    <cellStyle name="Total 5 5 9 4 8" xfId="40801"/>
    <cellStyle name="Total 5 5 9 4 9" xfId="43159"/>
    <cellStyle name="Total 5 5 9 5" xfId="26206"/>
    <cellStyle name="Total 5 5 9 6" xfId="28886"/>
    <cellStyle name="Total 5 5 9 7" xfId="31341"/>
    <cellStyle name="Total 5 5 9 8" xfId="33765"/>
    <cellStyle name="Total 5 5 9 9" xfId="21182"/>
    <cellStyle name="Total 5 6" xfId="13572"/>
    <cellStyle name="Total 5 6 2" xfId="13573"/>
    <cellStyle name="Total 5 6 3" xfId="13574"/>
    <cellStyle name="Total 5 6 4" xfId="13575"/>
    <cellStyle name="Total 5 6 5" xfId="13576"/>
    <cellStyle name="Total 5 6 6" xfId="13577"/>
    <cellStyle name="Total 5 6 7" xfId="13578"/>
    <cellStyle name="Total 5 6 8" xfId="13579"/>
    <cellStyle name="Total 5 6 9" xfId="18240"/>
    <cellStyle name="Total 5 6 9 10" xfId="38627"/>
    <cellStyle name="Total 5 6 9 11" xfId="40994"/>
    <cellStyle name="Total 5 6 9 2" xfId="19909"/>
    <cellStyle name="Total 5 6 9 2 2" xfId="27843"/>
    <cellStyle name="Total 5 6 9 2 3" xfId="30414"/>
    <cellStyle name="Total 5 6 9 2 4" xfId="32856"/>
    <cellStyle name="Total 5 6 9 2 5" xfId="35260"/>
    <cellStyle name="Total 5 6 9 2 6" xfId="37493"/>
    <cellStyle name="Total 5 6 9 2 7" xfId="23567"/>
    <cellStyle name="Total 5 6 9 2 8" xfId="40094"/>
    <cellStyle name="Total 5 6 9 2 9" xfId="42453"/>
    <cellStyle name="Total 5 6 9 3" xfId="18840"/>
    <cellStyle name="Total 5 6 9 3 2" xfId="26774"/>
    <cellStyle name="Total 5 6 9 3 3" xfId="29346"/>
    <cellStyle name="Total 5 6 9 3 4" xfId="31788"/>
    <cellStyle name="Total 5 6 9 3 5" xfId="34192"/>
    <cellStyle name="Total 5 6 9 3 6" xfId="36444"/>
    <cellStyle name="Total 5 6 9 3 7" xfId="23405"/>
    <cellStyle name="Total 5 6 9 3 8" xfId="39026"/>
    <cellStyle name="Total 5 6 9 3 9" xfId="41385"/>
    <cellStyle name="Total 5 6 9 4" xfId="20635"/>
    <cellStyle name="Total 5 6 9 4 2" xfId="28569"/>
    <cellStyle name="Total 5 6 9 4 3" xfId="31126"/>
    <cellStyle name="Total 5 6 9 4 4" xfId="33568"/>
    <cellStyle name="Total 5 6 9 4 5" xfId="35971"/>
    <cellStyle name="Total 5 6 9 4 6" xfId="38130"/>
    <cellStyle name="Total 5 6 9 4 7" xfId="23850"/>
    <cellStyle name="Total 5 6 9 4 8" xfId="40802"/>
    <cellStyle name="Total 5 6 9 4 9" xfId="43160"/>
    <cellStyle name="Total 5 6 9 5" xfId="26207"/>
    <cellStyle name="Total 5 6 9 6" xfId="28887"/>
    <cellStyle name="Total 5 6 9 7" xfId="31342"/>
    <cellStyle name="Total 5 6 9 8" xfId="33766"/>
    <cellStyle name="Total 5 6 9 9" xfId="23911"/>
    <cellStyle name="Total 5 7" xfId="13580"/>
    <cellStyle name="Total 5 7 2" xfId="13581"/>
    <cellStyle name="Total 5 7 3" xfId="13582"/>
    <cellStyle name="Total 5 7 4" xfId="13583"/>
    <cellStyle name="Total 5 7 5" xfId="13584"/>
    <cellStyle name="Total 5 7 6" xfId="13585"/>
    <cellStyle name="Total 5 7 7" xfId="13586"/>
    <cellStyle name="Total 5 7 8" xfId="13587"/>
    <cellStyle name="Total 5 8" xfId="13588"/>
    <cellStyle name="Total 5 8 2" xfId="13589"/>
    <cellStyle name="Total 5 8 3" xfId="13590"/>
    <cellStyle name="Total 5 8 4" xfId="13591"/>
    <cellStyle name="Total 5 8 5" xfId="13592"/>
    <cellStyle name="Total 5 8 6" xfId="13593"/>
    <cellStyle name="Total 5 8 7" xfId="13594"/>
    <cellStyle name="Total 5 8 8" xfId="13595"/>
    <cellStyle name="Total 5 9" xfId="13596"/>
    <cellStyle name="Total 5 9 2" xfId="13597"/>
    <cellStyle name="Total 6" xfId="13598"/>
    <cellStyle name="Total 6 10" xfId="13599"/>
    <cellStyle name="Total 6 10 2" xfId="13600"/>
    <cellStyle name="Total 6 11" xfId="13601"/>
    <cellStyle name="Total 6 12" xfId="13602"/>
    <cellStyle name="Total 6 13" xfId="13603"/>
    <cellStyle name="Total 6 14" xfId="13604"/>
    <cellStyle name="Total 6 15" xfId="13605"/>
    <cellStyle name="Total 6 16" xfId="13606"/>
    <cellStyle name="Total 6 17" xfId="13607"/>
    <cellStyle name="Total 6 18" xfId="18241"/>
    <cellStyle name="Total 6 18 10" xfId="38628"/>
    <cellStyle name="Total 6 18 11" xfId="40995"/>
    <cellStyle name="Total 6 18 2" xfId="19913"/>
    <cellStyle name="Total 6 18 2 2" xfId="27847"/>
    <cellStyle name="Total 6 18 2 3" xfId="30418"/>
    <cellStyle name="Total 6 18 2 4" xfId="32860"/>
    <cellStyle name="Total 6 18 2 5" xfId="35264"/>
    <cellStyle name="Total 6 18 2 6" xfId="37497"/>
    <cellStyle name="Total 6 18 2 7" xfId="24369"/>
    <cellStyle name="Total 6 18 2 8" xfId="40098"/>
    <cellStyle name="Total 6 18 2 9" xfId="42457"/>
    <cellStyle name="Total 6 18 3" xfId="19723"/>
    <cellStyle name="Total 6 18 3 2" xfId="27657"/>
    <cellStyle name="Total 6 18 3 3" xfId="30229"/>
    <cellStyle name="Total 6 18 3 4" xfId="32671"/>
    <cellStyle name="Total 6 18 3 5" xfId="35075"/>
    <cellStyle name="Total 6 18 3 6" xfId="37320"/>
    <cellStyle name="Total 6 18 3 7" xfId="36042"/>
    <cellStyle name="Total 6 18 3 8" xfId="39909"/>
    <cellStyle name="Total 6 18 3 9" xfId="42268"/>
    <cellStyle name="Total 6 18 4" xfId="20636"/>
    <cellStyle name="Total 6 18 4 2" xfId="28570"/>
    <cellStyle name="Total 6 18 4 3" xfId="31127"/>
    <cellStyle name="Total 6 18 4 4" xfId="33569"/>
    <cellStyle name="Total 6 18 4 5" xfId="35972"/>
    <cellStyle name="Total 6 18 4 6" xfId="38131"/>
    <cellStyle name="Total 6 18 4 7" xfId="24396"/>
    <cellStyle name="Total 6 18 4 8" xfId="40803"/>
    <cellStyle name="Total 6 18 4 9" xfId="43161"/>
    <cellStyle name="Total 6 18 5" xfId="26208"/>
    <cellStyle name="Total 6 18 6" xfId="28888"/>
    <cellStyle name="Total 6 18 7" xfId="31343"/>
    <cellStyle name="Total 6 18 8" xfId="33767"/>
    <cellStyle name="Total 6 18 9" xfId="25582"/>
    <cellStyle name="Total 6 2" xfId="13608"/>
    <cellStyle name="Total 6 2 10" xfId="13609"/>
    <cellStyle name="Total 6 2 11" xfId="13610"/>
    <cellStyle name="Total 6 2 12" xfId="13611"/>
    <cellStyle name="Total 6 2 13" xfId="13612"/>
    <cellStyle name="Total 6 2 14" xfId="13613"/>
    <cellStyle name="Total 6 2 15" xfId="13614"/>
    <cellStyle name="Total 6 2 16" xfId="18242"/>
    <cellStyle name="Total 6 2 16 10" xfId="38629"/>
    <cellStyle name="Total 6 2 16 11" xfId="40996"/>
    <cellStyle name="Total 6 2 16 2" xfId="18495"/>
    <cellStyle name="Total 6 2 16 2 2" xfId="26429"/>
    <cellStyle name="Total 6 2 16 2 3" xfId="29001"/>
    <cellStyle name="Total 6 2 16 2 4" xfId="31443"/>
    <cellStyle name="Total 6 2 16 2 5" xfId="33847"/>
    <cellStyle name="Total 6 2 16 2 6" xfId="36124"/>
    <cellStyle name="Total 6 2 16 2 7" xfId="22397"/>
    <cellStyle name="Total 6 2 16 2 8" xfId="38681"/>
    <cellStyle name="Total 6 2 16 2 9" xfId="41040"/>
    <cellStyle name="Total 6 2 16 3" xfId="19727"/>
    <cellStyle name="Total 6 2 16 3 2" xfId="27661"/>
    <cellStyle name="Total 6 2 16 3 3" xfId="30233"/>
    <cellStyle name="Total 6 2 16 3 4" xfId="32675"/>
    <cellStyle name="Total 6 2 16 3 5" xfId="35079"/>
    <cellStyle name="Total 6 2 16 3 6" xfId="37324"/>
    <cellStyle name="Total 6 2 16 3 7" xfId="36095"/>
    <cellStyle name="Total 6 2 16 3 8" xfId="39913"/>
    <cellStyle name="Total 6 2 16 3 9" xfId="42272"/>
    <cellStyle name="Total 6 2 16 4" xfId="20637"/>
    <cellStyle name="Total 6 2 16 4 2" xfId="28571"/>
    <cellStyle name="Total 6 2 16 4 3" xfId="31128"/>
    <cellStyle name="Total 6 2 16 4 4" xfId="33570"/>
    <cellStyle name="Total 6 2 16 4 5" xfId="35973"/>
    <cellStyle name="Total 6 2 16 4 6" xfId="38132"/>
    <cellStyle name="Total 6 2 16 4 7" xfId="21517"/>
    <cellStyle name="Total 6 2 16 4 8" xfId="40804"/>
    <cellStyle name="Total 6 2 16 4 9" xfId="43162"/>
    <cellStyle name="Total 6 2 16 5" xfId="26209"/>
    <cellStyle name="Total 6 2 16 6" xfId="28889"/>
    <cellStyle name="Total 6 2 16 7" xfId="31344"/>
    <cellStyle name="Total 6 2 16 8" xfId="33768"/>
    <cellStyle name="Total 6 2 16 9" xfId="28862"/>
    <cellStyle name="Total 6 2 2" xfId="13615"/>
    <cellStyle name="Total 6 2 2 2" xfId="13616"/>
    <cellStyle name="Total 6 2 2 3" xfId="13617"/>
    <cellStyle name="Total 6 2 2 4" xfId="13618"/>
    <cellStyle name="Total 6 2 2 5" xfId="13619"/>
    <cellStyle name="Total 6 2 2 6" xfId="13620"/>
    <cellStyle name="Total 6 2 2 7" xfId="13621"/>
    <cellStyle name="Total 6 2 2 8" xfId="13622"/>
    <cellStyle name="Total 6 2 2 9" xfId="13623"/>
    <cellStyle name="Total 6 2 3" xfId="13624"/>
    <cellStyle name="Total 6 2 3 2" xfId="13625"/>
    <cellStyle name="Total 6 2 3 3" xfId="13626"/>
    <cellStyle name="Total 6 2 3 4" xfId="13627"/>
    <cellStyle name="Total 6 2 3 5" xfId="13628"/>
    <cellStyle name="Total 6 2 3 6" xfId="13629"/>
    <cellStyle name="Total 6 2 3 7" xfId="13630"/>
    <cellStyle name="Total 6 2 3 8" xfId="13631"/>
    <cellStyle name="Total 6 2 4" xfId="13632"/>
    <cellStyle name="Total 6 2 4 2" xfId="13633"/>
    <cellStyle name="Total 6 2 4 3" xfId="13634"/>
    <cellStyle name="Total 6 2 4 4" xfId="13635"/>
    <cellStyle name="Total 6 2 4 5" xfId="13636"/>
    <cellStyle name="Total 6 2 4 6" xfId="13637"/>
    <cellStyle name="Total 6 2 4 7" xfId="13638"/>
    <cellStyle name="Total 6 2 4 8" xfId="13639"/>
    <cellStyle name="Total 6 2 5" xfId="13640"/>
    <cellStyle name="Total 6 2 5 2" xfId="13641"/>
    <cellStyle name="Total 6 2 5 3" xfId="13642"/>
    <cellStyle name="Total 6 2 5 4" xfId="13643"/>
    <cellStyle name="Total 6 2 5 5" xfId="13644"/>
    <cellStyle name="Total 6 2 5 6" xfId="13645"/>
    <cellStyle name="Total 6 2 5 7" xfId="13646"/>
    <cellStyle name="Total 6 2 5 8" xfId="13647"/>
    <cellStyle name="Total 6 2 6" xfId="13648"/>
    <cellStyle name="Total 6 2 6 2" xfId="13649"/>
    <cellStyle name="Total 6 2 6 3" xfId="13650"/>
    <cellStyle name="Total 6 2 6 4" xfId="13651"/>
    <cellStyle name="Total 6 2 6 5" xfId="13652"/>
    <cellStyle name="Total 6 2 6 6" xfId="13653"/>
    <cellStyle name="Total 6 2 6 7" xfId="13654"/>
    <cellStyle name="Total 6 2 6 8" xfId="13655"/>
    <cellStyle name="Total 6 2 7" xfId="13656"/>
    <cellStyle name="Total 6 2 7 2" xfId="13657"/>
    <cellStyle name="Total 6 2 8" xfId="13658"/>
    <cellStyle name="Total 6 2 8 2" xfId="13659"/>
    <cellStyle name="Total 6 2 9" xfId="13660"/>
    <cellStyle name="Total 6 3" xfId="13661"/>
    <cellStyle name="Total 6 3 10" xfId="13662"/>
    <cellStyle name="Total 6 3 11" xfId="13663"/>
    <cellStyle name="Total 6 3 12" xfId="13664"/>
    <cellStyle name="Total 6 3 13" xfId="13665"/>
    <cellStyle name="Total 6 3 14" xfId="13666"/>
    <cellStyle name="Total 6 3 15" xfId="13667"/>
    <cellStyle name="Total 6 3 16" xfId="18243"/>
    <cellStyle name="Total 6 3 16 10" xfId="38630"/>
    <cellStyle name="Total 6 3 16 11" xfId="40997"/>
    <cellStyle name="Total 6 3 16 2" xfId="19912"/>
    <cellStyle name="Total 6 3 16 2 2" xfId="27846"/>
    <cellStyle name="Total 6 3 16 2 3" xfId="30417"/>
    <cellStyle name="Total 6 3 16 2 4" xfId="32859"/>
    <cellStyle name="Total 6 3 16 2 5" xfId="35263"/>
    <cellStyle name="Total 6 3 16 2 6" xfId="37496"/>
    <cellStyle name="Total 6 3 16 2 7" xfId="20929"/>
    <cellStyle name="Total 6 3 16 2 8" xfId="40097"/>
    <cellStyle name="Total 6 3 16 2 9" xfId="42456"/>
    <cellStyle name="Total 6 3 16 3" xfId="20259"/>
    <cellStyle name="Total 6 3 16 3 2" xfId="28193"/>
    <cellStyle name="Total 6 3 16 3 3" xfId="30764"/>
    <cellStyle name="Total 6 3 16 3 4" xfId="33206"/>
    <cellStyle name="Total 6 3 16 3 5" xfId="35610"/>
    <cellStyle name="Total 6 3 16 3 6" xfId="37818"/>
    <cellStyle name="Total 6 3 16 3 7" xfId="24296"/>
    <cellStyle name="Total 6 3 16 3 8" xfId="40444"/>
    <cellStyle name="Total 6 3 16 3 9" xfId="42803"/>
    <cellStyle name="Total 6 3 16 4" xfId="20638"/>
    <cellStyle name="Total 6 3 16 4 2" xfId="28572"/>
    <cellStyle name="Total 6 3 16 4 3" xfId="31129"/>
    <cellStyle name="Total 6 3 16 4 4" xfId="33571"/>
    <cellStyle name="Total 6 3 16 4 5" xfId="35974"/>
    <cellStyle name="Total 6 3 16 4 6" xfId="38133"/>
    <cellStyle name="Total 6 3 16 4 7" xfId="24392"/>
    <cellStyle name="Total 6 3 16 4 8" xfId="40805"/>
    <cellStyle name="Total 6 3 16 4 9" xfId="43163"/>
    <cellStyle name="Total 6 3 16 5" xfId="26210"/>
    <cellStyle name="Total 6 3 16 6" xfId="28890"/>
    <cellStyle name="Total 6 3 16 7" xfId="31345"/>
    <cellStyle name="Total 6 3 16 8" xfId="33769"/>
    <cellStyle name="Total 6 3 16 9" xfId="23332"/>
    <cellStyle name="Total 6 3 2" xfId="13668"/>
    <cellStyle name="Total 6 3 2 2" xfId="13669"/>
    <cellStyle name="Total 6 3 2 3" xfId="13670"/>
    <cellStyle name="Total 6 3 2 4" xfId="13671"/>
    <cellStyle name="Total 6 3 2 5" xfId="13672"/>
    <cellStyle name="Total 6 3 2 6" xfId="13673"/>
    <cellStyle name="Total 6 3 2 7" xfId="13674"/>
    <cellStyle name="Total 6 3 2 8" xfId="13675"/>
    <cellStyle name="Total 6 3 2 9" xfId="13676"/>
    <cellStyle name="Total 6 3 3" xfId="13677"/>
    <cellStyle name="Total 6 3 3 2" xfId="13678"/>
    <cellStyle name="Total 6 3 3 3" xfId="13679"/>
    <cellStyle name="Total 6 3 3 4" xfId="13680"/>
    <cellStyle name="Total 6 3 3 5" xfId="13681"/>
    <cellStyle name="Total 6 3 3 6" xfId="13682"/>
    <cellStyle name="Total 6 3 3 7" xfId="13683"/>
    <cellStyle name="Total 6 3 3 8" xfId="13684"/>
    <cellStyle name="Total 6 3 4" xfId="13685"/>
    <cellStyle name="Total 6 3 4 2" xfId="13686"/>
    <cellStyle name="Total 6 3 4 3" xfId="13687"/>
    <cellStyle name="Total 6 3 4 4" xfId="13688"/>
    <cellStyle name="Total 6 3 4 5" xfId="13689"/>
    <cellStyle name="Total 6 3 4 6" xfId="13690"/>
    <cellStyle name="Total 6 3 4 7" xfId="13691"/>
    <cellStyle name="Total 6 3 4 8" xfId="13692"/>
    <cellStyle name="Total 6 3 5" xfId="13693"/>
    <cellStyle name="Total 6 3 5 2" xfId="13694"/>
    <cellStyle name="Total 6 3 5 3" xfId="13695"/>
    <cellStyle name="Total 6 3 5 4" xfId="13696"/>
    <cellStyle name="Total 6 3 5 5" xfId="13697"/>
    <cellStyle name="Total 6 3 5 6" xfId="13698"/>
    <cellStyle name="Total 6 3 5 7" xfId="13699"/>
    <cellStyle name="Total 6 3 5 8" xfId="13700"/>
    <cellStyle name="Total 6 3 6" xfId="13701"/>
    <cellStyle name="Total 6 3 6 2" xfId="13702"/>
    <cellStyle name="Total 6 3 6 3" xfId="13703"/>
    <cellStyle name="Total 6 3 6 4" xfId="13704"/>
    <cellStyle name="Total 6 3 6 5" xfId="13705"/>
    <cellStyle name="Total 6 3 6 6" xfId="13706"/>
    <cellStyle name="Total 6 3 6 7" xfId="13707"/>
    <cellStyle name="Total 6 3 6 8" xfId="13708"/>
    <cellStyle name="Total 6 3 7" xfId="13709"/>
    <cellStyle name="Total 6 3 7 2" xfId="13710"/>
    <cellStyle name="Total 6 3 8" xfId="13711"/>
    <cellStyle name="Total 6 3 8 2" xfId="13712"/>
    <cellStyle name="Total 6 3 9" xfId="13713"/>
    <cellStyle name="Total 6 4" xfId="13714"/>
    <cellStyle name="Total 6 4 10" xfId="13715"/>
    <cellStyle name="Total 6 4 11" xfId="18244"/>
    <cellStyle name="Total 6 4 11 10" xfId="38631"/>
    <cellStyle name="Total 6 4 11 11" xfId="40998"/>
    <cellStyle name="Total 6 4 11 2" xfId="18494"/>
    <cellStyle name="Total 6 4 11 2 2" xfId="26428"/>
    <cellStyle name="Total 6 4 11 2 3" xfId="29000"/>
    <cellStyle name="Total 6 4 11 2 4" xfId="31442"/>
    <cellStyle name="Total 6 4 11 2 5" xfId="33846"/>
    <cellStyle name="Total 6 4 11 2 6" xfId="36123"/>
    <cellStyle name="Total 6 4 11 2 7" xfId="23886"/>
    <cellStyle name="Total 6 4 11 2 8" xfId="38680"/>
    <cellStyle name="Total 6 4 11 2 9" xfId="41039"/>
    <cellStyle name="Total 6 4 11 3" xfId="20057"/>
    <cellStyle name="Total 6 4 11 3 2" xfId="27991"/>
    <cellStyle name="Total 6 4 11 3 3" xfId="30562"/>
    <cellStyle name="Total 6 4 11 3 4" xfId="33004"/>
    <cellStyle name="Total 6 4 11 3 5" xfId="35408"/>
    <cellStyle name="Total 6 4 11 3 6" xfId="37621"/>
    <cellStyle name="Total 6 4 11 3 7" xfId="23798"/>
    <cellStyle name="Total 6 4 11 3 8" xfId="40242"/>
    <cellStyle name="Total 6 4 11 3 9" xfId="42601"/>
    <cellStyle name="Total 6 4 11 4" xfId="20639"/>
    <cellStyle name="Total 6 4 11 4 2" xfId="28573"/>
    <cellStyle name="Total 6 4 11 4 3" xfId="31130"/>
    <cellStyle name="Total 6 4 11 4 4" xfId="33572"/>
    <cellStyle name="Total 6 4 11 4 5" xfId="35975"/>
    <cellStyle name="Total 6 4 11 4 6" xfId="38134"/>
    <cellStyle name="Total 6 4 11 4 7" xfId="21518"/>
    <cellStyle name="Total 6 4 11 4 8" xfId="40806"/>
    <cellStyle name="Total 6 4 11 4 9" xfId="43164"/>
    <cellStyle name="Total 6 4 11 5" xfId="26211"/>
    <cellStyle name="Total 6 4 11 6" xfId="28891"/>
    <cellStyle name="Total 6 4 11 7" xfId="31346"/>
    <cellStyle name="Total 6 4 11 8" xfId="33770"/>
    <cellStyle name="Total 6 4 11 9" xfId="24346"/>
    <cellStyle name="Total 6 4 2" xfId="13716"/>
    <cellStyle name="Total 6 4 2 2" xfId="13717"/>
    <cellStyle name="Total 6 4 2 3" xfId="13718"/>
    <cellStyle name="Total 6 4 3" xfId="13719"/>
    <cellStyle name="Total 6 4 4" xfId="13720"/>
    <cellStyle name="Total 6 4 5" xfId="13721"/>
    <cellStyle name="Total 6 4 6" xfId="13722"/>
    <cellStyle name="Total 6 4 7" xfId="13723"/>
    <cellStyle name="Total 6 4 8" xfId="13724"/>
    <cellStyle name="Total 6 4 9" xfId="13725"/>
    <cellStyle name="Total 6 5" xfId="13726"/>
    <cellStyle name="Total 6 5 2" xfId="13727"/>
    <cellStyle name="Total 6 5 3" xfId="13728"/>
    <cellStyle name="Total 6 5 4" xfId="13729"/>
    <cellStyle name="Total 6 5 5" xfId="13730"/>
    <cellStyle name="Total 6 5 6" xfId="13731"/>
    <cellStyle name="Total 6 5 7" xfId="13732"/>
    <cellStyle name="Total 6 5 8" xfId="13733"/>
    <cellStyle name="Total 6 5 9" xfId="18245"/>
    <cellStyle name="Total 6 5 9 10" xfId="38632"/>
    <cellStyle name="Total 6 5 9 11" xfId="40999"/>
    <cellStyle name="Total 6 5 9 2" xfId="19911"/>
    <cellStyle name="Total 6 5 9 2 2" xfId="27845"/>
    <cellStyle name="Total 6 5 9 2 3" xfId="30416"/>
    <cellStyle name="Total 6 5 9 2 4" xfId="32858"/>
    <cellStyle name="Total 6 5 9 2 5" xfId="35262"/>
    <cellStyle name="Total 6 5 9 2 6" xfId="37495"/>
    <cellStyle name="Total 6 5 9 2 7" xfId="24464"/>
    <cellStyle name="Total 6 5 9 2 8" xfId="40096"/>
    <cellStyle name="Total 6 5 9 2 9" xfId="42455"/>
    <cellStyle name="Total 6 5 9 3" xfId="20264"/>
    <cellStyle name="Total 6 5 9 3 2" xfId="28198"/>
    <cellStyle name="Total 6 5 9 3 3" xfId="30769"/>
    <cellStyle name="Total 6 5 9 3 4" xfId="33211"/>
    <cellStyle name="Total 6 5 9 3 5" xfId="35615"/>
    <cellStyle name="Total 6 5 9 3 6" xfId="37823"/>
    <cellStyle name="Total 6 5 9 3 7" xfId="21223"/>
    <cellStyle name="Total 6 5 9 3 8" xfId="40449"/>
    <cellStyle name="Total 6 5 9 3 9" xfId="42808"/>
    <cellStyle name="Total 6 5 9 4" xfId="20640"/>
    <cellStyle name="Total 6 5 9 4 2" xfId="28574"/>
    <cellStyle name="Total 6 5 9 4 3" xfId="31131"/>
    <cellStyle name="Total 6 5 9 4 4" xfId="33573"/>
    <cellStyle name="Total 6 5 9 4 5" xfId="35976"/>
    <cellStyle name="Total 6 5 9 4 6" xfId="38135"/>
    <cellStyle name="Total 6 5 9 4 7" xfId="21245"/>
    <cellStyle name="Total 6 5 9 4 8" xfId="40807"/>
    <cellStyle name="Total 6 5 9 4 9" xfId="43165"/>
    <cellStyle name="Total 6 5 9 5" xfId="26212"/>
    <cellStyle name="Total 6 5 9 6" xfId="28892"/>
    <cellStyle name="Total 6 5 9 7" xfId="31347"/>
    <cellStyle name="Total 6 5 9 8" xfId="33771"/>
    <cellStyle name="Total 6 5 9 9" xfId="24207"/>
    <cellStyle name="Total 6 6" xfId="13734"/>
    <cellStyle name="Total 6 6 2" xfId="13735"/>
    <cellStyle name="Total 6 6 3" xfId="13736"/>
    <cellStyle name="Total 6 6 4" xfId="13737"/>
    <cellStyle name="Total 6 6 5" xfId="13738"/>
    <cellStyle name="Total 6 6 6" xfId="13739"/>
    <cellStyle name="Total 6 6 7" xfId="13740"/>
    <cellStyle name="Total 6 6 8" xfId="13741"/>
    <cellStyle name="Total 6 6 9" xfId="18246"/>
    <cellStyle name="Total 6 6 9 10" xfId="38633"/>
    <cellStyle name="Total 6 6 9 11" xfId="41000"/>
    <cellStyle name="Total 6 6 9 2" xfId="18493"/>
    <cellStyle name="Total 6 6 9 2 2" xfId="26427"/>
    <cellStyle name="Total 6 6 9 2 3" xfId="28999"/>
    <cellStyle name="Total 6 6 9 2 4" xfId="31441"/>
    <cellStyle name="Total 6 6 9 2 5" xfId="33845"/>
    <cellStyle name="Total 6 6 9 2 6" xfId="36122"/>
    <cellStyle name="Total 6 6 9 2 7" xfId="23855"/>
    <cellStyle name="Total 6 6 9 2 8" xfId="38679"/>
    <cellStyle name="Total 6 6 9 2 9" xfId="41038"/>
    <cellStyle name="Total 6 6 9 3" xfId="19726"/>
    <cellStyle name="Total 6 6 9 3 2" xfId="27660"/>
    <cellStyle name="Total 6 6 9 3 3" xfId="30232"/>
    <cellStyle name="Total 6 6 9 3 4" xfId="32674"/>
    <cellStyle name="Total 6 6 9 3 5" xfId="35078"/>
    <cellStyle name="Total 6 6 9 3 6" xfId="37323"/>
    <cellStyle name="Total 6 6 9 3 7" xfId="21479"/>
    <cellStyle name="Total 6 6 9 3 8" xfId="39912"/>
    <cellStyle name="Total 6 6 9 3 9" xfId="42271"/>
    <cellStyle name="Total 6 6 9 4" xfId="20641"/>
    <cellStyle name="Total 6 6 9 4 2" xfId="28575"/>
    <cellStyle name="Total 6 6 9 4 3" xfId="31132"/>
    <cellStyle name="Total 6 6 9 4 4" xfId="33574"/>
    <cellStyle name="Total 6 6 9 4 5" xfId="35977"/>
    <cellStyle name="Total 6 6 9 4 6" xfId="38136"/>
    <cellStyle name="Total 6 6 9 4 7" xfId="23853"/>
    <cellStyle name="Total 6 6 9 4 8" xfId="40808"/>
    <cellStyle name="Total 6 6 9 4 9" xfId="43166"/>
    <cellStyle name="Total 6 6 9 5" xfId="26213"/>
    <cellStyle name="Total 6 6 9 6" xfId="28893"/>
    <cellStyle name="Total 6 6 9 7" xfId="31348"/>
    <cellStyle name="Total 6 6 9 8" xfId="33772"/>
    <cellStyle name="Total 6 6 9 9" xfId="21097"/>
    <cellStyle name="Total 6 7" xfId="13742"/>
    <cellStyle name="Total 6 7 2" xfId="13743"/>
    <cellStyle name="Total 6 7 3" xfId="13744"/>
    <cellStyle name="Total 6 7 4" xfId="13745"/>
    <cellStyle name="Total 6 7 5" xfId="13746"/>
    <cellStyle name="Total 6 7 6" xfId="13747"/>
    <cellStyle name="Total 6 7 7" xfId="13748"/>
    <cellStyle name="Total 6 7 8" xfId="13749"/>
    <cellStyle name="Total 6 8" xfId="13750"/>
    <cellStyle name="Total 6 8 2" xfId="13751"/>
    <cellStyle name="Total 6 8 3" xfId="13752"/>
    <cellStyle name="Total 6 8 4" xfId="13753"/>
    <cellStyle name="Total 6 8 5" xfId="13754"/>
    <cellStyle name="Total 6 8 6" xfId="13755"/>
    <cellStyle name="Total 6 8 7" xfId="13756"/>
    <cellStyle name="Total 6 8 8" xfId="13757"/>
    <cellStyle name="Total 6 9" xfId="13758"/>
    <cellStyle name="Total 6 9 2" xfId="13759"/>
    <cellStyle name="Total 7" xfId="13760"/>
    <cellStyle name="Total 7 10" xfId="13761"/>
    <cellStyle name="Total 7 10 2" xfId="13762"/>
    <cellStyle name="Total 7 11" xfId="13763"/>
    <cellStyle name="Total 7 12" xfId="13764"/>
    <cellStyle name="Total 7 13" xfId="13765"/>
    <cellStyle name="Total 7 14" xfId="13766"/>
    <cellStyle name="Total 7 15" xfId="13767"/>
    <cellStyle name="Total 7 16" xfId="13768"/>
    <cellStyle name="Total 7 17" xfId="13769"/>
    <cellStyle name="Total 7 18" xfId="18247"/>
    <cellStyle name="Total 7 18 10" xfId="38634"/>
    <cellStyle name="Total 7 18 11" xfId="41001"/>
    <cellStyle name="Total 7 18 2" xfId="19910"/>
    <cellStyle name="Total 7 18 2 2" xfId="27844"/>
    <cellStyle name="Total 7 18 2 3" xfId="30415"/>
    <cellStyle name="Total 7 18 2 4" xfId="32857"/>
    <cellStyle name="Total 7 18 2 5" xfId="35261"/>
    <cellStyle name="Total 7 18 2 6" xfId="37494"/>
    <cellStyle name="Total 7 18 2 7" xfId="24277"/>
    <cellStyle name="Total 7 18 2 8" xfId="40095"/>
    <cellStyle name="Total 7 18 2 9" xfId="42454"/>
    <cellStyle name="Total 7 18 3" xfId="18839"/>
    <cellStyle name="Total 7 18 3 2" xfId="26773"/>
    <cellStyle name="Total 7 18 3 3" xfId="29345"/>
    <cellStyle name="Total 7 18 3 4" xfId="31787"/>
    <cellStyle name="Total 7 18 3 5" xfId="34191"/>
    <cellStyle name="Total 7 18 3 6" xfId="36443"/>
    <cellStyle name="Total 7 18 3 7" xfId="21189"/>
    <cellStyle name="Total 7 18 3 8" xfId="39025"/>
    <cellStyle name="Total 7 18 3 9" xfId="41384"/>
    <cellStyle name="Total 7 18 4" xfId="20642"/>
    <cellStyle name="Total 7 18 4 2" xfId="28576"/>
    <cellStyle name="Total 7 18 4 3" xfId="31133"/>
    <cellStyle name="Total 7 18 4 4" xfId="33575"/>
    <cellStyle name="Total 7 18 4 5" xfId="35978"/>
    <cellStyle name="Total 7 18 4 6" xfId="38137"/>
    <cellStyle name="Total 7 18 4 7" xfId="21081"/>
    <cellStyle name="Total 7 18 4 8" xfId="40809"/>
    <cellStyle name="Total 7 18 4 9" xfId="43167"/>
    <cellStyle name="Total 7 18 5" xfId="26214"/>
    <cellStyle name="Total 7 18 6" xfId="28894"/>
    <cellStyle name="Total 7 18 7" xfId="31349"/>
    <cellStyle name="Total 7 18 8" xfId="33773"/>
    <cellStyle name="Total 7 18 9" xfId="23333"/>
    <cellStyle name="Total 7 2" xfId="13770"/>
    <cellStyle name="Total 7 2 10" xfId="13771"/>
    <cellStyle name="Total 7 2 11" xfId="13772"/>
    <cellStyle name="Total 7 2 12" xfId="13773"/>
    <cellStyle name="Total 7 2 13" xfId="13774"/>
    <cellStyle name="Total 7 2 14" xfId="13775"/>
    <cellStyle name="Total 7 2 15" xfId="13776"/>
    <cellStyle name="Total 7 2 16" xfId="18248"/>
    <cellStyle name="Total 7 2 16 10" xfId="38635"/>
    <cellStyle name="Total 7 2 16 11" xfId="41002"/>
    <cellStyle name="Total 7 2 16 2" xfId="18492"/>
    <cellStyle name="Total 7 2 16 2 2" xfId="26426"/>
    <cellStyle name="Total 7 2 16 2 3" xfId="28998"/>
    <cellStyle name="Total 7 2 16 2 4" xfId="31440"/>
    <cellStyle name="Total 7 2 16 2 5" xfId="33844"/>
    <cellStyle name="Total 7 2 16 2 6" xfId="36121"/>
    <cellStyle name="Total 7 2 16 2 7" xfId="25033"/>
    <cellStyle name="Total 7 2 16 2 8" xfId="38678"/>
    <cellStyle name="Total 7 2 16 2 9" xfId="41037"/>
    <cellStyle name="Total 7 2 16 3" xfId="18642"/>
    <cellStyle name="Total 7 2 16 3 2" xfId="26576"/>
    <cellStyle name="Total 7 2 16 3 3" xfId="29148"/>
    <cellStyle name="Total 7 2 16 3 4" xfId="31590"/>
    <cellStyle name="Total 7 2 16 3 5" xfId="33994"/>
    <cellStyle name="Total 7 2 16 3 6" xfId="36252"/>
    <cellStyle name="Total 7 2 16 3 7" xfId="21974"/>
    <cellStyle name="Total 7 2 16 3 8" xfId="38828"/>
    <cellStyle name="Total 7 2 16 3 9" xfId="41187"/>
    <cellStyle name="Total 7 2 16 4" xfId="20643"/>
    <cellStyle name="Total 7 2 16 4 2" xfId="28577"/>
    <cellStyle name="Total 7 2 16 4 3" xfId="31134"/>
    <cellStyle name="Total 7 2 16 4 4" xfId="33576"/>
    <cellStyle name="Total 7 2 16 4 5" xfId="35979"/>
    <cellStyle name="Total 7 2 16 4 6" xfId="38138"/>
    <cellStyle name="Total 7 2 16 4 7" xfId="24013"/>
    <cellStyle name="Total 7 2 16 4 8" xfId="40810"/>
    <cellStyle name="Total 7 2 16 4 9" xfId="43168"/>
    <cellStyle name="Total 7 2 16 5" xfId="26215"/>
    <cellStyle name="Total 7 2 16 6" xfId="28895"/>
    <cellStyle name="Total 7 2 16 7" xfId="31350"/>
    <cellStyle name="Total 7 2 16 8" xfId="33774"/>
    <cellStyle name="Total 7 2 16 9" xfId="21424"/>
    <cellStyle name="Total 7 2 2" xfId="13777"/>
    <cellStyle name="Total 7 2 2 2" xfId="13778"/>
    <cellStyle name="Total 7 2 2 3" xfId="13779"/>
    <cellStyle name="Total 7 2 2 4" xfId="13780"/>
    <cellStyle name="Total 7 2 2 5" xfId="13781"/>
    <cellStyle name="Total 7 2 2 6" xfId="13782"/>
    <cellStyle name="Total 7 2 2 7" xfId="13783"/>
    <cellStyle name="Total 7 2 2 8" xfId="13784"/>
    <cellStyle name="Total 7 2 2 9" xfId="13785"/>
    <cellStyle name="Total 7 2 3" xfId="13786"/>
    <cellStyle name="Total 7 2 3 2" xfId="13787"/>
    <cellStyle name="Total 7 2 3 3" xfId="13788"/>
    <cellStyle name="Total 7 2 3 4" xfId="13789"/>
    <cellStyle name="Total 7 2 3 5" xfId="13790"/>
    <cellStyle name="Total 7 2 3 6" xfId="13791"/>
    <cellStyle name="Total 7 2 3 7" xfId="13792"/>
    <cellStyle name="Total 7 2 3 8" xfId="13793"/>
    <cellStyle name="Total 7 2 4" xfId="13794"/>
    <cellStyle name="Total 7 2 4 2" xfId="13795"/>
    <cellStyle name="Total 7 2 4 3" xfId="13796"/>
    <cellStyle name="Total 7 2 4 4" xfId="13797"/>
    <cellStyle name="Total 7 2 4 5" xfId="13798"/>
    <cellStyle name="Total 7 2 4 6" xfId="13799"/>
    <cellStyle name="Total 7 2 4 7" xfId="13800"/>
    <cellStyle name="Total 7 2 4 8" xfId="13801"/>
    <cellStyle name="Total 7 2 5" xfId="13802"/>
    <cellStyle name="Total 7 2 5 2" xfId="13803"/>
    <cellStyle name="Total 7 2 5 3" xfId="13804"/>
    <cellStyle name="Total 7 2 5 4" xfId="13805"/>
    <cellStyle name="Total 7 2 5 5" xfId="13806"/>
    <cellStyle name="Total 7 2 5 6" xfId="13807"/>
    <cellStyle name="Total 7 2 5 7" xfId="13808"/>
    <cellStyle name="Total 7 2 5 8" xfId="13809"/>
    <cellStyle name="Total 7 2 6" xfId="13810"/>
    <cellStyle name="Total 7 2 6 2" xfId="13811"/>
    <cellStyle name="Total 7 2 6 3" xfId="13812"/>
    <cellStyle name="Total 7 2 6 4" xfId="13813"/>
    <cellStyle name="Total 7 2 6 5" xfId="13814"/>
    <cellStyle name="Total 7 2 6 6" xfId="13815"/>
    <cellStyle name="Total 7 2 6 7" xfId="13816"/>
    <cellStyle name="Total 7 2 6 8" xfId="13817"/>
    <cellStyle name="Total 7 2 7" xfId="13818"/>
    <cellStyle name="Total 7 2 7 2" xfId="13819"/>
    <cellStyle name="Total 7 2 8" xfId="13820"/>
    <cellStyle name="Total 7 2 8 2" xfId="13821"/>
    <cellStyle name="Total 7 2 9" xfId="13822"/>
    <cellStyle name="Total 7 3" xfId="13823"/>
    <cellStyle name="Total 7 3 10" xfId="13824"/>
    <cellStyle name="Total 7 3 11" xfId="13825"/>
    <cellStyle name="Total 7 3 12" xfId="13826"/>
    <cellStyle name="Total 7 3 13" xfId="13827"/>
    <cellStyle name="Total 7 3 14" xfId="13828"/>
    <cellStyle name="Total 7 3 15" xfId="13829"/>
    <cellStyle name="Total 7 3 16" xfId="18249"/>
    <cellStyle name="Total 7 3 16 10" xfId="38636"/>
    <cellStyle name="Total 7 3 16 11" xfId="41003"/>
    <cellStyle name="Total 7 3 16 2" xfId="18491"/>
    <cellStyle name="Total 7 3 16 2 2" xfId="26425"/>
    <cellStyle name="Total 7 3 16 2 3" xfId="28997"/>
    <cellStyle name="Total 7 3 16 2 4" xfId="31439"/>
    <cellStyle name="Total 7 3 16 2 5" xfId="33843"/>
    <cellStyle name="Total 7 3 16 2 6" xfId="36120"/>
    <cellStyle name="Total 7 3 16 2 7" xfId="33800"/>
    <cellStyle name="Total 7 3 16 2 8" xfId="38677"/>
    <cellStyle name="Total 7 3 16 2 9" xfId="41036"/>
    <cellStyle name="Total 7 3 16 3" xfId="20263"/>
    <cellStyle name="Total 7 3 16 3 2" xfId="28197"/>
    <cellStyle name="Total 7 3 16 3 3" xfId="30768"/>
    <cellStyle name="Total 7 3 16 3 4" xfId="33210"/>
    <cellStyle name="Total 7 3 16 3 5" xfId="35614"/>
    <cellStyle name="Total 7 3 16 3 6" xfId="37822"/>
    <cellStyle name="Total 7 3 16 3 7" xfId="25663"/>
    <cellStyle name="Total 7 3 16 3 8" xfId="40448"/>
    <cellStyle name="Total 7 3 16 3 9" xfId="42807"/>
    <cellStyle name="Total 7 3 16 4" xfId="20644"/>
    <cellStyle name="Total 7 3 16 4 2" xfId="28578"/>
    <cellStyle name="Total 7 3 16 4 3" xfId="31135"/>
    <cellStyle name="Total 7 3 16 4 4" xfId="33577"/>
    <cellStyle name="Total 7 3 16 4 5" xfId="35980"/>
    <cellStyle name="Total 7 3 16 4 6" xfId="38139"/>
    <cellStyle name="Total 7 3 16 4 7" xfId="33795"/>
    <cellStyle name="Total 7 3 16 4 8" xfId="40811"/>
    <cellStyle name="Total 7 3 16 4 9" xfId="43169"/>
    <cellStyle name="Total 7 3 16 5" xfId="26216"/>
    <cellStyle name="Total 7 3 16 6" xfId="28896"/>
    <cellStyle name="Total 7 3 16 7" xfId="31351"/>
    <cellStyle name="Total 7 3 16 8" xfId="33775"/>
    <cellStyle name="Total 7 3 16 9" xfId="25043"/>
    <cellStyle name="Total 7 3 2" xfId="13830"/>
    <cellStyle name="Total 7 3 2 2" xfId="13831"/>
    <cellStyle name="Total 7 3 2 3" xfId="13832"/>
    <cellStyle name="Total 7 3 2 4" xfId="13833"/>
    <cellStyle name="Total 7 3 2 5" xfId="13834"/>
    <cellStyle name="Total 7 3 2 6" xfId="13835"/>
    <cellStyle name="Total 7 3 2 7" xfId="13836"/>
    <cellStyle name="Total 7 3 2 8" xfId="13837"/>
    <cellStyle name="Total 7 3 2 9" xfId="13838"/>
    <cellStyle name="Total 7 3 3" xfId="13839"/>
    <cellStyle name="Total 7 3 3 2" xfId="13840"/>
    <cellStyle name="Total 7 3 3 3" xfId="13841"/>
    <cellStyle name="Total 7 3 3 4" xfId="13842"/>
    <cellStyle name="Total 7 3 3 5" xfId="13843"/>
    <cellStyle name="Total 7 3 3 6" xfId="13844"/>
    <cellStyle name="Total 7 3 3 7" xfId="13845"/>
    <cellStyle name="Total 7 3 3 8" xfId="13846"/>
    <cellStyle name="Total 7 3 4" xfId="13847"/>
    <cellStyle name="Total 7 3 4 2" xfId="13848"/>
    <cellStyle name="Total 7 3 4 3" xfId="13849"/>
    <cellStyle name="Total 7 3 4 4" xfId="13850"/>
    <cellStyle name="Total 7 3 4 5" xfId="13851"/>
    <cellStyle name="Total 7 3 4 6" xfId="13852"/>
    <cellStyle name="Total 7 3 4 7" xfId="13853"/>
    <cellStyle name="Total 7 3 4 8" xfId="13854"/>
    <cellStyle name="Total 7 3 5" xfId="13855"/>
    <cellStyle name="Total 7 3 5 2" xfId="13856"/>
    <cellStyle name="Total 7 3 5 3" xfId="13857"/>
    <cellStyle name="Total 7 3 5 4" xfId="13858"/>
    <cellStyle name="Total 7 3 5 5" xfId="13859"/>
    <cellStyle name="Total 7 3 5 6" xfId="13860"/>
    <cellStyle name="Total 7 3 5 7" xfId="13861"/>
    <cellStyle name="Total 7 3 5 8" xfId="13862"/>
    <cellStyle name="Total 7 3 6" xfId="13863"/>
    <cellStyle name="Total 7 3 6 2" xfId="13864"/>
    <cellStyle name="Total 7 3 6 3" xfId="13865"/>
    <cellStyle name="Total 7 3 6 4" xfId="13866"/>
    <cellStyle name="Total 7 3 6 5" xfId="13867"/>
    <cellStyle name="Total 7 3 6 6" xfId="13868"/>
    <cellStyle name="Total 7 3 6 7" xfId="13869"/>
    <cellStyle name="Total 7 3 6 8" xfId="13870"/>
    <cellStyle name="Total 7 3 7" xfId="13871"/>
    <cellStyle name="Total 7 3 7 2" xfId="13872"/>
    <cellStyle name="Total 7 3 8" xfId="13873"/>
    <cellStyle name="Total 7 3 8 2" xfId="13874"/>
    <cellStyle name="Total 7 3 9" xfId="13875"/>
    <cellStyle name="Total 7 4" xfId="13876"/>
    <cellStyle name="Total 7 4 10" xfId="13877"/>
    <cellStyle name="Total 7 4 11" xfId="18250"/>
    <cellStyle name="Total 7 4 11 10" xfId="38637"/>
    <cellStyle name="Total 7 4 11 11" xfId="41004"/>
    <cellStyle name="Total 7 4 11 2" xfId="18490"/>
    <cellStyle name="Total 7 4 11 2 2" xfId="26424"/>
    <cellStyle name="Total 7 4 11 2 3" xfId="28996"/>
    <cellStyle name="Total 7 4 11 2 4" xfId="31438"/>
    <cellStyle name="Total 7 4 11 2 5" xfId="33842"/>
    <cellStyle name="Total 7 4 11 2 6" xfId="36119"/>
    <cellStyle name="Total 7 4 11 2 7" xfId="38420"/>
    <cellStyle name="Total 7 4 11 2 8" xfId="38676"/>
    <cellStyle name="Total 7 4 11 2 9" xfId="41035"/>
    <cellStyle name="Total 7 4 11 3" xfId="19725"/>
    <cellStyle name="Total 7 4 11 3 2" xfId="27659"/>
    <cellStyle name="Total 7 4 11 3 3" xfId="30231"/>
    <cellStyle name="Total 7 4 11 3 4" xfId="32673"/>
    <cellStyle name="Total 7 4 11 3 5" xfId="35077"/>
    <cellStyle name="Total 7 4 11 3 6" xfId="37322"/>
    <cellStyle name="Total 7 4 11 3 7" xfId="23548"/>
    <cellStyle name="Total 7 4 11 3 8" xfId="39911"/>
    <cellStyle name="Total 7 4 11 3 9" xfId="42270"/>
    <cellStyle name="Total 7 4 11 4" xfId="20645"/>
    <cellStyle name="Total 7 4 11 4 2" xfId="28579"/>
    <cellStyle name="Total 7 4 11 4 3" xfId="31136"/>
    <cellStyle name="Total 7 4 11 4 4" xfId="33578"/>
    <cellStyle name="Total 7 4 11 4 5" xfId="35981"/>
    <cellStyle name="Total 7 4 11 4 6" xfId="38140"/>
    <cellStyle name="Total 7 4 11 4 7" xfId="21519"/>
    <cellStyle name="Total 7 4 11 4 8" xfId="40812"/>
    <cellStyle name="Total 7 4 11 4 9" xfId="43170"/>
    <cellStyle name="Total 7 4 11 5" xfId="26217"/>
    <cellStyle name="Total 7 4 11 6" xfId="28897"/>
    <cellStyle name="Total 7 4 11 7" xfId="31352"/>
    <cellStyle name="Total 7 4 11 8" xfId="33776"/>
    <cellStyle name="Total 7 4 11 9" xfId="21954"/>
    <cellStyle name="Total 7 4 2" xfId="13878"/>
    <cellStyle name="Total 7 4 2 2" xfId="13879"/>
    <cellStyle name="Total 7 4 2 3" xfId="13880"/>
    <cellStyle name="Total 7 4 3" xfId="13881"/>
    <cellStyle name="Total 7 4 4" xfId="13882"/>
    <cellStyle name="Total 7 4 5" xfId="13883"/>
    <cellStyle name="Total 7 4 6" xfId="13884"/>
    <cellStyle name="Total 7 4 7" xfId="13885"/>
    <cellStyle name="Total 7 4 8" xfId="13886"/>
    <cellStyle name="Total 7 4 9" xfId="13887"/>
    <cellStyle name="Total 7 5" xfId="13888"/>
    <cellStyle name="Total 7 5 2" xfId="13889"/>
    <cellStyle name="Total 7 5 3" xfId="13890"/>
    <cellStyle name="Total 7 5 4" xfId="13891"/>
    <cellStyle name="Total 7 5 5" xfId="13892"/>
    <cellStyle name="Total 7 5 6" xfId="13893"/>
    <cellStyle name="Total 7 5 7" xfId="13894"/>
    <cellStyle name="Total 7 5 8" xfId="13895"/>
    <cellStyle name="Total 7 5 9" xfId="18251"/>
    <cellStyle name="Total 7 5 9 10" xfId="38638"/>
    <cellStyle name="Total 7 5 9 11" xfId="41005"/>
    <cellStyle name="Total 7 5 9 2" xfId="18871"/>
    <cellStyle name="Total 7 5 9 2 2" xfId="26805"/>
    <cellStyle name="Total 7 5 9 2 3" xfId="29377"/>
    <cellStyle name="Total 7 5 9 2 4" xfId="31819"/>
    <cellStyle name="Total 7 5 9 2 5" xfId="34223"/>
    <cellStyle name="Total 7 5 9 2 6" xfId="36468"/>
    <cellStyle name="Total 7 5 9 2 7" xfId="23929"/>
    <cellStyle name="Total 7 5 9 2 8" xfId="39057"/>
    <cellStyle name="Total 7 5 9 2 9" xfId="41416"/>
    <cellStyle name="Total 7 5 9 3" xfId="18838"/>
    <cellStyle name="Total 7 5 9 3 2" xfId="26772"/>
    <cellStyle name="Total 7 5 9 3 3" xfId="29344"/>
    <cellStyle name="Total 7 5 9 3 4" xfId="31786"/>
    <cellStyle name="Total 7 5 9 3 5" xfId="34190"/>
    <cellStyle name="Total 7 5 9 3 6" xfId="36442"/>
    <cellStyle name="Total 7 5 9 3 7" xfId="23404"/>
    <cellStyle name="Total 7 5 9 3 8" xfId="39024"/>
    <cellStyle name="Total 7 5 9 3 9" xfId="41383"/>
    <cellStyle name="Total 7 5 9 4" xfId="20646"/>
    <cellStyle name="Total 7 5 9 4 2" xfId="28580"/>
    <cellStyle name="Total 7 5 9 4 3" xfId="31137"/>
    <cellStyle name="Total 7 5 9 4 4" xfId="33579"/>
    <cellStyle name="Total 7 5 9 4 5" xfId="35982"/>
    <cellStyle name="Total 7 5 9 4 6" xfId="38141"/>
    <cellStyle name="Total 7 5 9 4 7" xfId="28951"/>
    <cellStyle name="Total 7 5 9 4 8" xfId="40813"/>
    <cellStyle name="Total 7 5 9 4 9" xfId="43171"/>
    <cellStyle name="Total 7 5 9 5" xfId="26218"/>
    <cellStyle name="Total 7 5 9 6" xfId="28898"/>
    <cellStyle name="Total 7 5 9 7" xfId="31353"/>
    <cellStyle name="Total 7 5 9 8" xfId="33777"/>
    <cellStyle name="Total 7 5 9 9" xfId="23334"/>
    <cellStyle name="Total 7 6" xfId="13896"/>
    <cellStyle name="Total 7 6 2" xfId="13897"/>
    <cellStyle name="Total 7 6 3" xfId="13898"/>
    <cellStyle name="Total 7 6 4" xfId="13899"/>
    <cellStyle name="Total 7 6 5" xfId="13900"/>
    <cellStyle name="Total 7 6 6" xfId="13901"/>
    <cellStyle name="Total 7 6 7" xfId="13902"/>
    <cellStyle name="Total 7 6 8" xfId="13903"/>
    <cellStyle name="Total 7 6 9" xfId="18252"/>
    <cellStyle name="Total 7 6 9 10" xfId="38639"/>
    <cellStyle name="Total 7 6 9 11" xfId="41006"/>
    <cellStyle name="Total 7 6 9 2" xfId="19907"/>
    <cellStyle name="Total 7 6 9 2 2" xfId="27841"/>
    <cellStyle name="Total 7 6 9 2 3" xfId="30412"/>
    <cellStyle name="Total 7 6 9 2 4" xfId="32854"/>
    <cellStyle name="Total 7 6 9 2 5" xfId="35258"/>
    <cellStyle name="Total 7 6 9 2 6" xfId="37491"/>
    <cellStyle name="Total 7 6 9 2 7" xfId="24959"/>
    <cellStyle name="Total 7 6 9 2 8" xfId="40092"/>
    <cellStyle name="Total 7 6 9 2 9" xfId="42451"/>
    <cellStyle name="Total 7 6 9 3" xfId="20249"/>
    <cellStyle name="Total 7 6 9 3 2" xfId="28183"/>
    <cellStyle name="Total 7 6 9 3 3" xfId="30754"/>
    <cellStyle name="Total 7 6 9 3 4" xfId="33196"/>
    <cellStyle name="Total 7 6 9 3 5" xfId="35600"/>
    <cellStyle name="Total 7 6 9 3 6" xfId="37808"/>
    <cellStyle name="Total 7 6 9 3 7" xfId="21224"/>
    <cellStyle name="Total 7 6 9 3 8" xfId="40434"/>
    <cellStyle name="Total 7 6 9 3 9" xfId="42793"/>
    <cellStyle name="Total 7 6 9 4" xfId="20647"/>
    <cellStyle name="Total 7 6 9 4 2" xfId="28581"/>
    <cellStyle name="Total 7 6 9 4 3" xfId="31138"/>
    <cellStyle name="Total 7 6 9 4 4" xfId="33580"/>
    <cellStyle name="Total 7 6 9 4 5" xfId="35983"/>
    <cellStyle name="Total 7 6 9 4 6" xfId="38142"/>
    <cellStyle name="Total 7 6 9 4 7" xfId="20879"/>
    <cellStyle name="Total 7 6 9 4 8" xfId="40814"/>
    <cellStyle name="Total 7 6 9 4 9" xfId="43172"/>
    <cellStyle name="Total 7 6 9 5" xfId="26219"/>
    <cellStyle name="Total 7 6 9 6" xfId="28899"/>
    <cellStyle name="Total 7 6 9 7" xfId="31354"/>
    <cellStyle name="Total 7 6 9 8" xfId="33778"/>
    <cellStyle name="Total 7 6 9 9" xfId="24497"/>
    <cellStyle name="Total 7 7" xfId="13904"/>
    <cellStyle name="Total 7 7 2" xfId="13905"/>
    <cellStyle name="Total 7 7 3" xfId="13906"/>
    <cellStyle name="Total 7 7 4" xfId="13907"/>
    <cellStyle name="Total 7 7 5" xfId="13908"/>
    <cellStyle name="Total 7 7 6" xfId="13909"/>
    <cellStyle name="Total 7 7 7" xfId="13910"/>
    <cellStyle name="Total 7 7 8" xfId="13911"/>
    <cellStyle name="Total 7 8" xfId="13912"/>
    <cellStyle name="Total 7 8 2" xfId="13913"/>
    <cellStyle name="Total 7 8 3" xfId="13914"/>
    <cellStyle name="Total 7 8 4" xfId="13915"/>
    <cellStyle name="Total 7 8 5" xfId="13916"/>
    <cellStyle name="Total 7 8 6" xfId="13917"/>
    <cellStyle name="Total 7 8 7" xfId="13918"/>
    <cellStyle name="Total 7 8 8" xfId="13919"/>
    <cellStyle name="Total 7 9" xfId="13920"/>
    <cellStyle name="Total 7 9 2" xfId="13921"/>
    <cellStyle name="Total 8" xfId="13922"/>
    <cellStyle name="Total 8 10" xfId="13923"/>
    <cellStyle name="Total 8 10 2" xfId="13924"/>
    <cellStyle name="Total 8 11" xfId="13925"/>
    <cellStyle name="Total 8 12" xfId="13926"/>
    <cellStyle name="Total 8 13" xfId="13927"/>
    <cellStyle name="Total 8 14" xfId="13928"/>
    <cellStyle name="Total 8 15" xfId="13929"/>
    <cellStyle name="Total 8 16" xfId="13930"/>
    <cellStyle name="Total 8 17" xfId="13931"/>
    <cellStyle name="Total 8 18" xfId="18253"/>
    <cellStyle name="Total 8 18 10" xfId="38640"/>
    <cellStyle name="Total 8 18 11" xfId="41007"/>
    <cellStyle name="Total 8 18 2" xfId="18489"/>
    <cellStyle name="Total 8 18 2 2" xfId="26423"/>
    <cellStyle name="Total 8 18 2 3" xfId="28995"/>
    <cellStyle name="Total 8 18 2 4" xfId="31437"/>
    <cellStyle name="Total 8 18 2 5" xfId="33841"/>
    <cellStyle name="Total 8 18 2 6" xfId="36118"/>
    <cellStyle name="Total 8 18 2 7" xfId="25319"/>
    <cellStyle name="Total 8 18 2 8" xfId="38675"/>
    <cellStyle name="Total 8 18 2 9" xfId="41034"/>
    <cellStyle name="Total 8 18 3" xfId="20056"/>
    <cellStyle name="Total 8 18 3 2" xfId="27990"/>
    <cellStyle name="Total 8 18 3 3" xfId="30561"/>
    <cellStyle name="Total 8 18 3 4" xfId="33003"/>
    <cellStyle name="Total 8 18 3 5" xfId="35407"/>
    <cellStyle name="Total 8 18 3 6" xfId="37620"/>
    <cellStyle name="Total 8 18 3 7" xfId="25738"/>
    <cellStyle name="Total 8 18 3 8" xfId="40241"/>
    <cellStyle name="Total 8 18 3 9" xfId="42600"/>
    <cellStyle name="Total 8 18 4" xfId="20648"/>
    <cellStyle name="Total 8 18 4 2" xfId="28582"/>
    <cellStyle name="Total 8 18 4 3" xfId="31139"/>
    <cellStyle name="Total 8 18 4 4" xfId="33581"/>
    <cellStyle name="Total 8 18 4 5" xfId="35984"/>
    <cellStyle name="Total 8 18 4 6" xfId="38143"/>
    <cellStyle name="Total 8 18 4 7" xfId="33827"/>
    <cellStyle name="Total 8 18 4 8" xfId="40815"/>
    <cellStyle name="Total 8 18 4 9" xfId="43173"/>
    <cellStyle name="Total 8 18 5" xfId="26220"/>
    <cellStyle name="Total 8 18 6" xfId="28900"/>
    <cellStyle name="Total 8 18 7" xfId="31355"/>
    <cellStyle name="Total 8 18 8" xfId="33779"/>
    <cellStyle name="Total 8 18 9" xfId="36018"/>
    <cellStyle name="Total 8 2" xfId="13932"/>
    <cellStyle name="Total 8 2 10" xfId="13933"/>
    <cellStyle name="Total 8 2 11" xfId="13934"/>
    <cellStyle name="Total 8 2 12" xfId="13935"/>
    <cellStyle name="Total 8 2 13" xfId="13936"/>
    <cellStyle name="Total 8 2 14" xfId="13937"/>
    <cellStyle name="Total 8 2 15" xfId="13938"/>
    <cellStyle name="Total 8 2 16" xfId="18254"/>
    <cellStyle name="Total 8 2 16 10" xfId="38641"/>
    <cellStyle name="Total 8 2 16 11" xfId="41008"/>
    <cellStyle name="Total 8 2 16 2" xfId="19906"/>
    <cellStyle name="Total 8 2 16 2 2" xfId="27840"/>
    <cellStyle name="Total 8 2 16 2 3" xfId="30411"/>
    <cellStyle name="Total 8 2 16 2 4" xfId="32853"/>
    <cellStyle name="Total 8 2 16 2 5" xfId="35257"/>
    <cellStyle name="Total 8 2 16 2 6" xfId="37490"/>
    <cellStyle name="Total 8 2 16 2 7" xfId="25276"/>
    <cellStyle name="Total 8 2 16 2 8" xfId="40091"/>
    <cellStyle name="Total 8 2 16 2 9" xfId="42450"/>
    <cellStyle name="Total 8 2 16 3" xfId="20437"/>
    <cellStyle name="Total 8 2 16 3 2" xfId="28371"/>
    <cellStyle name="Total 8 2 16 3 3" xfId="30928"/>
    <cellStyle name="Total 8 2 16 3 4" xfId="33370"/>
    <cellStyle name="Total 8 2 16 3 5" xfId="35773"/>
    <cellStyle name="Total 8 2 16 3 6" xfId="37971"/>
    <cellStyle name="Total 8 2 16 3 7" xfId="36067"/>
    <cellStyle name="Total 8 2 16 3 8" xfId="40604"/>
    <cellStyle name="Total 8 2 16 3 9" xfId="42962"/>
    <cellStyle name="Total 8 2 16 4" xfId="20649"/>
    <cellStyle name="Total 8 2 16 4 2" xfId="28583"/>
    <cellStyle name="Total 8 2 16 4 3" xfId="31140"/>
    <cellStyle name="Total 8 2 16 4 4" xfId="33582"/>
    <cellStyle name="Total 8 2 16 4 5" xfId="35985"/>
    <cellStyle name="Total 8 2 16 4 6" xfId="38144"/>
    <cellStyle name="Total 8 2 16 4 7" xfId="24479"/>
    <cellStyle name="Total 8 2 16 4 8" xfId="40816"/>
    <cellStyle name="Total 8 2 16 4 9" xfId="43174"/>
    <cellStyle name="Total 8 2 16 5" xfId="26221"/>
    <cellStyle name="Total 8 2 16 6" xfId="28901"/>
    <cellStyle name="Total 8 2 16 7" xfId="31356"/>
    <cellStyle name="Total 8 2 16 8" xfId="33780"/>
    <cellStyle name="Total 8 2 16 9" xfId="23912"/>
    <cellStyle name="Total 8 2 2" xfId="13939"/>
    <cellStyle name="Total 8 2 2 2" xfId="13940"/>
    <cellStyle name="Total 8 2 2 3" xfId="13941"/>
    <cellStyle name="Total 8 2 2 4" xfId="13942"/>
    <cellStyle name="Total 8 2 2 5" xfId="13943"/>
    <cellStyle name="Total 8 2 2 6" xfId="13944"/>
    <cellStyle name="Total 8 2 2 7" xfId="13945"/>
    <cellStyle name="Total 8 2 2 8" xfId="13946"/>
    <cellStyle name="Total 8 2 2 9" xfId="13947"/>
    <cellStyle name="Total 8 2 3" xfId="13948"/>
    <cellStyle name="Total 8 2 3 2" xfId="13949"/>
    <cellStyle name="Total 8 2 3 3" xfId="13950"/>
    <cellStyle name="Total 8 2 3 4" xfId="13951"/>
    <cellStyle name="Total 8 2 3 5" xfId="13952"/>
    <cellStyle name="Total 8 2 3 6" xfId="13953"/>
    <cellStyle name="Total 8 2 3 7" xfId="13954"/>
    <cellStyle name="Total 8 2 3 8" xfId="13955"/>
    <cellStyle name="Total 8 2 4" xfId="13956"/>
    <cellStyle name="Total 8 2 4 2" xfId="13957"/>
    <cellStyle name="Total 8 2 4 3" xfId="13958"/>
    <cellStyle name="Total 8 2 4 4" xfId="13959"/>
    <cellStyle name="Total 8 2 4 5" xfId="13960"/>
    <cellStyle name="Total 8 2 4 6" xfId="13961"/>
    <cellStyle name="Total 8 2 4 7" xfId="13962"/>
    <cellStyle name="Total 8 2 4 8" xfId="13963"/>
    <cellStyle name="Total 8 2 5" xfId="13964"/>
    <cellStyle name="Total 8 2 5 2" xfId="13965"/>
    <cellStyle name="Total 8 2 5 3" xfId="13966"/>
    <cellStyle name="Total 8 2 5 4" xfId="13967"/>
    <cellStyle name="Total 8 2 5 5" xfId="13968"/>
    <cellStyle name="Total 8 2 5 6" xfId="13969"/>
    <cellStyle name="Total 8 2 5 7" xfId="13970"/>
    <cellStyle name="Total 8 2 5 8" xfId="13971"/>
    <cellStyle name="Total 8 2 6" xfId="13972"/>
    <cellStyle name="Total 8 2 6 2" xfId="13973"/>
    <cellStyle name="Total 8 2 6 3" xfId="13974"/>
    <cellStyle name="Total 8 2 6 4" xfId="13975"/>
    <cellStyle name="Total 8 2 6 5" xfId="13976"/>
    <cellStyle name="Total 8 2 6 6" xfId="13977"/>
    <cellStyle name="Total 8 2 6 7" xfId="13978"/>
    <cellStyle name="Total 8 2 6 8" xfId="13979"/>
    <cellStyle name="Total 8 2 7" xfId="13980"/>
    <cellStyle name="Total 8 2 7 2" xfId="13981"/>
    <cellStyle name="Total 8 2 8" xfId="13982"/>
    <cellStyle name="Total 8 2 8 2" xfId="13983"/>
    <cellStyle name="Total 8 2 9" xfId="13984"/>
    <cellStyle name="Total 8 3" xfId="13985"/>
    <cellStyle name="Total 8 3 10" xfId="13986"/>
    <cellStyle name="Total 8 3 11" xfId="13987"/>
    <cellStyle name="Total 8 3 12" xfId="13988"/>
    <cellStyle name="Total 8 3 13" xfId="13989"/>
    <cellStyle name="Total 8 3 14" xfId="13990"/>
    <cellStyle name="Total 8 3 15" xfId="13991"/>
    <cellStyle name="Total 8 3 16" xfId="18255"/>
    <cellStyle name="Total 8 3 16 10" xfId="38642"/>
    <cellStyle name="Total 8 3 16 11" xfId="41009"/>
    <cellStyle name="Total 8 3 16 2" xfId="18488"/>
    <cellStyle name="Total 8 3 16 2 2" xfId="26422"/>
    <cellStyle name="Total 8 3 16 2 3" xfId="28994"/>
    <cellStyle name="Total 8 3 16 2 4" xfId="31436"/>
    <cellStyle name="Total 8 3 16 2 5" xfId="33840"/>
    <cellStyle name="Total 8 3 16 2 6" xfId="36117"/>
    <cellStyle name="Total 8 3 16 2 7" xfId="21675"/>
    <cellStyle name="Total 8 3 16 2 8" xfId="38674"/>
    <cellStyle name="Total 8 3 16 2 9" xfId="41033"/>
    <cellStyle name="Total 8 3 16 3" xfId="20062"/>
    <cellStyle name="Total 8 3 16 3 2" xfId="27996"/>
    <cellStyle name="Total 8 3 16 3 3" xfId="30567"/>
    <cellStyle name="Total 8 3 16 3 4" xfId="33009"/>
    <cellStyle name="Total 8 3 16 3 5" xfId="35413"/>
    <cellStyle name="Total 8 3 16 3 6" xfId="37626"/>
    <cellStyle name="Total 8 3 16 3 7" xfId="22100"/>
    <cellStyle name="Total 8 3 16 3 8" xfId="40247"/>
    <cellStyle name="Total 8 3 16 3 9" xfId="42606"/>
    <cellStyle name="Total 8 3 16 4" xfId="20650"/>
    <cellStyle name="Total 8 3 16 4 2" xfId="28584"/>
    <cellStyle name="Total 8 3 16 4 3" xfId="31141"/>
    <cellStyle name="Total 8 3 16 4 4" xfId="33583"/>
    <cellStyle name="Total 8 3 16 4 5" xfId="35986"/>
    <cellStyle name="Total 8 3 16 4 6" xfId="38145"/>
    <cellStyle name="Total 8 3 16 4 7" xfId="38415"/>
    <cellStyle name="Total 8 3 16 4 8" xfId="40817"/>
    <cellStyle name="Total 8 3 16 4 9" xfId="43175"/>
    <cellStyle name="Total 8 3 16 5" xfId="26222"/>
    <cellStyle name="Total 8 3 16 6" xfId="28902"/>
    <cellStyle name="Total 8 3 16 7" xfId="31357"/>
    <cellStyle name="Total 8 3 16 8" xfId="33781"/>
    <cellStyle name="Total 8 3 16 9" xfId="25194"/>
    <cellStyle name="Total 8 3 2" xfId="13992"/>
    <cellStyle name="Total 8 3 2 2" xfId="13993"/>
    <cellStyle name="Total 8 3 2 3" xfId="13994"/>
    <cellStyle name="Total 8 3 2 4" xfId="13995"/>
    <cellStyle name="Total 8 3 2 5" xfId="13996"/>
    <cellStyle name="Total 8 3 2 6" xfId="13997"/>
    <cellStyle name="Total 8 3 2 7" xfId="13998"/>
    <cellStyle name="Total 8 3 2 8" xfId="13999"/>
    <cellStyle name="Total 8 3 2 9" xfId="14000"/>
    <cellStyle name="Total 8 3 3" xfId="14001"/>
    <cellStyle name="Total 8 3 3 2" xfId="14002"/>
    <cellStyle name="Total 8 3 3 3" xfId="14003"/>
    <cellStyle name="Total 8 3 3 4" xfId="14004"/>
    <cellStyle name="Total 8 3 3 5" xfId="14005"/>
    <cellStyle name="Total 8 3 3 6" xfId="14006"/>
    <cellStyle name="Total 8 3 3 7" xfId="14007"/>
    <cellStyle name="Total 8 3 3 8" xfId="14008"/>
    <cellStyle name="Total 8 3 4" xfId="14009"/>
    <cellStyle name="Total 8 3 4 2" xfId="14010"/>
    <cellStyle name="Total 8 3 4 3" xfId="14011"/>
    <cellStyle name="Total 8 3 4 4" xfId="14012"/>
    <cellStyle name="Total 8 3 4 5" xfId="14013"/>
    <cellStyle name="Total 8 3 4 6" xfId="14014"/>
    <cellStyle name="Total 8 3 4 7" xfId="14015"/>
    <cellStyle name="Total 8 3 4 8" xfId="14016"/>
    <cellStyle name="Total 8 3 5" xfId="14017"/>
    <cellStyle name="Total 8 3 5 2" xfId="14018"/>
    <cellStyle name="Total 8 3 5 3" xfId="14019"/>
    <cellStyle name="Total 8 3 5 4" xfId="14020"/>
    <cellStyle name="Total 8 3 5 5" xfId="14021"/>
    <cellStyle name="Total 8 3 5 6" xfId="14022"/>
    <cellStyle name="Total 8 3 5 7" xfId="14023"/>
    <cellStyle name="Total 8 3 5 8" xfId="14024"/>
    <cellStyle name="Total 8 3 6" xfId="14025"/>
    <cellStyle name="Total 8 3 6 2" xfId="14026"/>
    <cellStyle name="Total 8 3 6 3" xfId="14027"/>
    <cellStyle name="Total 8 3 6 4" xfId="14028"/>
    <cellStyle name="Total 8 3 6 5" xfId="14029"/>
    <cellStyle name="Total 8 3 6 6" xfId="14030"/>
    <cellStyle name="Total 8 3 6 7" xfId="14031"/>
    <cellStyle name="Total 8 3 6 8" xfId="14032"/>
    <cellStyle name="Total 8 3 7" xfId="14033"/>
    <cellStyle name="Total 8 3 7 2" xfId="14034"/>
    <cellStyle name="Total 8 3 8" xfId="14035"/>
    <cellStyle name="Total 8 3 8 2" xfId="14036"/>
    <cellStyle name="Total 8 3 9" xfId="14037"/>
    <cellStyle name="Total 8 4" xfId="14038"/>
    <cellStyle name="Total 8 4 10" xfId="14039"/>
    <cellStyle name="Total 8 4 11" xfId="18256"/>
    <cellStyle name="Total 8 4 11 10" xfId="38643"/>
    <cellStyle name="Total 8 4 11 11" xfId="41010"/>
    <cellStyle name="Total 8 4 11 2" xfId="19905"/>
    <cellStyle name="Total 8 4 11 2 2" xfId="27839"/>
    <cellStyle name="Total 8 4 11 2 3" xfId="30410"/>
    <cellStyle name="Total 8 4 11 2 4" xfId="32852"/>
    <cellStyle name="Total 8 4 11 2 5" xfId="35256"/>
    <cellStyle name="Total 8 4 11 2 6" xfId="37489"/>
    <cellStyle name="Total 8 4 11 2 7" xfId="24278"/>
    <cellStyle name="Total 8 4 11 2 8" xfId="40090"/>
    <cellStyle name="Total 8 4 11 2 9" xfId="42449"/>
    <cellStyle name="Total 8 4 11 3" xfId="20262"/>
    <cellStyle name="Total 8 4 11 3 2" xfId="28196"/>
    <cellStyle name="Total 8 4 11 3 3" xfId="30767"/>
    <cellStyle name="Total 8 4 11 3 4" xfId="33209"/>
    <cellStyle name="Total 8 4 11 3 5" xfId="35613"/>
    <cellStyle name="Total 8 4 11 3 6" xfId="37821"/>
    <cellStyle name="Total 8 4 11 3 7" xfId="23997"/>
    <cellStyle name="Total 8 4 11 3 8" xfId="40447"/>
    <cellStyle name="Total 8 4 11 3 9" xfId="42806"/>
    <cellStyle name="Total 8 4 11 4" xfId="20651"/>
    <cellStyle name="Total 8 4 11 4 2" xfId="28585"/>
    <cellStyle name="Total 8 4 11 4 3" xfId="31142"/>
    <cellStyle name="Total 8 4 11 4 4" xfId="33584"/>
    <cellStyle name="Total 8 4 11 4 5" xfId="35987"/>
    <cellStyle name="Total 8 4 11 4 6" xfId="38146"/>
    <cellStyle name="Total 8 4 11 4 7" xfId="21676"/>
    <cellStyle name="Total 8 4 11 4 8" xfId="40818"/>
    <cellStyle name="Total 8 4 11 4 9" xfId="43176"/>
    <cellStyle name="Total 8 4 11 5" xfId="26223"/>
    <cellStyle name="Total 8 4 11 6" xfId="28903"/>
    <cellStyle name="Total 8 4 11 7" xfId="31358"/>
    <cellStyle name="Total 8 4 11 8" xfId="33782"/>
    <cellStyle name="Total 8 4 11 9" xfId="21955"/>
    <cellStyle name="Total 8 4 2" xfId="14040"/>
    <cellStyle name="Total 8 4 2 2" xfId="14041"/>
    <cellStyle name="Total 8 4 2 3" xfId="14042"/>
    <cellStyle name="Total 8 4 3" xfId="14043"/>
    <cellStyle name="Total 8 4 4" xfId="14044"/>
    <cellStyle name="Total 8 4 5" xfId="14045"/>
    <cellStyle name="Total 8 4 6" xfId="14046"/>
    <cellStyle name="Total 8 4 7" xfId="14047"/>
    <cellStyle name="Total 8 4 8" xfId="14048"/>
    <cellStyle name="Total 8 4 9" xfId="14049"/>
    <cellStyle name="Total 8 5" xfId="14050"/>
    <cellStyle name="Total 8 5 2" xfId="14051"/>
    <cellStyle name="Total 8 5 3" xfId="14052"/>
    <cellStyle name="Total 8 5 4" xfId="14053"/>
    <cellStyle name="Total 8 5 5" xfId="14054"/>
    <cellStyle name="Total 8 5 6" xfId="14055"/>
    <cellStyle name="Total 8 5 7" xfId="14056"/>
    <cellStyle name="Total 8 5 8" xfId="14057"/>
    <cellStyle name="Total 8 5 9" xfId="18257"/>
    <cellStyle name="Total 8 5 9 10" xfId="38644"/>
    <cellStyle name="Total 8 5 9 11" xfId="41011"/>
    <cellStyle name="Total 8 5 9 2" xfId="18487"/>
    <cellStyle name="Total 8 5 9 2 2" xfId="26421"/>
    <cellStyle name="Total 8 5 9 2 3" xfId="28993"/>
    <cellStyle name="Total 8 5 9 2 4" xfId="31435"/>
    <cellStyle name="Total 8 5 9 2 5" xfId="33839"/>
    <cellStyle name="Total 8 5 9 2 6" xfId="36116"/>
    <cellStyle name="Total 8 5 9 2 7" xfId="21677"/>
    <cellStyle name="Total 8 5 9 2 8" xfId="38673"/>
    <cellStyle name="Total 8 5 9 2 9" xfId="41032"/>
    <cellStyle name="Total 8 5 9 3" xfId="19871"/>
    <cellStyle name="Total 8 5 9 3 2" xfId="27805"/>
    <cellStyle name="Total 8 5 9 3 3" xfId="30377"/>
    <cellStyle name="Total 8 5 9 3 4" xfId="32819"/>
    <cellStyle name="Total 8 5 9 3 5" xfId="35223"/>
    <cellStyle name="Total 8 5 9 3 6" xfId="37458"/>
    <cellStyle name="Total 8 5 9 3 7" xfId="24957"/>
    <cellStyle name="Total 8 5 9 3 8" xfId="40057"/>
    <cellStyle name="Total 8 5 9 3 9" xfId="42416"/>
    <cellStyle name="Total 8 5 9 4" xfId="20652"/>
    <cellStyle name="Total 8 5 9 4 2" xfId="28586"/>
    <cellStyle name="Total 8 5 9 4 3" xfId="31143"/>
    <cellStyle name="Total 8 5 9 4 4" xfId="33585"/>
    <cellStyle name="Total 8 5 9 4 5" xfId="35988"/>
    <cellStyle name="Total 8 5 9 4 6" xfId="38147"/>
    <cellStyle name="Total 8 5 9 4 7" xfId="23880"/>
    <cellStyle name="Total 8 5 9 4 8" xfId="40819"/>
    <cellStyle name="Total 8 5 9 4 9" xfId="43177"/>
    <cellStyle name="Total 8 5 9 5" xfId="26224"/>
    <cellStyle name="Total 8 5 9 6" xfId="28904"/>
    <cellStyle name="Total 8 5 9 7" xfId="31359"/>
    <cellStyle name="Total 8 5 9 8" xfId="33783"/>
    <cellStyle name="Total 8 5 9 9" xfId="23335"/>
    <cellStyle name="Total 8 6" xfId="14058"/>
    <cellStyle name="Total 8 6 2" xfId="14059"/>
    <cellStyle name="Total 8 6 3" xfId="14060"/>
    <cellStyle name="Total 8 6 4" xfId="14061"/>
    <cellStyle name="Total 8 6 5" xfId="14062"/>
    <cellStyle name="Total 8 6 6" xfId="14063"/>
    <cellStyle name="Total 8 6 7" xfId="14064"/>
    <cellStyle name="Total 8 6 8" xfId="14065"/>
    <cellStyle name="Total 8 6 9" xfId="18258"/>
    <cellStyle name="Total 8 6 9 10" xfId="38645"/>
    <cellStyle name="Total 8 6 9 11" xfId="41012"/>
    <cellStyle name="Total 8 6 9 2" xfId="19904"/>
    <cellStyle name="Total 8 6 9 2 2" xfId="27838"/>
    <cellStyle name="Total 8 6 9 2 3" xfId="30409"/>
    <cellStyle name="Total 8 6 9 2 4" xfId="32851"/>
    <cellStyle name="Total 8 6 9 2 5" xfId="35255"/>
    <cellStyle name="Total 8 6 9 2 6" xfId="37488"/>
    <cellStyle name="Total 8 6 9 2 7" xfId="24563"/>
    <cellStyle name="Total 8 6 9 2 8" xfId="40089"/>
    <cellStyle name="Total 8 6 9 2 9" xfId="42448"/>
    <cellStyle name="Total 8 6 9 3" xfId="18837"/>
    <cellStyle name="Total 8 6 9 3 2" xfId="26771"/>
    <cellStyle name="Total 8 6 9 3 3" xfId="29343"/>
    <cellStyle name="Total 8 6 9 3 4" xfId="31785"/>
    <cellStyle name="Total 8 6 9 3 5" xfId="34189"/>
    <cellStyle name="Total 8 6 9 3 6" xfId="36441"/>
    <cellStyle name="Total 8 6 9 3 7" xfId="21992"/>
    <cellStyle name="Total 8 6 9 3 8" xfId="39023"/>
    <cellStyle name="Total 8 6 9 3 9" xfId="41382"/>
    <cellStyle name="Total 8 6 9 4" xfId="20653"/>
    <cellStyle name="Total 8 6 9 4 2" xfId="28587"/>
    <cellStyle name="Total 8 6 9 4 3" xfId="31144"/>
    <cellStyle name="Total 8 6 9 4 4" xfId="33586"/>
    <cellStyle name="Total 8 6 9 4 5" xfId="35989"/>
    <cellStyle name="Total 8 6 9 4 6" xfId="38148"/>
    <cellStyle name="Total 8 6 9 4 7" xfId="36089"/>
    <cellStyle name="Total 8 6 9 4 8" xfId="40820"/>
    <cellStyle name="Total 8 6 9 4 9" xfId="43178"/>
    <cellStyle name="Total 8 6 9 5" xfId="26225"/>
    <cellStyle name="Total 8 6 9 6" xfId="28905"/>
    <cellStyle name="Total 8 6 9 7" xfId="31360"/>
    <cellStyle name="Total 8 6 9 8" xfId="33784"/>
    <cellStyle name="Total 8 6 9 9" xfId="23336"/>
    <cellStyle name="Total 8 7" xfId="14066"/>
    <cellStyle name="Total 8 7 2" xfId="14067"/>
    <cellStyle name="Total 8 7 3" xfId="14068"/>
    <cellStyle name="Total 8 7 4" xfId="14069"/>
    <cellStyle name="Total 8 7 5" xfId="14070"/>
    <cellStyle name="Total 8 7 6" xfId="14071"/>
    <cellStyle name="Total 8 7 7" xfId="14072"/>
    <cellStyle name="Total 8 7 8" xfId="14073"/>
    <cellStyle name="Total 8 8" xfId="14074"/>
    <cellStyle name="Total 8 8 2" xfId="14075"/>
    <cellStyle name="Total 8 8 3" xfId="14076"/>
    <cellStyle name="Total 8 8 4" xfId="14077"/>
    <cellStyle name="Total 8 8 5" xfId="14078"/>
    <cellStyle name="Total 8 8 6" xfId="14079"/>
    <cellStyle name="Total 8 8 7" xfId="14080"/>
    <cellStyle name="Total 8 8 8" xfId="14081"/>
    <cellStyle name="Total 8 9" xfId="14082"/>
    <cellStyle name="Total 8 9 2" xfId="14083"/>
    <cellStyle name="Total 9" xfId="14084"/>
    <cellStyle name="Total 9 10" xfId="14085"/>
    <cellStyle name="Total 9 10 2" xfId="14086"/>
    <cellStyle name="Total 9 11" xfId="14087"/>
    <cellStyle name="Total 9 12" xfId="14088"/>
    <cellStyle name="Total 9 13" xfId="14089"/>
    <cellStyle name="Total 9 14" xfId="14090"/>
    <cellStyle name="Total 9 15" xfId="14091"/>
    <cellStyle name="Total 9 16" xfId="14092"/>
    <cellStyle name="Total 9 17" xfId="14093"/>
    <cellStyle name="Total 9 18" xfId="18259"/>
    <cellStyle name="Total 9 18 10" xfId="38646"/>
    <cellStyle name="Total 9 18 11" xfId="41013"/>
    <cellStyle name="Total 9 18 2" xfId="18486"/>
    <cellStyle name="Total 9 18 2 2" xfId="26420"/>
    <cellStyle name="Total 9 18 2 3" xfId="28992"/>
    <cellStyle name="Total 9 18 2 4" xfId="31434"/>
    <cellStyle name="Total 9 18 2 5" xfId="33838"/>
    <cellStyle name="Total 9 18 2 6" xfId="36115"/>
    <cellStyle name="Total 9 18 2 7" xfId="24629"/>
    <cellStyle name="Total 9 18 2 8" xfId="38672"/>
    <cellStyle name="Total 9 18 2 9" xfId="41031"/>
    <cellStyle name="Total 9 18 3" xfId="20255"/>
    <cellStyle name="Total 9 18 3 2" xfId="28189"/>
    <cellStyle name="Total 9 18 3 3" xfId="30760"/>
    <cellStyle name="Total 9 18 3 4" xfId="33202"/>
    <cellStyle name="Total 9 18 3 5" xfId="35606"/>
    <cellStyle name="Total 9 18 3 6" xfId="37814"/>
    <cellStyle name="Total 9 18 3 7" xfId="23998"/>
    <cellStyle name="Total 9 18 3 8" xfId="40440"/>
    <cellStyle name="Total 9 18 3 9" xfId="42799"/>
    <cellStyle name="Total 9 18 4" xfId="20654"/>
    <cellStyle name="Total 9 18 4 2" xfId="28588"/>
    <cellStyle name="Total 9 18 4 3" xfId="31145"/>
    <cellStyle name="Total 9 18 4 4" xfId="33587"/>
    <cellStyle name="Total 9 18 4 5" xfId="35990"/>
    <cellStyle name="Total 9 18 4 6" xfId="38149"/>
    <cellStyle name="Total 9 18 4 7" xfId="21679"/>
    <cellStyle name="Total 9 18 4 8" xfId="40821"/>
    <cellStyle name="Total 9 18 4 9" xfId="43179"/>
    <cellStyle name="Total 9 18 5" xfId="26226"/>
    <cellStyle name="Total 9 18 6" xfId="28906"/>
    <cellStyle name="Total 9 18 7" xfId="31361"/>
    <cellStyle name="Total 9 18 8" xfId="33785"/>
    <cellStyle name="Total 9 18 9" xfId="24209"/>
    <cellStyle name="Total 9 2" xfId="14094"/>
    <cellStyle name="Total 9 2 10" xfId="14095"/>
    <cellStyle name="Total 9 2 11" xfId="14096"/>
    <cellStyle name="Total 9 2 12" xfId="14097"/>
    <cellStyle name="Total 9 2 13" xfId="14098"/>
    <cellStyle name="Total 9 2 14" xfId="14099"/>
    <cellStyle name="Total 9 2 15" xfId="14100"/>
    <cellStyle name="Total 9 2 16" xfId="18260"/>
    <cellStyle name="Total 9 2 16 10" xfId="38647"/>
    <cellStyle name="Total 9 2 16 11" xfId="41014"/>
    <cellStyle name="Total 9 2 16 2" xfId="19903"/>
    <cellStyle name="Total 9 2 16 2 2" xfId="27837"/>
    <cellStyle name="Total 9 2 16 2 3" xfId="30408"/>
    <cellStyle name="Total 9 2 16 2 4" xfId="32850"/>
    <cellStyle name="Total 9 2 16 2 5" xfId="35254"/>
    <cellStyle name="Total 9 2 16 2 6" xfId="37487"/>
    <cellStyle name="Total 9 2 16 2 7" xfId="23566"/>
    <cellStyle name="Total 9 2 16 2 8" xfId="40088"/>
    <cellStyle name="Total 9 2 16 2 9" xfId="42447"/>
    <cellStyle name="Total 9 2 16 3" xfId="20261"/>
    <cellStyle name="Total 9 2 16 3 2" xfId="28195"/>
    <cellStyle name="Total 9 2 16 3 3" xfId="30766"/>
    <cellStyle name="Total 9 2 16 3 4" xfId="33208"/>
    <cellStyle name="Total 9 2 16 3 5" xfId="35612"/>
    <cellStyle name="Total 9 2 16 3 6" xfId="37820"/>
    <cellStyle name="Total 9 2 16 3 7" xfId="23817"/>
    <cellStyle name="Total 9 2 16 3 8" xfId="40446"/>
    <cellStyle name="Total 9 2 16 3 9" xfId="42805"/>
    <cellStyle name="Total 9 2 16 4" xfId="20655"/>
    <cellStyle name="Total 9 2 16 4 2" xfId="28589"/>
    <cellStyle name="Total 9 2 16 4 3" xfId="31146"/>
    <cellStyle name="Total 9 2 16 4 4" xfId="33588"/>
    <cellStyle name="Total 9 2 16 4 5" xfId="35991"/>
    <cellStyle name="Total 9 2 16 4 6" xfId="38150"/>
    <cellStyle name="Total 9 2 16 4 7" xfId="22391"/>
    <cellStyle name="Total 9 2 16 4 8" xfId="40822"/>
    <cellStyle name="Total 9 2 16 4 9" xfId="43180"/>
    <cellStyle name="Total 9 2 16 5" xfId="26227"/>
    <cellStyle name="Total 9 2 16 6" xfId="28907"/>
    <cellStyle name="Total 9 2 16 7" xfId="31362"/>
    <cellStyle name="Total 9 2 16 8" xfId="33786"/>
    <cellStyle name="Total 9 2 16 9" xfId="24347"/>
    <cellStyle name="Total 9 2 2" xfId="14101"/>
    <cellStyle name="Total 9 2 2 2" xfId="14102"/>
    <cellStyle name="Total 9 2 2 3" xfId="14103"/>
    <cellStyle name="Total 9 2 2 4" xfId="14104"/>
    <cellStyle name="Total 9 2 2 5" xfId="14105"/>
    <cellStyle name="Total 9 2 2 6" xfId="14106"/>
    <cellStyle name="Total 9 2 2 7" xfId="14107"/>
    <cellStyle name="Total 9 2 2 8" xfId="14108"/>
    <cellStyle name="Total 9 2 2 9" xfId="14109"/>
    <cellStyle name="Total 9 2 3" xfId="14110"/>
    <cellStyle name="Total 9 2 3 2" xfId="14111"/>
    <cellStyle name="Total 9 2 3 3" xfId="14112"/>
    <cellStyle name="Total 9 2 3 4" xfId="14113"/>
    <cellStyle name="Total 9 2 3 5" xfId="14114"/>
    <cellStyle name="Total 9 2 3 6" xfId="14115"/>
    <cellStyle name="Total 9 2 3 7" xfId="14116"/>
    <cellStyle name="Total 9 2 3 8" xfId="14117"/>
    <cellStyle name="Total 9 2 4" xfId="14118"/>
    <cellStyle name="Total 9 2 4 2" xfId="14119"/>
    <cellStyle name="Total 9 2 4 3" xfId="14120"/>
    <cellStyle name="Total 9 2 4 4" xfId="14121"/>
    <cellStyle name="Total 9 2 4 5" xfId="14122"/>
    <cellStyle name="Total 9 2 4 6" xfId="14123"/>
    <cellStyle name="Total 9 2 4 7" xfId="14124"/>
    <cellStyle name="Total 9 2 4 8" xfId="14125"/>
    <cellStyle name="Total 9 2 5" xfId="14126"/>
    <cellStyle name="Total 9 2 5 2" xfId="14127"/>
    <cellStyle name="Total 9 2 5 3" xfId="14128"/>
    <cellStyle name="Total 9 2 5 4" xfId="14129"/>
    <cellStyle name="Total 9 2 5 5" xfId="14130"/>
    <cellStyle name="Total 9 2 5 6" xfId="14131"/>
    <cellStyle name="Total 9 2 5 7" xfId="14132"/>
    <cellStyle name="Total 9 2 5 8" xfId="14133"/>
    <cellStyle name="Total 9 2 6" xfId="14134"/>
    <cellStyle name="Total 9 2 6 2" xfId="14135"/>
    <cellStyle name="Total 9 2 6 3" xfId="14136"/>
    <cellStyle name="Total 9 2 6 4" xfId="14137"/>
    <cellStyle name="Total 9 2 6 5" xfId="14138"/>
    <cellStyle name="Total 9 2 6 6" xfId="14139"/>
    <cellStyle name="Total 9 2 6 7" xfId="14140"/>
    <cellStyle name="Total 9 2 6 8" xfId="14141"/>
    <cellStyle name="Total 9 2 7" xfId="14142"/>
    <cellStyle name="Total 9 2 7 2" xfId="14143"/>
    <cellStyle name="Total 9 2 8" xfId="14144"/>
    <cellStyle name="Total 9 2 8 2" xfId="14145"/>
    <cellStyle name="Total 9 2 9" xfId="14146"/>
    <cellStyle name="Total 9 3" xfId="14147"/>
    <cellStyle name="Total 9 3 10" xfId="14148"/>
    <cellStyle name="Total 9 3 11" xfId="14149"/>
    <cellStyle name="Total 9 3 12" xfId="14150"/>
    <cellStyle name="Total 9 3 13" xfId="14151"/>
    <cellStyle name="Total 9 3 14" xfId="14152"/>
    <cellStyle name="Total 9 3 15" xfId="14153"/>
    <cellStyle name="Total 9 3 16" xfId="18261"/>
    <cellStyle name="Total 9 3 16 10" xfId="38648"/>
    <cellStyle name="Total 9 3 16 11" xfId="41015"/>
    <cellStyle name="Total 9 3 16 2" xfId="18485"/>
    <cellStyle name="Total 9 3 16 2 2" xfId="26419"/>
    <cellStyle name="Total 9 3 16 2 3" xfId="28991"/>
    <cellStyle name="Total 9 3 16 2 4" xfId="31433"/>
    <cellStyle name="Total 9 3 16 2 5" xfId="33837"/>
    <cellStyle name="Total 9 3 16 2 6" xfId="36114"/>
    <cellStyle name="Total 9 3 16 2 7" xfId="23339"/>
    <cellStyle name="Total 9 3 16 2 8" xfId="38671"/>
    <cellStyle name="Total 9 3 16 2 9" xfId="41030"/>
    <cellStyle name="Total 9 3 16 3" xfId="18836"/>
    <cellStyle name="Total 9 3 16 3 2" xfId="26770"/>
    <cellStyle name="Total 9 3 16 3 3" xfId="29342"/>
    <cellStyle name="Total 9 3 16 3 4" xfId="31784"/>
    <cellStyle name="Total 9 3 16 3 5" xfId="34188"/>
    <cellStyle name="Total 9 3 16 3 6" xfId="36440"/>
    <cellStyle name="Total 9 3 16 3 7" xfId="24231"/>
    <cellStyle name="Total 9 3 16 3 8" xfId="39022"/>
    <cellStyle name="Total 9 3 16 3 9" xfId="41381"/>
    <cellStyle name="Total 9 3 16 4" xfId="20656"/>
    <cellStyle name="Total 9 3 16 4 2" xfId="28590"/>
    <cellStyle name="Total 9 3 16 4 3" xfId="31147"/>
    <cellStyle name="Total 9 3 16 4 4" xfId="33589"/>
    <cellStyle name="Total 9 3 16 4 5" xfId="35992"/>
    <cellStyle name="Total 9 3 16 4 6" xfId="38151"/>
    <cellStyle name="Total 9 3 16 4 7" xfId="25023"/>
    <cellStyle name="Total 9 3 16 4 8" xfId="40823"/>
    <cellStyle name="Total 9 3 16 4 9" xfId="43181"/>
    <cellStyle name="Total 9 3 16 5" xfId="26228"/>
    <cellStyle name="Total 9 3 16 6" xfId="28908"/>
    <cellStyle name="Total 9 3 16 7" xfId="31363"/>
    <cellStyle name="Total 9 3 16 8" xfId="33787"/>
    <cellStyle name="Total 9 3 16 9" xfId="24341"/>
    <cellStyle name="Total 9 3 2" xfId="14154"/>
    <cellStyle name="Total 9 3 2 2" xfId="14155"/>
    <cellStyle name="Total 9 3 2 3" xfId="14156"/>
    <cellStyle name="Total 9 3 2 4" xfId="14157"/>
    <cellStyle name="Total 9 3 2 5" xfId="14158"/>
    <cellStyle name="Total 9 3 2 6" xfId="14159"/>
    <cellStyle name="Total 9 3 2 7" xfId="14160"/>
    <cellStyle name="Total 9 3 2 8" xfId="14161"/>
    <cellStyle name="Total 9 3 2 9" xfId="14162"/>
    <cellStyle name="Total 9 3 3" xfId="14163"/>
    <cellStyle name="Total 9 3 3 2" xfId="14164"/>
    <cellStyle name="Total 9 3 3 3" xfId="14165"/>
    <cellStyle name="Total 9 3 3 4" xfId="14166"/>
    <cellStyle name="Total 9 3 3 5" xfId="14167"/>
    <cellStyle name="Total 9 3 3 6" xfId="14168"/>
    <cellStyle name="Total 9 3 3 7" xfId="14169"/>
    <cellStyle name="Total 9 3 3 8" xfId="14170"/>
    <cellStyle name="Total 9 3 4" xfId="14171"/>
    <cellStyle name="Total 9 3 4 2" xfId="14172"/>
    <cellStyle name="Total 9 3 4 3" xfId="14173"/>
    <cellStyle name="Total 9 3 4 4" xfId="14174"/>
    <cellStyle name="Total 9 3 4 5" xfId="14175"/>
    <cellStyle name="Total 9 3 4 6" xfId="14176"/>
    <cellStyle name="Total 9 3 4 7" xfId="14177"/>
    <cellStyle name="Total 9 3 4 8" xfId="14178"/>
    <cellStyle name="Total 9 3 5" xfId="14179"/>
    <cellStyle name="Total 9 3 5 2" xfId="14180"/>
    <cellStyle name="Total 9 3 5 3" xfId="14181"/>
    <cellStyle name="Total 9 3 5 4" xfId="14182"/>
    <cellStyle name="Total 9 3 5 5" xfId="14183"/>
    <cellStyle name="Total 9 3 5 6" xfId="14184"/>
    <cellStyle name="Total 9 3 5 7" xfId="14185"/>
    <cellStyle name="Total 9 3 5 8" xfId="14186"/>
    <cellStyle name="Total 9 3 6" xfId="14187"/>
    <cellStyle name="Total 9 3 6 2" xfId="14188"/>
    <cellStyle name="Total 9 3 6 3" xfId="14189"/>
    <cellStyle name="Total 9 3 6 4" xfId="14190"/>
    <cellStyle name="Total 9 3 6 5" xfId="14191"/>
    <cellStyle name="Total 9 3 6 6" xfId="14192"/>
    <cellStyle name="Total 9 3 6 7" xfId="14193"/>
    <cellStyle name="Total 9 3 6 8" xfId="14194"/>
    <cellStyle name="Total 9 3 7" xfId="14195"/>
    <cellStyle name="Total 9 3 7 2" xfId="14196"/>
    <cellStyle name="Total 9 3 8" xfId="14197"/>
    <cellStyle name="Total 9 3 8 2" xfId="14198"/>
    <cellStyle name="Total 9 3 9" xfId="14199"/>
    <cellStyle name="Total 9 4" xfId="14200"/>
    <cellStyle name="Total 9 4 10" xfId="14201"/>
    <cellStyle name="Total 9 4 11" xfId="18262"/>
    <cellStyle name="Total 9 4 11 10" xfId="38649"/>
    <cellStyle name="Total 9 4 11 11" xfId="41016"/>
    <cellStyle name="Total 9 4 11 2" xfId="19901"/>
    <cellStyle name="Total 9 4 11 2 2" xfId="27835"/>
    <cellStyle name="Total 9 4 11 2 3" xfId="30406"/>
    <cellStyle name="Total 9 4 11 2 4" xfId="32848"/>
    <cellStyle name="Total 9 4 11 2 5" xfId="35252"/>
    <cellStyle name="Total 9 4 11 2 6" xfId="37485"/>
    <cellStyle name="Total 9 4 11 2 7" xfId="22085"/>
    <cellStyle name="Total 9 4 11 2 8" xfId="40086"/>
    <cellStyle name="Total 9 4 11 2 9" xfId="42445"/>
    <cellStyle name="Total 9 4 11 3" xfId="19724"/>
    <cellStyle name="Total 9 4 11 3 2" xfId="27658"/>
    <cellStyle name="Total 9 4 11 3 3" xfId="30230"/>
    <cellStyle name="Total 9 4 11 3 4" xfId="32672"/>
    <cellStyle name="Total 9 4 11 3 5" xfId="35076"/>
    <cellStyle name="Total 9 4 11 3 6" xfId="37321"/>
    <cellStyle name="Total 9 4 11 3 7" xfId="36078"/>
    <cellStyle name="Total 9 4 11 3 8" xfId="39910"/>
    <cellStyle name="Total 9 4 11 3 9" xfId="42269"/>
    <cellStyle name="Total 9 4 11 4" xfId="20657"/>
    <cellStyle name="Total 9 4 11 4 2" xfId="28591"/>
    <cellStyle name="Total 9 4 11 4 3" xfId="31148"/>
    <cellStyle name="Total 9 4 11 4 4" xfId="33590"/>
    <cellStyle name="Total 9 4 11 4 5" xfId="35993"/>
    <cellStyle name="Total 9 4 11 4 6" xfId="38152"/>
    <cellStyle name="Total 9 4 11 4 7" xfId="33798"/>
    <cellStyle name="Total 9 4 11 4 8" xfId="40824"/>
    <cellStyle name="Total 9 4 11 4 9" xfId="43182"/>
    <cellStyle name="Total 9 4 11 5" xfId="26229"/>
    <cellStyle name="Total 9 4 11 6" xfId="28909"/>
    <cellStyle name="Total 9 4 11 7" xfId="31364"/>
    <cellStyle name="Total 9 4 11 8" xfId="33788"/>
    <cellStyle name="Total 9 4 11 9" xfId="24208"/>
    <cellStyle name="Total 9 4 2" xfId="14202"/>
    <cellStyle name="Total 9 4 2 2" xfId="14203"/>
    <cellStyle name="Total 9 4 2 3" xfId="14204"/>
    <cellStyle name="Total 9 4 3" xfId="14205"/>
    <cellStyle name="Total 9 4 4" xfId="14206"/>
    <cellStyle name="Total 9 4 5" xfId="14207"/>
    <cellStyle name="Total 9 4 6" xfId="14208"/>
    <cellStyle name="Total 9 4 7" xfId="14209"/>
    <cellStyle name="Total 9 4 8" xfId="14210"/>
    <cellStyle name="Total 9 4 9" xfId="14211"/>
    <cellStyle name="Total 9 5" xfId="14212"/>
    <cellStyle name="Total 9 5 2" xfId="14213"/>
    <cellStyle name="Total 9 5 3" xfId="14214"/>
    <cellStyle name="Total 9 5 4" xfId="14215"/>
    <cellStyle name="Total 9 5 5" xfId="14216"/>
    <cellStyle name="Total 9 5 6" xfId="14217"/>
    <cellStyle name="Total 9 5 7" xfId="14218"/>
    <cellStyle name="Total 9 5 8" xfId="14219"/>
    <cellStyle name="Total 9 5 9" xfId="18263"/>
    <cellStyle name="Total 9 5 9 10" xfId="38650"/>
    <cellStyle name="Total 9 5 9 11" xfId="41017"/>
    <cellStyle name="Total 9 5 9 2" xfId="19902"/>
    <cellStyle name="Total 9 5 9 2 2" xfId="27836"/>
    <cellStyle name="Total 9 5 9 2 3" xfId="30407"/>
    <cellStyle name="Total 9 5 9 2 4" xfId="32849"/>
    <cellStyle name="Total 9 5 9 2 5" xfId="35253"/>
    <cellStyle name="Total 9 5 9 2 6" xfId="37486"/>
    <cellStyle name="Total 9 5 9 2 7" xfId="23981"/>
    <cellStyle name="Total 9 5 9 2 8" xfId="40087"/>
    <cellStyle name="Total 9 5 9 2 9" xfId="42446"/>
    <cellStyle name="Total 9 5 9 3" xfId="20439"/>
    <cellStyle name="Total 9 5 9 3 2" xfId="28373"/>
    <cellStyle name="Total 9 5 9 3 3" xfId="30930"/>
    <cellStyle name="Total 9 5 9 3 4" xfId="33372"/>
    <cellStyle name="Total 9 5 9 3 5" xfId="35775"/>
    <cellStyle name="Total 9 5 9 3 6" xfId="37973"/>
    <cellStyle name="Total 9 5 9 3 7" xfId="25008"/>
    <cellStyle name="Total 9 5 9 3 8" xfId="40606"/>
    <cellStyle name="Total 9 5 9 3 9" xfId="42964"/>
    <cellStyle name="Total 9 5 9 4" xfId="20658"/>
    <cellStyle name="Total 9 5 9 4 2" xfId="28592"/>
    <cellStyle name="Total 9 5 9 4 3" xfId="31149"/>
    <cellStyle name="Total 9 5 9 4 4" xfId="33591"/>
    <cellStyle name="Total 9 5 9 4 5" xfId="35994"/>
    <cellStyle name="Total 9 5 9 4 6" xfId="38153"/>
    <cellStyle name="Total 9 5 9 4 7" xfId="22376"/>
    <cellStyle name="Total 9 5 9 4 8" xfId="40825"/>
    <cellStyle name="Total 9 5 9 4 9" xfId="43183"/>
    <cellStyle name="Total 9 5 9 5" xfId="26230"/>
    <cellStyle name="Total 9 5 9 6" xfId="28910"/>
    <cellStyle name="Total 9 5 9 7" xfId="31365"/>
    <cellStyle name="Total 9 5 9 8" xfId="33789"/>
    <cellStyle name="Total 9 5 9 9" xfId="24049"/>
    <cellStyle name="Total 9 6" xfId="14220"/>
    <cellStyle name="Total 9 6 2" xfId="14221"/>
    <cellStyle name="Total 9 6 3" xfId="14222"/>
    <cellStyle name="Total 9 6 4" xfId="14223"/>
    <cellStyle name="Total 9 6 5" xfId="14224"/>
    <cellStyle name="Total 9 6 6" xfId="14225"/>
    <cellStyle name="Total 9 6 7" xfId="14226"/>
    <cellStyle name="Total 9 6 8" xfId="14227"/>
    <cellStyle name="Total 9 6 9" xfId="18264"/>
    <cellStyle name="Total 9 6 9 10" xfId="38651"/>
    <cellStyle name="Total 9 6 9 11" xfId="41018"/>
    <cellStyle name="Total 9 6 9 2" xfId="18484"/>
    <cellStyle name="Total 9 6 9 2 2" xfId="26418"/>
    <cellStyle name="Total 9 6 9 2 3" xfId="28990"/>
    <cellStyle name="Total 9 6 9 2 4" xfId="31432"/>
    <cellStyle name="Total 9 6 9 2 5" xfId="33836"/>
    <cellStyle name="Total 9 6 9 2 6" xfId="36113"/>
    <cellStyle name="Total 9 6 9 2 7" xfId="25100"/>
    <cellStyle name="Total 9 6 9 2 8" xfId="38670"/>
    <cellStyle name="Total 9 6 9 2 9" xfId="41029"/>
    <cellStyle name="Total 9 6 9 3" xfId="20260"/>
    <cellStyle name="Total 9 6 9 3 2" xfId="28194"/>
    <cellStyle name="Total 9 6 9 3 3" xfId="30765"/>
    <cellStyle name="Total 9 6 9 3 4" xfId="33207"/>
    <cellStyle name="Total 9 6 9 3 5" xfId="35611"/>
    <cellStyle name="Total 9 6 9 3 6" xfId="37819"/>
    <cellStyle name="Total 9 6 9 3 7" xfId="20937"/>
    <cellStyle name="Total 9 6 9 3 8" xfId="40445"/>
    <cellStyle name="Total 9 6 9 3 9" xfId="42804"/>
    <cellStyle name="Total 9 6 9 4" xfId="20659"/>
    <cellStyle name="Total 9 6 9 4 2" xfId="28593"/>
    <cellStyle name="Total 9 6 9 4 3" xfId="31150"/>
    <cellStyle name="Total 9 6 9 4 4" xfId="33592"/>
    <cellStyle name="Total 9 6 9 4 5" xfId="35995"/>
    <cellStyle name="Total 9 6 9 4 6" xfId="38154"/>
    <cellStyle name="Total 9 6 9 4 7" xfId="20864"/>
    <cellStyle name="Total 9 6 9 4 8" xfId="40826"/>
    <cellStyle name="Total 9 6 9 4 9" xfId="43184"/>
    <cellStyle name="Total 9 6 9 5" xfId="26231"/>
    <cellStyle name="Total 9 6 9 6" xfId="28911"/>
    <cellStyle name="Total 9 6 9 7" xfId="31366"/>
    <cellStyle name="Total 9 6 9 8" xfId="33790"/>
    <cellStyle name="Total 9 6 9 9" xfId="23337"/>
    <cellStyle name="Total 9 7" xfId="14228"/>
    <cellStyle name="Total 9 7 2" xfId="14229"/>
    <cellStyle name="Total 9 7 3" xfId="14230"/>
    <cellStyle name="Total 9 7 4" xfId="14231"/>
    <cellStyle name="Total 9 7 5" xfId="14232"/>
    <cellStyle name="Total 9 7 6" xfId="14233"/>
    <cellStyle name="Total 9 7 7" xfId="14234"/>
    <cellStyle name="Total 9 7 8" xfId="14235"/>
    <cellStyle name="Total 9 8" xfId="14236"/>
    <cellStyle name="Total 9 8 2" xfId="14237"/>
    <cellStyle name="Total 9 8 3" xfId="14238"/>
    <cellStyle name="Total 9 8 4" xfId="14239"/>
    <cellStyle name="Total 9 8 5" xfId="14240"/>
    <cellStyle name="Total 9 8 6" xfId="14241"/>
    <cellStyle name="Total 9 8 7" xfId="14242"/>
    <cellStyle name="Total 9 8 8" xfId="14243"/>
    <cellStyle name="Total 9 9" xfId="14244"/>
    <cellStyle name="Total 9 9 2" xfId="14245"/>
    <cellStyle name="TotCol - Style5" xfId="43324"/>
    <cellStyle name="TotRow - Style4" xfId="43325"/>
    <cellStyle name="Tusental (0)_pldt" xfId="43326"/>
    <cellStyle name="Tusental_pldt" xfId="43327"/>
    <cellStyle name="v" xfId="43328"/>
    <cellStyle name="Valuta (0)_pldt" xfId="43329"/>
    <cellStyle name="Valuta_pldt" xfId="43330"/>
    <cellStyle name="version" xfId="43466"/>
    <cellStyle name="Warning Text 10" xfId="14972"/>
    <cellStyle name="Warning Text 11" xfId="14827"/>
    <cellStyle name="Warning Text 12" xfId="202"/>
    <cellStyle name="Warning Text 2" xfId="94"/>
    <cellStyle name="Warning Text 2 10" xfId="14248"/>
    <cellStyle name="Warning Text 2 11" xfId="14249"/>
    <cellStyle name="Warning Text 2 12" xfId="14250"/>
    <cellStyle name="Warning Text 2 13" xfId="14251"/>
    <cellStyle name="Warning Text 2 14" xfId="14252"/>
    <cellStyle name="Warning Text 2 15" xfId="14253"/>
    <cellStyle name="Warning Text 2 16" xfId="14254"/>
    <cellStyle name="Warning Text 2 17" xfId="14255"/>
    <cellStyle name="Warning Text 2 18" xfId="14973"/>
    <cellStyle name="Warning Text 2 19" xfId="14826"/>
    <cellStyle name="Warning Text 2 2" xfId="14247"/>
    <cellStyle name="Warning Text 2 2 10" xfId="14256"/>
    <cellStyle name="Warning Text 2 2 11" xfId="14257"/>
    <cellStyle name="Warning Text 2 2 12" xfId="14258"/>
    <cellStyle name="Warning Text 2 2 13" xfId="14259"/>
    <cellStyle name="Warning Text 2 2 14" xfId="14260"/>
    <cellStyle name="Warning Text 2 2 15" xfId="14261"/>
    <cellStyle name="Warning Text 2 2 16" xfId="18266"/>
    <cellStyle name="Warning Text 2 2 2" xfId="14262"/>
    <cellStyle name="Warning Text 2 2 2 2" xfId="14263"/>
    <cellStyle name="Warning Text 2 2 2 3" xfId="14264"/>
    <cellStyle name="Warning Text 2 2 2 4" xfId="14265"/>
    <cellStyle name="Warning Text 2 2 2 5" xfId="14266"/>
    <cellStyle name="Warning Text 2 2 2 6" xfId="14267"/>
    <cellStyle name="Warning Text 2 2 2 7" xfId="14268"/>
    <cellStyle name="Warning Text 2 2 2 8" xfId="14269"/>
    <cellStyle name="Warning Text 2 2 2 9" xfId="14270"/>
    <cellStyle name="Warning Text 2 2 3" xfId="14271"/>
    <cellStyle name="Warning Text 2 2 4" xfId="14272"/>
    <cellStyle name="Warning Text 2 2 5" xfId="14273"/>
    <cellStyle name="Warning Text 2 2 6" xfId="14274"/>
    <cellStyle name="Warning Text 2 2 7" xfId="14275"/>
    <cellStyle name="Warning Text 2 2 8" xfId="14276"/>
    <cellStyle name="Warning Text 2 2 9" xfId="14277"/>
    <cellStyle name="Warning Text 2 20" xfId="18265"/>
    <cellStyle name="Warning Text 2 21" xfId="14246"/>
    <cellStyle name="Warning Text 2 3" xfId="14278"/>
    <cellStyle name="Warning Text 2 3 10" xfId="14279"/>
    <cellStyle name="Warning Text 2 3 11" xfId="14280"/>
    <cellStyle name="Warning Text 2 3 12" xfId="14281"/>
    <cellStyle name="Warning Text 2 3 13" xfId="14282"/>
    <cellStyle name="Warning Text 2 3 14" xfId="14283"/>
    <cellStyle name="Warning Text 2 3 15" xfId="14284"/>
    <cellStyle name="Warning Text 2 3 16" xfId="18267"/>
    <cellStyle name="Warning Text 2 3 2" xfId="14285"/>
    <cellStyle name="Warning Text 2 3 2 2" xfId="14286"/>
    <cellStyle name="Warning Text 2 3 2 3" xfId="14287"/>
    <cellStyle name="Warning Text 2 3 2 4" xfId="14288"/>
    <cellStyle name="Warning Text 2 3 2 5" xfId="14289"/>
    <cellStyle name="Warning Text 2 3 2 6" xfId="14290"/>
    <cellStyle name="Warning Text 2 3 2 7" xfId="14291"/>
    <cellStyle name="Warning Text 2 3 2 8" xfId="14292"/>
    <cellStyle name="Warning Text 2 3 2 9" xfId="14293"/>
    <cellStyle name="Warning Text 2 3 3" xfId="14294"/>
    <cellStyle name="Warning Text 2 3 4" xfId="14295"/>
    <cellStyle name="Warning Text 2 3 5" xfId="14296"/>
    <cellStyle name="Warning Text 2 3 6" xfId="14297"/>
    <cellStyle name="Warning Text 2 3 7" xfId="14298"/>
    <cellStyle name="Warning Text 2 3 8" xfId="14299"/>
    <cellStyle name="Warning Text 2 3 9" xfId="14300"/>
    <cellStyle name="Warning Text 2 4" xfId="14301"/>
    <cellStyle name="Warning Text 2 4 10" xfId="14302"/>
    <cellStyle name="Warning Text 2 4 11" xfId="18268"/>
    <cellStyle name="Warning Text 2 4 2" xfId="14303"/>
    <cellStyle name="Warning Text 2 4 2 2" xfId="14304"/>
    <cellStyle name="Warning Text 2 4 2 3" xfId="14305"/>
    <cellStyle name="Warning Text 2 4 3" xfId="14306"/>
    <cellStyle name="Warning Text 2 4 4" xfId="14307"/>
    <cellStyle name="Warning Text 2 4 5" xfId="14308"/>
    <cellStyle name="Warning Text 2 4 6" xfId="14309"/>
    <cellStyle name="Warning Text 2 4 7" xfId="14310"/>
    <cellStyle name="Warning Text 2 4 8" xfId="14311"/>
    <cellStyle name="Warning Text 2 4 9" xfId="14312"/>
    <cellStyle name="Warning Text 2 5" xfId="14313"/>
    <cellStyle name="Warning Text 2 5 2" xfId="18269"/>
    <cellStyle name="Warning Text 2 6" xfId="14314"/>
    <cellStyle name="Warning Text 2 6 2" xfId="18270"/>
    <cellStyle name="Warning Text 2 7" xfId="14315"/>
    <cellStyle name="Warning Text 2 8" xfId="14316"/>
    <cellStyle name="Warning Text 2 9" xfId="14317"/>
    <cellStyle name="Warning Text 3" xfId="14318"/>
    <cellStyle name="Warning Text 3 10" xfId="14319"/>
    <cellStyle name="Warning Text 3 11" xfId="14320"/>
    <cellStyle name="Warning Text 3 12" xfId="14321"/>
    <cellStyle name="Warning Text 3 13" xfId="14322"/>
    <cellStyle name="Warning Text 3 14" xfId="14323"/>
    <cellStyle name="Warning Text 3 15" xfId="14324"/>
    <cellStyle name="Warning Text 3 16" xfId="14325"/>
    <cellStyle name="Warning Text 3 17" xfId="14326"/>
    <cellStyle name="Warning Text 3 18" xfId="18271"/>
    <cellStyle name="Warning Text 3 2" xfId="14327"/>
    <cellStyle name="Warning Text 3 2 10" xfId="14328"/>
    <cellStyle name="Warning Text 3 2 11" xfId="14329"/>
    <cellStyle name="Warning Text 3 2 12" xfId="14330"/>
    <cellStyle name="Warning Text 3 2 13" xfId="14331"/>
    <cellStyle name="Warning Text 3 2 14" xfId="14332"/>
    <cellStyle name="Warning Text 3 2 15" xfId="14333"/>
    <cellStyle name="Warning Text 3 2 16" xfId="18272"/>
    <cellStyle name="Warning Text 3 2 2" xfId="14334"/>
    <cellStyle name="Warning Text 3 2 2 2" xfId="14335"/>
    <cellStyle name="Warning Text 3 2 2 3" xfId="14336"/>
    <cellStyle name="Warning Text 3 2 2 4" xfId="14337"/>
    <cellStyle name="Warning Text 3 2 2 5" xfId="14338"/>
    <cellStyle name="Warning Text 3 2 2 6" xfId="14339"/>
    <cellStyle name="Warning Text 3 2 2 7" xfId="14340"/>
    <cellStyle name="Warning Text 3 2 2 8" xfId="14341"/>
    <cellStyle name="Warning Text 3 2 2 9" xfId="14342"/>
    <cellStyle name="Warning Text 3 2 3" xfId="14343"/>
    <cellStyle name="Warning Text 3 2 4" xfId="14344"/>
    <cellStyle name="Warning Text 3 2 5" xfId="14345"/>
    <cellStyle name="Warning Text 3 2 6" xfId="14346"/>
    <cellStyle name="Warning Text 3 2 7" xfId="14347"/>
    <cellStyle name="Warning Text 3 2 8" xfId="14348"/>
    <cellStyle name="Warning Text 3 2 9" xfId="14349"/>
    <cellStyle name="Warning Text 3 3" xfId="14350"/>
    <cellStyle name="Warning Text 3 3 10" xfId="14351"/>
    <cellStyle name="Warning Text 3 3 11" xfId="14352"/>
    <cellStyle name="Warning Text 3 3 12" xfId="14353"/>
    <cellStyle name="Warning Text 3 3 13" xfId="14354"/>
    <cellStyle name="Warning Text 3 3 14" xfId="14355"/>
    <cellStyle name="Warning Text 3 3 15" xfId="14356"/>
    <cellStyle name="Warning Text 3 3 16" xfId="18273"/>
    <cellStyle name="Warning Text 3 3 2" xfId="14357"/>
    <cellStyle name="Warning Text 3 3 2 2" xfId="14358"/>
    <cellStyle name="Warning Text 3 3 2 3" xfId="14359"/>
    <cellStyle name="Warning Text 3 3 2 4" xfId="14360"/>
    <cellStyle name="Warning Text 3 3 2 5" xfId="14361"/>
    <cellStyle name="Warning Text 3 3 2 6" xfId="14362"/>
    <cellStyle name="Warning Text 3 3 2 7" xfId="14363"/>
    <cellStyle name="Warning Text 3 3 2 8" xfId="14364"/>
    <cellStyle name="Warning Text 3 3 2 9" xfId="14365"/>
    <cellStyle name="Warning Text 3 3 3" xfId="14366"/>
    <cellStyle name="Warning Text 3 3 4" xfId="14367"/>
    <cellStyle name="Warning Text 3 3 5" xfId="14368"/>
    <cellStyle name="Warning Text 3 3 6" xfId="14369"/>
    <cellStyle name="Warning Text 3 3 7" xfId="14370"/>
    <cellStyle name="Warning Text 3 3 8" xfId="14371"/>
    <cellStyle name="Warning Text 3 3 9" xfId="14372"/>
    <cellStyle name="Warning Text 3 4" xfId="14373"/>
    <cellStyle name="Warning Text 3 4 10" xfId="14374"/>
    <cellStyle name="Warning Text 3 4 11" xfId="18274"/>
    <cellStyle name="Warning Text 3 4 2" xfId="14375"/>
    <cellStyle name="Warning Text 3 4 2 2" xfId="14376"/>
    <cellStyle name="Warning Text 3 4 2 3" xfId="14377"/>
    <cellStyle name="Warning Text 3 4 3" xfId="14378"/>
    <cellStyle name="Warning Text 3 4 4" xfId="14379"/>
    <cellStyle name="Warning Text 3 4 5" xfId="14380"/>
    <cellStyle name="Warning Text 3 4 6" xfId="14381"/>
    <cellStyle name="Warning Text 3 4 7" xfId="14382"/>
    <cellStyle name="Warning Text 3 4 8" xfId="14383"/>
    <cellStyle name="Warning Text 3 4 9" xfId="14384"/>
    <cellStyle name="Warning Text 3 5" xfId="14385"/>
    <cellStyle name="Warning Text 3 5 2" xfId="18275"/>
    <cellStyle name="Warning Text 3 6" xfId="14386"/>
    <cellStyle name="Warning Text 3 6 2" xfId="18276"/>
    <cellStyle name="Warning Text 3 7" xfId="14387"/>
    <cellStyle name="Warning Text 3 8" xfId="14388"/>
    <cellStyle name="Warning Text 3 9" xfId="14389"/>
    <cellStyle name="Warning Text 4" xfId="14390"/>
    <cellStyle name="Warning Text 4 10" xfId="14391"/>
    <cellStyle name="Warning Text 4 11" xfId="14392"/>
    <cellStyle name="Warning Text 4 12" xfId="14393"/>
    <cellStyle name="Warning Text 4 13" xfId="14394"/>
    <cellStyle name="Warning Text 4 14" xfId="14395"/>
    <cellStyle name="Warning Text 4 15" xfId="14396"/>
    <cellStyle name="Warning Text 4 16" xfId="14397"/>
    <cellStyle name="Warning Text 4 17" xfId="14398"/>
    <cellStyle name="Warning Text 4 18" xfId="18277"/>
    <cellStyle name="Warning Text 4 2" xfId="14399"/>
    <cellStyle name="Warning Text 4 2 10" xfId="14400"/>
    <cellStyle name="Warning Text 4 2 11" xfId="14401"/>
    <cellStyle name="Warning Text 4 2 12" xfId="14402"/>
    <cellStyle name="Warning Text 4 2 13" xfId="14403"/>
    <cellStyle name="Warning Text 4 2 14" xfId="14404"/>
    <cellStyle name="Warning Text 4 2 15" xfId="14405"/>
    <cellStyle name="Warning Text 4 2 16" xfId="18278"/>
    <cellStyle name="Warning Text 4 2 2" xfId="14406"/>
    <cellStyle name="Warning Text 4 2 2 2" xfId="14407"/>
    <cellStyle name="Warning Text 4 2 2 3" xfId="14408"/>
    <cellStyle name="Warning Text 4 2 2 4" xfId="14409"/>
    <cellStyle name="Warning Text 4 2 2 5" xfId="14410"/>
    <cellStyle name="Warning Text 4 2 2 6" xfId="14411"/>
    <cellStyle name="Warning Text 4 2 2 7" xfId="14412"/>
    <cellStyle name="Warning Text 4 2 2 8" xfId="14413"/>
    <cellStyle name="Warning Text 4 2 2 9" xfId="14414"/>
    <cellStyle name="Warning Text 4 2 3" xfId="14415"/>
    <cellStyle name="Warning Text 4 2 4" xfId="14416"/>
    <cellStyle name="Warning Text 4 2 5" xfId="14417"/>
    <cellStyle name="Warning Text 4 2 6" xfId="14418"/>
    <cellStyle name="Warning Text 4 2 7" xfId="14419"/>
    <cellStyle name="Warning Text 4 2 8" xfId="14420"/>
    <cellStyle name="Warning Text 4 2 9" xfId="14421"/>
    <cellStyle name="Warning Text 4 3" xfId="14422"/>
    <cellStyle name="Warning Text 4 3 10" xfId="14423"/>
    <cellStyle name="Warning Text 4 3 11" xfId="14424"/>
    <cellStyle name="Warning Text 4 3 12" xfId="14425"/>
    <cellStyle name="Warning Text 4 3 13" xfId="14426"/>
    <cellStyle name="Warning Text 4 3 14" xfId="14427"/>
    <cellStyle name="Warning Text 4 3 15" xfId="14428"/>
    <cellStyle name="Warning Text 4 3 16" xfId="18279"/>
    <cellStyle name="Warning Text 4 3 2" xfId="14429"/>
    <cellStyle name="Warning Text 4 3 2 2" xfId="14430"/>
    <cellStyle name="Warning Text 4 3 2 3" xfId="14431"/>
    <cellStyle name="Warning Text 4 3 2 4" xfId="14432"/>
    <cellStyle name="Warning Text 4 3 2 5" xfId="14433"/>
    <cellStyle name="Warning Text 4 3 2 6" xfId="14434"/>
    <cellStyle name="Warning Text 4 3 2 7" xfId="14435"/>
    <cellStyle name="Warning Text 4 3 2 8" xfId="14436"/>
    <cellStyle name="Warning Text 4 3 2 9" xfId="14437"/>
    <cellStyle name="Warning Text 4 3 3" xfId="14438"/>
    <cellStyle name="Warning Text 4 3 4" xfId="14439"/>
    <cellStyle name="Warning Text 4 3 5" xfId="14440"/>
    <cellStyle name="Warning Text 4 3 6" xfId="14441"/>
    <cellStyle name="Warning Text 4 3 7" xfId="14442"/>
    <cellStyle name="Warning Text 4 3 8" xfId="14443"/>
    <cellStyle name="Warning Text 4 3 9" xfId="14444"/>
    <cellStyle name="Warning Text 4 4" xfId="14445"/>
    <cellStyle name="Warning Text 4 4 10" xfId="14446"/>
    <cellStyle name="Warning Text 4 4 11" xfId="18280"/>
    <cellStyle name="Warning Text 4 4 2" xfId="14447"/>
    <cellStyle name="Warning Text 4 4 2 2" xfId="14448"/>
    <cellStyle name="Warning Text 4 4 2 3" xfId="14449"/>
    <cellStyle name="Warning Text 4 4 3" xfId="14450"/>
    <cellStyle name="Warning Text 4 4 4" xfId="14451"/>
    <cellStyle name="Warning Text 4 4 5" xfId="14452"/>
    <cellStyle name="Warning Text 4 4 6" xfId="14453"/>
    <cellStyle name="Warning Text 4 4 7" xfId="14454"/>
    <cellStyle name="Warning Text 4 4 8" xfId="14455"/>
    <cellStyle name="Warning Text 4 4 9" xfId="14456"/>
    <cellStyle name="Warning Text 4 5" xfId="14457"/>
    <cellStyle name="Warning Text 4 5 2" xfId="18281"/>
    <cellStyle name="Warning Text 4 6" xfId="14458"/>
    <cellStyle name="Warning Text 4 6 2" xfId="18282"/>
    <cellStyle name="Warning Text 4 7" xfId="14459"/>
    <cellStyle name="Warning Text 4 8" xfId="14460"/>
    <cellStyle name="Warning Text 4 9" xfId="14461"/>
    <cellStyle name="Warning Text 5" xfId="14462"/>
    <cellStyle name="Warning Text 5 10" xfId="14463"/>
    <cellStyle name="Warning Text 5 11" xfId="14464"/>
    <cellStyle name="Warning Text 5 12" xfId="14465"/>
    <cellStyle name="Warning Text 5 13" xfId="14466"/>
    <cellStyle name="Warning Text 5 14" xfId="14467"/>
    <cellStyle name="Warning Text 5 15" xfId="14468"/>
    <cellStyle name="Warning Text 5 16" xfId="14469"/>
    <cellStyle name="Warning Text 5 17" xfId="14470"/>
    <cellStyle name="Warning Text 5 18" xfId="18283"/>
    <cellStyle name="Warning Text 5 2" xfId="14471"/>
    <cellStyle name="Warning Text 5 2 10" xfId="14472"/>
    <cellStyle name="Warning Text 5 2 11" xfId="14473"/>
    <cellStyle name="Warning Text 5 2 12" xfId="14474"/>
    <cellStyle name="Warning Text 5 2 13" xfId="14475"/>
    <cellStyle name="Warning Text 5 2 14" xfId="14476"/>
    <cellStyle name="Warning Text 5 2 15" xfId="14477"/>
    <cellStyle name="Warning Text 5 2 16" xfId="18284"/>
    <cellStyle name="Warning Text 5 2 2" xfId="14478"/>
    <cellStyle name="Warning Text 5 2 2 2" xfId="14479"/>
    <cellStyle name="Warning Text 5 2 2 3" xfId="14480"/>
    <cellStyle name="Warning Text 5 2 2 4" xfId="14481"/>
    <cellStyle name="Warning Text 5 2 2 5" xfId="14482"/>
    <cellStyle name="Warning Text 5 2 2 6" xfId="14483"/>
    <cellStyle name="Warning Text 5 2 2 7" xfId="14484"/>
    <cellStyle name="Warning Text 5 2 2 8" xfId="14485"/>
    <cellStyle name="Warning Text 5 2 2 9" xfId="14486"/>
    <cellStyle name="Warning Text 5 2 3" xfId="14487"/>
    <cellStyle name="Warning Text 5 2 4" xfId="14488"/>
    <cellStyle name="Warning Text 5 2 5" xfId="14489"/>
    <cellStyle name="Warning Text 5 2 6" xfId="14490"/>
    <cellStyle name="Warning Text 5 2 7" xfId="14491"/>
    <cellStyle name="Warning Text 5 2 8" xfId="14492"/>
    <cellStyle name="Warning Text 5 2 9" xfId="14493"/>
    <cellStyle name="Warning Text 5 3" xfId="14494"/>
    <cellStyle name="Warning Text 5 3 10" xfId="14495"/>
    <cellStyle name="Warning Text 5 3 11" xfId="14496"/>
    <cellStyle name="Warning Text 5 3 12" xfId="14497"/>
    <cellStyle name="Warning Text 5 3 13" xfId="14498"/>
    <cellStyle name="Warning Text 5 3 14" xfId="14499"/>
    <cellStyle name="Warning Text 5 3 15" xfId="14500"/>
    <cellStyle name="Warning Text 5 3 16" xfId="18285"/>
    <cellStyle name="Warning Text 5 3 2" xfId="14501"/>
    <cellStyle name="Warning Text 5 3 2 2" xfId="14502"/>
    <cellStyle name="Warning Text 5 3 2 3" xfId="14503"/>
    <cellStyle name="Warning Text 5 3 2 4" xfId="14504"/>
    <cellStyle name="Warning Text 5 3 2 5" xfId="14505"/>
    <cellStyle name="Warning Text 5 3 2 6" xfId="14506"/>
    <cellStyle name="Warning Text 5 3 2 7" xfId="14507"/>
    <cellStyle name="Warning Text 5 3 2 8" xfId="14508"/>
    <cellStyle name="Warning Text 5 3 2 9" xfId="14509"/>
    <cellStyle name="Warning Text 5 3 3" xfId="14510"/>
    <cellStyle name="Warning Text 5 3 4" xfId="14511"/>
    <cellStyle name="Warning Text 5 3 5" xfId="14512"/>
    <cellStyle name="Warning Text 5 3 6" xfId="14513"/>
    <cellStyle name="Warning Text 5 3 7" xfId="14514"/>
    <cellStyle name="Warning Text 5 3 8" xfId="14515"/>
    <cellStyle name="Warning Text 5 3 9" xfId="14516"/>
    <cellStyle name="Warning Text 5 4" xfId="14517"/>
    <cellStyle name="Warning Text 5 4 10" xfId="14518"/>
    <cellStyle name="Warning Text 5 4 11" xfId="18286"/>
    <cellStyle name="Warning Text 5 4 2" xfId="14519"/>
    <cellStyle name="Warning Text 5 4 2 2" xfId="14520"/>
    <cellStyle name="Warning Text 5 4 2 3" xfId="14521"/>
    <cellStyle name="Warning Text 5 4 3" xfId="14522"/>
    <cellStyle name="Warning Text 5 4 4" xfId="14523"/>
    <cellStyle name="Warning Text 5 4 5" xfId="14524"/>
    <cellStyle name="Warning Text 5 4 6" xfId="14525"/>
    <cellStyle name="Warning Text 5 4 7" xfId="14526"/>
    <cellStyle name="Warning Text 5 4 8" xfId="14527"/>
    <cellStyle name="Warning Text 5 4 9" xfId="14528"/>
    <cellStyle name="Warning Text 5 5" xfId="14529"/>
    <cellStyle name="Warning Text 5 5 2" xfId="18287"/>
    <cellStyle name="Warning Text 5 6" xfId="14530"/>
    <cellStyle name="Warning Text 5 6 2" xfId="18288"/>
    <cellStyle name="Warning Text 5 7" xfId="14531"/>
    <cellStyle name="Warning Text 5 8" xfId="14532"/>
    <cellStyle name="Warning Text 5 9" xfId="14533"/>
    <cellStyle name="Warning Text 6" xfId="14534"/>
    <cellStyle name="Warning Text 6 10" xfId="14535"/>
    <cellStyle name="Warning Text 6 11" xfId="14536"/>
    <cellStyle name="Warning Text 6 12" xfId="14537"/>
    <cellStyle name="Warning Text 6 13" xfId="14538"/>
    <cellStyle name="Warning Text 6 14" xfId="14539"/>
    <cellStyle name="Warning Text 6 15" xfId="14540"/>
    <cellStyle name="Warning Text 6 16" xfId="14541"/>
    <cellStyle name="Warning Text 6 17" xfId="14542"/>
    <cellStyle name="Warning Text 6 18" xfId="18289"/>
    <cellStyle name="Warning Text 6 2" xfId="14543"/>
    <cellStyle name="Warning Text 6 2 10" xfId="14544"/>
    <cellStyle name="Warning Text 6 2 11" xfId="14545"/>
    <cellStyle name="Warning Text 6 2 12" xfId="14546"/>
    <cellStyle name="Warning Text 6 2 13" xfId="14547"/>
    <cellStyle name="Warning Text 6 2 14" xfId="14548"/>
    <cellStyle name="Warning Text 6 2 15" xfId="14549"/>
    <cellStyle name="Warning Text 6 2 16" xfId="18290"/>
    <cellStyle name="Warning Text 6 2 2" xfId="14550"/>
    <cellStyle name="Warning Text 6 2 2 2" xfId="14551"/>
    <cellStyle name="Warning Text 6 2 2 3" xfId="14552"/>
    <cellStyle name="Warning Text 6 2 2 4" xfId="14553"/>
    <cellStyle name="Warning Text 6 2 2 5" xfId="14554"/>
    <cellStyle name="Warning Text 6 2 2 6" xfId="14555"/>
    <cellStyle name="Warning Text 6 2 2 7" xfId="14556"/>
    <cellStyle name="Warning Text 6 2 2 8" xfId="14557"/>
    <cellStyle name="Warning Text 6 2 2 9" xfId="14558"/>
    <cellStyle name="Warning Text 6 2 3" xfId="14559"/>
    <cellStyle name="Warning Text 6 2 4" xfId="14560"/>
    <cellStyle name="Warning Text 6 2 5" xfId="14561"/>
    <cellStyle name="Warning Text 6 2 6" xfId="14562"/>
    <cellStyle name="Warning Text 6 2 7" xfId="14563"/>
    <cellStyle name="Warning Text 6 2 8" xfId="14564"/>
    <cellStyle name="Warning Text 6 2 9" xfId="14565"/>
    <cellStyle name="Warning Text 6 3" xfId="14566"/>
    <cellStyle name="Warning Text 6 3 10" xfId="14567"/>
    <cellStyle name="Warning Text 6 3 11" xfId="14568"/>
    <cellStyle name="Warning Text 6 3 12" xfId="14569"/>
    <cellStyle name="Warning Text 6 3 13" xfId="14570"/>
    <cellStyle name="Warning Text 6 3 14" xfId="14571"/>
    <cellStyle name="Warning Text 6 3 15" xfId="14572"/>
    <cellStyle name="Warning Text 6 3 16" xfId="18291"/>
    <cellStyle name="Warning Text 6 3 2" xfId="14573"/>
    <cellStyle name="Warning Text 6 3 2 2" xfId="14574"/>
    <cellStyle name="Warning Text 6 3 2 3" xfId="14575"/>
    <cellStyle name="Warning Text 6 3 2 4" xfId="14576"/>
    <cellStyle name="Warning Text 6 3 2 5" xfId="14577"/>
    <cellStyle name="Warning Text 6 3 2 6" xfId="14578"/>
    <cellStyle name="Warning Text 6 3 2 7" xfId="14579"/>
    <cellStyle name="Warning Text 6 3 2 8" xfId="14580"/>
    <cellStyle name="Warning Text 6 3 2 9" xfId="14581"/>
    <cellStyle name="Warning Text 6 3 3" xfId="14582"/>
    <cellStyle name="Warning Text 6 3 4" xfId="14583"/>
    <cellStyle name="Warning Text 6 3 5" xfId="14584"/>
    <cellStyle name="Warning Text 6 3 6" xfId="14585"/>
    <cellStyle name="Warning Text 6 3 7" xfId="14586"/>
    <cellStyle name="Warning Text 6 3 8" xfId="14587"/>
    <cellStyle name="Warning Text 6 3 9" xfId="14588"/>
    <cellStyle name="Warning Text 6 4" xfId="14589"/>
    <cellStyle name="Warning Text 6 4 10" xfId="14590"/>
    <cellStyle name="Warning Text 6 4 11" xfId="18292"/>
    <cellStyle name="Warning Text 6 4 2" xfId="14591"/>
    <cellStyle name="Warning Text 6 4 2 2" xfId="14592"/>
    <cellStyle name="Warning Text 6 4 2 3" xfId="14593"/>
    <cellStyle name="Warning Text 6 4 3" xfId="14594"/>
    <cellStyle name="Warning Text 6 4 4" xfId="14595"/>
    <cellStyle name="Warning Text 6 4 5" xfId="14596"/>
    <cellStyle name="Warning Text 6 4 6" xfId="14597"/>
    <cellStyle name="Warning Text 6 4 7" xfId="14598"/>
    <cellStyle name="Warning Text 6 4 8" xfId="14599"/>
    <cellStyle name="Warning Text 6 4 9" xfId="14600"/>
    <cellStyle name="Warning Text 6 5" xfId="14601"/>
    <cellStyle name="Warning Text 6 5 2" xfId="18293"/>
    <cellStyle name="Warning Text 6 6" xfId="14602"/>
    <cellStyle name="Warning Text 6 6 2" xfId="18294"/>
    <cellStyle name="Warning Text 6 7" xfId="14603"/>
    <cellStyle name="Warning Text 6 8" xfId="14604"/>
    <cellStyle name="Warning Text 6 9" xfId="14605"/>
    <cellStyle name="Warning Text 7" xfId="14606"/>
    <cellStyle name="Warning Text 7 10" xfId="14607"/>
    <cellStyle name="Warning Text 7 11" xfId="14608"/>
    <cellStyle name="Warning Text 7 12" xfId="14609"/>
    <cellStyle name="Warning Text 7 13" xfId="14610"/>
    <cellStyle name="Warning Text 7 14" xfId="14611"/>
    <cellStyle name="Warning Text 7 15" xfId="14612"/>
    <cellStyle name="Warning Text 7 16" xfId="14613"/>
    <cellStyle name="Warning Text 7 17" xfId="14614"/>
    <cellStyle name="Warning Text 7 18" xfId="18295"/>
    <cellStyle name="Warning Text 7 2" xfId="14615"/>
    <cellStyle name="Warning Text 7 2 10" xfId="14616"/>
    <cellStyle name="Warning Text 7 2 11" xfId="14617"/>
    <cellStyle name="Warning Text 7 2 12" xfId="14618"/>
    <cellStyle name="Warning Text 7 2 13" xfId="14619"/>
    <cellStyle name="Warning Text 7 2 14" xfId="14620"/>
    <cellStyle name="Warning Text 7 2 15" xfId="14621"/>
    <cellStyle name="Warning Text 7 2 16" xfId="18296"/>
    <cellStyle name="Warning Text 7 2 2" xfId="14622"/>
    <cellStyle name="Warning Text 7 2 2 2" xfId="14623"/>
    <cellStyle name="Warning Text 7 2 2 3" xfId="14624"/>
    <cellStyle name="Warning Text 7 2 2 4" xfId="14625"/>
    <cellStyle name="Warning Text 7 2 2 5" xfId="14626"/>
    <cellStyle name="Warning Text 7 2 2 6" xfId="14627"/>
    <cellStyle name="Warning Text 7 2 2 7" xfId="14628"/>
    <cellStyle name="Warning Text 7 2 2 8" xfId="14629"/>
    <cellStyle name="Warning Text 7 2 2 9" xfId="14630"/>
    <cellStyle name="Warning Text 7 2 3" xfId="14631"/>
    <cellStyle name="Warning Text 7 2 4" xfId="14632"/>
    <cellStyle name="Warning Text 7 2 5" xfId="14633"/>
    <cellStyle name="Warning Text 7 2 6" xfId="14634"/>
    <cellStyle name="Warning Text 7 2 7" xfId="14635"/>
    <cellStyle name="Warning Text 7 2 8" xfId="14636"/>
    <cellStyle name="Warning Text 7 2 9" xfId="14637"/>
    <cellStyle name="Warning Text 7 3" xfId="14638"/>
    <cellStyle name="Warning Text 7 3 10" xfId="14639"/>
    <cellStyle name="Warning Text 7 3 11" xfId="14640"/>
    <cellStyle name="Warning Text 7 3 12" xfId="14641"/>
    <cellStyle name="Warning Text 7 3 13" xfId="14642"/>
    <cellStyle name="Warning Text 7 3 14" xfId="14643"/>
    <cellStyle name="Warning Text 7 3 15" xfId="14644"/>
    <cellStyle name="Warning Text 7 3 16" xfId="18297"/>
    <cellStyle name="Warning Text 7 3 2" xfId="14645"/>
    <cellStyle name="Warning Text 7 3 2 2" xfId="14646"/>
    <cellStyle name="Warning Text 7 3 2 3" xfId="14647"/>
    <cellStyle name="Warning Text 7 3 2 4" xfId="14648"/>
    <cellStyle name="Warning Text 7 3 2 5" xfId="14649"/>
    <cellStyle name="Warning Text 7 3 2 6" xfId="14650"/>
    <cellStyle name="Warning Text 7 3 2 7" xfId="14651"/>
    <cellStyle name="Warning Text 7 3 2 8" xfId="14652"/>
    <cellStyle name="Warning Text 7 3 2 9" xfId="14653"/>
    <cellStyle name="Warning Text 7 3 3" xfId="14654"/>
    <cellStyle name="Warning Text 7 3 4" xfId="14655"/>
    <cellStyle name="Warning Text 7 3 5" xfId="14656"/>
    <cellStyle name="Warning Text 7 3 6" xfId="14657"/>
    <cellStyle name="Warning Text 7 3 7" xfId="14658"/>
    <cellStyle name="Warning Text 7 3 8" xfId="14659"/>
    <cellStyle name="Warning Text 7 3 9" xfId="14660"/>
    <cellStyle name="Warning Text 7 4" xfId="14661"/>
    <cellStyle name="Warning Text 7 4 10" xfId="14662"/>
    <cellStyle name="Warning Text 7 4 11" xfId="18298"/>
    <cellStyle name="Warning Text 7 4 2" xfId="14663"/>
    <cellStyle name="Warning Text 7 4 2 2" xfId="14664"/>
    <cellStyle name="Warning Text 7 4 2 3" xfId="14665"/>
    <cellStyle name="Warning Text 7 4 3" xfId="14666"/>
    <cellStyle name="Warning Text 7 4 4" xfId="14667"/>
    <cellStyle name="Warning Text 7 4 5" xfId="14668"/>
    <cellStyle name="Warning Text 7 4 6" xfId="14669"/>
    <cellStyle name="Warning Text 7 4 7" xfId="14670"/>
    <cellStyle name="Warning Text 7 4 8" xfId="14671"/>
    <cellStyle name="Warning Text 7 4 9" xfId="14672"/>
    <cellStyle name="Warning Text 7 5" xfId="14673"/>
    <cellStyle name="Warning Text 7 5 2" xfId="18299"/>
    <cellStyle name="Warning Text 7 6" xfId="14674"/>
    <cellStyle name="Warning Text 7 6 2" xfId="18300"/>
    <cellStyle name="Warning Text 7 7" xfId="14675"/>
    <cellStyle name="Warning Text 7 8" xfId="14676"/>
    <cellStyle name="Warning Text 7 9" xfId="14677"/>
    <cellStyle name="Warning Text 8" xfId="14678"/>
    <cellStyle name="Warning Text 8 10" xfId="14679"/>
    <cellStyle name="Warning Text 8 11" xfId="14680"/>
    <cellStyle name="Warning Text 8 12" xfId="14681"/>
    <cellStyle name="Warning Text 8 13" xfId="14682"/>
    <cellStyle name="Warning Text 8 14" xfId="14683"/>
    <cellStyle name="Warning Text 8 15" xfId="14684"/>
    <cellStyle name="Warning Text 8 16" xfId="14685"/>
    <cellStyle name="Warning Text 8 17" xfId="14686"/>
    <cellStyle name="Warning Text 8 18" xfId="18301"/>
    <cellStyle name="Warning Text 8 2" xfId="14687"/>
    <cellStyle name="Warning Text 8 2 10" xfId="14688"/>
    <cellStyle name="Warning Text 8 2 11" xfId="14689"/>
    <cellStyle name="Warning Text 8 2 12" xfId="14690"/>
    <cellStyle name="Warning Text 8 2 13" xfId="14691"/>
    <cellStyle name="Warning Text 8 2 14" xfId="14692"/>
    <cellStyle name="Warning Text 8 2 15" xfId="14693"/>
    <cellStyle name="Warning Text 8 2 16" xfId="18302"/>
    <cellStyle name="Warning Text 8 2 2" xfId="14694"/>
    <cellStyle name="Warning Text 8 2 2 2" xfId="14695"/>
    <cellStyle name="Warning Text 8 2 2 3" xfId="14696"/>
    <cellStyle name="Warning Text 8 2 2 4" xfId="14697"/>
    <cellStyle name="Warning Text 8 2 2 5" xfId="14698"/>
    <cellStyle name="Warning Text 8 2 2 6" xfId="14699"/>
    <cellStyle name="Warning Text 8 2 2 7" xfId="14700"/>
    <cellStyle name="Warning Text 8 2 2 8" xfId="14701"/>
    <cellStyle name="Warning Text 8 2 2 9" xfId="14702"/>
    <cellStyle name="Warning Text 8 2 3" xfId="14703"/>
    <cellStyle name="Warning Text 8 2 4" xfId="14704"/>
    <cellStyle name="Warning Text 8 2 5" xfId="14705"/>
    <cellStyle name="Warning Text 8 2 6" xfId="14706"/>
    <cellStyle name="Warning Text 8 2 7" xfId="14707"/>
    <cellStyle name="Warning Text 8 2 8" xfId="14708"/>
    <cellStyle name="Warning Text 8 2 9" xfId="14709"/>
    <cellStyle name="Warning Text 8 3" xfId="14710"/>
    <cellStyle name="Warning Text 8 3 10" xfId="14711"/>
    <cellStyle name="Warning Text 8 3 11" xfId="14712"/>
    <cellStyle name="Warning Text 8 3 12" xfId="14713"/>
    <cellStyle name="Warning Text 8 3 13" xfId="14714"/>
    <cellStyle name="Warning Text 8 3 14" xfId="14715"/>
    <cellStyle name="Warning Text 8 3 15" xfId="14716"/>
    <cellStyle name="Warning Text 8 3 16" xfId="18303"/>
    <cellStyle name="Warning Text 8 3 2" xfId="14717"/>
    <cellStyle name="Warning Text 8 3 2 2" xfId="14718"/>
    <cellStyle name="Warning Text 8 3 2 3" xfId="14719"/>
    <cellStyle name="Warning Text 8 3 2 4" xfId="14720"/>
    <cellStyle name="Warning Text 8 3 2 5" xfId="14721"/>
    <cellStyle name="Warning Text 8 3 2 6" xfId="14722"/>
    <cellStyle name="Warning Text 8 3 2 7" xfId="14723"/>
    <cellStyle name="Warning Text 8 3 2 8" xfId="14724"/>
    <cellStyle name="Warning Text 8 3 2 9" xfId="14725"/>
    <cellStyle name="Warning Text 8 3 3" xfId="14726"/>
    <cellStyle name="Warning Text 8 3 4" xfId="14727"/>
    <cellStyle name="Warning Text 8 3 5" xfId="14728"/>
    <cellStyle name="Warning Text 8 3 6" xfId="14729"/>
    <cellStyle name="Warning Text 8 3 7" xfId="14730"/>
    <cellStyle name="Warning Text 8 3 8" xfId="14731"/>
    <cellStyle name="Warning Text 8 3 9" xfId="14732"/>
    <cellStyle name="Warning Text 8 4" xfId="14733"/>
    <cellStyle name="Warning Text 8 4 10" xfId="14734"/>
    <cellStyle name="Warning Text 8 4 11" xfId="18304"/>
    <cellStyle name="Warning Text 8 4 2" xfId="14735"/>
    <cellStyle name="Warning Text 8 4 2 2" xfId="14736"/>
    <cellStyle name="Warning Text 8 4 2 3" xfId="14737"/>
    <cellStyle name="Warning Text 8 4 3" xfId="14738"/>
    <cellStyle name="Warning Text 8 4 4" xfId="14739"/>
    <cellStyle name="Warning Text 8 4 5" xfId="14740"/>
    <cellStyle name="Warning Text 8 4 6" xfId="14741"/>
    <cellStyle name="Warning Text 8 4 7" xfId="14742"/>
    <cellStyle name="Warning Text 8 4 8" xfId="14743"/>
    <cellStyle name="Warning Text 8 4 9" xfId="14744"/>
    <cellStyle name="Warning Text 8 5" xfId="14745"/>
    <cellStyle name="Warning Text 8 5 2" xfId="18305"/>
    <cellStyle name="Warning Text 8 6" xfId="14746"/>
    <cellStyle name="Warning Text 8 6 2" xfId="18306"/>
    <cellStyle name="Warning Text 8 7" xfId="14747"/>
    <cellStyle name="Warning Text 8 8" xfId="14748"/>
    <cellStyle name="Warning Text 8 9" xfId="14749"/>
    <cellStyle name="Warning Text 9" xfId="14750"/>
    <cellStyle name="Warning Text 9 10" xfId="14751"/>
    <cellStyle name="Warning Text 9 11" xfId="14752"/>
    <cellStyle name="Warning Text 9 12" xfId="14753"/>
    <cellStyle name="Warning Text 9 13" xfId="14754"/>
    <cellStyle name="Warning Text 9 14" xfId="14755"/>
    <cellStyle name="Warning Text 9 15" xfId="14756"/>
    <cellStyle name="Warning Text 9 16" xfId="14757"/>
    <cellStyle name="Warning Text 9 17" xfId="14758"/>
    <cellStyle name="Warning Text 9 18" xfId="18307"/>
    <cellStyle name="Warning Text 9 2" xfId="14759"/>
    <cellStyle name="Warning Text 9 2 10" xfId="14760"/>
    <cellStyle name="Warning Text 9 2 11" xfId="14761"/>
    <cellStyle name="Warning Text 9 2 12" xfId="14762"/>
    <cellStyle name="Warning Text 9 2 13" xfId="14763"/>
    <cellStyle name="Warning Text 9 2 14" xfId="14764"/>
    <cellStyle name="Warning Text 9 2 15" xfId="14765"/>
    <cellStyle name="Warning Text 9 2 16" xfId="18308"/>
    <cellStyle name="Warning Text 9 2 2" xfId="14766"/>
    <cellStyle name="Warning Text 9 2 2 2" xfId="14767"/>
    <cellStyle name="Warning Text 9 2 2 3" xfId="14768"/>
    <cellStyle name="Warning Text 9 2 2 4" xfId="14769"/>
    <cellStyle name="Warning Text 9 2 2 5" xfId="14770"/>
    <cellStyle name="Warning Text 9 2 2 6" xfId="14771"/>
    <cellStyle name="Warning Text 9 2 2 7" xfId="14772"/>
    <cellStyle name="Warning Text 9 2 2 8" xfId="14773"/>
    <cellStyle name="Warning Text 9 2 2 9" xfId="14774"/>
    <cellStyle name="Warning Text 9 2 3" xfId="14775"/>
    <cellStyle name="Warning Text 9 2 4" xfId="14776"/>
    <cellStyle name="Warning Text 9 2 5" xfId="14777"/>
    <cellStyle name="Warning Text 9 2 6" xfId="14778"/>
    <cellStyle name="Warning Text 9 2 7" xfId="14779"/>
    <cellStyle name="Warning Text 9 2 8" xfId="14780"/>
    <cellStyle name="Warning Text 9 2 9" xfId="14781"/>
    <cellStyle name="Warning Text 9 3" xfId="14782"/>
    <cellStyle name="Warning Text 9 3 10" xfId="14783"/>
    <cellStyle name="Warning Text 9 3 11" xfId="14784"/>
    <cellStyle name="Warning Text 9 3 12" xfId="14785"/>
    <cellStyle name="Warning Text 9 3 13" xfId="14786"/>
    <cellStyle name="Warning Text 9 3 14" xfId="14787"/>
    <cellStyle name="Warning Text 9 3 15" xfId="14788"/>
    <cellStyle name="Warning Text 9 3 16" xfId="18309"/>
    <cellStyle name="Warning Text 9 3 2" xfId="14789"/>
    <cellStyle name="Warning Text 9 3 2 2" xfId="14790"/>
    <cellStyle name="Warning Text 9 3 2 3" xfId="14791"/>
    <cellStyle name="Warning Text 9 3 2 4" xfId="14792"/>
    <cellStyle name="Warning Text 9 3 2 5" xfId="14793"/>
    <cellStyle name="Warning Text 9 3 2 6" xfId="14794"/>
    <cellStyle name="Warning Text 9 3 2 7" xfId="14795"/>
    <cellStyle name="Warning Text 9 3 2 8" xfId="14796"/>
    <cellStyle name="Warning Text 9 3 2 9" xfId="14797"/>
    <cellStyle name="Warning Text 9 3 3" xfId="14798"/>
    <cellStyle name="Warning Text 9 3 4" xfId="14799"/>
    <cellStyle name="Warning Text 9 3 5" xfId="14800"/>
    <cellStyle name="Warning Text 9 3 6" xfId="14801"/>
    <cellStyle name="Warning Text 9 3 7" xfId="14802"/>
    <cellStyle name="Warning Text 9 3 8" xfId="14803"/>
    <cellStyle name="Warning Text 9 3 9" xfId="14804"/>
    <cellStyle name="Warning Text 9 4" xfId="14805"/>
    <cellStyle name="Warning Text 9 4 10" xfId="14806"/>
    <cellStyle name="Warning Text 9 4 11" xfId="18310"/>
    <cellStyle name="Warning Text 9 4 2" xfId="14807"/>
    <cellStyle name="Warning Text 9 4 2 2" xfId="14808"/>
    <cellStyle name="Warning Text 9 4 2 3" xfId="14809"/>
    <cellStyle name="Warning Text 9 4 3" xfId="14810"/>
    <cellStyle name="Warning Text 9 4 4" xfId="14811"/>
    <cellStyle name="Warning Text 9 4 5" xfId="14812"/>
    <cellStyle name="Warning Text 9 4 6" xfId="14813"/>
    <cellStyle name="Warning Text 9 4 7" xfId="14814"/>
    <cellStyle name="Warning Text 9 4 8" xfId="14815"/>
    <cellStyle name="Warning Text 9 4 9" xfId="14816"/>
    <cellStyle name="Warning Text 9 5" xfId="14817"/>
    <cellStyle name="Warning Text 9 5 2" xfId="18311"/>
    <cellStyle name="Warning Text 9 6" xfId="14818"/>
    <cellStyle name="Warning Text 9 6 2" xfId="18312"/>
    <cellStyle name="Warning Text 9 7" xfId="14819"/>
    <cellStyle name="Warning Text 9 8" xfId="14820"/>
    <cellStyle name="Warning Text 9 9" xfId="14821"/>
    <cellStyle name="믅됞џPRODUCT DETAIL Q1TA 2" xfId="431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1988820</xdr:colOff>
      <xdr:row>383</xdr:row>
      <xdr:rowOff>0</xdr:rowOff>
    </xdr:from>
    <xdr:ext cx="76200" cy="216050"/>
    <xdr:sp macro="" textlink="">
      <xdr:nvSpPr>
        <xdr:cNvPr id="3" name="Text Box 27">
          <a:extLst>
            <a:ext uri="{FF2B5EF4-FFF2-40B4-BE49-F238E27FC236}">
              <a16:creationId xmlns:a16="http://schemas.microsoft.com/office/drawing/2014/main" id="{C4D9EB39-2E34-46BD-ADCA-CEFC49151E7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4" name="Text Box 27">
          <a:extLst>
            <a:ext uri="{FF2B5EF4-FFF2-40B4-BE49-F238E27FC236}">
              <a16:creationId xmlns:a16="http://schemas.microsoft.com/office/drawing/2014/main" id="{110DDADC-E4BE-4160-B40D-7EE023BDF63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 name="Text Box 27">
          <a:extLst>
            <a:ext uri="{FF2B5EF4-FFF2-40B4-BE49-F238E27FC236}">
              <a16:creationId xmlns:a16="http://schemas.microsoft.com/office/drawing/2014/main" id="{933C7BC9-6999-45C5-ABBC-D5C41E9B75E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 name="Text Box 27">
          <a:extLst>
            <a:ext uri="{FF2B5EF4-FFF2-40B4-BE49-F238E27FC236}">
              <a16:creationId xmlns:a16="http://schemas.microsoft.com/office/drawing/2014/main" id="{3D1BB65A-1BCD-43D7-BAE2-BE4F694D29C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 name="Text Box 27">
          <a:extLst>
            <a:ext uri="{FF2B5EF4-FFF2-40B4-BE49-F238E27FC236}">
              <a16:creationId xmlns:a16="http://schemas.microsoft.com/office/drawing/2014/main" id="{5EE67138-2D0B-4C95-89A6-BDACE1FF93C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8" name="Text Box 27">
          <a:extLst>
            <a:ext uri="{FF2B5EF4-FFF2-40B4-BE49-F238E27FC236}">
              <a16:creationId xmlns:a16="http://schemas.microsoft.com/office/drawing/2014/main" id="{5F0DF43C-2564-4AD0-AC71-287F27F308F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9" name="Text Box 27">
          <a:extLst>
            <a:ext uri="{FF2B5EF4-FFF2-40B4-BE49-F238E27FC236}">
              <a16:creationId xmlns:a16="http://schemas.microsoft.com/office/drawing/2014/main" id="{721593AD-6AF9-4196-8438-EAD43489DCB3}"/>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0" name="Text Box 27">
          <a:extLst>
            <a:ext uri="{FF2B5EF4-FFF2-40B4-BE49-F238E27FC236}">
              <a16:creationId xmlns:a16="http://schemas.microsoft.com/office/drawing/2014/main" id="{0448D25E-680F-435B-BECB-03C440C9311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11" name="Text Box 27">
          <a:extLst>
            <a:ext uri="{FF2B5EF4-FFF2-40B4-BE49-F238E27FC236}">
              <a16:creationId xmlns:a16="http://schemas.microsoft.com/office/drawing/2014/main" id="{EA8746D4-B2E3-45C2-A63C-91B36CB4F671}"/>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2" name="Text Box 27">
          <a:extLst>
            <a:ext uri="{FF2B5EF4-FFF2-40B4-BE49-F238E27FC236}">
              <a16:creationId xmlns:a16="http://schemas.microsoft.com/office/drawing/2014/main" id="{DCE87C22-11B5-4C52-BFE3-0A47E51274D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3" name="Text Box 27">
          <a:extLst>
            <a:ext uri="{FF2B5EF4-FFF2-40B4-BE49-F238E27FC236}">
              <a16:creationId xmlns:a16="http://schemas.microsoft.com/office/drawing/2014/main" id="{A78643C8-35A8-4588-8797-5FAF741A8FA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4" name="Text Box 27">
          <a:extLst>
            <a:ext uri="{FF2B5EF4-FFF2-40B4-BE49-F238E27FC236}">
              <a16:creationId xmlns:a16="http://schemas.microsoft.com/office/drawing/2014/main" id="{21FC25AB-26AF-407F-B0C9-5B4D1C21340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5" name="Text Box 27">
          <a:extLst>
            <a:ext uri="{FF2B5EF4-FFF2-40B4-BE49-F238E27FC236}">
              <a16:creationId xmlns:a16="http://schemas.microsoft.com/office/drawing/2014/main" id="{8CB2B4A5-A2D0-41DE-8EC2-22F373F501A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6" name="Text Box 27">
          <a:extLst>
            <a:ext uri="{FF2B5EF4-FFF2-40B4-BE49-F238E27FC236}">
              <a16:creationId xmlns:a16="http://schemas.microsoft.com/office/drawing/2014/main" id="{4F0336E7-E1D3-4AD1-A9AB-6D7696888CC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7" name="Text Box 27">
          <a:extLst>
            <a:ext uri="{FF2B5EF4-FFF2-40B4-BE49-F238E27FC236}">
              <a16:creationId xmlns:a16="http://schemas.microsoft.com/office/drawing/2014/main" id="{9CA08022-27E4-4D18-8303-D06C429B940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8" name="Text Box 27">
          <a:extLst>
            <a:ext uri="{FF2B5EF4-FFF2-40B4-BE49-F238E27FC236}">
              <a16:creationId xmlns:a16="http://schemas.microsoft.com/office/drawing/2014/main" id="{990B6EC7-408A-4AC3-8A6C-3CE0EF14FBF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9" name="Text Box 27">
          <a:extLst>
            <a:ext uri="{FF2B5EF4-FFF2-40B4-BE49-F238E27FC236}">
              <a16:creationId xmlns:a16="http://schemas.microsoft.com/office/drawing/2014/main" id="{E82EFCDA-85F4-4987-B45D-94973D86C63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20" name="Text Box 27">
          <a:extLst>
            <a:ext uri="{FF2B5EF4-FFF2-40B4-BE49-F238E27FC236}">
              <a16:creationId xmlns:a16="http://schemas.microsoft.com/office/drawing/2014/main" id="{DCE8BF6B-F6F4-4C0D-A69A-60D57D07D91F}"/>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1" name="Text Box 27">
          <a:extLst>
            <a:ext uri="{FF2B5EF4-FFF2-40B4-BE49-F238E27FC236}">
              <a16:creationId xmlns:a16="http://schemas.microsoft.com/office/drawing/2014/main" id="{6AFF9933-E209-45A0-ADC3-90E18747B22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2" name="Text Box 27">
          <a:extLst>
            <a:ext uri="{FF2B5EF4-FFF2-40B4-BE49-F238E27FC236}">
              <a16:creationId xmlns:a16="http://schemas.microsoft.com/office/drawing/2014/main" id="{874D3DB9-D33B-4404-BF12-F9E0C056F2E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3" name="Text Box 27">
          <a:extLst>
            <a:ext uri="{FF2B5EF4-FFF2-40B4-BE49-F238E27FC236}">
              <a16:creationId xmlns:a16="http://schemas.microsoft.com/office/drawing/2014/main" id="{40EF3885-45B1-4AC8-AACD-0125514AD9C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4" name="Text Box 27">
          <a:extLst>
            <a:ext uri="{FF2B5EF4-FFF2-40B4-BE49-F238E27FC236}">
              <a16:creationId xmlns:a16="http://schemas.microsoft.com/office/drawing/2014/main" id="{E227E41F-2362-4220-93FD-7C41ACE91A9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5" name="Text Box 27">
          <a:extLst>
            <a:ext uri="{FF2B5EF4-FFF2-40B4-BE49-F238E27FC236}">
              <a16:creationId xmlns:a16="http://schemas.microsoft.com/office/drawing/2014/main" id="{7BCF8F25-EB81-40F8-92E9-C0CED4E0C59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6" name="Text Box 27">
          <a:extLst>
            <a:ext uri="{FF2B5EF4-FFF2-40B4-BE49-F238E27FC236}">
              <a16:creationId xmlns:a16="http://schemas.microsoft.com/office/drawing/2014/main" id="{127A25B2-E6D6-496F-9E4E-0F06C058EA0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27" name="Text Box 27">
          <a:extLst>
            <a:ext uri="{FF2B5EF4-FFF2-40B4-BE49-F238E27FC236}">
              <a16:creationId xmlns:a16="http://schemas.microsoft.com/office/drawing/2014/main" id="{930B2FC8-0F68-4331-AAE8-DC2B7861EE76}"/>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28" name="Text Box 27">
          <a:extLst>
            <a:ext uri="{FF2B5EF4-FFF2-40B4-BE49-F238E27FC236}">
              <a16:creationId xmlns:a16="http://schemas.microsoft.com/office/drawing/2014/main" id="{4B481808-75FE-4A9A-B813-B4F42092BA6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29" name="Text Box 27">
          <a:extLst>
            <a:ext uri="{FF2B5EF4-FFF2-40B4-BE49-F238E27FC236}">
              <a16:creationId xmlns:a16="http://schemas.microsoft.com/office/drawing/2014/main" id="{34CF2B85-0643-414E-AA56-CF7C4C5F0FD0}"/>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30" name="Text Box 27">
          <a:extLst>
            <a:ext uri="{FF2B5EF4-FFF2-40B4-BE49-F238E27FC236}">
              <a16:creationId xmlns:a16="http://schemas.microsoft.com/office/drawing/2014/main" id="{C4A1D310-48FA-4FDF-AB39-29C7523FA21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31" name="Text Box 27">
          <a:extLst>
            <a:ext uri="{FF2B5EF4-FFF2-40B4-BE49-F238E27FC236}">
              <a16:creationId xmlns:a16="http://schemas.microsoft.com/office/drawing/2014/main" id="{46E49FF7-EDD8-49CF-94BC-304C7B487D4A}"/>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32" name="Text Box 27">
          <a:extLst>
            <a:ext uri="{FF2B5EF4-FFF2-40B4-BE49-F238E27FC236}">
              <a16:creationId xmlns:a16="http://schemas.microsoft.com/office/drawing/2014/main" id="{BC01145F-E1D3-4A8F-B931-B64C1625A66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33" name="Text Box 27">
          <a:extLst>
            <a:ext uri="{FF2B5EF4-FFF2-40B4-BE49-F238E27FC236}">
              <a16:creationId xmlns:a16="http://schemas.microsoft.com/office/drawing/2014/main" id="{56E6AF80-A686-4FC6-9CA9-C25A7B3B752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4" name="Text Box 27">
          <a:extLst>
            <a:ext uri="{FF2B5EF4-FFF2-40B4-BE49-F238E27FC236}">
              <a16:creationId xmlns:a16="http://schemas.microsoft.com/office/drawing/2014/main" id="{3EE3DF84-72C5-4167-A860-27C93F4E13D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5" name="Text Box 27">
          <a:extLst>
            <a:ext uri="{FF2B5EF4-FFF2-40B4-BE49-F238E27FC236}">
              <a16:creationId xmlns:a16="http://schemas.microsoft.com/office/drawing/2014/main" id="{24E240ED-F26C-4D6C-9E35-4C3222BA597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6" name="Text Box 27">
          <a:extLst>
            <a:ext uri="{FF2B5EF4-FFF2-40B4-BE49-F238E27FC236}">
              <a16:creationId xmlns:a16="http://schemas.microsoft.com/office/drawing/2014/main" id="{CFFC06DF-F867-4342-A52A-1EED9AFB502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7" name="Text Box 27">
          <a:extLst>
            <a:ext uri="{FF2B5EF4-FFF2-40B4-BE49-F238E27FC236}">
              <a16:creationId xmlns:a16="http://schemas.microsoft.com/office/drawing/2014/main" id="{98157376-8114-4818-BCF5-1163292BE8A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8" name="Text Box 27">
          <a:extLst>
            <a:ext uri="{FF2B5EF4-FFF2-40B4-BE49-F238E27FC236}">
              <a16:creationId xmlns:a16="http://schemas.microsoft.com/office/drawing/2014/main" id="{988254C9-5BC4-4C5A-A598-B1B44C6BF2E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9" name="Text Box 27">
          <a:extLst>
            <a:ext uri="{FF2B5EF4-FFF2-40B4-BE49-F238E27FC236}">
              <a16:creationId xmlns:a16="http://schemas.microsoft.com/office/drawing/2014/main" id="{8729C1F0-074F-4199-ADB8-8C0213708ED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0" name="Text Box 27">
          <a:extLst>
            <a:ext uri="{FF2B5EF4-FFF2-40B4-BE49-F238E27FC236}">
              <a16:creationId xmlns:a16="http://schemas.microsoft.com/office/drawing/2014/main" id="{91A2F92B-D1C6-400E-A7C4-D576E7FDC89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1" name="Text Box 27">
          <a:extLst>
            <a:ext uri="{FF2B5EF4-FFF2-40B4-BE49-F238E27FC236}">
              <a16:creationId xmlns:a16="http://schemas.microsoft.com/office/drawing/2014/main" id="{D4CBAE15-7E75-4FDF-855D-88AA94DA1B2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42" name="Text Box 27">
          <a:extLst>
            <a:ext uri="{FF2B5EF4-FFF2-40B4-BE49-F238E27FC236}">
              <a16:creationId xmlns:a16="http://schemas.microsoft.com/office/drawing/2014/main" id="{0AAF553D-2C46-407E-82B2-1D5678A9F55B}"/>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43" name="Text Box 27">
          <a:extLst>
            <a:ext uri="{FF2B5EF4-FFF2-40B4-BE49-F238E27FC236}">
              <a16:creationId xmlns:a16="http://schemas.microsoft.com/office/drawing/2014/main" id="{EAEB057F-1434-4B8F-A57E-D5A5A40837A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4" name="Text Box 27">
          <a:extLst>
            <a:ext uri="{FF2B5EF4-FFF2-40B4-BE49-F238E27FC236}">
              <a16:creationId xmlns:a16="http://schemas.microsoft.com/office/drawing/2014/main" id="{74F9867A-2E22-44A0-8275-466118B56F5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5" name="Text Box 27">
          <a:extLst>
            <a:ext uri="{FF2B5EF4-FFF2-40B4-BE49-F238E27FC236}">
              <a16:creationId xmlns:a16="http://schemas.microsoft.com/office/drawing/2014/main" id="{A6892B6E-1837-4BA4-A1EA-836DC3CC9A8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6" name="Text Box 27">
          <a:extLst>
            <a:ext uri="{FF2B5EF4-FFF2-40B4-BE49-F238E27FC236}">
              <a16:creationId xmlns:a16="http://schemas.microsoft.com/office/drawing/2014/main" id="{57E4FB08-B3D6-4A2D-A465-155B04834A3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7" name="Text Box 27">
          <a:extLst>
            <a:ext uri="{FF2B5EF4-FFF2-40B4-BE49-F238E27FC236}">
              <a16:creationId xmlns:a16="http://schemas.microsoft.com/office/drawing/2014/main" id="{E8999FD0-9F94-4EEC-A351-E767886A273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48" name="Text Box 27">
          <a:extLst>
            <a:ext uri="{FF2B5EF4-FFF2-40B4-BE49-F238E27FC236}">
              <a16:creationId xmlns:a16="http://schemas.microsoft.com/office/drawing/2014/main" id="{61D82948-A189-46DC-B2B7-34CABE4978A3}"/>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9" name="Text Box 27">
          <a:extLst>
            <a:ext uri="{FF2B5EF4-FFF2-40B4-BE49-F238E27FC236}">
              <a16:creationId xmlns:a16="http://schemas.microsoft.com/office/drawing/2014/main" id="{BE4A4DD7-BF1D-44A9-9A2D-179F19937F4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50" name="Text Box 27">
          <a:extLst>
            <a:ext uri="{FF2B5EF4-FFF2-40B4-BE49-F238E27FC236}">
              <a16:creationId xmlns:a16="http://schemas.microsoft.com/office/drawing/2014/main" id="{7550DAD5-CCA9-460C-8510-44B0131CD654}"/>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1" name="Text Box 27">
          <a:extLst>
            <a:ext uri="{FF2B5EF4-FFF2-40B4-BE49-F238E27FC236}">
              <a16:creationId xmlns:a16="http://schemas.microsoft.com/office/drawing/2014/main" id="{6C89E559-0BB2-465B-8EBD-C8339D84402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2" name="Text Box 27">
          <a:extLst>
            <a:ext uri="{FF2B5EF4-FFF2-40B4-BE49-F238E27FC236}">
              <a16:creationId xmlns:a16="http://schemas.microsoft.com/office/drawing/2014/main" id="{F233586A-21A4-4AB3-9503-D340E691C23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3" name="Text Box 27">
          <a:extLst>
            <a:ext uri="{FF2B5EF4-FFF2-40B4-BE49-F238E27FC236}">
              <a16:creationId xmlns:a16="http://schemas.microsoft.com/office/drawing/2014/main" id="{7138A3DE-FD6E-48A4-A3EE-5850FC8B854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4" name="Text Box 27">
          <a:extLst>
            <a:ext uri="{FF2B5EF4-FFF2-40B4-BE49-F238E27FC236}">
              <a16:creationId xmlns:a16="http://schemas.microsoft.com/office/drawing/2014/main" id="{291EADD4-3311-40A1-9F9A-AE10EBD5033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5" name="Text Box 27">
          <a:extLst>
            <a:ext uri="{FF2B5EF4-FFF2-40B4-BE49-F238E27FC236}">
              <a16:creationId xmlns:a16="http://schemas.microsoft.com/office/drawing/2014/main" id="{BC085F07-8952-4745-B49C-8AA1843DE15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6" name="Text Box 27">
          <a:extLst>
            <a:ext uri="{FF2B5EF4-FFF2-40B4-BE49-F238E27FC236}">
              <a16:creationId xmlns:a16="http://schemas.microsoft.com/office/drawing/2014/main" id="{20F481CE-50BA-4AF8-99E5-BEBCDE19C84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7" name="Text Box 27">
          <a:extLst>
            <a:ext uri="{FF2B5EF4-FFF2-40B4-BE49-F238E27FC236}">
              <a16:creationId xmlns:a16="http://schemas.microsoft.com/office/drawing/2014/main" id="{A42A3E9C-46D6-4BF2-B9EA-81B83E98967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8" name="Text Box 27">
          <a:extLst>
            <a:ext uri="{FF2B5EF4-FFF2-40B4-BE49-F238E27FC236}">
              <a16:creationId xmlns:a16="http://schemas.microsoft.com/office/drawing/2014/main" id="{538A5872-535A-4C4D-A14D-9236810F44D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59" name="Text Box 27">
          <a:extLst>
            <a:ext uri="{FF2B5EF4-FFF2-40B4-BE49-F238E27FC236}">
              <a16:creationId xmlns:a16="http://schemas.microsoft.com/office/drawing/2014/main" id="{1482809B-4373-455E-8B4C-434CD86D115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0" name="Text Box 27">
          <a:extLst>
            <a:ext uri="{FF2B5EF4-FFF2-40B4-BE49-F238E27FC236}">
              <a16:creationId xmlns:a16="http://schemas.microsoft.com/office/drawing/2014/main" id="{68788C70-48F9-476F-9C6E-68560B4B7D2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1" name="Text Box 27">
          <a:extLst>
            <a:ext uri="{FF2B5EF4-FFF2-40B4-BE49-F238E27FC236}">
              <a16:creationId xmlns:a16="http://schemas.microsoft.com/office/drawing/2014/main" id="{47E71EC3-2B4C-4400-A9CA-AD8A130867E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2" name="Text Box 27">
          <a:extLst>
            <a:ext uri="{FF2B5EF4-FFF2-40B4-BE49-F238E27FC236}">
              <a16:creationId xmlns:a16="http://schemas.microsoft.com/office/drawing/2014/main" id="{99D82C26-5CA2-4977-BC45-0E75D194230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3" name="Text Box 27">
          <a:extLst>
            <a:ext uri="{FF2B5EF4-FFF2-40B4-BE49-F238E27FC236}">
              <a16:creationId xmlns:a16="http://schemas.microsoft.com/office/drawing/2014/main" id="{3118B8C8-550C-404B-92B0-0CF9B484323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4" name="Text Box 27">
          <a:extLst>
            <a:ext uri="{FF2B5EF4-FFF2-40B4-BE49-F238E27FC236}">
              <a16:creationId xmlns:a16="http://schemas.microsoft.com/office/drawing/2014/main" id="{99975CCB-C99D-461F-AC6A-7EBFB01377F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5" name="Text Box 27">
          <a:extLst>
            <a:ext uri="{FF2B5EF4-FFF2-40B4-BE49-F238E27FC236}">
              <a16:creationId xmlns:a16="http://schemas.microsoft.com/office/drawing/2014/main" id="{E88FC050-9B22-4BC7-B607-924187573FA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66" name="Text Box 27">
          <a:extLst>
            <a:ext uri="{FF2B5EF4-FFF2-40B4-BE49-F238E27FC236}">
              <a16:creationId xmlns:a16="http://schemas.microsoft.com/office/drawing/2014/main" id="{EF1445F9-0BF8-4CF3-B375-3A621CC35EF3}"/>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67" name="Text Box 27">
          <a:extLst>
            <a:ext uri="{FF2B5EF4-FFF2-40B4-BE49-F238E27FC236}">
              <a16:creationId xmlns:a16="http://schemas.microsoft.com/office/drawing/2014/main" id="{F7B26ADA-1D6D-42E9-97EA-3CB14BE743F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68" name="Text Box 27">
          <a:extLst>
            <a:ext uri="{FF2B5EF4-FFF2-40B4-BE49-F238E27FC236}">
              <a16:creationId xmlns:a16="http://schemas.microsoft.com/office/drawing/2014/main" id="{EEFD47EE-3FC7-421D-A844-EC3550614E0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69" name="Text Box 27">
          <a:extLst>
            <a:ext uri="{FF2B5EF4-FFF2-40B4-BE49-F238E27FC236}">
              <a16:creationId xmlns:a16="http://schemas.microsoft.com/office/drawing/2014/main" id="{6A0CFAF7-A7D3-40DF-B81A-CF01C419531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0" name="Text Box 27">
          <a:extLst>
            <a:ext uri="{FF2B5EF4-FFF2-40B4-BE49-F238E27FC236}">
              <a16:creationId xmlns:a16="http://schemas.microsoft.com/office/drawing/2014/main" id="{E29F0DA0-D81C-4C5F-B407-87454F8DCEE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1" name="Text Box 27">
          <a:extLst>
            <a:ext uri="{FF2B5EF4-FFF2-40B4-BE49-F238E27FC236}">
              <a16:creationId xmlns:a16="http://schemas.microsoft.com/office/drawing/2014/main" id="{CAB6A6B1-C69A-48CE-8E67-56519864CC6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2" name="Text Box 27">
          <a:extLst>
            <a:ext uri="{FF2B5EF4-FFF2-40B4-BE49-F238E27FC236}">
              <a16:creationId xmlns:a16="http://schemas.microsoft.com/office/drawing/2014/main" id="{28BFD3F2-4C64-4574-8BC9-57FBFF98F24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3" name="Text Box 27">
          <a:extLst>
            <a:ext uri="{FF2B5EF4-FFF2-40B4-BE49-F238E27FC236}">
              <a16:creationId xmlns:a16="http://schemas.microsoft.com/office/drawing/2014/main" id="{873CDBAD-1F39-47DC-AF90-13DA3EDBDE1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4" name="Text Box 27">
          <a:extLst>
            <a:ext uri="{FF2B5EF4-FFF2-40B4-BE49-F238E27FC236}">
              <a16:creationId xmlns:a16="http://schemas.microsoft.com/office/drawing/2014/main" id="{12D51231-3CEA-4470-9686-AD30B3454FA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5" name="Text Box 27">
          <a:extLst>
            <a:ext uri="{FF2B5EF4-FFF2-40B4-BE49-F238E27FC236}">
              <a16:creationId xmlns:a16="http://schemas.microsoft.com/office/drawing/2014/main" id="{B2642145-E2EF-4275-9D68-97634FB727B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6" name="Text Box 27">
          <a:extLst>
            <a:ext uri="{FF2B5EF4-FFF2-40B4-BE49-F238E27FC236}">
              <a16:creationId xmlns:a16="http://schemas.microsoft.com/office/drawing/2014/main" id="{9CA16703-A5A3-442A-8DAA-9E469EDD83C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7" name="Text Box 27">
          <a:extLst>
            <a:ext uri="{FF2B5EF4-FFF2-40B4-BE49-F238E27FC236}">
              <a16:creationId xmlns:a16="http://schemas.microsoft.com/office/drawing/2014/main" id="{D999C27A-8875-4631-B3E1-C86826F73A2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8" name="Text Box 27">
          <a:extLst>
            <a:ext uri="{FF2B5EF4-FFF2-40B4-BE49-F238E27FC236}">
              <a16:creationId xmlns:a16="http://schemas.microsoft.com/office/drawing/2014/main" id="{433A7544-45EF-4E34-9E35-DC4F6806E94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9" name="Text Box 27">
          <a:extLst>
            <a:ext uri="{FF2B5EF4-FFF2-40B4-BE49-F238E27FC236}">
              <a16:creationId xmlns:a16="http://schemas.microsoft.com/office/drawing/2014/main" id="{B5519897-23C6-4343-AA71-03FBF3773B0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80" name="Text Box 27">
          <a:extLst>
            <a:ext uri="{FF2B5EF4-FFF2-40B4-BE49-F238E27FC236}">
              <a16:creationId xmlns:a16="http://schemas.microsoft.com/office/drawing/2014/main" id="{E0EE2C82-C57B-4172-ACC1-1337BFD41BD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81" name="Text Box 27">
          <a:extLst>
            <a:ext uri="{FF2B5EF4-FFF2-40B4-BE49-F238E27FC236}">
              <a16:creationId xmlns:a16="http://schemas.microsoft.com/office/drawing/2014/main" id="{0AF126E7-7630-4776-BDA6-74C9E6B7039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82" name="Text Box 27">
          <a:extLst>
            <a:ext uri="{FF2B5EF4-FFF2-40B4-BE49-F238E27FC236}">
              <a16:creationId xmlns:a16="http://schemas.microsoft.com/office/drawing/2014/main" id="{B65994BB-0BA7-4E32-87AC-C982C980134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83" name="Text Box 27">
          <a:extLst>
            <a:ext uri="{FF2B5EF4-FFF2-40B4-BE49-F238E27FC236}">
              <a16:creationId xmlns:a16="http://schemas.microsoft.com/office/drawing/2014/main" id="{158B8356-E491-46A7-8C12-E89443F39B5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84" name="Text Box 27">
          <a:extLst>
            <a:ext uri="{FF2B5EF4-FFF2-40B4-BE49-F238E27FC236}">
              <a16:creationId xmlns:a16="http://schemas.microsoft.com/office/drawing/2014/main" id="{A00E4FCA-6D55-4FF9-B6CC-C408B80E75A9}"/>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85" name="Text Box 27">
          <a:extLst>
            <a:ext uri="{FF2B5EF4-FFF2-40B4-BE49-F238E27FC236}">
              <a16:creationId xmlns:a16="http://schemas.microsoft.com/office/drawing/2014/main" id="{490CF2A1-8959-4B79-8FB6-E4478CDBA66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86" name="Text Box 27">
          <a:extLst>
            <a:ext uri="{FF2B5EF4-FFF2-40B4-BE49-F238E27FC236}">
              <a16:creationId xmlns:a16="http://schemas.microsoft.com/office/drawing/2014/main" id="{62753768-BBEC-4BA3-8282-8A2CCFD8ED3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87" name="Text Box 27">
          <a:extLst>
            <a:ext uri="{FF2B5EF4-FFF2-40B4-BE49-F238E27FC236}">
              <a16:creationId xmlns:a16="http://schemas.microsoft.com/office/drawing/2014/main" id="{641C5D03-20E2-48C9-AC99-78C786B327D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88" name="Text Box 27">
          <a:extLst>
            <a:ext uri="{FF2B5EF4-FFF2-40B4-BE49-F238E27FC236}">
              <a16:creationId xmlns:a16="http://schemas.microsoft.com/office/drawing/2014/main" id="{34275816-1ECA-4F88-915A-1889ACB1BB6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89" name="Text Box 27">
          <a:extLst>
            <a:ext uri="{FF2B5EF4-FFF2-40B4-BE49-F238E27FC236}">
              <a16:creationId xmlns:a16="http://schemas.microsoft.com/office/drawing/2014/main" id="{3AF4D722-91E8-482A-940F-BFD19FAB725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90" name="Text Box 27">
          <a:extLst>
            <a:ext uri="{FF2B5EF4-FFF2-40B4-BE49-F238E27FC236}">
              <a16:creationId xmlns:a16="http://schemas.microsoft.com/office/drawing/2014/main" id="{7C481F38-C6E9-4967-8EAC-A7164B297B1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91" name="Text Box 27">
          <a:extLst>
            <a:ext uri="{FF2B5EF4-FFF2-40B4-BE49-F238E27FC236}">
              <a16:creationId xmlns:a16="http://schemas.microsoft.com/office/drawing/2014/main" id="{9D9C3795-A817-4671-A645-66098B7970B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92" name="Text Box 27">
          <a:extLst>
            <a:ext uri="{FF2B5EF4-FFF2-40B4-BE49-F238E27FC236}">
              <a16:creationId xmlns:a16="http://schemas.microsoft.com/office/drawing/2014/main" id="{358CFE50-3A20-4500-94B6-E953240F095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93" name="Text Box 27">
          <a:extLst>
            <a:ext uri="{FF2B5EF4-FFF2-40B4-BE49-F238E27FC236}">
              <a16:creationId xmlns:a16="http://schemas.microsoft.com/office/drawing/2014/main" id="{8402B235-CDB4-402B-AC04-22E9A2922989}"/>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94" name="Text Box 27">
          <a:extLst>
            <a:ext uri="{FF2B5EF4-FFF2-40B4-BE49-F238E27FC236}">
              <a16:creationId xmlns:a16="http://schemas.microsoft.com/office/drawing/2014/main" id="{C2F6C841-41D5-473B-9C58-236C2CE8167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95" name="Text Box 27">
          <a:extLst>
            <a:ext uri="{FF2B5EF4-FFF2-40B4-BE49-F238E27FC236}">
              <a16:creationId xmlns:a16="http://schemas.microsoft.com/office/drawing/2014/main" id="{5EB18332-1EF4-4218-8F36-D806E2980FA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96" name="Text Box 27">
          <a:extLst>
            <a:ext uri="{FF2B5EF4-FFF2-40B4-BE49-F238E27FC236}">
              <a16:creationId xmlns:a16="http://schemas.microsoft.com/office/drawing/2014/main" id="{A7AB13C0-7747-4266-ADD9-7C8E176D301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97" name="Text Box 27">
          <a:extLst>
            <a:ext uri="{FF2B5EF4-FFF2-40B4-BE49-F238E27FC236}">
              <a16:creationId xmlns:a16="http://schemas.microsoft.com/office/drawing/2014/main" id="{6192C806-ACC9-459E-A27F-01487CC5AB2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98" name="Text Box 27">
          <a:extLst>
            <a:ext uri="{FF2B5EF4-FFF2-40B4-BE49-F238E27FC236}">
              <a16:creationId xmlns:a16="http://schemas.microsoft.com/office/drawing/2014/main" id="{F7CA82C9-EE84-4290-8DF3-DEC5C1C7066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99" name="Text Box 27">
          <a:extLst>
            <a:ext uri="{FF2B5EF4-FFF2-40B4-BE49-F238E27FC236}">
              <a16:creationId xmlns:a16="http://schemas.microsoft.com/office/drawing/2014/main" id="{35B237DF-8A2C-402E-9929-857D7CF3A46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100" name="Text Box 27">
          <a:extLst>
            <a:ext uri="{FF2B5EF4-FFF2-40B4-BE49-F238E27FC236}">
              <a16:creationId xmlns:a16="http://schemas.microsoft.com/office/drawing/2014/main" id="{EEA3275C-F881-4845-A1C5-388FB77608E4}"/>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101" name="Text Box 27">
          <a:extLst>
            <a:ext uri="{FF2B5EF4-FFF2-40B4-BE49-F238E27FC236}">
              <a16:creationId xmlns:a16="http://schemas.microsoft.com/office/drawing/2014/main" id="{6E025BE5-D0F4-4334-B943-0B7E40E61B6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102" name="Text Box 27">
          <a:extLst>
            <a:ext uri="{FF2B5EF4-FFF2-40B4-BE49-F238E27FC236}">
              <a16:creationId xmlns:a16="http://schemas.microsoft.com/office/drawing/2014/main" id="{13587255-8805-440D-AC0A-E3696991E20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103" name="Text Box 27">
          <a:extLst>
            <a:ext uri="{FF2B5EF4-FFF2-40B4-BE49-F238E27FC236}">
              <a16:creationId xmlns:a16="http://schemas.microsoft.com/office/drawing/2014/main" id="{1A080637-FD80-4A8C-AE7D-21AD36D1BF93}"/>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104" name="Text Box 27">
          <a:extLst>
            <a:ext uri="{FF2B5EF4-FFF2-40B4-BE49-F238E27FC236}">
              <a16:creationId xmlns:a16="http://schemas.microsoft.com/office/drawing/2014/main" id="{7B29F727-2671-462C-B174-8E4FCADDD623}"/>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105" name="Text Box 27">
          <a:extLst>
            <a:ext uri="{FF2B5EF4-FFF2-40B4-BE49-F238E27FC236}">
              <a16:creationId xmlns:a16="http://schemas.microsoft.com/office/drawing/2014/main" id="{3EAA5425-2256-4787-931B-73BA9D202A4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106" name="Text Box 27">
          <a:extLst>
            <a:ext uri="{FF2B5EF4-FFF2-40B4-BE49-F238E27FC236}">
              <a16:creationId xmlns:a16="http://schemas.microsoft.com/office/drawing/2014/main" id="{BD2554CD-A278-475A-9A6C-579328488AC6}"/>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07" name="Text Box 27">
          <a:extLst>
            <a:ext uri="{FF2B5EF4-FFF2-40B4-BE49-F238E27FC236}">
              <a16:creationId xmlns:a16="http://schemas.microsoft.com/office/drawing/2014/main" id="{6C7AA1AD-D637-4EB6-827F-0BB091B0A42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08" name="Text Box 27">
          <a:extLst>
            <a:ext uri="{FF2B5EF4-FFF2-40B4-BE49-F238E27FC236}">
              <a16:creationId xmlns:a16="http://schemas.microsoft.com/office/drawing/2014/main" id="{36977083-A9DB-4483-91E8-538CF32197B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09" name="Text Box 27">
          <a:extLst>
            <a:ext uri="{FF2B5EF4-FFF2-40B4-BE49-F238E27FC236}">
              <a16:creationId xmlns:a16="http://schemas.microsoft.com/office/drawing/2014/main" id="{EF3BF468-1391-497E-BDD4-3BB66EDA008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10" name="Text Box 27">
          <a:extLst>
            <a:ext uri="{FF2B5EF4-FFF2-40B4-BE49-F238E27FC236}">
              <a16:creationId xmlns:a16="http://schemas.microsoft.com/office/drawing/2014/main" id="{A5D9CF6C-590D-473A-BF41-C11AAC48611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11" name="Text Box 27">
          <a:extLst>
            <a:ext uri="{FF2B5EF4-FFF2-40B4-BE49-F238E27FC236}">
              <a16:creationId xmlns:a16="http://schemas.microsoft.com/office/drawing/2014/main" id="{8D789FB1-AE98-4147-BA0B-261B8B7F1CB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12" name="Text Box 27">
          <a:extLst>
            <a:ext uri="{FF2B5EF4-FFF2-40B4-BE49-F238E27FC236}">
              <a16:creationId xmlns:a16="http://schemas.microsoft.com/office/drawing/2014/main" id="{70DA53A1-D022-4EF5-AA7E-146645FEBD9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13" name="Text Box 27">
          <a:extLst>
            <a:ext uri="{FF2B5EF4-FFF2-40B4-BE49-F238E27FC236}">
              <a16:creationId xmlns:a16="http://schemas.microsoft.com/office/drawing/2014/main" id="{08ACF7BE-658C-444A-A8D9-97C560B63A0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14" name="Text Box 27">
          <a:extLst>
            <a:ext uri="{FF2B5EF4-FFF2-40B4-BE49-F238E27FC236}">
              <a16:creationId xmlns:a16="http://schemas.microsoft.com/office/drawing/2014/main" id="{BC7E23E3-17B8-43B1-B6DF-6F20040DF9F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115" name="Text Box 27">
          <a:extLst>
            <a:ext uri="{FF2B5EF4-FFF2-40B4-BE49-F238E27FC236}">
              <a16:creationId xmlns:a16="http://schemas.microsoft.com/office/drawing/2014/main" id="{3592C706-30A7-46B5-8F7F-FE16DE1B9C9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116" name="Text Box 27">
          <a:extLst>
            <a:ext uri="{FF2B5EF4-FFF2-40B4-BE49-F238E27FC236}">
              <a16:creationId xmlns:a16="http://schemas.microsoft.com/office/drawing/2014/main" id="{7C32984B-A7A8-4543-AFE9-96223998092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17" name="Text Box 27">
          <a:extLst>
            <a:ext uri="{FF2B5EF4-FFF2-40B4-BE49-F238E27FC236}">
              <a16:creationId xmlns:a16="http://schemas.microsoft.com/office/drawing/2014/main" id="{EC775951-CE89-4586-958E-6423D94F264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18" name="Text Box 27">
          <a:extLst>
            <a:ext uri="{FF2B5EF4-FFF2-40B4-BE49-F238E27FC236}">
              <a16:creationId xmlns:a16="http://schemas.microsoft.com/office/drawing/2014/main" id="{72E0FBD6-4C97-4D49-A71E-5DEE4434AAB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19" name="Text Box 27">
          <a:extLst>
            <a:ext uri="{FF2B5EF4-FFF2-40B4-BE49-F238E27FC236}">
              <a16:creationId xmlns:a16="http://schemas.microsoft.com/office/drawing/2014/main" id="{D06C6335-33C9-4A8D-BC2A-EC613FC8C58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20" name="Text Box 27">
          <a:extLst>
            <a:ext uri="{FF2B5EF4-FFF2-40B4-BE49-F238E27FC236}">
              <a16:creationId xmlns:a16="http://schemas.microsoft.com/office/drawing/2014/main" id="{CBEC91F8-8E45-4557-B477-9CBDDC6BB77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121" name="Text Box 27">
          <a:extLst>
            <a:ext uri="{FF2B5EF4-FFF2-40B4-BE49-F238E27FC236}">
              <a16:creationId xmlns:a16="http://schemas.microsoft.com/office/drawing/2014/main" id="{DCB707BA-7726-45AE-A091-25F1B50CEFD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22" name="Text Box 27">
          <a:extLst>
            <a:ext uri="{FF2B5EF4-FFF2-40B4-BE49-F238E27FC236}">
              <a16:creationId xmlns:a16="http://schemas.microsoft.com/office/drawing/2014/main" id="{DFB001D1-03C6-4367-9A2B-3FD01AB0967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123" name="Text Box 27">
          <a:extLst>
            <a:ext uri="{FF2B5EF4-FFF2-40B4-BE49-F238E27FC236}">
              <a16:creationId xmlns:a16="http://schemas.microsoft.com/office/drawing/2014/main" id="{37169798-AB8D-4921-A5A0-4AC323CDE36E}"/>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24" name="Text Box 27">
          <a:extLst>
            <a:ext uri="{FF2B5EF4-FFF2-40B4-BE49-F238E27FC236}">
              <a16:creationId xmlns:a16="http://schemas.microsoft.com/office/drawing/2014/main" id="{79D6138E-8FF1-4C34-8B91-350760F9D21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25" name="Text Box 27">
          <a:extLst>
            <a:ext uri="{FF2B5EF4-FFF2-40B4-BE49-F238E27FC236}">
              <a16:creationId xmlns:a16="http://schemas.microsoft.com/office/drawing/2014/main" id="{B10DD13B-730C-499E-B6C1-B16937E61E3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26" name="Text Box 27">
          <a:extLst>
            <a:ext uri="{FF2B5EF4-FFF2-40B4-BE49-F238E27FC236}">
              <a16:creationId xmlns:a16="http://schemas.microsoft.com/office/drawing/2014/main" id="{C471940B-D4A3-473F-BE2C-3AF1A4CAC58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27" name="Text Box 27">
          <a:extLst>
            <a:ext uri="{FF2B5EF4-FFF2-40B4-BE49-F238E27FC236}">
              <a16:creationId xmlns:a16="http://schemas.microsoft.com/office/drawing/2014/main" id="{69DDA32A-32A5-474D-B393-21DBC19FE3F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28" name="Text Box 27">
          <a:extLst>
            <a:ext uri="{FF2B5EF4-FFF2-40B4-BE49-F238E27FC236}">
              <a16:creationId xmlns:a16="http://schemas.microsoft.com/office/drawing/2014/main" id="{4EB054C0-6511-4F76-B384-70EE7E39F87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29" name="Text Box 27">
          <a:extLst>
            <a:ext uri="{FF2B5EF4-FFF2-40B4-BE49-F238E27FC236}">
              <a16:creationId xmlns:a16="http://schemas.microsoft.com/office/drawing/2014/main" id="{393EE7D5-4A9B-425E-82B7-F0684D28A7C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30" name="Text Box 27">
          <a:extLst>
            <a:ext uri="{FF2B5EF4-FFF2-40B4-BE49-F238E27FC236}">
              <a16:creationId xmlns:a16="http://schemas.microsoft.com/office/drawing/2014/main" id="{23EC84EA-B7EB-4BC9-B0DF-5BDBB46B1C6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31" name="Text Box 27">
          <a:extLst>
            <a:ext uri="{FF2B5EF4-FFF2-40B4-BE49-F238E27FC236}">
              <a16:creationId xmlns:a16="http://schemas.microsoft.com/office/drawing/2014/main" id="{8A6BD674-7F99-4A36-B50E-1EADA0F3271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132" name="Text Box 27">
          <a:extLst>
            <a:ext uri="{FF2B5EF4-FFF2-40B4-BE49-F238E27FC236}">
              <a16:creationId xmlns:a16="http://schemas.microsoft.com/office/drawing/2014/main" id="{74DD200A-59BD-4C13-9EC7-134D37228D7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33" name="Text Box 27">
          <a:extLst>
            <a:ext uri="{FF2B5EF4-FFF2-40B4-BE49-F238E27FC236}">
              <a16:creationId xmlns:a16="http://schemas.microsoft.com/office/drawing/2014/main" id="{61642B98-AB88-4146-A4D9-EF7E45C648E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34" name="Text Box 27">
          <a:extLst>
            <a:ext uri="{FF2B5EF4-FFF2-40B4-BE49-F238E27FC236}">
              <a16:creationId xmlns:a16="http://schemas.microsoft.com/office/drawing/2014/main" id="{168E290A-53DE-473A-A5A6-85BC06AB8E3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35" name="Text Box 27">
          <a:extLst>
            <a:ext uri="{FF2B5EF4-FFF2-40B4-BE49-F238E27FC236}">
              <a16:creationId xmlns:a16="http://schemas.microsoft.com/office/drawing/2014/main" id="{338EF510-5281-46CE-8CA0-F2204344626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36" name="Text Box 27">
          <a:extLst>
            <a:ext uri="{FF2B5EF4-FFF2-40B4-BE49-F238E27FC236}">
              <a16:creationId xmlns:a16="http://schemas.microsoft.com/office/drawing/2014/main" id="{D6ED5C9A-FC0D-4F6B-94D8-DC2F140748F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37" name="Text Box 27">
          <a:extLst>
            <a:ext uri="{FF2B5EF4-FFF2-40B4-BE49-F238E27FC236}">
              <a16:creationId xmlns:a16="http://schemas.microsoft.com/office/drawing/2014/main" id="{82B761C7-ADAE-4CC3-BAEB-5950B0F3E09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38" name="Text Box 27">
          <a:extLst>
            <a:ext uri="{FF2B5EF4-FFF2-40B4-BE49-F238E27FC236}">
              <a16:creationId xmlns:a16="http://schemas.microsoft.com/office/drawing/2014/main" id="{EA5BE9C6-D53E-4DC5-8DB1-AFFB0CF4651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139" name="Text Box 27">
          <a:extLst>
            <a:ext uri="{FF2B5EF4-FFF2-40B4-BE49-F238E27FC236}">
              <a16:creationId xmlns:a16="http://schemas.microsoft.com/office/drawing/2014/main" id="{5ECD2D6B-0DF7-40EB-ACFB-7C2726D705C2}"/>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140" name="Text Box 27">
          <a:extLst>
            <a:ext uri="{FF2B5EF4-FFF2-40B4-BE49-F238E27FC236}">
              <a16:creationId xmlns:a16="http://schemas.microsoft.com/office/drawing/2014/main" id="{5DC8E9BF-3B4F-4A05-812D-188B5AA82AC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141" name="Text Box 27">
          <a:extLst>
            <a:ext uri="{FF2B5EF4-FFF2-40B4-BE49-F238E27FC236}">
              <a16:creationId xmlns:a16="http://schemas.microsoft.com/office/drawing/2014/main" id="{C63EA206-4FE9-494E-90F8-FFB92B01C4B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142" name="Text Box 27">
          <a:extLst>
            <a:ext uri="{FF2B5EF4-FFF2-40B4-BE49-F238E27FC236}">
              <a16:creationId xmlns:a16="http://schemas.microsoft.com/office/drawing/2014/main" id="{1C07F8B3-EA17-425A-8BBE-6DFF4BCFE965}"/>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143" name="Text Box 27">
          <a:extLst>
            <a:ext uri="{FF2B5EF4-FFF2-40B4-BE49-F238E27FC236}">
              <a16:creationId xmlns:a16="http://schemas.microsoft.com/office/drawing/2014/main" id="{D56453AA-F6F8-47F2-ABB7-EB22426D23C9}"/>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144" name="Text Box 27">
          <a:extLst>
            <a:ext uri="{FF2B5EF4-FFF2-40B4-BE49-F238E27FC236}">
              <a16:creationId xmlns:a16="http://schemas.microsoft.com/office/drawing/2014/main" id="{30FF04E6-D770-42AE-B9F7-8DCAE8AC496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45" name="Text Box 27">
          <a:extLst>
            <a:ext uri="{FF2B5EF4-FFF2-40B4-BE49-F238E27FC236}">
              <a16:creationId xmlns:a16="http://schemas.microsoft.com/office/drawing/2014/main" id="{2EA655AD-60ED-4A43-8AB5-831906A4B41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46" name="Text Box 27">
          <a:extLst>
            <a:ext uri="{FF2B5EF4-FFF2-40B4-BE49-F238E27FC236}">
              <a16:creationId xmlns:a16="http://schemas.microsoft.com/office/drawing/2014/main" id="{F44F406B-DE7D-476D-B5AB-140C639417B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47" name="Text Box 27">
          <a:extLst>
            <a:ext uri="{FF2B5EF4-FFF2-40B4-BE49-F238E27FC236}">
              <a16:creationId xmlns:a16="http://schemas.microsoft.com/office/drawing/2014/main" id="{FFC46FAF-C2DC-48FA-B98F-C46CEE2E1F9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48" name="Text Box 27">
          <a:extLst>
            <a:ext uri="{FF2B5EF4-FFF2-40B4-BE49-F238E27FC236}">
              <a16:creationId xmlns:a16="http://schemas.microsoft.com/office/drawing/2014/main" id="{6D93EE7B-B3BD-40AA-B006-B2E2A2115E1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49" name="Text Box 27">
          <a:extLst>
            <a:ext uri="{FF2B5EF4-FFF2-40B4-BE49-F238E27FC236}">
              <a16:creationId xmlns:a16="http://schemas.microsoft.com/office/drawing/2014/main" id="{C0B3645B-D3B5-460D-81ED-853101E900F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50" name="Text Box 27">
          <a:extLst>
            <a:ext uri="{FF2B5EF4-FFF2-40B4-BE49-F238E27FC236}">
              <a16:creationId xmlns:a16="http://schemas.microsoft.com/office/drawing/2014/main" id="{CDC44854-4162-462D-8225-286E08A146C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51" name="Text Box 27">
          <a:extLst>
            <a:ext uri="{FF2B5EF4-FFF2-40B4-BE49-F238E27FC236}">
              <a16:creationId xmlns:a16="http://schemas.microsoft.com/office/drawing/2014/main" id="{6BFD243F-4D7A-427F-BD95-15963B942A7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52" name="Text Box 27">
          <a:extLst>
            <a:ext uri="{FF2B5EF4-FFF2-40B4-BE49-F238E27FC236}">
              <a16:creationId xmlns:a16="http://schemas.microsoft.com/office/drawing/2014/main" id="{B18841B5-D3A9-4EC4-870D-BC7711867FA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2026920</xdr:colOff>
      <xdr:row>383</xdr:row>
      <xdr:rowOff>0</xdr:rowOff>
    </xdr:from>
    <xdr:to>
      <xdr:col>1</xdr:col>
      <xdr:colOff>2110740</xdr:colOff>
      <xdr:row>383</xdr:row>
      <xdr:rowOff>57374</xdr:rowOff>
    </xdr:to>
    <xdr:sp macro="" textlink="">
      <xdr:nvSpPr>
        <xdr:cNvPr id="153" name="Text Box 27">
          <a:extLst>
            <a:ext uri="{FF2B5EF4-FFF2-40B4-BE49-F238E27FC236}">
              <a16:creationId xmlns:a16="http://schemas.microsoft.com/office/drawing/2014/main" id="{6C23C532-2983-48E8-9D98-5418B00703EC}"/>
            </a:ext>
          </a:extLst>
        </xdr:cNvPr>
        <xdr:cNvSpPr txBox="1">
          <a:spLocks noChangeArrowheads="1"/>
        </xdr:cNvSpPr>
      </xdr:nvSpPr>
      <xdr:spPr bwMode="auto">
        <a:xfrm>
          <a:off x="2674620" y="7261860"/>
          <a:ext cx="76200" cy="5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1988820</xdr:colOff>
      <xdr:row>383</xdr:row>
      <xdr:rowOff>0</xdr:rowOff>
    </xdr:from>
    <xdr:ext cx="76200" cy="216050"/>
    <xdr:sp macro="" textlink="">
      <xdr:nvSpPr>
        <xdr:cNvPr id="154" name="Text Box 27">
          <a:extLst>
            <a:ext uri="{FF2B5EF4-FFF2-40B4-BE49-F238E27FC236}">
              <a16:creationId xmlns:a16="http://schemas.microsoft.com/office/drawing/2014/main" id="{43DD2E4D-67F6-4762-97CB-2D22C92531E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155" name="Text Box 27">
          <a:extLst>
            <a:ext uri="{FF2B5EF4-FFF2-40B4-BE49-F238E27FC236}">
              <a16:creationId xmlns:a16="http://schemas.microsoft.com/office/drawing/2014/main" id="{893ADA93-FF67-451C-922B-301D5EC46EC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56" name="Text Box 27">
          <a:extLst>
            <a:ext uri="{FF2B5EF4-FFF2-40B4-BE49-F238E27FC236}">
              <a16:creationId xmlns:a16="http://schemas.microsoft.com/office/drawing/2014/main" id="{8D63CC65-A150-4535-8E78-4620AD60E3E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57" name="Text Box 27">
          <a:extLst>
            <a:ext uri="{FF2B5EF4-FFF2-40B4-BE49-F238E27FC236}">
              <a16:creationId xmlns:a16="http://schemas.microsoft.com/office/drawing/2014/main" id="{0361A7A6-21EC-4E03-AD5C-4DEFAEBC436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58" name="Text Box 27">
          <a:extLst>
            <a:ext uri="{FF2B5EF4-FFF2-40B4-BE49-F238E27FC236}">
              <a16:creationId xmlns:a16="http://schemas.microsoft.com/office/drawing/2014/main" id="{6A6EB031-D9B8-44A0-81EB-B1AD746CDB5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59" name="Text Box 27">
          <a:extLst>
            <a:ext uri="{FF2B5EF4-FFF2-40B4-BE49-F238E27FC236}">
              <a16:creationId xmlns:a16="http://schemas.microsoft.com/office/drawing/2014/main" id="{A4CA55C0-0360-4E15-8BE5-732F8C096A5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160" name="Text Box 27">
          <a:extLst>
            <a:ext uri="{FF2B5EF4-FFF2-40B4-BE49-F238E27FC236}">
              <a16:creationId xmlns:a16="http://schemas.microsoft.com/office/drawing/2014/main" id="{D4CCCFC0-9349-40B6-BB86-81F13E95BD1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61" name="Text Box 27">
          <a:extLst>
            <a:ext uri="{FF2B5EF4-FFF2-40B4-BE49-F238E27FC236}">
              <a16:creationId xmlns:a16="http://schemas.microsoft.com/office/drawing/2014/main" id="{E506C006-BB15-4D96-B490-F1AFB0FE179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162" name="Text Box 27">
          <a:extLst>
            <a:ext uri="{FF2B5EF4-FFF2-40B4-BE49-F238E27FC236}">
              <a16:creationId xmlns:a16="http://schemas.microsoft.com/office/drawing/2014/main" id="{2CFB9FE0-F932-48F2-AC15-BEE9139B8888}"/>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63" name="Text Box 27">
          <a:extLst>
            <a:ext uri="{FF2B5EF4-FFF2-40B4-BE49-F238E27FC236}">
              <a16:creationId xmlns:a16="http://schemas.microsoft.com/office/drawing/2014/main" id="{AFCAC4C8-A135-4691-8EC3-1E1A3983BC3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64" name="Text Box 27">
          <a:extLst>
            <a:ext uri="{FF2B5EF4-FFF2-40B4-BE49-F238E27FC236}">
              <a16:creationId xmlns:a16="http://schemas.microsoft.com/office/drawing/2014/main" id="{FA50382D-1E3C-415F-859C-A396B791452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65" name="Text Box 27">
          <a:extLst>
            <a:ext uri="{FF2B5EF4-FFF2-40B4-BE49-F238E27FC236}">
              <a16:creationId xmlns:a16="http://schemas.microsoft.com/office/drawing/2014/main" id="{9E846419-72BC-405A-A39F-528EFDDFD2A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66" name="Text Box 27">
          <a:extLst>
            <a:ext uri="{FF2B5EF4-FFF2-40B4-BE49-F238E27FC236}">
              <a16:creationId xmlns:a16="http://schemas.microsoft.com/office/drawing/2014/main" id="{C909F08C-6665-4047-B55C-E880E228369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67" name="Text Box 27">
          <a:extLst>
            <a:ext uri="{FF2B5EF4-FFF2-40B4-BE49-F238E27FC236}">
              <a16:creationId xmlns:a16="http://schemas.microsoft.com/office/drawing/2014/main" id="{658A3EA7-F0B5-48C8-ABD3-791CDFCBBC9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68" name="Text Box 27">
          <a:extLst>
            <a:ext uri="{FF2B5EF4-FFF2-40B4-BE49-F238E27FC236}">
              <a16:creationId xmlns:a16="http://schemas.microsoft.com/office/drawing/2014/main" id="{BE2176E9-239E-45BB-8F9F-CC85F7A84AD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69" name="Text Box 27">
          <a:extLst>
            <a:ext uri="{FF2B5EF4-FFF2-40B4-BE49-F238E27FC236}">
              <a16:creationId xmlns:a16="http://schemas.microsoft.com/office/drawing/2014/main" id="{E1D0D284-2B48-4560-902D-E0D4272FD4A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70" name="Text Box 27">
          <a:extLst>
            <a:ext uri="{FF2B5EF4-FFF2-40B4-BE49-F238E27FC236}">
              <a16:creationId xmlns:a16="http://schemas.microsoft.com/office/drawing/2014/main" id="{EE8ECA4F-C00D-4733-8BDC-FFB423C1E1E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171" name="Text Box 27">
          <a:extLst>
            <a:ext uri="{FF2B5EF4-FFF2-40B4-BE49-F238E27FC236}">
              <a16:creationId xmlns:a16="http://schemas.microsoft.com/office/drawing/2014/main" id="{C68709F6-CD07-49AA-B725-DBD8CFE616A9}"/>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72" name="Text Box 27">
          <a:extLst>
            <a:ext uri="{FF2B5EF4-FFF2-40B4-BE49-F238E27FC236}">
              <a16:creationId xmlns:a16="http://schemas.microsoft.com/office/drawing/2014/main" id="{CC9AD62B-02FD-4A95-84B5-C41AC59445F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73" name="Text Box 27">
          <a:extLst>
            <a:ext uri="{FF2B5EF4-FFF2-40B4-BE49-F238E27FC236}">
              <a16:creationId xmlns:a16="http://schemas.microsoft.com/office/drawing/2014/main" id="{9016189A-6222-4696-B155-76CB4CD29BC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74" name="Text Box 27">
          <a:extLst>
            <a:ext uri="{FF2B5EF4-FFF2-40B4-BE49-F238E27FC236}">
              <a16:creationId xmlns:a16="http://schemas.microsoft.com/office/drawing/2014/main" id="{CFA74830-B30E-4B65-9A88-E35346D3515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75" name="Text Box 27">
          <a:extLst>
            <a:ext uri="{FF2B5EF4-FFF2-40B4-BE49-F238E27FC236}">
              <a16:creationId xmlns:a16="http://schemas.microsoft.com/office/drawing/2014/main" id="{5405C8B2-6A3D-46BE-B5E8-1005D6BFDC4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76" name="Text Box 27">
          <a:extLst>
            <a:ext uri="{FF2B5EF4-FFF2-40B4-BE49-F238E27FC236}">
              <a16:creationId xmlns:a16="http://schemas.microsoft.com/office/drawing/2014/main" id="{ACD0E555-408D-48BD-8A89-6822D558B88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177" name="Text Box 27">
          <a:extLst>
            <a:ext uri="{FF2B5EF4-FFF2-40B4-BE49-F238E27FC236}">
              <a16:creationId xmlns:a16="http://schemas.microsoft.com/office/drawing/2014/main" id="{F8DECEF4-8C19-4EDA-9BC1-B16E4B4DB02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178" name="Text Box 27">
          <a:extLst>
            <a:ext uri="{FF2B5EF4-FFF2-40B4-BE49-F238E27FC236}">
              <a16:creationId xmlns:a16="http://schemas.microsoft.com/office/drawing/2014/main" id="{B02FC867-6310-4243-9CBA-EE2ABCC4DD27}"/>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179" name="Text Box 27">
          <a:extLst>
            <a:ext uri="{FF2B5EF4-FFF2-40B4-BE49-F238E27FC236}">
              <a16:creationId xmlns:a16="http://schemas.microsoft.com/office/drawing/2014/main" id="{55743751-DD8D-435B-ABB5-962F787C37A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180" name="Text Box 27">
          <a:extLst>
            <a:ext uri="{FF2B5EF4-FFF2-40B4-BE49-F238E27FC236}">
              <a16:creationId xmlns:a16="http://schemas.microsoft.com/office/drawing/2014/main" id="{C7939888-8FA2-4042-9A6B-A1B62EADAB35}"/>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181" name="Text Box 27">
          <a:extLst>
            <a:ext uri="{FF2B5EF4-FFF2-40B4-BE49-F238E27FC236}">
              <a16:creationId xmlns:a16="http://schemas.microsoft.com/office/drawing/2014/main" id="{D4A716BC-8A4E-4857-A366-AC53C8DB24B5}"/>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182" name="Text Box 27">
          <a:extLst>
            <a:ext uri="{FF2B5EF4-FFF2-40B4-BE49-F238E27FC236}">
              <a16:creationId xmlns:a16="http://schemas.microsoft.com/office/drawing/2014/main" id="{348166FD-8BF8-491A-943A-98ED4FB41312}"/>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183" name="Text Box 27">
          <a:extLst>
            <a:ext uri="{FF2B5EF4-FFF2-40B4-BE49-F238E27FC236}">
              <a16:creationId xmlns:a16="http://schemas.microsoft.com/office/drawing/2014/main" id="{299FA7EC-D732-45D0-9158-7382C43B194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184" name="Text Box 27">
          <a:extLst>
            <a:ext uri="{FF2B5EF4-FFF2-40B4-BE49-F238E27FC236}">
              <a16:creationId xmlns:a16="http://schemas.microsoft.com/office/drawing/2014/main" id="{0760F11A-4CC7-4DEB-999F-8A93F0BD1E5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85" name="Text Box 27">
          <a:extLst>
            <a:ext uri="{FF2B5EF4-FFF2-40B4-BE49-F238E27FC236}">
              <a16:creationId xmlns:a16="http://schemas.microsoft.com/office/drawing/2014/main" id="{24D3EE39-1EB4-478B-805F-151FCA56352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86" name="Text Box 27">
          <a:extLst>
            <a:ext uri="{FF2B5EF4-FFF2-40B4-BE49-F238E27FC236}">
              <a16:creationId xmlns:a16="http://schemas.microsoft.com/office/drawing/2014/main" id="{B3635BC7-7E22-4321-9600-B3041B0E7AB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87" name="Text Box 27">
          <a:extLst>
            <a:ext uri="{FF2B5EF4-FFF2-40B4-BE49-F238E27FC236}">
              <a16:creationId xmlns:a16="http://schemas.microsoft.com/office/drawing/2014/main" id="{DC110081-DAC6-406F-86BE-CA1970D63F3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88" name="Text Box 27">
          <a:extLst>
            <a:ext uri="{FF2B5EF4-FFF2-40B4-BE49-F238E27FC236}">
              <a16:creationId xmlns:a16="http://schemas.microsoft.com/office/drawing/2014/main" id="{E0A67939-735E-4B3E-A5F4-5483194DC3A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89" name="Text Box 27">
          <a:extLst>
            <a:ext uri="{FF2B5EF4-FFF2-40B4-BE49-F238E27FC236}">
              <a16:creationId xmlns:a16="http://schemas.microsoft.com/office/drawing/2014/main" id="{22A8E9E3-4146-44C3-95E0-D4258436F8E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90" name="Text Box 27">
          <a:extLst>
            <a:ext uri="{FF2B5EF4-FFF2-40B4-BE49-F238E27FC236}">
              <a16:creationId xmlns:a16="http://schemas.microsoft.com/office/drawing/2014/main" id="{CC78D091-F305-4081-92F8-A797E83E944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91" name="Text Box 27">
          <a:extLst>
            <a:ext uri="{FF2B5EF4-FFF2-40B4-BE49-F238E27FC236}">
              <a16:creationId xmlns:a16="http://schemas.microsoft.com/office/drawing/2014/main" id="{74DE5ED2-F145-4F62-99AC-436BCD74F2E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192" name="Text Box 27">
          <a:extLst>
            <a:ext uri="{FF2B5EF4-FFF2-40B4-BE49-F238E27FC236}">
              <a16:creationId xmlns:a16="http://schemas.microsoft.com/office/drawing/2014/main" id="{598DB90B-34AA-4DDE-B883-671746045E0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193" name="Text Box 27">
          <a:extLst>
            <a:ext uri="{FF2B5EF4-FFF2-40B4-BE49-F238E27FC236}">
              <a16:creationId xmlns:a16="http://schemas.microsoft.com/office/drawing/2014/main" id="{9CA76C10-E1FF-46FA-8567-BC0DC67CB6E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194" name="Text Box 27">
          <a:extLst>
            <a:ext uri="{FF2B5EF4-FFF2-40B4-BE49-F238E27FC236}">
              <a16:creationId xmlns:a16="http://schemas.microsoft.com/office/drawing/2014/main" id="{83B9A1A2-5E89-409C-9569-2886C84659E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95" name="Text Box 27">
          <a:extLst>
            <a:ext uri="{FF2B5EF4-FFF2-40B4-BE49-F238E27FC236}">
              <a16:creationId xmlns:a16="http://schemas.microsoft.com/office/drawing/2014/main" id="{82BB6746-770F-4580-A726-375A5F3839F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96" name="Text Box 27">
          <a:extLst>
            <a:ext uri="{FF2B5EF4-FFF2-40B4-BE49-F238E27FC236}">
              <a16:creationId xmlns:a16="http://schemas.microsoft.com/office/drawing/2014/main" id="{431A09B5-4F37-41A2-878E-C1BC23D793E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97" name="Text Box 27">
          <a:extLst>
            <a:ext uri="{FF2B5EF4-FFF2-40B4-BE49-F238E27FC236}">
              <a16:creationId xmlns:a16="http://schemas.microsoft.com/office/drawing/2014/main" id="{6C5B9161-834A-4E5F-BEAA-EF941560AE8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198" name="Text Box 27">
          <a:extLst>
            <a:ext uri="{FF2B5EF4-FFF2-40B4-BE49-F238E27FC236}">
              <a16:creationId xmlns:a16="http://schemas.microsoft.com/office/drawing/2014/main" id="{3BF8B27B-D036-4E32-BA8C-29FE319825A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199" name="Text Box 27">
          <a:extLst>
            <a:ext uri="{FF2B5EF4-FFF2-40B4-BE49-F238E27FC236}">
              <a16:creationId xmlns:a16="http://schemas.microsoft.com/office/drawing/2014/main" id="{84D52B61-4B29-4320-97FE-712806B78E23}"/>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00" name="Text Box 27">
          <a:extLst>
            <a:ext uri="{FF2B5EF4-FFF2-40B4-BE49-F238E27FC236}">
              <a16:creationId xmlns:a16="http://schemas.microsoft.com/office/drawing/2014/main" id="{7E6964B9-B1BE-4679-B5BA-7BE34ABFFDF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201" name="Text Box 27">
          <a:extLst>
            <a:ext uri="{FF2B5EF4-FFF2-40B4-BE49-F238E27FC236}">
              <a16:creationId xmlns:a16="http://schemas.microsoft.com/office/drawing/2014/main" id="{8C4B275F-D661-4177-8854-3C2AE4A67CE3}"/>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02" name="Text Box 27">
          <a:extLst>
            <a:ext uri="{FF2B5EF4-FFF2-40B4-BE49-F238E27FC236}">
              <a16:creationId xmlns:a16="http://schemas.microsoft.com/office/drawing/2014/main" id="{DC408147-6878-4EC1-9BE2-642D6E4BA0A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03" name="Text Box 27">
          <a:extLst>
            <a:ext uri="{FF2B5EF4-FFF2-40B4-BE49-F238E27FC236}">
              <a16:creationId xmlns:a16="http://schemas.microsoft.com/office/drawing/2014/main" id="{020826BE-0540-4637-90B3-5FB68D8D458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04" name="Text Box 27">
          <a:extLst>
            <a:ext uri="{FF2B5EF4-FFF2-40B4-BE49-F238E27FC236}">
              <a16:creationId xmlns:a16="http://schemas.microsoft.com/office/drawing/2014/main" id="{699F2B3A-D427-4156-9A97-6D47A4064C2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05" name="Text Box 27">
          <a:extLst>
            <a:ext uri="{FF2B5EF4-FFF2-40B4-BE49-F238E27FC236}">
              <a16:creationId xmlns:a16="http://schemas.microsoft.com/office/drawing/2014/main" id="{6082499E-795C-4919-BF65-C35A569A06E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06" name="Text Box 27">
          <a:extLst>
            <a:ext uri="{FF2B5EF4-FFF2-40B4-BE49-F238E27FC236}">
              <a16:creationId xmlns:a16="http://schemas.microsoft.com/office/drawing/2014/main" id="{D08D40E1-DA70-4CDA-9738-C3112C04BED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07" name="Text Box 27">
          <a:extLst>
            <a:ext uri="{FF2B5EF4-FFF2-40B4-BE49-F238E27FC236}">
              <a16:creationId xmlns:a16="http://schemas.microsoft.com/office/drawing/2014/main" id="{2F92EB8B-C748-411F-BB03-A769ED24D84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08" name="Text Box 27">
          <a:extLst>
            <a:ext uri="{FF2B5EF4-FFF2-40B4-BE49-F238E27FC236}">
              <a16:creationId xmlns:a16="http://schemas.microsoft.com/office/drawing/2014/main" id="{60B3BAF7-516A-4B5E-AC48-BF61913B6B9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09" name="Text Box 27">
          <a:extLst>
            <a:ext uri="{FF2B5EF4-FFF2-40B4-BE49-F238E27FC236}">
              <a16:creationId xmlns:a16="http://schemas.microsoft.com/office/drawing/2014/main" id="{E15898A6-42EE-403C-B3D1-95C42BE00D5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210" name="Text Box 27">
          <a:extLst>
            <a:ext uri="{FF2B5EF4-FFF2-40B4-BE49-F238E27FC236}">
              <a16:creationId xmlns:a16="http://schemas.microsoft.com/office/drawing/2014/main" id="{316C2D9E-73EC-4F8E-85FF-BCEB61D8A40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11" name="Text Box 27">
          <a:extLst>
            <a:ext uri="{FF2B5EF4-FFF2-40B4-BE49-F238E27FC236}">
              <a16:creationId xmlns:a16="http://schemas.microsoft.com/office/drawing/2014/main" id="{6FAD9C96-BC9A-4871-B641-CD9078535DE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12" name="Text Box 27">
          <a:extLst>
            <a:ext uri="{FF2B5EF4-FFF2-40B4-BE49-F238E27FC236}">
              <a16:creationId xmlns:a16="http://schemas.microsoft.com/office/drawing/2014/main" id="{84EDF5EA-14DD-41D3-A6D1-9AE21CC6FF9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13" name="Text Box 27">
          <a:extLst>
            <a:ext uri="{FF2B5EF4-FFF2-40B4-BE49-F238E27FC236}">
              <a16:creationId xmlns:a16="http://schemas.microsoft.com/office/drawing/2014/main" id="{CE131828-6079-4F04-8AF6-6A7C20AD799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14" name="Text Box 27">
          <a:extLst>
            <a:ext uri="{FF2B5EF4-FFF2-40B4-BE49-F238E27FC236}">
              <a16:creationId xmlns:a16="http://schemas.microsoft.com/office/drawing/2014/main" id="{A72EA491-538B-4AF0-AC87-6FB03F6BA0C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15" name="Text Box 27">
          <a:extLst>
            <a:ext uri="{FF2B5EF4-FFF2-40B4-BE49-F238E27FC236}">
              <a16:creationId xmlns:a16="http://schemas.microsoft.com/office/drawing/2014/main" id="{FEA996D8-5414-4F34-B486-B1C0EF5FB21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16" name="Text Box 27">
          <a:extLst>
            <a:ext uri="{FF2B5EF4-FFF2-40B4-BE49-F238E27FC236}">
              <a16:creationId xmlns:a16="http://schemas.microsoft.com/office/drawing/2014/main" id="{F758251F-B3CB-49B1-80E2-74DE6990A92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217" name="Text Box 27">
          <a:extLst>
            <a:ext uri="{FF2B5EF4-FFF2-40B4-BE49-F238E27FC236}">
              <a16:creationId xmlns:a16="http://schemas.microsoft.com/office/drawing/2014/main" id="{1BA8E022-3F67-4289-B7B9-86A457551958}"/>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218" name="Text Box 27">
          <a:extLst>
            <a:ext uri="{FF2B5EF4-FFF2-40B4-BE49-F238E27FC236}">
              <a16:creationId xmlns:a16="http://schemas.microsoft.com/office/drawing/2014/main" id="{9ABDD61E-C21A-4644-8B05-F8818527398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219" name="Text Box 27">
          <a:extLst>
            <a:ext uri="{FF2B5EF4-FFF2-40B4-BE49-F238E27FC236}">
              <a16:creationId xmlns:a16="http://schemas.microsoft.com/office/drawing/2014/main" id="{1970E844-396F-460D-9BEE-02002D71313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220" name="Text Box 27">
          <a:extLst>
            <a:ext uri="{FF2B5EF4-FFF2-40B4-BE49-F238E27FC236}">
              <a16:creationId xmlns:a16="http://schemas.microsoft.com/office/drawing/2014/main" id="{A2DF2E60-6577-4108-8127-E284E68FAD6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21" name="Text Box 27">
          <a:extLst>
            <a:ext uri="{FF2B5EF4-FFF2-40B4-BE49-F238E27FC236}">
              <a16:creationId xmlns:a16="http://schemas.microsoft.com/office/drawing/2014/main" id="{8117B0A9-9FFF-4C61-9A23-4A2DF004BC9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22" name="Text Box 27">
          <a:extLst>
            <a:ext uri="{FF2B5EF4-FFF2-40B4-BE49-F238E27FC236}">
              <a16:creationId xmlns:a16="http://schemas.microsoft.com/office/drawing/2014/main" id="{1FF8FFBB-5767-434A-B5EC-1891267B36D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23" name="Text Box 27">
          <a:extLst>
            <a:ext uri="{FF2B5EF4-FFF2-40B4-BE49-F238E27FC236}">
              <a16:creationId xmlns:a16="http://schemas.microsoft.com/office/drawing/2014/main" id="{2FB57110-0ACF-4E17-852E-2580B2C5BEE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24" name="Text Box 27">
          <a:extLst>
            <a:ext uri="{FF2B5EF4-FFF2-40B4-BE49-F238E27FC236}">
              <a16:creationId xmlns:a16="http://schemas.microsoft.com/office/drawing/2014/main" id="{072C5B0E-8E08-4091-8707-E2295EB2280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25" name="Text Box 27">
          <a:extLst>
            <a:ext uri="{FF2B5EF4-FFF2-40B4-BE49-F238E27FC236}">
              <a16:creationId xmlns:a16="http://schemas.microsoft.com/office/drawing/2014/main" id="{C60F681C-1809-4DF9-B72C-287453976A1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26" name="Text Box 27">
          <a:extLst>
            <a:ext uri="{FF2B5EF4-FFF2-40B4-BE49-F238E27FC236}">
              <a16:creationId xmlns:a16="http://schemas.microsoft.com/office/drawing/2014/main" id="{A4A0FC96-98E7-43E6-B174-3D9CDE69A5F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227" name="Text Box 27">
          <a:extLst>
            <a:ext uri="{FF2B5EF4-FFF2-40B4-BE49-F238E27FC236}">
              <a16:creationId xmlns:a16="http://schemas.microsoft.com/office/drawing/2014/main" id="{5A2F525A-48EC-4EBC-B429-23E0A4FCCC1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228" name="Text Box 27">
          <a:extLst>
            <a:ext uri="{FF2B5EF4-FFF2-40B4-BE49-F238E27FC236}">
              <a16:creationId xmlns:a16="http://schemas.microsoft.com/office/drawing/2014/main" id="{089EEC1E-CA25-4787-8ED6-B1F6CFEAA1E1}"/>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29" name="Text Box 27">
          <a:extLst>
            <a:ext uri="{FF2B5EF4-FFF2-40B4-BE49-F238E27FC236}">
              <a16:creationId xmlns:a16="http://schemas.microsoft.com/office/drawing/2014/main" id="{0CD73158-6871-4D51-B067-030534C0D5C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30" name="Text Box 27">
          <a:extLst>
            <a:ext uri="{FF2B5EF4-FFF2-40B4-BE49-F238E27FC236}">
              <a16:creationId xmlns:a16="http://schemas.microsoft.com/office/drawing/2014/main" id="{603D9AC1-E249-4C47-8EC2-A8C5666E419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31" name="Text Box 27">
          <a:extLst>
            <a:ext uri="{FF2B5EF4-FFF2-40B4-BE49-F238E27FC236}">
              <a16:creationId xmlns:a16="http://schemas.microsoft.com/office/drawing/2014/main" id="{C44D5BAE-7079-478C-ADA5-AFB99887610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32" name="Text Box 27">
          <a:extLst>
            <a:ext uri="{FF2B5EF4-FFF2-40B4-BE49-F238E27FC236}">
              <a16:creationId xmlns:a16="http://schemas.microsoft.com/office/drawing/2014/main" id="{2FFA6855-8AF1-4B43-A311-BBADC19410E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233" name="Text Box 27">
          <a:extLst>
            <a:ext uri="{FF2B5EF4-FFF2-40B4-BE49-F238E27FC236}">
              <a16:creationId xmlns:a16="http://schemas.microsoft.com/office/drawing/2014/main" id="{E5916F97-A138-4312-AE36-54443C87E64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34" name="Text Box 27">
          <a:extLst>
            <a:ext uri="{FF2B5EF4-FFF2-40B4-BE49-F238E27FC236}">
              <a16:creationId xmlns:a16="http://schemas.microsoft.com/office/drawing/2014/main" id="{9F0B9C41-9AB0-4851-8823-342B7C30F4C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235" name="Text Box 27">
          <a:extLst>
            <a:ext uri="{FF2B5EF4-FFF2-40B4-BE49-F238E27FC236}">
              <a16:creationId xmlns:a16="http://schemas.microsoft.com/office/drawing/2014/main" id="{BE72B2BC-E11A-4D0A-8BF4-A2E2A3B48480}"/>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36" name="Text Box 27">
          <a:extLst>
            <a:ext uri="{FF2B5EF4-FFF2-40B4-BE49-F238E27FC236}">
              <a16:creationId xmlns:a16="http://schemas.microsoft.com/office/drawing/2014/main" id="{EA4E7D6B-1FF6-42F2-9A6C-89526E5310B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37" name="Text Box 27">
          <a:extLst>
            <a:ext uri="{FF2B5EF4-FFF2-40B4-BE49-F238E27FC236}">
              <a16:creationId xmlns:a16="http://schemas.microsoft.com/office/drawing/2014/main" id="{94358675-D20F-46D9-B898-4E1AC28A3D1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38" name="Text Box 27">
          <a:extLst>
            <a:ext uri="{FF2B5EF4-FFF2-40B4-BE49-F238E27FC236}">
              <a16:creationId xmlns:a16="http://schemas.microsoft.com/office/drawing/2014/main" id="{B73330A7-9608-4ED6-BD22-238403F89D4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39" name="Text Box 27">
          <a:extLst>
            <a:ext uri="{FF2B5EF4-FFF2-40B4-BE49-F238E27FC236}">
              <a16:creationId xmlns:a16="http://schemas.microsoft.com/office/drawing/2014/main" id="{131BA68A-4056-4A9A-83D5-FB37291A46B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40" name="Text Box 27">
          <a:extLst>
            <a:ext uri="{FF2B5EF4-FFF2-40B4-BE49-F238E27FC236}">
              <a16:creationId xmlns:a16="http://schemas.microsoft.com/office/drawing/2014/main" id="{AAF61B68-E881-4340-A135-6C695727505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41" name="Text Box 27">
          <a:extLst>
            <a:ext uri="{FF2B5EF4-FFF2-40B4-BE49-F238E27FC236}">
              <a16:creationId xmlns:a16="http://schemas.microsoft.com/office/drawing/2014/main" id="{A80B604B-29DC-43A9-91E3-1C285E56340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42" name="Text Box 27">
          <a:extLst>
            <a:ext uri="{FF2B5EF4-FFF2-40B4-BE49-F238E27FC236}">
              <a16:creationId xmlns:a16="http://schemas.microsoft.com/office/drawing/2014/main" id="{688232F6-3CE8-4605-AA70-B75582A4DFC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43" name="Text Box 27">
          <a:extLst>
            <a:ext uri="{FF2B5EF4-FFF2-40B4-BE49-F238E27FC236}">
              <a16:creationId xmlns:a16="http://schemas.microsoft.com/office/drawing/2014/main" id="{356A525E-C5DC-4724-8EBF-D3E9BDCF070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244" name="Text Box 27">
          <a:extLst>
            <a:ext uri="{FF2B5EF4-FFF2-40B4-BE49-F238E27FC236}">
              <a16:creationId xmlns:a16="http://schemas.microsoft.com/office/drawing/2014/main" id="{8A640469-D3AD-4813-AF70-3F72D2076C0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45" name="Text Box 27">
          <a:extLst>
            <a:ext uri="{FF2B5EF4-FFF2-40B4-BE49-F238E27FC236}">
              <a16:creationId xmlns:a16="http://schemas.microsoft.com/office/drawing/2014/main" id="{17981E45-1483-4AD7-B198-89F0D586EB8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46" name="Text Box 27">
          <a:extLst>
            <a:ext uri="{FF2B5EF4-FFF2-40B4-BE49-F238E27FC236}">
              <a16:creationId xmlns:a16="http://schemas.microsoft.com/office/drawing/2014/main" id="{7D7D1896-D643-4718-8213-72D46B0688D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47" name="Text Box 27">
          <a:extLst>
            <a:ext uri="{FF2B5EF4-FFF2-40B4-BE49-F238E27FC236}">
              <a16:creationId xmlns:a16="http://schemas.microsoft.com/office/drawing/2014/main" id="{35B9A869-29A7-4A6E-BA9B-B34D7FA7F49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48" name="Text Box 27">
          <a:extLst>
            <a:ext uri="{FF2B5EF4-FFF2-40B4-BE49-F238E27FC236}">
              <a16:creationId xmlns:a16="http://schemas.microsoft.com/office/drawing/2014/main" id="{B6AE57E2-3D67-4D2E-9093-1783D09CCF1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49" name="Text Box 27">
          <a:extLst>
            <a:ext uri="{FF2B5EF4-FFF2-40B4-BE49-F238E27FC236}">
              <a16:creationId xmlns:a16="http://schemas.microsoft.com/office/drawing/2014/main" id="{43E99F01-FE93-410D-BF7B-7533CCCACF4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50" name="Text Box 27">
          <a:extLst>
            <a:ext uri="{FF2B5EF4-FFF2-40B4-BE49-F238E27FC236}">
              <a16:creationId xmlns:a16="http://schemas.microsoft.com/office/drawing/2014/main" id="{5A80B2F5-4FAF-4FA9-A02A-0BEFD234F29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251" name="Text Box 27">
          <a:extLst>
            <a:ext uri="{FF2B5EF4-FFF2-40B4-BE49-F238E27FC236}">
              <a16:creationId xmlns:a16="http://schemas.microsoft.com/office/drawing/2014/main" id="{AA206D95-FD68-42D6-950F-3B2E0B9B8D05}"/>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252" name="Text Box 27">
          <a:extLst>
            <a:ext uri="{FF2B5EF4-FFF2-40B4-BE49-F238E27FC236}">
              <a16:creationId xmlns:a16="http://schemas.microsoft.com/office/drawing/2014/main" id="{C6A881B0-C4CC-475A-93A5-3C983E616FF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253" name="Text Box 27">
          <a:extLst>
            <a:ext uri="{FF2B5EF4-FFF2-40B4-BE49-F238E27FC236}">
              <a16:creationId xmlns:a16="http://schemas.microsoft.com/office/drawing/2014/main" id="{346CC978-E046-43CE-9B4C-E1379AF9980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254" name="Text Box 27">
          <a:extLst>
            <a:ext uri="{FF2B5EF4-FFF2-40B4-BE49-F238E27FC236}">
              <a16:creationId xmlns:a16="http://schemas.microsoft.com/office/drawing/2014/main" id="{E79F270E-1CE9-46B2-8056-8715BBF82E7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255" name="Text Box 27">
          <a:extLst>
            <a:ext uri="{FF2B5EF4-FFF2-40B4-BE49-F238E27FC236}">
              <a16:creationId xmlns:a16="http://schemas.microsoft.com/office/drawing/2014/main" id="{3A6D1DEC-D6A0-480A-898D-71EAE8B3D0E6}"/>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256" name="Text Box 27">
          <a:extLst>
            <a:ext uri="{FF2B5EF4-FFF2-40B4-BE49-F238E27FC236}">
              <a16:creationId xmlns:a16="http://schemas.microsoft.com/office/drawing/2014/main" id="{65BFBAD9-EFE9-4C5C-B5C7-641C11B1C5C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257" name="Text Box 27">
          <a:extLst>
            <a:ext uri="{FF2B5EF4-FFF2-40B4-BE49-F238E27FC236}">
              <a16:creationId xmlns:a16="http://schemas.microsoft.com/office/drawing/2014/main" id="{37A1CD33-5813-43B9-976A-8BCFB0E624B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58" name="Text Box 27">
          <a:extLst>
            <a:ext uri="{FF2B5EF4-FFF2-40B4-BE49-F238E27FC236}">
              <a16:creationId xmlns:a16="http://schemas.microsoft.com/office/drawing/2014/main" id="{73327529-36E3-4FF9-B812-D8BBF1E6189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59" name="Text Box 27">
          <a:extLst>
            <a:ext uri="{FF2B5EF4-FFF2-40B4-BE49-F238E27FC236}">
              <a16:creationId xmlns:a16="http://schemas.microsoft.com/office/drawing/2014/main" id="{D044E5DC-19E0-429E-8DD1-3B83FBFA3F8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60" name="Text Box 27">
          <a:extLst>
            <a:ext uri="{FF2B5EF4-FFF2-40B4-BE49-F238E27FC236}">
              <a16:creationId xmlns:a16="http://schemas.microsoft.com/office/drawing/2014/main" id="{62F48EA6-8004-4B0B-92F3-2D3B8AC1F37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61" name="Text Box 27">
          <a:extLst>
            <a:ext uri="{FF2B5EF4-FFF2-40B4-BE49-F238E27FC236}">
              <a16:creationId xmlns:a16="http://schemas.microsoft.com/office/drawing/2014/main" id="{2BB3E340-1A3D-41FE-BFDE-12817023953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62" name="Text Box 27">
          <a:extLst>
            <a:ext uri="{FF2B5EF4-FFF2-40B4-BE49-F238E27FC236}">
              <a16:creationId xmlns:a16="http://schemas.microsoft.com/office/drawing/2014/main" id="{50125C94-8ACE-4A97-BA2E-BA2C2D8BE0B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63" name="Text Box 27">
          <a:extLst>
            <a:ext uri="{FF2B5EF4-FFF2-40B4-BE49-F238E27FC236}">
              <a16:creationId xmlns:a16="http://schemas.microsoft.com/office/drawing/2014/main" id="{A312E651-3196-463F-A582-5C2B08CF9F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64" name="Text Box 27">
          <a:extLst>
            <a:ext uri="{FF2B5EF4-FFF2-40B4-BE49-F238E27FC236}">
              <a16:creationId xmlns:a16="http://schemas.microsoft.com/office/drawing/2014/main" id="{2BB87658-7DD3-4887-9D61-517447A352B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65" name="Text Box 27">
          <a:extLst>
            <a:ext uri="{FF2B5EF4-FFF2-40B4-BE49-F238E27FC236}">
              <a16:creationId xmlns:a16="http://schemas.microsoft.com/office/drawing/2014/main" id="{AE0E993B-2D21-4215-9C5A-C95862372F3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266" name="Text Box 27">
          <a:extLst>
            <a:ext uri="{FF2B5EF4-FFF2-40B4-BE49-F238E27FC236}">
              <a16:creationId xmlns:a16="http://schemas.microsoft.com/office/drawing/2014/main" id="{B9B39B9A-BBD5-40BB-814F-25BCDC00710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267" name="Text Box 27">
          <a:extLst>
            <a:ext uri="{FF2B5EF4-FFF2-40B4-BE49-F238E27FC236}">
              <a16:creationId xmlns:a16="http://schemas.microsoft.com/office/drawing/2014/main" id="{93C1E80B-6B4F-46A4-BE74-66BB87CDDF7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68" name="Text Box 27">
          <a:extLst>
            <a:ext uri="{FF2B5EF4-FFF2-40B4-BE49-F238E27FC236}">
              <a16:creationId xmlns:a16="http://schemas.microsoft.com/office/drawing/2014/main" id="{9E70C58B-7078-426C-BD5B-C30BCB20004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69" name="Text Box 27">
          <a:extLst>
            <a:ext uri="{FF2B5EF4-FFF2-40B4-BE49-F238E27FC236}">
              <a16:creationId xmlns:a16="http://schemas.microsoft.com/office/drawing/2014/main" id="{8BAED279-AAD7-4BE0-A899-0D6150FEEF3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70" name="Text Box 27">
          <a:extLst>
            <a:ext uri="{FF2B5EF4-FFF2-40B4-BE49-F238E27FC236}">
              <a16:creationId xmlns:a16="http://schemas.microsoft.com/office/drawing/2014/main" id="{8E1AE480-7C78-4358-A11A-91882923782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71" name="Text Box 27">
          <a:extLst>
            <a:ext uri="{FF2B5EF4-FFF2-40B4-BE49-F238E27FC236}">
              <a16:creationId xmlns:a16="http://schemas.microsoft.com/office/drawing/2014/main" id="{73027FEF-2FD7-4BE4-B39D-A1A804CDFAB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272" name="Text Box 27">
          <a:extLst>
            <a:ext uri="{FF2B5EF4-FFF2-40B4-BE49-F238E27FC236}">
              <a16:creationId xmlns:a16="http://schemas.microsoft.com/office/drawing/2014/main" id="{969611D4-345E-4669-8740-2726F5FA9FBD}"/>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73" name="Text Box 27">
          <a:extLst>
            <a:ext uri="{FF2B5EF4-FFF2-40B4-BE49-F238E27FC236}">
              <a16:creationId xmlns:a16="http://schemas.microsoft.com/office/drawing/2014/main" id="{ACA2DA88-C12F-4233-8357-C04F6F435B7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274" name="Text Box 27">
          <a:extLst>
            <a:ext uri="{FF2B5EF4-FFF2-40B4-BE49-F238E27FC236}">
              <a16:creationId xmlns:a16="http://schemas.microsoft.com/office/drawing/2014/main" id="{2331A3F6-C933-4FAB-8314-DD7427556387}"/>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75" name="Text Box 27">
          <a:extLst>
            <a:ext uri="{FF2B5EF4-FFF2-40B4-BE49-F238E27FC236}">
              <a16:creationId xmlns:a16="http://schemas.microsoft.com/office/drawing/2014/main" id="{1D7002FF-DB1D-4A6F-B40C-8917B0DFC56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76" name="Text Box 27">
          <a:extLst>
            <a:ext uri="{FF2B5EF4-FFF2-40B4-BE49-F238E27FC236}">
              <a16:creationId xmlns:a16="http://schemas.microsoft.com/office/drawing/2014/main" id="{B1DEFD43-9695-4CD3-83E5-7967FC9E54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77" name="Text Box 27">
          <a:extLst>
            <a:ext uri="{FF2B5EF4-FFF2-40B4-BE49-F238E27FC236}">
              <a16:creationId xmlns:a16="http://schemas.microsoft.com/office/drawing/2014/main" id="{528D3268-B1AB-4C18-8996-B84F6D6961D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78" name="Text Box 27">
          <a:extLst>
            <a:ext uri="{FF2B5EF4-FFF2-40B4-BE49-F238E27FC236}">
              <a16:creationId xmlns:a16="http://schemas.microsoft.com/office/drawing/2014/main" id="{E65C363F-4CE1-4F41-81AB-BA102C4C2E9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79" name="Text Box 27">
          <a:extLst>
            <a:ext uri="{FF2B5EF4-FFF2-40B4-BE49-F238E27FC236}">
              <a16:creationId xmlns:a16="http://schemas.microsoft.com/office/drawing/2014/main" id="{50F005BE-D115-4EF0-843D-CF8B0BB24C9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80" name="Text Box 27">
          <a:extLst>
            <a:ext uri="{FF2B5EF4-FFF2-40B4-BE49-F238E27FC236}">
              <a16:creationId xmlns:a16="http://schemas.microsoft.com/office/drawing/2014/main" id="{9E592C8E-CDFC-4BDF-BC7D-13BB42FA317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81" name="Text Box 27">
          <a:extLst>
            <a:ext uri="{FF2B5EF4-FFF2-40B4-BE49-F238E27FC236}">
              <a16:creationId xmlns:a16="http://schemas.microsoft.com/office/drawing/2014/main" id="{14C2AE55-C47C-4AEF-A8EF-33EF0A6F04B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82" name="Text Box 27">
          <a:extLst>
            <a:ext uri="{FF2B5EF4-FFF2-40B4-BE49-F238E27FC236}">
              <a16:creationId xmlns:a16="http://schemas.microsoft.com/office/drawing/2014/main" id="{D853320E-B68C-4874-B485-3AD78DCBF5E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283" name="Text Box 27">
          <a:extLst>
            <a:ext uri="{FF2B5EF4-FFF2-40B4-BE49-F238E27FC236}">
              <a16:creationId xmlns:a16="http://schemas.microsoft.com/office/drawing/2014/main" id="{F869702F-43ED-4893-855D-42CFA06475C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84" name="Text Box 27">
          <a:extLst>
            <a:ext uri="{FF2B5EF4-FFF2-40B4-BE49-F238E27FC236}">
              <a16:creationId xmlns:a16="http://schemas.microsoft.com/office/drawing/2014/main" id="{03FD764E-AE5A-4477-80E5-9680B90FA2A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85" name="Text Box 27">
          <a:extLst>
            <a:ext uri="{FF2B5EF4-FFF2-40B4-BE49-F238E27FC236}">
              <a16:creationId xmlns:a16="http://schemas.microsoft.com/office/drawing/2014/main" id="{6201F40F-16BD-47ED-9904-49068200EF6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86" name="Text Box 27">
          <a:extLst>
            <a:ext uri="{FF2B5EF4-FFF2-40B4-BE49-F238E27FC236}">
              <a16:creationId xmlns:a16="http://schemas.microsoft.com/office/drawing/2014/main" id="{E4D2836B-78EF-4E8D-935A-3D77AB1797D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87" name="Text Box 27">
          <a:extLst>
            <a:ext uri="{FF2B5EF4-FFF2-40B4-BE49-F238E27FC236}">
              <a16:creationId xmlns:a16="http://schemas.microsoft.com/office/drawing/2014/main" id="{09CB5930-59CD-4E7C-B26E-ABA3127CBC3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88" name="Text Box 27">
          <a:extLst>
            <a:ext uri="{FF2B5EF4-FFF2-40B4-BE49-F238E27FC236}">
              <a16:creationId xmlns:a16="http://schemas.microsoft.com/office/drawing/2014/main" id="{6D75D5CF-6CF5-481C-B931-0E91783F90E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289" name="Text Box 27">
          <a:extLst>
            <a:ext uri="{FF2B5EF4-FFF2-40B4-BE49-F238E27FC236}">
              <a16:creationId xmlns:a16="http://schemas.microsoft.com/office/drawing/2014/main" id="{7F4FAE7F-C1A3-4924-90A8-97D5663A56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290" name="Text Box 27">
          <a:extLst>
            <a:ext uri="{FF2B5EF4-FFF2-40B4-BE49-F238E27FC236}">
              <a16:creationId xmlns:a16="http://schemas.microsoft.com/office/drawing/2014/main" id="{F0CB92E2-32F5-45AD-9746-92052478AC57}"/>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291" name="Text Box 27">
          <a:extLst>
            <a:ext uri="{FF2B5EF4-FFF2-40B4-BE49-F238E27FC236}">
              <a16:creationId xmlns:a16="http://schemas.microsoft.com/office/drawing/2014/main" id="{14988EB2-54A1-43D6-9F5B-ADE156627A62}"/>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292" name="Text Box 27">
          <a:extLst>
            <a:ext uri="{FF2B5EF4-FFF2-40B4-BE49-F238E27FC236}">
              <a16:creationId xmlns:a16="http://schemas.microsoft.com/office/drawing/2014/main" id="{D7259587-2207-4456-B21F-9F1D6ABAE27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293" name="Text Box 27">
          <a:extLst>
            <a:ext uri="{FF2B5EF4-FFF2-40B4-BE49-F238E27FC236}">
              <a16:creationId xmlns:a16="http://schemas.microsoft.com/office/drawing/2014/main" id="{EE07A718-ED11-4102-9846-CD87826CAAD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94" name="Text Box 27">
          <a:extLst>
            <a:ext uri="{FF2B5EF4-FFF2-40B4-BE49-F238E27FC236}">
              <a16:creationId xmlns:a16="http://schemas.microsoft.com/office/drawing/2014/main" id="{F15A734A-82E9-4ED4-ABF7-8B9D1023884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95" name="Text Box 27">
          <a:extLst>
            <a:ext uri="{FF2B5EF4-FFF2-40B4-BE49-F238E27FC236}">
              <a16:creationId xmlns:a16="http://schemas.microsoft.com/office/drawing/2014/main" id="{F8F5D09F-CDB6-4F06-A128-01FA6E5D62A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96" name="Text Box 27">
          <a:extLst>
            <a:ext uri="{FF2B5EF4-FFF2-40B4-BE49-F238E27FC236}">
              <a16:creationId xmlns:a16="http://schemas.microsoft.com/office/drawing/2014/main" id="{97932FD8-92E4-4099-9EBC-CF06AC8636D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297" name="Text Box 27">
          <a:extLst>
            <a:ext uri="{FF2B5EF4-FFF2-40B4-BE49-F238E27FC236}">
              <a16:creationId xmlns:a16="http://schemas.microsoft.com/office/drawing/2014/main" id="{C45CA830-FA1C-412E-AF60-CCDC55136F1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98" name="Text Box 27">
          <a:extLst>
            <a:ext uri="{FF2B5EF4-FFF2-40B4-BE49-F238E27FC236}">
              <a16:creationId xmlns:a16="http://schemas.microsoft.com/office/drawing/2014/main" id="{BF033A65-D253-4216-A059-E5918E39881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299" name="Text Box 27">
          <a:extLst>
            <a:ext uri="{FF2B5EF4-FFF2-40B4-BE49-F238E27FC236}">
              <a16:creationId xmlns:a16="http://schemas.microsoft.com/office/drawing/2014/main" id="{5C1E3576-6C32-493C-BF7D-63FBD9FAD70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300" name="Text Box 27">
          <a:extLst>
            <a:ext uri="{FF2B5EF4-FFF2-40B4-BE49-F238E27FC236}">
              <a16:creationId xmlns:a16="http://schemas.microsoft.com/office/drawing/2014/main" id="{E17E8195-35C0-4772-B381-09275B02B27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301" name="Text Box 27">
          <a:extLst>
            <a:ext uri="{FF2B5EF4-FFF2-40B4-BE49-F238E27FC236}">
              <a16:creationId xmlns:a16="http://schemas.microsoft.com/office/drawing/2014/main" id="{54C41043-B89E-4F27-ABAB-A977A07F5E1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02" name="Text Box 27">
          <a:extLst>
            <a:ext uri="{FF2B5EF4-FFF2-40B4-BE49-F238E27FC236}">
              <a16:creationId xmlns:a16="http://schemas.microsoft.com/office/drawing/2014/main" id="{640324D2-0DEA-4C30-B57B-B3B1C69F927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03" name="Text Box 27">
          <a:extLst>
            <a:ext uri="{FF2B5EF4-FFF2-40B4-BE49-F238E27FC236}">
              <a16:creationId xmlns:a16="http://schemas.microsoft.com/office/drawing/2014/main" id="{08031204-4244-47D6-BF84-DC7AE2557B5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04" name="Text Box 27">
          <a:extLst>
            <a:ext uri="{FF2B5EF4-FFF2-40B4-BE49-F238E27FC236}">
              <a16:creationId xmlns:a16="http://schemas.microsoft.com/office/drawing/2014/main" id="{65973007-8C55-4397-BBD4-2F0A887A7EC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05" name="Text Box 27">
          <a:extLst>
            <a:ext uri="{FF2B5EF4-FFF2-40B4-BE49-F238E27FC236}">
              <a16:creationId xmlns:a16="http://schemas.microsoft.com/office/drawing/2014/main" id="{D0A18973-C6DF-4D57-87D7-EBC7B201183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306" name="Text Box 27">
          <a:extLst>
            <a:ext uri="{FF2B5EF4-FFF2-40B4-BE49-F238E27FC236}">
              <a16:creationId xmlns:a16="http://schemas.microsoft.com/office/drawing/2014/main" id="{74B97C67-3C84-4E7A-9C92-44FE0EC8345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07" name="Text Box 27">
          <a:extLst>
            <a:ext uri="{FF2B5EF4-FFF2-40B4-BE49-F238E27FC236}">
              <a16:creationId xmlns:a16="http://schemas.microsoft.com/office/drawing/2014/main" id="{E6D35127-ACAA-48AE-A9FC-35FB11EA649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308" name="Text Box 27">
          <a:extLst>
            <a:ext uri="{FF2B5EF4-FFF2-40B4-BE49-F238E27FC236}">
              <a16:creationId xmlns:a16="http://schemas.microsoft.com/office/drawing/2014/main" id="{DFEF434F-C729-4756-A7D9-F040B616D198}"/>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09" name="Text Box 27">
          <a:extLst>
            <a:ext uri="{FF2B5EF4-FFF2-40B4-BE49-F238E27FC236}">
              <a16:creationId xmlns:a16="http://schemas.microsoft.com/office/drawing/2014/main" id="{43C41629-DFF0-46C1-9B66-79B00F18293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10" name="Text Box 27">
          <a:extLst>
            <a:ext uri="{FF2B5EF4-FFF2-40B4-BE49-F238E27FC236}">
              <a16:creationId xmlns:a16="http://schemas.microsoft.com/office/drawing/2014/main" id="{2864B2AA-9C43-4CEA-A486-5E61AEEC742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11" name="Text Box 27">
          <a:extLst>
            <a:ext uri="{FF2B5EF4-FFF2-40B4-BE49-F238E27FC236}">
              <a16:creationId xmlns:a16="http://schemas.microsoft.com/office/drawing/2014/main" id="{AFF8B9A3-F09C-4A45-B199-4790DD586BB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12" name="Text Box 27">
          <a:extLst>
            <a:ext uri="{FF2B5EF4-FFF2-40B4-BE49-F238E27FC236}">
              <a16:creationId xmlns:a16="http://schemas.microsoft.com/office/drawing/2014/main" id="{E1433A79-F51A-4671-A610-823C3056E84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13" name="Text Box 27">
          <a:extLst>
            <a:ext uri="{FF2B5EF4-FFF2-40B4-BE49-F238E27FC236}">
              <a16:creationId xmlns:a16="http://schemas.microsoft.com/office/drawing/2014/main" id="{F8110E91-C45D-4C31-BDEA-5320B3C5967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14" name="Text Box 27">
          <a:extLst>
            <a:ext uri="{FF2B5EF4-FFF2-40B4-BE49-F238E27FC236}">
              <a16:creationId xmlns:a16="http://schemas.microsoft.com/office/drawing/2014/main" id="{2F6DDDD0-8CE7-413C-BC87-54DAF7FEF86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15" name="Text Box 27">
          <a:extLst>
            <a:ext uri="{FF2B5EF4-FFF2-40B4-BE49-F238E27FC236}">
              <a16:creationId xmlns:a16="http://schemas.microsoft.com/office/drawing/2014/main" id="{9E1F6DD5-13B4-48E3-9F63-2DE0FB0AC22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16" name="Text Box 27">
          <a:extLst>
            <a:ext uri="{FF2B5EF4-FFF2-40B4-BE49-F238E27FC236}">
              <a16:creationId xmlns:a16="http://schemas.microsoft.com/office/drawing/2014/main" id="{29BE02AF-8309-489E-AB48-A772E9BD61C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317" name="Text Box 27">
          <a:extLst>
            <a:ext uri="{FF2B5EF4-FFF2-40B4-BE49-F238E27FC236}">
              <a16:creationId xmlns:a16="http://schemas.microsoft.com/office/drawing/2014/main" id="{8E2F4FFE-41B8-40CE-8E73-35AC105E0A35}"/>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18" name="Text Box 27">
          <a:extLst>
            <a:ext uri="{FF2B5EF4-FFF2-40B4-BE49-F238E27FC236}">
              <a16:creationId xmlns:a16="http://schemas.microsoft.com/office/drawing/2014/main" id="{D43ED3EF-281C-42C3-8266-C9F1C214446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19" name="Text Box 27">
          <a:extLst>
            <a:ext uri="{FF2B5EF4-FFF2-40B4-BE49-F238E27FC236}">
              <a16:creationId xmlns:a16="http://schemas.microsoft.com/office/drawing/2014/main" id="{348C7C03-38B8-4497-80E4-6585B6761C3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20" name="Text Box 27">
          <a:extLst>
            <a:ext uri="{FF2B5EF4-FFF2-40B4-BE49-F238E27FC236}">
              <a16:creationId xmlns:a16="http://schemas.microsoft.com/office/drawing/2014/main" id="{41557B25-12A4-4A60-81B5-64B2F2CB4C2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21" name="Text Box 27">
          <a:extLst>
            <a:ext uri="{FF2B5EF4-FFF2-40B4-BE49-F238E27FC236}">
              <a16:creationId xmlns:a16="http://schemas.microsoft.com/office/drawing/2014/main" id="{F2D62488-B089-450B-80C1-9E8FF44D1CD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22" name="Text Box 27">
          <a:extLst>
            <a:ext uri="{FF2B5EF4-FFF2-40B4-BE49-F238E27FC236}">
              <a16:creationId xmlns:a16="http://schemas.microsoft.com/office/drawing/2014/main" id="{6E2E2377-95D4-488B-9545-38FBA65C135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23" name="Text Box 27">
          <a:extLst>
            <a:ext uri="{FF2B5EF4-FFF2-40B4-BE49-F238E27FC236}">
              <a16:creationId xmlns:a16="http://schemas.microsoft.com/office/drawing/2014/main" id="{103500ED-B142-4FC0-8D43-F45E5B5CB76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324" name="Text Box 27">
          <a:extLst>
            <a:ext uri="{FF2B5EF4-FFF2-40B4-BE49-F238E27FC236}">
              <a16:creationId xmlns:a16="http://schemas.microsoft.com/office/drawing/2014/main" id="{37BBC555-0C32-4250-BD61-ADED8778830E}"/>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325" name="Text Box 27">
          <a:extLst>
            <a:ext uri="{FF2B5EF4-FFF2-40B4-BE49-F238E27FC236}">
              <a16:creationId xmlns:a16="http://schemas.microsoft.com/office/drawing/2014/main" id="{56225ADE-3F03-4BCB-AC82-DE223D091E2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326" name="Text Box 27">
          <a:extLst>
            <a:ext uri="{FF2B5EF4-FFF2-40B4-BE49-F238E27FC236}">
              <a16:creationId xmlns:a16="http://schemas.microsoft.com/office/drawing/2014/main" id="{ED570D0A-63A3-4E03-9D2E-519268E13AA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327" name="Text Box 27">
          <a:extLst>
            <a:ext uri="{FF2B5EF4-FFF2-40B4-BE49-F238E27FC236}">
              <a16:creationId xmlns:a16="http://schemas.microsoft.com/office/drawing/2014/main" id="{FA5E9465-5BCF-4083-9963-AF878577413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328" name="Text Box 27">
          <a:extLst>
            <a:ext uri="{FF2B5EF4-FFF2-40B4-BE49-F238E27FC236}">
              <a16:creationId xmlns:a16="http://schemas.microsoft.com/office/drawing/2014/main" id="{EE022245-113D-4B0A-91FD-9C616991D020}"/>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329" name="Text Box 27">
          <a:extLst>
            <a:ext uri="{FF2B5EF4-FFF2-40B4-BE49-F238E27FC236}">
              <a16:creationId xmlns:a16="http://schemas.microsoft.com/office/drawing/2014/main" id="{795548CE-D295-402B-8C64-391F97128F0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330" name="Text Box 27">
          <a:extLst>
            <a:ext uri="{FF2B5EF4-FFF2-40B4-BE49-F238E27FC236}">
              <a16:creationId xmlns:a16="http://schemas.microsoft.com/office/drawing/2014/main" id="{EC6AEDE2-1FF8-42D8-9297-DD4B0441CD1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31" name="Text Box 27">
          <a:extLst>
            <a:ext uri="{FF2B5EF4-FFF2-40B4-BE49-F238E27FC236}">
              <a16:creationId xmlns:a16="http://schemas.microsoft.com/office/drawing/2014/main" id="{E613DC6A-BA61-4C1D-AF92-D29CCBBBDB0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32" name="Text Box 27">
          <a:extLst>
            <a:ext uri="{FF2B5EF4-FFF2-40B4-BE49-F238E27FC236}">
              <a16:creationId xmlns:a16="http://schemas.microsoft.com/office/drawing/2014/main" id="{9896BCF4-3916-4AF1-B9AF-541FA94B858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33" name="Text Box 27">
          <a:extLst>
            <a:ext uri="{FF2B5EF4-FFF2-40B4-BE49-F238E27FC236}">
              <a16:creationId xmlns:a16="http://schemas.microsoft.com/office/drawing/2014/main" id="{B0B786DE-8F87-42B3-9CB8-21D9F753AD1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34" name="Text Box 27">
          <a:extLst>
            <a:ext uri="{FF2B5EF4-FFF2-40B4-BE49-F238E27FC236}">
              <a16:creationId xmlns:a16="http://schemas.microsoft.com/office/drawing/2014/main" id="{A6637339-6823-43F2-8E4A-D8DBFC5547E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35" name="Text Box 27">
          <a:extLst>
            <a:ext uri="{FF2B5EF4-FFF2-40B4-BE49-F238E27FC236}">
              <a16:creationId xmlns:a16="http://schemas.microsoft.com/office/drawing/2014/main" id="{2DFD2E0C-38A3-4525-B025-FF5AF082D4F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36" name="Text Box 27">
          <a:extLst>
            <a:ext uri="{FF2B5EF4-FFF2-40B4-BE49-F238E27FC236}">
              <a16:creationId xmlns:a16="http://schemas.microsoft.com/office/drawing/2014/main" id="{F1BEE78D-4546-4935-A76C-445AEC05CD1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37" name="Text Box 27">
          <a:extLst>
            <a:ext uri="{FF2B5EF4-FFF2-40B4-BE49-F238E27FC236}">
              <a16:creationId xmlns:a16="http://schemas.microsoft.com/office/drawing/2014/main" id="{321C422F-7ECD-403A-86A5-D5638A6EE83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38" name="Text Box 27">
          <a:extLst>
            <a:ext uri="{FF2B5EF4-FFF2-40B4-BE49-F238E27FC236}">
              <a16:creationId xmlns:a16="http://schemas.microsoft.com/office/drawing/2014/main" id="{26285104-2D1C-4C83-9FBC-93010BB8F8E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339" name="Text Box 27">
          <a:extLst>
            <a:ext uri="{FF2B5EF4-FFF2-40B4-BE49-F238E27FC236}">
              <a16:creationId xmlns:a16="http://schemas.microsoft.com/office/drawing/2014/main" id="{A264B234-493E-4E73-967E-0AF62358EAB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340" name="Text Box 27">
          <a:extLst>
            <a:ext uri="{FF2B5EF4-FFF2-40B4-BE49-F238E27FC236}">
              <a16:creationId xmlns:a16="http://schemas.microsoft.com/office/drawing/2014/main" id="{D6A81F20-3241-496F-8110-CE21C2C86F4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41" name="Text Box 27">
          <a:extLst>
            <a:ext uri="{FF2B5EF4-FFF2-40B4-BE49-F238E27FC236}">
              <a16:creationId xmlns:a16="http://schemas.microsoft.com/office/drawing/2014/main" id="{6613EAAB-3409-4AA7-9F2B-5A74B042204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42" name="Text Box 27">
          <a:extLst>
            <a:ext uri="{FF2B5EF4-FFF2-40B4-BE49-F238E27FC236}">
              <a16:creationId xmlns:a16="http://schemas.microsoft.com/office/drawing/2014/main" id="{118F8356-767C-4963-B444-E8A3102FB4B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43" name="Text Box 27">
          <a:extLst>
            <a:ext uri="{FF2B5EF4-FFF2-40B4-BE49-F238E27FC236}">
              <a16:creationId xmlns:a16="http://schemas.microsoft.com/office/drawing/2014/main" id="{9E64C0A7-6571-4EF0-958B-8E19B48536F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44" name="Text Box 27">
          <a:extLst>
            <a:ext uri="{FF2B5EF4-FFF2-40B4-BE49-F238E27FC236}">
              <a16:creationId xmlns:a16="http://schemas.microsoft.com/office/drawing/2014/main" id="{BE732A5A-2BB9-4086-8337-751EC24A75A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345" name="Text Box 27">
          <a:extLst>
            <a:ext uri="{FF2B5EF4-FFF2-40B4-BE49-F238E27FC236}">
              <a16:creationId xmlns:a16="http://schemas.microsoft.com/office/drawing/2014/main" id="{42B00912-BB89-4641-AC27-B2470F03EF2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46" name="Text Box 27">
          <a:extLst>
            <a:ext uri="{FF2B5EF4-FFF2-40B4-BE49-F238E27FC236}">
              <a16:creationId xmlns:a16="http://schemas.microsoft.com/office/drawing/2014/main" id="{7DBD0330-F906-47A8-82EC-5AF57335FCA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347" name="Text Box 27">
          <a:extLst>
            <a:ext uri="{FF2B5EF4-FFF2-40B4-BE49-F238E27FC236}">
              <a16:creationId xmlns:a16="http://schemas.microsoft.com/office/drawing/2014/main" id="{43F64598-5D3D-4CBF-B646-88027A03D9B6}"/>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48" name="Text Box 27">
          <a:extLst>
            <a:ext uri="{FF2B5EF4-FFF2-40B4-BE49-F238E27FC236}">
              <a16:creationId xmlns:a16="http://schemas.microsoft.com/office/drawing/2014/main" id="{1454875E-B45B-4E7F-A78A-01BCC5C212A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49" name="Text Box 27">
          <a:extLst>
            <a:ext uri="{FF2B5EF4-FFF2-40B4-BE49-F238E27FC236}">
              <a16:creationId xmlns:a16="http://schemas.microsoft.com/office/drawing/2014/main" id="{C1D1A594-039C-470B-91EF-A8F41E94F3A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50" name="Text Box 27">
          <a:extLst>
            <a:ext uri="{FF2B5EF4-FFF2-40B4-BE49-F238E27FC236}">
              <a16:creationId xmlns:a16="http://schemas.microsoft.com/office/drawing/2014/main" id="{E3E930C1-7C7E-440A-82E6-8D6A46E1DB2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51" name="Text Box 27">
          <a:extLst>
            <a:ext uri="{FF2B5EF4-FFF2-40B4-BE49-F238E27FC236}">
              <a16:creationId xmlns:a16="http://schemas.microsoft.com/office/drawing/2014/main" id="{EA29CBBE-8AB8-46D4-9B8F-8D462A1215B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52" name="Text Box 27">
          <a:extLst>
            <a:ext uri="{FF2B5EF4-FFF2-40B4-BE49-F238E27FC236}">
              <a16:creationId xmlns:a16="http://schemas.microsoft.com/office/drawing/2014/main" id="{513C4156-ECF6-419A-8ABC-F4683777B6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53" name="Text Box 27">
          <a:extLst>
            <a:ext uri="{FF2B5EF4-FFF2-40B4-BE49-F238E27FC236}">
              <a16:creationId xmlns:a16="http://schemas.microsoft.com/office/drawing/2014/main" id="{4523D8DD-E536-4273-B073-84541D301D5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54" name="Text Box 27">
          <a:extLst>
            <a:ext uri="{FF2B5EF4-FFF2-40B4-BE49-F238E27FC236}">
              <a16:creationId xmlns:a16="http://schemas.microsoft.com/office/drawing/2014/main" id="{60FE5E6C-D25E-48A1-A0A6-F005B01CD49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55" name="Text Box 27">
          <a:extLst>
            <a:ext uri="{FF2B5EF4-FFF2-40B4-BE49-F238E27FC236}">
              <a16:creationId xmlns:a16="http://schemas.microsoft.com/office/drawing/2014/main" id="{B1C7A9EA-B838-4F05-B66D-700B2FFC875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356" name="Text Box 27">
          <a:extLst>
            <a:ext uri="{FF2B5EF4-FFF2-40B4-BE49-F238E27FC236}">
              <a16:creationId xmlns:a16="http://schemas.microsoft.com/office/drawing/2014/main" id="{4876958B-8AAB-46BE-B813-87153ED36051}"/>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57" name="Text Box 27">
          <a:extLst>
            <a:ext uri="{FF2B5EF4-FFF2-40B4-BE49-F238E27FC236}">
              <a16:creationId xmlns:a16="http://schemas.microsoft.com/office/drawing/2014/main" id="{5EDF440F-AB7C-4E5F-BBA8-376088DECE9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58" name="Text Box 27">
          <a:extLst>
            <a:ext uri="{FF2B5EF4-FFF2-40B4-BE49-F238E27FC236}">
              <a16:creationId xmlns:a16="http://schemas.microsoft.com/office/drawing/2014/main" id="{81321CC6-705C-4A99-BD71-22731BFAA45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59" name="Text Box 27">
          <a:extLst>
            <a:ext uri="{FF2B5EF4-FFF2-40B4-BE49-F238E27FC236}">
              <a16:creationId xmlns:a16="http://schemas.microsoft.com/office/drawing/2014/main" id="{49BBDA46-11A9-4E33-BB0F-6B73F4EDB4E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60" name="Text Box 27">
          <a:extLst>
            <a:ext uri="{FF2B5EF4-FFF2-40B4-BE49-F238E27FC236}">
              <a16:creationId xmlns:a16="http://schemas.microsoft.com/office/drawing/2014/main" id="{EA4AE0A0-7F83-4650-B309-F09E09E044A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61" name="Text Box 27">
          <a:extLst>
            <a:ext uri="{FF2B5EF4-FFF2-40B4-BE49-F238E27FC236}">
              <a16:creationId xmlns:a16="http://schemas.microsoft.com/office/drawing/2014/main" id="{5CCC9319-EB41-4A24-A9D4-BB1D687C97D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62" name="Text Box 27">
          <a:extLst>
            <a:ext uri="{FF2B5EF4-FFF2-40B4-BE49-F238E27FC236}">
              <a16:creationId xmlns:a16="http://schemas.microsoft.com/office/drawing/2014/main" id="{FD4AE322-A1F1-4B6A-B133-4A063324E4C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363" name="Text Box 27">
          <a:extLst>
            <a:ext uri="{FF2B5EF4-FFF2-40B4-BE49-F238E27FC236}">
              <a16:creationId xmlns:a16="http://schemas.microsoft.com/office/drawing/2014/main" id="{E532BD0F-21D9-4235-8501-82AF480623FF}"/>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364" name="Text Box 27">
          <a:extLst>
            <a:ext uri="{FF2B5EF4-FFF2-40B4-BE49-F238E27FC236}">
              <a16:creationId xmlns:a16="http://schemas.microsoft.com/office/drawing/2014/main" id="{23BE13FE-B315-4A39-B769-3FA493A6729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365" name="Text Box 27">
          <a:extLst>
            <a:ext uri="{FF2B5EF4-FFF2-40B4-BE49-F238E27FC236}">
              <a16:creationId xmlns:a16="http://schemas.microsoft.com/office/drawing/2014/main" id="{969207E9-82A7-4CE7-9951-CA26F9AAC090}"/>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366" name="Text Box 27">
          <a:extLst>
            <a:ext uri="{FF2B5EF4-FFF2-40B4-BE49-F238E27FC236}">
              <a16:creationId xmlns:a16="http://schemas.microsoft.com/office/drawing/2014/main" id="{C4D3D92B-8A71-4B92-A390-6FACBE4ECA5F}"/>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367" name="Text Box 27">
          <a:extLst>
            <a:ext uri="{FF2B5EF4-FFF2-40B4-BE49-F238E27FC236}">
              <a16:creationId xmlns:a16="http://schemas.microsoft.com/office/drawing/2014/main" id="{BB4EC312-6C3C-4480-803B-8E5304C192BF}"/>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368" name="Text Box 27">
          <a:extLst>
            <a:ext uri="{FF2B5EF4-FFF2-40B4-BE49-F238E27FC236}">
              <a16:creationId xmlns:a16="http://schemas.microsoft.com/office/drawing/2014/main" id="{EDC23C4D-59DE-4860-A519-89AEDF123A0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69" name="Text Box 27">
          <a:extLst>
            <a:ext uri="{FF2B5EF4-FFF2-40B4-BE49-F238E27FC236}">
              <a16:creationId xmlns:a16="http://schemas.microsoft.com/office/drawing/2014/main" id="{4FBCAF6D-A736-48AF-A3F3-CC4D997A684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70" name="Text Box 27">
          <a:extLst>
            <a:ext uri="{FF2B5EF4-FFF2-40B4-BE49-F238E27FC236}">
              <a16:creationId xmlns:a16="http://schemas.microsoft.com/office/drawing/2014/main" id="{A493B5F0-1970-46C0-9D8B-3BE80B35895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71" name="Text Box 27">
          <a:extLst>
            <a:ext uri="{FF2B5EF4-FFF2-40B4-BE49-F238E27FC236}">
              <a16:creationId xmlns:a16="http://schemas.microsoft.com/office/drawing/2014/main" id="{E0EDC5A2-544A-478C-A2C4-40584280713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72" name="Text Box 27">
          <a:extLst>
            <a:ext uri="{FF2B5EF4-FFF2-40B4-BE49-F238E27FC236}">
              <a16:creationId xmlns:a16="http://schemas.microsoft.com/office/drawing/2014/main" id="{1EECC239-2A7F-442B-8C64-0636D67F961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73" name="Text Box 27">
          <a:extLst>
            <a:ext uri="{FF2B5EF4-FFF2-40B4-BE49-F238E27FC236}">
              <a16:creationId xmlns:a16="http://schemas.microsoft.com/office/drawing/2014/main" id="{7D598613-70B4-457B-8794-FC2F3091C1F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74" name="Text Box 27">
          <a:extLst>
            <a:ext uri="{FF2B5EF4-FFF2-40B4-BE49-F238E27FC236}">
              <a16:creationId xmlns:a16="http://schemas.microsoft.com/office/drawing/2014/main" id="{DABBC475-8650-4CEB-9291-B0597894865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75" name="Text Box 27">
          <a:extLst>
            <a:ext uri="{FF2B5EF4-FFF2-40B4-BE49-F238E27FC236}">
              <a16:creationId xmlns:a16="http://schemas.microsoft.com/office/drawing/2014/main" id="{F1FDED3E-E348-4512-8427-C0A37BB1208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76" name="Text Box 27">
          <a:extLst>
            <a:ext uri="{FF2B5EF4-FFF2-40B4-BE49-F238E27FC236}">
              <a16:creationId xmlns:a16="http://schemas.microsoft.com/office/drawing/2014/main" id="{F805FE4F-25B4-406E-9A52-347339253DB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377" name="Text Box 27">
          <a:extLst>
            <a:ext uri="{FF2B5EF4-FFF2-40B4-BE49-F238E27FC236}">
              <a16:creationId xmlns:a16="http://schemas.microsoft.com/office/drawing/2014/main" id="{2B4436E5-C0DF-4BF8-9230-A76F0A875B6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378" name="Text Box 27">
          <a:extLst>
            <a:ext uri="{FF2B5EF4-FFF2-40B4-BE49-F238E27FC236}">
              <a16:creationId xmlns:a16="http://schemas.microsoft.com/office/drawing/2014/main" id="{F871B4E3-C838-4C83-A95F-9AC9F6D157A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79" name="Text Box 27">
          <a:extLst>
            <a:ext uri="{FF2B5EF4-FFF2-40B4-BE49-F238E27FC236}">
              <a16:creationId xmlns:a16="http://schemas.microsoft.com/office/drawing/2014/main" id="{09BF2F2F-84BC-4B86-8A19-7D625F6248C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80" name="Text Box 27">
          <a:extLst>
            <a:ext uri="{FF2B5EF4-FFF2-40B4-BE49-F238E27FC236}">
              <a16:creationId xmlns:a16="http://schemas.microsoft.com/office/drawing/2014/main" id="{7D7CC3D7-6670-4619-BC89-EBF6DAA3269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81" name="Text Box 27">
          <a:extLst>
            <a:ext uri="{FF2B5EF4-FFF2-40B4-BE49-F238E27FC236}">
              <a16:creationId xmlns:a16="http://schemas.microsoft.com/office/drawing/2014/main" id="{25E19CF2-8823-4017-8712-28CAACA1B21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382" name="Text Box 27">
          <a:extLst>
            <a:ext uri="{FF2B5EF4-FFF2-40B4-BE49-F238E27FC236}">
              <a16:creationId xmlns:a16="http://schemas.microsoft.com/office/drawing/2014/main" id="{057C0DA5-FF6D-4798-8056-77263B27EF8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383" name="Text Box 27">
          <a:extLst>
            <a:ext uri="{FF2B5EF4-FFF2-40B4-BE49-F238E27FC236}">
              <a16:creationId xmlns:a16="http://schemas.microsoft.com/office/drawing/2014/main" id="{77A18204-D492-426B-9072-E3E7C0CA36A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84" name="Text Box 27">
          <a:extLst>
            <a:ext uri="{FF2B5EF4-FFF2-40B4-BE49-F238E27FC236}">
              <a16:creationId xmlns:a16="http://schemas.microsoft.com/office/drawing/2014/main" id="{D0799113-F12D-4260-9BB4-4CFC0ABD898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385" name="Text Box 27">
          <a:extLst>
            <a:ext uri="{FF2B5EF4-FFF2-40B4-BE49-F238E27FC236}">
              <a16:creationId xmlns:a16="http://schemas.microsoft.com/office/drawing/2014/main" id="{D0ADC9AB-8852-42D6-9CF1-9010DF7DB1AE}"/>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86" name="Text Box 27">
          <a:extLst>
            <a:ext uri="{FF2B5EF4-FFF2-40B4-BE49-F238E27FC236}">
              <a16:creationId xmlns:a16="http://schemas.microsoft.com/office/drawing/2014/main" id="{A060DE3D-9FFA-48F4-AA78-74DFE0F64AD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87" name="Text Box 27">
          <a:extLst>
            <a:ext uri="{FF2B5EF4-FFF2-40B4-BE49-F238E27FC236}">
              <a16:creationId xmlns:a16="http://schemas.microsoft.com/office/drawing/2014/main" id="{6FB80152-317A-4456-B77E-348E1350A31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88" name="Text Box 27">
          <a:extLst>
            <a:ext uri="{FF2B5EF4-FFF2-40B4-BE49-F238E27FC236}">
              <a16:creationId xmlns:a16="http://schemas.microsoft.com/office/drawing/2014/main" id="{4D450FA6-D931-4BD8-B705-6C708FCEB85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89" name="Text Box 27">
          <a:extLst>
            <a:ext uri="{FF2B5EF4-FFF2-40B4-BE49-F238E27FC236}">
              <a16:creationId xmlns:a16="http://schemas.microsoft.com/office/drawing/2014/main" id="{B58D3F05-C412-4953-8147-68C7BCDD937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90" name="Text Box 27">
          <a:extLst>
            <a:ext uri="{FF2B5EF4-FFF2-40B4-BE49-F238E27FC236}">
              <a16:creationId xmlns:a16="http://schemas.microsoft.com/office/drawing/2014/main" id="{254CF027-C838-4160-B26C-B340AE0F6C9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91" name="Text Box 27">
          <a:extLst>
            <a:ext uri="{FF2B5EF4-FFF2-40B4-BE49-F238E27FC236}">
              <a16:creationId xmlns:a16="http://schemas.microsoft.com/office/drawing/2014/main" id="{76D4E2F8-0C97-4E5B-8FB6-28970DCBF32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92" name="Text Box 27">
          <a:extLst>
            <a:ext uri="{FF2B5EF4-FFF2-40B4-BE49-F238E27FC236}">
              <a16:creationId xmlns:a16="http://schemas.microsoft.com/office/drawing/2014/main" id="{DF80E41A-247D-497F-B2D6-F1FB055928D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393" name="Text Box 27">
          <a:extLst>
            <a:ext uri="{FF2B5EF4-FFF2-40B4-BE49-F238E27FC236}">
              <a16:creationId xmlns:a16="http://schemas.microsoft.com/office/drawing/2014/main" id="{A4227861-FCB1-4C9C-84DC-0718FF12744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394" name="Text Box 27">
          <a:extLst>
            <a:ext uri="{FF2B5EF4-FFF2-40B4-BE49-F238E27FC236}">
              <a16:creationId xmlns:a16="http://schemas.microsoft.com/office/drawing/2014/main" id="{17BF7A8A-143E-4633-9350-F8777C6C745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95" name="Text Box 27">
          <a:extLst>
            <a:ext uri="{FF2B5EF4-FFF2-40B4-BE49-F238E27FC236}">
              <a16:creationId xmlns:a16="http://schemas.microsoft.com/office/drawing/2014/main" id="{920BAA79-D6FC-429B-B8CC-A0533B19130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96" name="Text Box 27">
          <a:extLst>
            <a:ext uri="{FF2B5EF4-FFF2-40B4-BE49-F238E27FC236}">
              <a16:creationId xmlns:a16="http://schemas.microsoft.com/office/drawing/2014/main" id="{C49B813D-663B-4B0C-946D-782EB547963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97" name="Text Box 27">
          <a:extLst>
            <a:ext uri="{FF2B5EF4-FFF2-40B4-BE49-F238E27FC236}">
              <a16:creationId xmlns:a16="http://schemas.microsoft.com/office/drawing/2014/main" id="{4CB7F43F-39B9-460F-AD2A-422F621B7A4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98" name="Text Box 27">
          <a:extLst>
            <a:ext uri="{FF2B5EF4-FFF2-40B4-BE49-F238E27FC236}">
              <a16:creationId xmlns:a16="http://schemas.microsoft.com/office/drawing/2014/main" id="{3C424CD5-2B13-474D-AAF8-75DB4E1AAB9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399" name="Text Box 27">
          <a:extLst>
            <a:ext uri="{FF2B5EF4-FFF2-40B4-BE49-F238E27FC236}">
              <a16:creationId xmlns:a16="http://schemas.microsoft.com/office/drawing/2014/main" id="{221629AA-3E00-4AB8-8E1A-8D2AFD3A4C9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00" name="Text Box 27">
          <a:extLst>
            <a:ext uri="{FF2B5EF4-FFF2-40B4-BE49-F238E27FC236}">
              <a16:creationId xmlns:a16="http://schemas.microsoft.com/office/drawing/2014/main" id="{89EB7BA3-60AD-4BEF-9ACA-438EE0244C6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401" name="Text Box 27">
          <a:extLst>
            <a:ext uri="{FF2B5EF4-FFF2-40B4-BE49-F238E27FC236}">
              <a16:creationId xmlns:a16="http://schemas.microsoft.com/office/drawing/2014/main" id="{468BB7CB-D8E1-4D6A-8FFD-303E93FD983A}"/>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402" name="Text Box 27">
          <a:extLst>
            <a:ext uri="{FF2B5EF4-FFF2-40B4-BE49-F238E27FC236}">
              <a16:creationId xmlns:a16="http://schemas.microsoft.com/office/drawing/2014/main" id="{D7AA45F2-541C-42B8-86F4-0C0F76A01D40}"/>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403" name="Text Box 27">
          <a:extLst>
            <a:ext uri="{FF2B5EF4-FFF2-40B4-BE49-F238E27FC236}">
              <a16:creationId xmlns:a16="http://schemas.microsoft.com/office/drawing/2014/main" id="{8C8A8579-D8EB-4BD7-A90B-EB3992A1E57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404" name="Text Box 27">
          <a:extLst>
            <a:ext uri="{FF2B5EF4-FFF2-40B4-BE49-F238E27FC236}">
              <a16:creationId xmlns:a16="http://schemas.microsoft.com/office/drawing/2014/main" id="{DE93C4EF-AE8D-43E8-9D9E-EA91CA946B6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405" name="Text Box 27">
          <a:extLst>
            <a:ext uri="{FF2B5EF4-FFF2-40B4-BE49-F238E27FC236}">
              <a16:creationId xmlns:a16="http://schemas.microsoft.com/office/drawing/2014/main" id="{7E0A8E88-122F-4091-9B23-B7F2FA67D263}"/>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406" name="Text Box 27">
          <a:extLst>
            <a:ext uri="{FF2B5EF4-FFF2-40B4-BE49-F238E27FC236}">
              <a16:creationId xmlns:a16="http://schemas.microsoft.com/office/drawing/2014/main" id="{4203370B-AC6A-45B8-A1D1-960D96D1FB1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407" name="Text Box 27">
          <a:extLst>
            <a:ext uri="{FF2B5EF4-FFF2-40B4-BE49-F238E27FC236}">
              <a16:creationId xmlns:a16="http://schemas.microsoft.com/office/drawing/2014/main" id="{F6BFCFA4-E1FD-4D1E-B61A-E18F6A21F98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08" name="Text Box 27">
          <a:extLst>
            <a:ext uri="{FF2B5EF4-FFF2-40B4-BE49-F238E27FC236}">
              <a16:creationId xmlns:a16="http://schemas.microsoft.com/office/drawing/2014/main" id="{8484C951-A7CB-46CC-9F96-13DDFABC751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09" name="Text Box 27">
          <a:extLst>
            <a:ext uri="{FF2B5EF4-FFF2-40B4-BE49-F238E27FC236}">
              <a16:creationId xmlns:a16="http://schemas.microsoft.com/office/drawing/2014/main" id="{1DCA01A3-A2DD-4D49-A112-28E3681822C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10" name="Text Box 27">
          <a:extLst>
            <a:ext uri="{FF2B5EF4-FFF2-40B4-BE49-F238E27FC236}">
              <a16:creationId xmlns:a16="http://schemas.microsoft.com/office/drawing/2014/main" id="{F01EF476-F985-42A3-8612-AF36A091302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11" name="Text Box 27">
          <a:extLst>
            <a:ext uri="{FF2B5EF4-FFF2-40B4-BE49-F238E27FC236}">
              <a16:creationId xmlns:a16="http://schemas.microsoft.com/office/drawing/2014/main" id="{45451E2B-BAC4-465B-A628-83BEE25F471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12" name="Text Box 27">
          <a:extLst>
            <a:ext uri="{FF2B5EF4-FFF2-40B4-BE49-F238E27FC236}">
              <a16:creationId xmlns:a16="http://schemas.microsoft.com/office/drawing/2014/main" id="{EF6C7E1E-8D2E-45BD-B78A-A09FE2730A8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13" name="Text Box 27">
          <a:extLst>
            <a:ext uri="{FF2B5EF4-FFF2-40B4-BE49-F238E27FC236}">
              <a16:creationId xmlns:a16="http://schemas.microsoft.com/office/drawing/2014/main" id="{E3E1C98F-CF14-4F09-AC0A-762D3BEF901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14" name="Text Box 27">
          <a:extLst>
            <a:ext uri="{FF2B5EF4-FFF2-40B4-BE49-F238E27FC236}">
              <a16:creationId xmlns:a16="http://schemas.microsoft.com/office/drawing/2014/main" id="{46890B6D-D602-4677-91F4-E32FEC11DD1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15" name="Text Box 27">
          <a:extLst>
            <a:ext uri="{FF2B5EF4-FFF2-40B4-BE49-F238E27FC236}">
              <a16:creationId xmlns:a16="http://schemas.microsoft.com/office/drawing/2014/main" id="{D6ED128B-A42D-40F4-8768-20ED1DE29A7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416" name="Text Box 27">
          <a:extLst>
            <a:ext uri="{FF2B5EF4-FFF2-40B4-BE49-F238E27FC236}">
              <a16:creationId xmlns:a16="http://schemas.microsoft.com/office/drawing/2014/main" id="{87A83740-91F5-41FC-9FB4-913F84EB580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417" name="Text Box 27">
          <a:extLst>
            <a:ext uri="{FF2B5EF4-FFF2-40B4-BE49-F238E27FC236}">
              <a16:creationId xmlns:a16="http://schemas.microsoft.com/office/drawing/2014/main" id="{2EA9C6D7-0D72-4AFB-AED4-0BA0C4448C86}"/>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18" name="Text Box 27">
          <a:extLst>
            <a:ext uri="{FF2B5EF4-FFF2-40B4-BE49-F238E27FC236}">
              <a16:creationId xmlns:a16="http://schemas.microsoft.com/office/drawing/2014/main" id="{9C0CB1FA-C501-4C22-81A6-63568AB5442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19" name="Text Box 27">
          <a:extLst>
            <a:ext uri="{FF2B5EF4-FFF2-40B4-BE49-F238E27FC236}">
              <a16:creationId xmlns:a16="http://schemas.microsoft.com/office/drawing/2014/main" id="{A43CD87A-111E-4947-8679-683552AC96A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20" name="Text Box 27">
          <a:extLst>
            <a:ext uri="{FF2B5EF4-FFF2-40B4-BE49-F238E27FC236}">
              <a16:creationId xmlns:a16="http://schemas.microsoft.com/office/drawing/2014/main" id="{F50A9F56-9991-45E3-A127-442FEAA6326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21" name="Text Box 27">
          <a:extLst>
            <a:ext uri="{FF2B5EF4-FFF2-40B4-BE49-F238E27FC236}">
              <a16:creationId xmlns:a16="http://schemas.microsoft.com/office/drawing/2014/main" id="{5B3EFD42-D2CD-434B-85A2-4F3892C07B3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422" name="Text Box 27">
          <a:extLst>
            <a:ext uri="{FF2B5EF4-FFF2-40B4-BE49-F238E27FC236}">
              <a16:creationId xmlns:a16="http://schemas.microsoft.com/office/drawing/2014/main" id="{14641570-E4AE-4812-8AE1-5A1C1C96B6E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23" name="Text Box 27">
          <a:extLst>
            <a:ext uri="{FF2B5EF4-FFF2-40B4-BE49-F238E27FC236}">
              <a16:creationId xmlns:a16="http://schemas.microsoft.com/office/drawing/2014/main" id="{73DA4BD2-CEFE-43BA-AFD0-412F01FFA1F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424" name="Text Box 27">
          <a:extLst>
            <a:ext uri="{FF2B5EF4-FFF2-40B4-BE49-F238E27FC236}">
              <a16:creationId xmlns:a16="http://schemas.microsoft.com/office/drawing/2014/main" id="{E0E10860-E02C-46B5-944E-EE1B8E390DB7}"/>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25" name="Text Box 27">
          <a:extLst>
            <a:ext uri="{FF2B5EF4-FFF2-40B4-BE49-F238E27FC236}">
              <a16:creationId xmlns:a16="http://schemas.microsoft.com/office/drawing/2014/main" id="{0699B9CA-6A83-462A-A54A-D9F4FFF0A95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26" name="Text Box 27">
          <a:extLst>
            <a:ext uri="{FF2B5EF4-FFF2-40B4-BE49-F238E27FC236}">
              <a16:creationId xmlns:a16="http://schemas.microsoft.com/office/drawing/2014/main" id="{0B826A30-5C6E-4FCC-9ED9-68808F67045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27" name="Text Box 27">
          <a:extLst>
            <a:ext uri="{FF2B5EF4-FFF2-40B4-BE49-F238E27FC236}">
              <a16:creationId xmlns:a16="http://schemas.microsoft.com/office/drawing/2014/main" id="{615E59A9-EE87-446A-8C2B-FED3A4E9168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28" name="Text Box 27">
          <a:extLst>
            <a:ext uri="{FF2B5EF4-FFF2-40B4-BE49-F238E27FC236}">
              <a16:creationId xmlns:a16="http://schemas.microsoft.com/office/drawing/2014/main" id="{1F6C2E9F-EAAB-4965-BA79-77898FEF3ED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29" name="Text Box 27">
          <a:extLst>
            <a:ext uri="{FF2B5EF4-FFF2-40B4-BE49-F238E27FC236}">
              <a16:creationId xmlns:a16="http://schemas.microsoft.com/office/drawing/2014/main" id="{0C1C88F1-27A3-40BB-B70D-4322D2B6C0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30" name="Text Box 27">
          <a:extLst>
            <a:ext uri="{FF2B5EF4-FFF2-40B4-BE49-F238E27FC236}">
              <a16:creationId xmlns:a16="http://schemas.microsoft.com/office/drawing/2014/main" id="{F4FD8D0D-FE94-4C3D-A47B-1D04E87DC5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31" name="Text Box 27">
          <a:extLst>
            <a:ext uri="{FF2B5EF4-FFF2-40B4-BE49-F238E27FC236}">
              <a16:creationId xmlns:a16="http://schemas.microsoft.com/office/drawing/2014/main" id="{84BF24E0-377D-4E61-AD13-6BE25C5F1E5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32" name="Text Box 27">
          <a:extLst>
            <a:ext uri="{FF2B5EF4-FFF2-40B4-BE49-F238E27FC236}">
              <a16:creationId xmlns:a16="http://schemas.microsoft.com/office/drawing/2014/main" id="{817CCA3B-D94B-4EA5-A23B-A117F49F8F3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433" name="Text Box 27">
          <a:extLst>
            <a:ext uri="{FF2B5EF4-FFF2-40B4-BE49-F238E27FC236}">
              <a16:creationId xmlns:a16="http://schemas.microsoft.com/office/drawing/2014/main" id="{E241F966-0F64-4B71-9818-563D4A37B75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34" name="Text Box 27">
          <a:extLst>
            <a:ext uri="{FF2B5EF4-FFF2-40B4-BE49-F238E27FC236}">
              <a16:creationId xmlns:a16="http://schemas.microsoft.com/office/drawing/2014/main" id="{4082AE2A-EEF4-421A-B113-7AF06AC0C12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35" name="Text Box 27">
          <a:extLst>
            <a:ext uri="{FF2B5EF4-FFF2-40B4-BE49-F238E27FC236}">
              <a16:creationId xmlns:a16="http://schemas.microsoft.com/office/drawing/2014/main" id="{E2BE5F0D-54E5-445F-A00F-499514571AF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36" name="Text Box 27">
          <a:extLst>
            <a:ext uri="{FF2B5EF4-FFF2-40B4-BE49-F238E27FC236}">
              <a16:creationId xmlns:a16="http://schemas.microsoft.com/office/drawing/2014/main" id="{01912556-B141-4E47-89E2-35F863D413C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37" name="Text Box 27">
          <a:extLst>
            <a:ext uri="{FF2B5EF4-FFF2-40B4-BE49-F238E27FC236}">
              <a16:creationId xmlns:a16="http://schemas.microsoft.com/office/drawing/2014/main" id="{F3E8023A-61F1-4B1F-9584-48D034CD659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38" name="Text Box 27">
          <a:extLst>
            <a:ext uri="{FF2B5EF4-FFF2-40B4-BE49-F238E27FC236}">
              <a16:creationId xmlns:a16="http://schemas.microsoft.com/office/drawing/2014/main" id="{715C6646-60CD-4563-84BC-341CA9F82B1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39" name="Text Box 27">
          <a:extLst>
            <a:ext uri="{FF2B5EF4-FFF2-40B4-BE49-F238E27FC236}">
              <a16:creationId xmlns:a16="http://schemas.microsoft.com/office/drawing/2014/main" id="{6421AAFE-63A8-4D82-9001-994747C8E4B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440" name="Text Box 27">
          <a:extLst>
            <a:ext uri="{FF2B5EF4-FFF2-40B4-BE49-F238E27FC236}">
              <a16:creationId xmlns:a16="http://schemas.microsoft.com/office/drawing/2014/main" id="{243DAEAA-7E48-4F7A-ADBC-15E1C67EAE69}"/>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441" name="Text Box 27">
          <a:extLst>
            <a:ext uri="{FF2B5EF4-FFF2-40B4-BE49-F238E27FC236}">
              <a16:creationId xmlns:a16="http://schemas.microsoft.com/office/drawing/2014/main" id="{2E019BE8-4069-4208-8097-B83AC87203DF}"/>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442" name="Text Box 27">
          <a:extLst>
            <a:ext uri="{FF2B5EF4-FFF2-40B4-BE49-F238E27FC236}">
              <a16:creationId xmlns:a16="http://schemas.microsoft.com/office/drawing/2014/main" id="{51C4DB3A-05ED-408A-8ADF-AF9CB5CD2D45}"/>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443" name="Text Box 27">
          <a:extLst>
            <a:ext uri="{FF2B5EF4-FFF2-40B4-BE49-F238E27FC236}">
              <a16:creationId xmlns:a16="http://schemas.microsoft.com/office/drawing/2014/main" id="{1AD16387-636C-4039-9494-30B377D1F3EB}"/>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44" name="Text Box 27">
          <a:extLst>
            <a:ext uri="{FF2B5EF4-FFF2-40B4-BE49-F238E27FC236}">
              <a16:creationId xmlns:a16="http://schemas.microsoft.com/office/drawing/2014/main" id="{8426F55D-4BAD-476D-B6B7-52CABFDB3E0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45" name="Text Box 27">
          <a:extLst>
            <a:ext uri="{FF2B5EF4-FFF2-40B4-BE49-F238E27FC236}">
              <a16:creationId xmlns:a16="http://schemas.microsoft.com/office/drawing/2014/main" id="{96567CE8-3B92-450B-B68F-8748A97D3CE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46" name="Text Box 27">
          <a:extLst>
            <a:ext uri="{FF2B5EF4-FFF2-40B4-BE49-F238E27FC236}">
              <a16:creationId xmlns:a16="http://schemas.microsoft.com/office/drawing/2014/main" id="{8DCD7E51-34D0-43A3-8E16-C72FA99283D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47" name="Text Box 27">
          <a:extLst>
            <a:ext uri="{FF2B5EF4-FFF2-40B4-BE49-F238E27FC236}">
              <a16:creationId xmlns:a16="http://schemas.microsoft.com/office/drawing/2014/main" id="{36AE9AE4-9E29-4F8D-9BA6-9C276AAE7D6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48" name="Text Box 27">
          <a:extLst>
            <a:ext uri="{FF2B5EF4-FFF2-40B4-BE49-F238E27FC236}">
              <a16:creationId xmlns:a16="http://schemas.microsoft.com/office/drawing/2014/main" id="{EBBF8B67-C5FB-41C0-97A3-56424CE8243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49" name="Text Box 27">
          <a:extLst>
            <a:ext uri="{FF2B5EF4-FFF2-40B4-BE49-F238E27FC236}">
              <a16:creationId xmlns:a16="http://schemas.microsoft.com/office/drawing/2014/main" id="{6800FE54-9612-4A38-9395-B21CC8B120A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450" name="Text Box 27">
          <a:extLst>
            <a:ext uri="{FF2B5EF4-FFF2-40B4-BE49-F238E27FC236}">
              <a16:creationId xmlns:a16="http://schemas.microsoft.com/office/drawing/2014/main" id="{903F2389-3BDA-4EE2-9955-8D57B9D9A2D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451" name="Text Box 27">
          <a:extLst>
            <a:ext uri="{FF2B5EF4-FFF2-40B4-BE49-F238E27FC236}">
              <a16:creationId xmlns:a16="http://schemas.microsoft.com/office/drawing/2014/main" id="{FFB52F7C-D105-4796-AFA8-0E2D74645B1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52" name="Text Box 27">
          <a:extLst>
            <a:ext uri="{FF2B5EF4-FFF2-40B4-BE49-F238E27FC236}">
              <a16:creationId xmlns:a16="http://schemas.microsoft.com/office/drawing/2014/main" id="{3D953DC2-2004-4568-879B-AC8427D32C2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53" name="Text Box 27">
          <a:extLst>
            <a:ext uri="{FF2B5EF4-FFF2-40B4-BE49-F238E27FC236}">
              <a16:creationId xmlns:a16="http://schemas.microsoft.com/office/drawing/2014/main" id="{FE100558-C50A-44FE-B5FA-32F9154FD98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54" name="Text Box 27">
          <a:extLst>
            <a:ext uri="{FF2B5EF4-FFF2-40B4-BE49-F238E27FC236}">
              <a16:creationId xmlns:a16="http://schemas.microsoft.com/office/drawing/2014/main" id="{CC7F7026-E263-4374-A3F3-C0790A3BA3A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55" name="Text Box 27">
          <a:extLst>
            <a:ext uri="{FF2B5EF4-FFF2-40B4-BE49-F238E27FC236}">
              <a16:creationId xmlns:a16="http://schemas.microsoft.com/office/drawing/2014/main" id="{8A0BF940-BC10-40C9-B3FA-4D3CAE6EF7B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456" name="Text Box 27">
          <a:extLst>
            <a:ext uri="{FF2B5EF4-FFF2-40B4-BE49-F238E27FC236}">
              <a16:creationId xmlns:a16="http://schemas.microsoft.com/office/drawing/2014/main" id="{6808C7FA-EF59-4739-8035-447CB8D36812}"/>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57" name="Text Box 27">
          <a:extLst>
            <a:ext uri="{FF2B5EF4-FFF2-40B4-BE49-F238E27FC236}">
              <a16:creationId xmlns:a16="http://schemas.microsoft.com/office/drawing/2014/main" id="{EAB06A51-7FE9-48B2-BAA1-1E779C65139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458" name="Text Box 27">
          <a:extLst>
            <a:ext uri="{FF2B5EF4-FFF2-40B4-BE49-F238E27FC236}">
              <a16:creationId xmlns:a16="http://schemas.microsoft.com/office/drawing/2014/main" id="{18779494-AE4F-4232-979D-18218226F903}"/>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59" name="Text Box 27">
          <a:extLst>
            <a:ext uri="{FF2B5EF4-FFF2-40B4-BE49-F238E27FC236}">
              <a16:creationId xmlns:a16="http://schemas.microsoft.com/office/drawing/2014/main" id="{8F1392A5-B16B-449F-93AB-FC5B54A9C4A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60" name="Text Box 27">
          <a:extLst>
            <a:ext uri="{FF2B5EF4-FFF2-40B4-BE49-F238E27FC236}">
              <a16:creationId xmlns:a16="http://schemas.microsoft.com/office/drawing/2014/main" id="{94910247-5310-4A32-A8C9-C50F44E2850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61" name="Text Box 27">
          <a:extLst>
            <a:ext uri="{FF2B5EF4-FFF2-40B4-BE49-F238E27FC236}">
              <a16:creationId xmlns:a16="http://schemas.microsoft.com/office/drawing/2014/main" id="{74950613-E155-4C9B-A130-9851453A8A0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62" name="Text Box 27">
          <a:extLst>
            <a:ext uri="{FF2B5EF4-FFF2-40B4-BE49-F238E27FC236}">
              <a16:creationId xmlns:a16="http://schemas.microsoft.com/office/drawing/2014/main" id="{CF41D3FF-A1FF-487B-B50B-0386EA306E6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63" name="Text Box 27">
          <a:extLst>
            <a:ext uri="{FF2B5EF4-FFF2-40B4-BE49-F238E27FC236}">
              <a16:creationId xmlns:a16="http://schemas.microsoft.com/office/drawing/2014/main" id="{FBE75D96-0975-46B0-93B7-3323B2BDC47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64" name="Text Box 27">
          <a:extLst>
            <a:ext uri="{FF2B5EF4-FFF2-40B4-BE49-F238E27FC236}">
              <a16:creationId xmlns:a16="http://schemas.microsoft.com/office/drawing/2014/main" id="{1527017B-6605-49C5-9C2E-B94B8DB2F45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65" name="Text Box 27">
          <a:extLst>
            <a:ext uri="{FF2B5EF4-FFF2-40B4-BE49-F238E27FC236}">
              <a16:creationId xmlns:a16="http://schemas.microsoft.com/office/drawing/2014/main" id="{C77904AC-087A-4FF1-917B-B294724B1C7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66" name="Text Box 27">
          <a:extLst>
            <a:ext uri="{FF2B5EF4-FFF2-40B4-BE49-F238E27FC236}">
              <a16:creationId xmlns:a16="http://schemas.microsoft.com/office/drawing/2014/main" id="{7F6C695D-E423-4282-B383-7A70C4C574D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467" name="Text Box 27">
          <a:extLst>
            <a:ext uri="{FF2B5EF4-FFF2-40B4-BE49-F238E27FC236}">
              <a16:creationId xmlns:a16="http://schemas.microsoft.com/office/drawing/2014/main" id="{595E312F-E5A2-431F-B336-3AD0B010995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68" name="Text Box 27">
          <a:extLst>
            <a:ext uri="{FF2B5EF4-FFF2-40B4-BE49-F238E27FC236}">
              <a16:creationId xmlns:a16="http://schemas.microsoft.com/office/drawing/2014/main" id="{DB5A2040-7A8B-4FBA-8FFD-D84076AB7B5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69" name="Text Box 27">
          <a:extLst>
            <a:ext uri="{FF2B5EF4-FFF2-40B4-BE49-F238E27FC236}">
              <a16:creationId xmlns:a16="http://schemas.microsoft.com/office/drawing/2014/main" id="{1C8D3A49-00B9-42F1-8F15-94FACFC300F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70" name="Text Box 27">
          <a:extLst>
            <a:ext uri="{FF2B5EF4-FFF2-40B4-BE49-F238E27FC236}">
              <a16:creationId xmlns:a16="http://schemas.microsoft.com/office/drawing/2014/main" id="{B4BD9AD7-B97A-4868-8D77-2632ADE6B12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71" name="Text Box 27">
          <a:extLst>
            <a:ext uri="{FF2B5EF4-FFF2-40B4-BE49-F238E27FC236}">
              <a16:creationId xmlns:a16="http://schemas.microsoft.com/office/drawing/2014/main" id="{8360FBB7-53CF-4C2F-8912-E911EA89789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72" name="Text Box 27">
          <a:extLst>
            <a:ext uri="{FF2B5EF4-FFF2-40B4-BE49-F238E27FC236}">
              <a16:creationId xmlns:a16="http://schemas.microsoft.com/office/drawing/2014/main" id="{B4EE8165-8015-4BF5-996B-617CFFBCCE1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73" name="Text Box 27">
          <a:extLst>
            <a:ext uri="{FF2B5EF4-FFF2-40B4-BE49-F238E27FC236}">
              <a16:creationId xmlns:a16="http://schemas.microsoft.com/office/drawing/2014/main" id="{39E8758E-251A-440D-9EBB-F95E04D8247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474" name="Text Box 27">
          <a:extLst>
            <a:ext uri="{FF2B5EF4-FFF2-40B4-BE49-F238E27FC236}">
              <a16:creationId xmlns:a16="http://schemas.microsoft.com/office/drawing/2014/main" id="{5ED70776-DCD3-4C76-8DCA-43D2B21CCC2F}"/>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475" name="Text Box 27">
          <a:extLst>
            <a:ext uri="{FF2B5EF4-FFF2-40B4-BE49-F238E27FC236}">
              <a16:creationId xmlns:a16="http://schemas.microsoft.com/office/drawing/2014/main" id="{0BA47894-27E0-4D4C-921C-B61A486097F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476" name="Text Box 27">
          <a:extLst>
            <a:ext uri="{FF2B5EF4-FFF2-40B4-BE49-F238E27FC236}">
              <a16:creationId xmlns:a16="http://schemas.microsoft.com/office/drawing/2014/main" id="{E9749602-8603-4100-862D-F581A011186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477" name="Text Box 27">
          <a:extLst>
            <a:ext uri="{FF2B5EF4-FFF2-40B4-BE49-F238E27FC236}">
              <a16:creationId xmlns:a16="http://schemas.microsoft.com/office/drawing/2014/main" id="{0A4E6041-EEC5-4E73-8E33-BCADF377438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478" name="Text Box 27">
          <a:extLst>
            <a:ext uri="{FF2B5EF4-FFF2-40B4-BE49-F238E27FC236}">
              <a16:creationId xmlns:a16="http://schemas.microsoft.com/office/drawing/2014/main" id="{20FBBA28-58AF-4032-85C4-E7414914FE07}"/>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479" name="Text Box 27">
          <a:extLst>
            <a:ext uri="{FF2B5EF4-FFF2-40B4-BE49-F238E27FC236}">
              <a16:creationId xmlns:a16="http://schemas.microsoft.com/office/drawing/2014/main" id="{CD384FD4-0941-4EEA-9A25-1D96A7C8819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480" name="Text Box 27">
          <a:extLst>
            <a:ext uri="{FF2B5EF4-FFF2-40B4-BE49-F238E27FC236}">
              <a16:creationId xmlns:a16="http://schemas.microsoft.com/office/drawing/2014/main" id="{5B22B8F4-DB0D-49C9-A27E-8F1083BAEFF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81" name="Text Box 27">
          <a:extLst>
            <a:ext uri="{FF2B5EF4-FFF2-40B4-BE49-F238E27FC236}">
              <a16:creationId xmlns:a16="http://schemas.microsoft.com/office/drawing/2014/main" id="{BE9C464A-F188-4EF6-9554-FD3285E7C5A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82" name="Text Box 27">
          <a:extLst>
            <a:ext uri="{FF2B5EF4-FFF2-40B4-BE49-F238E27FC236}">
              <a16:creationId xmlns:a16="http://schemas.microsoft.com/office/drawing/2014/main" id="{1D4FF260-9E8D-49BC-9125-C25B1E7DB6B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83" name="Text Box 27">
          <a:extLst>
            <a:ext uri="{FF2B5EF4-FFF2-40B4-BE49-F238E27FC236}">
              <a16:creationId xmlns:a16="http://schemas.microsoft.com/office/drawing/2014/main" id="{310D9008-6DBF-49EA-BDCE-DF44BDC7AB7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84" name="Text Box 27">
          <a:extLst>
            <a:ext uri="{FF2B5EF4-FFF2-40B4-BE49-F238E27FC236}">
              <a16:creationId xmlns:a16="http://schemas.microsoft.com/office/drawing/2014/main" id="{4D2836DF-AC1F-4ABF-8ACD-2478F68B91E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85" name="Text Box 27">
          <a:extLst>
            <a:ext uri="{FF2B5EF4-FFF2-40B4-BE49-F238E27FC236}">
              <a16:creationId xmlns:a16="http://schemas.microsoft.com/office/drawing/2014/main" id="{AF42B2E8-9A9A-4658-8C17-98C057C3AEE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86" name="Text Box 27">
          <a:extLst>
            <a:ext uri="{FF2B5EF4-FFF2-40B4-BE49-F238E27FC236}">
              <a16:creationId xmlns:a16="http://schemas.microsoft.com/office/drawing/2014/main" id="{17A0FCBE-F916-4084-B5C4-8DDEBBF8476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87" name="Text Box 27">
          <a:extLst>
            <a:ext uri="{FF2B5EF4-FFF2-40B4-BE49-F238E27FC236}">
              <a16:creationId xmlns:a16="http://schemas.microsoft.com/office/drawing/2014/main" id="{F41C9F75-6419-48A2-ACA9-440B76A3337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88" name="Text Box 27">
          <a:extLst>
            <a:ext uri="{FF2B5EF4-FFF2-40B4-BE49-F238E27FC236}">
              <a16:creationId xmlns:a16="http://schemas.microsoft.com/office/drawing/2014/main" id="{22C25200-3E7A-47C4-B3F8-9A5651C5FEB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489" name="Text Box 27">
          <a:extLst>
            <a:ext uri="{FF2B5EF4-FFF2-40B4-BE49-F238E27FC236}">
              <a16:creationId xmlns:a16="http://schemas.microsoft.com/office/drawing/2014/main" id="{3D124982-0A60-474D-B973-CC27FB7B879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490" name="Text Box 27">
          <a:extLst>
            <a:ext uri="{FF2B5EF4-FFF2-40B4-BE49-F238E27FC236}">
              <a16:creationId xmlns:a16="http://schemas.microsoft.com/office/drawing/2014/main" id="{982BD374-EC22-4364-9E18-2250B04CEED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91" name="Text Box 27">
          <a:extLst>
            <a:ext uri="{FF2B5EF4-FFF2-40B4-BE49-F238E27FC236}">
              <a16:creationId xmlns:a16="http://schemas.microsoft.com/office/drawing/2014/main" id="{0F9359E9-DA61-47C7-AB0E-9BED04F67A2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92" name="Text Box 27">
          <a:extLst>
            <a:ext uri="{FF2B5EF4-FFF2-40B4-BE49-F238E27FC236}">
              <a16:creationId xmlns:a16="http://schemas.microsoft.com/office/drawing/2014/main" id="{1D7555AE-39F5-458F-AF98-320F7218088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93" name="Text Box 27">
          <a:extLst>
            <a:ext uri="{FF2B5EF4-FFF2-40B4-BE49-F238E27FC236}">
              <a16:creationId xmlns:a16="http://schemas.microsoft.com/office/drawing/2014/main" id="{AC0E7777-8009-4B18-9826-E7103DEBF8A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494" name="Text Box 27">
          <a:extLst>
            <a:ext uri="{FF2B5EF4-FFF2-40B4-BE49-F238E27FC236}">
              <a16:creationId xmlns:a16="http://schemas.microsoft.com/office/drawing/2014/main" id="{AE7465BD-32BC-4739-9B1A-408F3E3EA43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495" name="Text Box 27">
          <a:extLst>
            <a:ext uri="{FF2B5EF4-FFF2-40B4-BE49-F238E27FC236}">
              <a16:creationId xmlns:a16="http://schemas.microsoft.com/office/drawing/2014/main" id="{A35AC9FA-851C-46CC-ACD0-8591B33D5E2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96" name="Text Box 27">
          <a:extLst>
            <a:ext uri="{FF2B5EF4-FFF2-40B4-BE49-F238E27FC236}">
              <a16:creationId xmlns:a16="http://schemas.microsoft.com/office/drawing/2014/main" id="{E52AFEED-7619-4407-BA99-C742B6B05A5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497" name="Text Box 27">
          <a:extLst>
            <a:ext uri="{FF2B5EF4-FFF2-40B4-BE49-F238E27FC236}">
              <a16:creationId xmlns:a16="http://schemas.microsoft.com/office/drawing/2014/main" id="{4E3A5846-7058-4795-A84A-2EBCF274C777}"/>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498" name="Text Box 27">
          <a:extLst>
            <a:ext uri="{FF2B5EF4-FFF2-40B4-BE49-F238E27FC236}">
              <a16:creationId xmlns:a16="http://schemas.microsoft.com/office/drawing/2014/main" id="{7D6590D5-8317-4EA7-BAA5-30234647530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499" name="Text Box 27">
          <a:extLst>
            <a:ext uri="{FF2B5EF4-FFF2-40B4-BE49-F238E27FC236}">
              <a16:creationId xmlns:a16="http://schemas.microsoft.com/office/drawing/2014/main" id="{A672C3CB-5DD2-4E01-B962-8EAEA8720F3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00" name="Text Box 27">
          <a:extLst>
            <a:ext uri="{FF2B5EF4-FFF2-40B4-BE49-F238E27FC236}">
              <a16:creationId xmlns:a16="http://schemas.microsoft.com/office/drawing/2014/main" id="{86FCAC64-2AEB-42C3-A377-FB7BF10DC1B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01" name="Text Box 27">
          <a:extLst>
            <a:ext uri="{FF2B5EF4-FFF2-40B4-BE49-F238E27FC236}">
              <a16:creationId xmlns:a16="http://schemas.microsoft.com/office/drawing/2014/main" id="{49AFE8D7-BBEB-40AC-9B60-0F734BE433F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02" name="Text Box 27">
          <a:extLst>
            <a:ext uri="{FF2B5EF4-FFF2-40B4-BE49-F238E27FC236}">
              <a16:creationId xmlns:a16="http://schemas.microsoft.com/office/drawing/2014/main" id="{EE02D908-E7FD-4895-B462-8573746A9B4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03" name="Text Box 27">
          <a:extLst>
            <a:ext uri="{FF2B5EF4-FFF2-40B4-BE49-F238E27FC236}">
              <a16:creationId xmlns:a16="http://schemas.microsoft.com/office/drawing/2014/main" id="{77CA23EF-D1DA-4B41-B2F9-1BE51910198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04" name="Text Box 27">
          <a:extLst>
            <a:ext uri="{FF2B5EF4-FFF2-40B4-BE49-F238E27FC236}">
              <a16:creationId xmlns:a16="http://schemas.microsoft.com/office/drawing/2014/main" id="{2A9E1CE0-89FB-4FF5-A3D4-C18B2CC746E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05" name="Text Box 27">
          <a:extLst>
            <a:ext uri="{FF2B5EF4-FFF2-40B4-BE49-F238E27FC236}">
              <a16:creationId xmlns:a16="http://schemas.microsoft.com/office/drawing/2014/main" id="{212665B6-830F-4D93-BB22-F1189B3F5C8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506" name="Text Box 27">
          <a:extLst>
            <a:ext uri="{FF2B5EF4-FFF2-40B4-BE49-F238E27FC236}">
              <a16:creationId xmlns:a16="http://schemas.microsoft.com/office/drawing/2014/main" id="{A6336C47-C4C2-4EBF-BD1B-325E3DCAC4EC}"/>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07" name="Text Box 27">
          <a:extLst>
            <a:ext uri="{FF2B5EF4-FFF2-40B4-BE49-F238E27FC236}">
              <a16:creationId xmlns:a16="http://schemas.microsoft.com/office/drawing/2014/main" id="{05AB6F3D-E30B-47FE-818D-A01F67D740E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08" name="Text Box 27">
          <a:extLst>
            <a:ext uri="{FF2B5EF4-FFF2-40B4-BE49-F238E27FC236}">
              <a16:creationId xmlns:a16="http://schemas.microsoft.com/office/drawing/2014/main" id="{547D7AE2-CF8D-4A43-A41D-FE059144235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09" name="Text Box 27">
          <a:extLst>
            <a:ext uri="{FF2B5EF4-FFF2-40B4-BE49-F238E27FC236}">
              <a16:creationId xmlns:a16="http://schemas.microsoft.com/office/drawing/2014/main" id="{E3540D6E-ECBA-4AB2-AE26-72FAFDBEBAC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10" name="Text Box 27">
          <a:extLst>
            <a:ext uri="{FF2B5EF4-FFF2-40B4-BE49-F238E27FC236}">
              <a16:creationId xmlns:a16="http://schemas.microsoft.com/office/drawing/2014/main" id="{7744EAE5-0F70-4EE9-A011-5CEBDAE31F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11" name="Text Box 27">
          <a:extLst>
            <a:ext uri="{FF2B5EF4-FFF2-40B4-BE49-F238E27FC236}">
              <a16:creationId xmlns:a16="http://schemas.microsoft.com/office/drawing/2014/main" id="{DA269FDE-A513-4CD5-A4E2-3EB90F7C232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12" name="Text Box 27">
          <a:extLst>
            <a:ext uri="{FF2B5EF4-FFF2-40B4-BE49-F238E27FC236}">
              <a16:creationId xmlns:a16="http://schemas.microsoft.com/office/drawing/2014/main" id="{57400562-1A93-4FF8-A225-56B1C65BF08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513" name="Text Box 27">
          <a:extLst>
            <a:ext uri="{FF2B5EF4-FFF2-40B4-BE49-F238E27FC236}">
              <a16:creationId xmlns:a16="http://schemas.microsoft.com/office/drawing/2014/main" id="{F35DDED1-616B-4E74-B675-6FD333F80D39}"/>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514" name="Text Box 27">
          <a:extLst>
            <a:ext uri="{FF2B5EF4-FFF2-40B4-BE49-F238E27FC236}">
              <a16:creationId xmlns:a16="http://schemas.microsoft.com/office/drawing/2014/main" id="{F38B3221-57B1-4DBF-AD12-96FBADC77B7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515" name="Text Box 27">
          <a:extLst>
            <a:ext uri="{FF2B5EF4-FFF2-40B4-BE49-F238E27FC236}">
              <a16:creationId xmlns:a16="http://schemas.microsoft.com/office/drawing/2014/main" id="{A6CFC01F-7E26-4525-A153-69CE7557681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516" name="Text Box 27">
          <a:extLst>
            <a:ext uri="{FF2B5EF4-FFF2-40B4-BE49-F238E27FC236}">
              <a16:creationId xmlns:a16="http://schemas.microsoft.com/office/drawing/2014/main" id="{424D6B09-0714-4B80-AD1F-AABCADA0DEC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17" name="Text Box 27">
          <a:extLst>
            <a:ext uri="{FF2B5EF4-FFF2-40B4-BE49-F238E27FC236}">
              <a16:creationId xmlns:a16="http://schemas.microsoft.com/office/drawing/2014/main" id="{622FF474-C1CA-41F2-AC52-BCD680340F9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18" name="Text Box 27">
          <a:extLst>
            <a:ext uri="{FF2B5EF4-FFF2-40B4-BE49-F238E27FC236}">
              <a16:creationId xmlns:a16="http://schemas.microsoft.com/office/drawing/2014/main" id="{A43E2C0C-1631-4BFF-A797-7F1829BCFD2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19" name="Text Box 27">
          <a:extLst>
            <a:ext uri="{FF2B5EF4-FFF2-40B4-BE49-F238E27FC236}">
              <a16:creationId xmlns:a16="http://schemas.microsoft.com/office/drawing/2014/main" id="{F0A06817-D6C6-4694-B392-292ECF3166D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20" name="Text Box 27">
          <a:extLst>
            <a:ext uri="{FF2B5EF4-FFF2-40B4-BE49-F238E27FC236}">
              <a16:creationId xmlns:a16="http://schemas.microsoft.com/office/drawing/2014/main" id="{DEC1E5B9-F96B-425D-AA0D-1F91E1F5402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21" name="Text Box 27">
          <a:extLst>
            <a:ext uri="{FF2B5EF4-FFF2-40B4-BE49-F238E27FC236}">
              <a16:creationId xmlns:a16="http://schemas.microsoft.com/office/drawing/2014/main" id="{B07A274B-2226-48DB-9FCB-CB89D791F36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22" name="Text Box 27">
          <a:extLst>
            <a:ext uri="{FF2B5EF4-FFF2-40B4-BE49-F238E27FC236}">
              <a16:creationId xmlns:a16="http://schemas.microsoft.com/office/drawing/2014/main" id="{69B901E1-BA05-475C-87A3-AE85A01308C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523" name="Text Box 27">
          <a:extLst>
            <a:ext uri="{FF2B5EF4-FFF2-40B4-BE49-F238E27FC236}">
              <a16:creationId xmlns:a16="http://schemas.microsoft.com/office/drawing/2014/main" id="{11F16260-E756-48C8-BAB2-BAD80EBD5A8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524" name="Text Box 27">
          <a:extLst>
            <a:ext uri="{FF2B5EF4-FFF2-40B4-BE49-F238E27FC236}">
              <a16:creationId xmlns:a16="http://schemas.microsoft.com/office/drawing/2014/main" id="{E84179C4-6F26-4492-A0F5-CC2BD8B5EBF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25" name="Text Box 27">
          <a:extLst>
            <a:ext uri="{FF2B5EF4-FFF2-40B4-BE49-F238E27FC236}">
              <a16:creationId xmlns:a16="http://schemas.microsoft.com/office/drawing/2014/main" id="{765D171C-A517-494C-A4FC-3DA7125DCF4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26" name="Text Box 27">
          <a:extLst>
            <a:ext uri="{FF2B5EF4-FFF2-40B4-BE49-F238E27FC236}">
              <a16:creationId xmlns:a16="http://schemas.microsoft.com/office/drawing/2014/main" id="{A9E3D9B6-0289-49A6-AEC3-378FE6B7A10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27" name="Text Box 27">
          <a:extLst>
            <a:ext uri="{FF2B5EF4-FFF2-40B4-BE49-F238E27FC236}">
              <a16:creationId xmlns:a16="http://schemas.microsoft.com/office/drawing/2014/main" id="{2352F93F-17DA-436A-9E73-E3A0FA48889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28" name="Text Box 27">
          <a:extLst>
            <a:ext uri="{FF2B5EF4-FFF2-40B4-BE49-F238E27FC236}">
              <a16:creationId xmlns:a16="http://schemas.microsoft.com/office/drawing/2014/main" id="{7F61D499-778F-4C80-82AE-EF88FEA80A1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529" name="Text Box 27">
          <a:extLst>
            <a:ext uri="{FF2B5EF4-FFF2-40B4-BE49-F238E27FC236}">
              <a16:creationId xmlns:a16="http://schemas.microsoft.com/office/drawing/2014/main" id="{95B8510D-F983-4BD6-9B1A-CD3BE54D4B15}"/>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30" name="Text Box 27">
          <a:extLst>
            <a:ext uri="{FF2B5EF4-FFF2-40B4-BE49-F238E27FC236}">
              <a16:creationId xmlns:a16="http://schemas.microsoft.com/office/drawing/2014/main" id="{108E3F89-40F5-4135-9729-6B6162B6F65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531" name="Text Box 27">
          <a:extLst>
            <a:ext uri="{FF2B5EF4-FFF2-40B4-BE49-F238E27FC236}">
              <a16:creationId xmlns:a16="http://schemas.microsoft.com/office/drawing/2014/main" id="{97CCCB47-4D5D-4D4B-B831-3F7B606C4340}"/>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32" name="Text Box 27">
          <a:extLst>
            <a:ext uri="{FF2B5EF4-FFF2-40B4-BE49-F238E27FC236}">
              <a16:creationId xmlns:a16="http://schemas.microsoft.com/office/drawing/2014/main" id="{F85F0A35-041F-440E-BA43-22A950CEF79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33" name="Text Box 27">
          <a:extLst>
            <a:ext uri="{FF2B5EF4-FFF2-40B4-BE49-F238E27FC236}">
              <a16:creationId xmlns:a16="http://schemas.microsoft.com/office/drawing/2014/main" id="{4A883FA7-D29E-48C9-AC8C-B8CB3D8E2E9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34" name="Text Box 27">
          <a:extLst>
            <a:ext uri="{FF2B5EF4-FFF2-40B4-BE49-F238E27FC236}">
              <a16:creationId xmlns:a16="http://schemas.microsoft.com/office/drawing/2014/main" id="{22710018-9C81-4C71-94B4-AAA15117956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35" name="Text Box 27">
          <a:extLst>
            <a:ext uri="{FF2B5EF4-FFF2-40B4-BE49-F238E27FC236}">
              <a16:creationId xmlns:a16="http://schemas.microsoft.com/office/drawing/2014/main" id="{2F15A5C5-4BAD-4F10-BB37-91CB93E05EC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36" name="Text Box 27">
          <a:extLst>
            <a:ext uri="{FF2B5EF4-FFF2-40B4-BE49-F238E27FC236}">
              <a16:creationId xmlns:a16="http://schemas.microsoft.com/office/drawing/2014/main" id="{CB499242-A8FA-44C3-9B33-B19877D59E6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37" name="Text Box 27">
          <a:extLst>
            <a:ext uri="{FF2B5EF4-FFF2-40B4-BE49-F238E27FC236}">
              <a16:creationId xmlns:a16="http://schemas.microsoft.com/office/drawing/2014/main" id="{F71485F8-0212-40A7-9273-5B1C5746CC3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38" name="Text Box 27">
          <a:extLst>
            <a:ext uri="{FF2B5EF4-FFF2-40B4-BE49-F238E27FC236}">
              <a16:creationId xmlns:a16="http://schemas.microsoft.com/office/drawing/2014/main" id="{907E22F3-940B-4CAB-9AA5-D9C885F28C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39" name="Text Box 27">
          <a:extLst>
            <a:ext uri="{FF2B5EF4-FFF2-40B4-BE49-F238E27FC236}">
              <a16:creationId xmlns:a16="http://schemas.microsoft.com/office/drawing/2014/main" id="{A3B879AD-AB07-4AF8-9E5F-5FCAD71B56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540" name="Text Box 27">
          <a:extLst>
            <a:ext uri="{FF2B5EF4-FFF2-40B4-BE49-F238E27FC236}">
              <a16:creationId xmlns:a16="http://schemas.microsoft.com/office/drawing/2014/main" id="{C1AEE6F9-91D6-4799-B33C-4B8DE352122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41" name="Text Box 27">
          <a:extLst>
            <a:ext uri="{FF2B5EF4-FFF2-40B4-BE49-F238E27FC236}">
              <a16:creationId xmlns:a16="http://schemas.microsoft.com/office/drawing/2014/main" id="{AB26A34B-3978-48B2-A692-F71EFC8C2E8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42" name="Text Box 27">
          <a:extLst>
            <a:ext uri="{FF2B5EF4-FFF2-40B4-BE49-F238E27FC236}">
              <a16:creationId xmlns:a16="http://schemas.microsoft.com/office/drawing/2014/main" id="{924250C3-4F98-4E27-B537-5D92D1AD3DB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43" name="Text Box 27">
          <a:extLst>
            <a:ext uri="{FF2B5EF4-FFF2-40B4-BE49-F238E27FC236}">
              <a16:creationId xmlns:a16="http://schemas.microsoft.com/office/drawing/2014/main" id="{97BE88F7-3632-4A17-8306-68605CBF9E9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44" name="Text Box 27">
          <a:extLst>
            <a:ext uri="{FF2B5EF4-FFF2-40B4-BE49-F238E27FC236}">
              <a16:creationId xmlns:a16="http://schemas.microsoft.com/office/drawing/2014/main" id="{6CF9448D-5EC8-4CC8-A515-66B6631BCB8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45" name="Text Box 27">
          <a:extLst>
            <a:ext uri="{FF2B5EF4-FFF2-40B4-BE49-F238E27FC236}">
              <a16:creationId xmlns:a16="http://schemas.microsoft.com/office/drawing/2014/main" id="{DA74A360-4A61-47B3-84A7-67DD4E744F6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46" name="Text Box 27">
          <a:extLst>
            <a:ext uri="{FF2B5EF4-FFF2-40B4-BE49-F238E27FC236}">
              <a16:creationId xmlns:a16="http://schemas.microsoft.com/office/drawing/2014/main" id="{5D3D254E-DC44-4489-8BE5-2659398BF66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547" name="Text Box 27">
          <a:extLst>
            <a:ext uri="{FF2B5EF4-FFF2-40B4-BE49-F238E27FC236}">
              <a16:creationId xmlns:a16="http://schemas.microsoft.com/office/drawing/2014/main" id="{83A507A8-CEA3-4324-8278-40D108EA8F78}"/>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548" name="Text Box 27">
          <a:extLst>
            <a:ext uri="{FF2B5EF4-FFF2-40B4-BE49-F238E27FC236}">
              <a16:creationId xmlns:a16="http://schemas.microsoft.com/office/drawing/2014/main" id="{69DAFE0A-8CDB-4B23-B52B-7803EFACCE47}"/>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549" name="Text Box 27">
          <a:extLst>
            <a:ext uri="{FF2B5EF4-FFF2-40B4-BE49-F238E27FC236}">
              <a16:creationId xmlns:a16="http://schemas.microsoft.com/office/drawing/2014/main" id="{AB7F0335-FDAD-4E08-A808-85898AB54D3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550" name="Text Box 27">
          <a:extLst>
            <a:ext uri="{FF2B5EF4-FFF2-40B4-BE49-F238E27FC236}">
              <a16:creationId xmlns:a16="http://schemas.microsoft.com/office/drawing/2014/main" id="{CE950BFF-808D-4955-8B9A-2682F15F36B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551" name="Text Box 27">
          <a:extLst>
            <a:ext uri="{FF2B5EF4-FFF2-40B4-BE49-F238E27FC236}">
              <a16:creationId xmlns:a16="http://schemas.microsoft.com/office/drawing/2014/main" id="{D0FB52F5-C077-4CF4-BABE-0CE7B03CA130}"/>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552" name="Text Box 27">
          <a:extLst>
            <a:ext uri="{FF2B5EF4-FFF2-40B4-BE49-F238E27FC236}">
              <a16:creationId xmlns:a16="http://schemas.microsoft.com/office/drawing/2014/main" id="{BB988BA1-3287-4090-B0CA-559DEE5E218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553" name="Text Box 27">
          <a:extLst>
            <a:ext uri="{FF2B5EF4-FFF2-40B4-BE49-F238E27FC236}">
              <a16:creationId xmlns:a16="http://schemas.microsoft.com/office/drawing/2014/main" id="{80B100E3-EA4B-4FAC-86E3-610DB1014BA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54" name="Text Box 27">
          <a:extLst>
            <a:ext uri="{FF2B5EF4-FFF2-40B4-BE49-F238E27FC236}">
              <a16:creationId xmlns:a16="http://schemas.microsoft.com/office/drawing/2014/main" id="{8D7C00CC-1715-4F36-9B46-917F25D2D12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55" name="Text Box 27">
          <a:extLst>
            <a:ext uri="{FF2B5EF4-FFF2-40B4-BE49-F238E27FC236}">
              <a16:creationId xmlns:a16="http://schemas.microsoft.com/office/drawing/2014/main" id="{39223746-88FE-4BD6-837E-03D3BD42444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56" name="Text Box 27">
          <a:extLst>
            <a:ext uri="{FF2B5EF4-FFF2-40B4-BE49-F238E27FC236}">
              <a16:creationId xmlns:a16="http://schemas.microsoft.com/office/drawing/2014/main" id="{CA3D0C5D-E72B-4FBB-AECA-2AA1B46B829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57" name="Text Box 27">
          <a:extLst>
            <a:ext uri="{FF2B5EF4-FFF2-40B4-BE49-F238E27FC236}">
              <a16:creationId xmlns:a16="http://schemas.microsoft.com/office/drawing/2014/main" id="{F57BD38A-F26E-41FA-8FE6-F8D6A2C60C7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58" name="Text Box 27">
          <a:extLst>
            <a:ext uri="{FF2B5EF4-FFF2-40B4-BE49-F238E27FC236}">
              <a16:creationId xmlns:a16="http://schemas.microsoft.com/office/drawing/2014/main" id="{26996B4A-A4A8-4810-8A15-4DA9E319876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59" name="Text Box 27">
          <a:extLst>
            <a:ext uri="{FF2B5EF4-FFF2-40B4-BE49-F238E27FC236}">
              <a16:creationId xmlns:a16="http://schemas.microsoft.com/office/drawing/2014/main" id="{2EAFC3E4-9EA6-4933-A905-C59C9440435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60" name="Text Box 27">
          <a:extLst>
            <a:ext uri="{FF2B5EF4-FFF2-40B4-BE49-F238E27FC236}">
              <a16:creationId xmlns:a16="http://schemas.microsoft.com/office/drawing/2014/main" id="{A5F64888-5EFA-4A65-8ADA-0955FA61022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61" name="Text Box 27">
          <a:extLst>
            <a:ext uri="{FF2B5EF4-FFF2-40B4-BE49-F238E27FC236}">
              <a16:creationId xmlns:a16="http://schemas.microsoft.com/office/drawing/2014/main" id="{AF98924A-EB01-424F-B403-D1A3E99E38B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562" name="Text Box 27">
          <a:extLst>
            <a:ext uri="{FF2B5EF4-FFF2-40B4-BE49-F238E27FC236}">
              <a16:creationId xmlns:a16="http://schemas.microsoft.com/office/drawing/2014/main" id="{A93DDAC8-2138-4762-82E1-89B1CBBBC08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563" name="Text Box 27">
          <a:extLst>
            <a:ext uri="{FF2B5EF4-FFF2-40B4-BE49-F238E27FC236}">
              <a16:creationId xmlns:a16="http://schemas.microsoft.com/office/drawing/2014/main" id="{F36F288C-1D38-458A-994B-AFB61A5D8E1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64" name="Text Box 27">
          <a:extLst>
            <a:ext uri="{FF2B5EF4-FFF2-40B4-BE49-F238E27FC236}">
              <a16:creationId xmlns:a16="http://schemas.microsoft.com/office/drawing/2014/main" id="{B3923AF0-98F7-48E1-AD69-89BCFA86F6A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65" name="Text Box 27">
          <a:extLst>
            <a:ext uri="{FF2B5EF4-FFF2-40B4-BE49-F238E27FC236}">
              <a16:creationId xmlns:a16="http://schemas.microsoft.com/office/drawing/2014/main" id="{87AFBD07-12AE-4EAC-A574-7CD26D81EE4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66" name="Text Box 27">
          <a:extLst>
            <a:ext uri="{FF2B5EF4-FFF2-40B4-BE49-F238E27FC236}">
              <a16:creationId xmlns:a16="http://schemas.microsoft.com/office/drawing/2014/main" id="{24841219-5908-409C-A8F2-824F3F053BC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67" name="Text Box 27">
          <a:extLst>
            <a:ext uri="{FF2B5EF4-FFF2-40B4-BE49-F238E27FC236}">
              <a16:creationId xmlns:a16="http://schemas.microsoft.com/office/drawing/2014/main" id="{41CD7CA2-400E-4374-9710-EDC32ADA197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568" name="Text Box 27">
          <a:extLst>
            <a:ext uri="{FF2B5EF4-FFF2-40B4-BE49-F238E27FC236}">
              <a16:creationId xmlns:a16="http://schemas.microsoft.com/office/drawing/2014/main" id="{A8805284-474A-4951-8CAA-600166D36AE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69" name="Text Box 27">
          <a:extLst>
            <a:ext uri="{FF2B5EF4-FFF2-40B4-BE49-F238E27FC236}">
              <a16:creationId xmlns:a16="http://schemas.microsoft.com/office/drawing/2014/main" id="{01C7D488-9392-4861-9B90-60D108ED874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570" name="Text Box 27">
          <a:extLst>
            <a:ext uri="{FF2B5EF4-FFF2-40B4-BE49-F238E27FC236}">
              <a16:creationId xmlns:a16="http://schemas.microsoft.com/office/drawing/2014/main" id="{B7451A0A-D525-43C3-9CD9-2BB39C6CEC96}"/>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71" name="Text Box 27">
          <a:extLst>
            <a:ext uri="{FF2B5EF4-FFF2-40B4-BE49-F238E27FC236}">
              <a16:creationId xmlns:a16="http://schemas.microsoft.com/office/drawing/2014/main" id="{306E845E-6F20-4302-8F00-FA1DD01D84F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72" name="Text Box 27">
          <a:extLst>
            <a:ext uri="{FF2B5EF4-FFF2-40B4-BE49-F238E27FC236}">
              <a16:creationId xmlns:a16="http://schemas.microsoft.com/office/drawing/2014/main" id="{188E88E6-5E23-4537-99E9-32F23543B51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73" name="Text Box 27">
          <a:extLst>
            <a:ext uri="{FF2B5EF4-FFF2-40B4-BE49-F238E27FC236}">
              <a16:creationId xmlns:a16="http://schemas.microsoft.com/office/drawing/2014/main" id="{DC971A04-210D-45D0-B1D2-62D82E58A14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74" name="Text Box 27">
          <a:extLst>
            <a:ext uri="{FF2B5EF4-FFF2-40B4-BE49-F238E27FC236}">
              <a16:creationId xmlns:a16="http://schemas.microsoft.com/office/drawing/2014/main" id="{0A9D324F-CC84-4B38-B3E5-7377299D194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75" name="Text Box 27">
          <a:extLst>
            <a:ext uri="{FF2B5EF4-FFF2-40B4-BE49-F238E27FC236}">
              <a16:creationId xmlns:a16="http://schemas.microsoft.com/office/drawing/2014/main" id="{9EF6A730-7B46-4A13-99A0-7726C2421A6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76" name="Text Box 27">
          <a:extLst>
            <a:ext uri="{FF2B5EF4-FFF2-40B4-BE49-F238E27FC236}">
              <a16:creationId xmlns:a16="http://schemas.microsoft.com/office/drawing/2014/main" id="{24CF55F4-863C-422C-AFEE-2E0CC89413C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77" name="Text Box 27">
          <a:extLst>
            <a:ext uri="{FF2B5EF4-FFF2-40B4-BE49-F238E27FC236}">
              <a16:creationId xmlns:a16="http://schemas.microsoft.com/office/drawing/2014/main" id="{CD76C083-E4D9-444E-A0CF-A55F7F8BAB8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78" name="Text Box 27">
          <a:extLst>
            <a:ext uri="{FF2B5EF4-FFF2-40B4-BE49-F238E27FC236}">
              <a16:creationId xmlns:a16="http://schemas.microsoft.com/office/drawing/2014/main" id="{0CAFD3D0-0DC8-44CC-8514-14B8F782DA6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579" name="Text Box 27">
          <a:extLst>
            <a:ext uri="{FF2B5EF4-FFF2-40B4-BE49-F238E27FC236}">
              <a16:creationId xmlns:a16="http://schemas.microsoft.com/office/drawing/2014/main" id="{E4524C90-B1AA-4714-9CF1-40EB6C2FE75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80" name="Text Box 27">
          <a:extLst>
            <a:ext uri="{FF2B5EF4-FFF2-40B4-BE49-F238E27FC236}">
              <a16:creationId xmlns:a16="http://schemas.microsoft.com/office/drawing/2014/main" id="{8F81459B-8F91-45D9-ABD8-9F44E1E3A2C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81" name="Text Box 27">
          <a:extLst>
            <a:ext uri="{FF2B5EF4-FFF2-40B4-BE49-F238E27FC236}">
              <a16:creationId xmlns:a16="http://schemas.microsoft.com/office/drawing/2014/main" id="{623FAB82-5FA3-488F-827D-0D81E7C86B2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82" name="Text Box 27">
          <a:extLst>
            <a:ext uri="{FF2B5EF4-FFF2-40B4-BE49-F238E27FC236}">
              <a16:creationId xmlns:a16="http://schemas.microsoft.com/office/drawing/2014/main" id="{AE7218E3-1EBD-45A0-8D62-BAE0E7D4FA6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83" name="Text Box 27">
          <a:extLst>
            <a:ext uri="{FF2B5EF4-FFF2-40B4-BE49-F238E27FC236}">
              <a16:creationId xmlns:a16="http://schemas.microsoft.com/office/drawing/2014/main" id="{6D404487-29C0-4126-93AB-22D1B9EC82D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84" name="Text Box 27">
          <a:extLst>
            <a:ext uri="{FF2B5EF4-FFF2-40B4-BE49-F238E27FC236}">
              <a16:creationId xmlns:a16="http://schemas.microsoft.com/office/drawing/2014/main" id="{B1FCC0B6-B095-4018-82EC-41285C7C5FB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585" name="Text Box 27">
          <a:extLst>
            <a:ext uri="{FF2B5EF4-FFF2-40B4-BE49-F238E27FC236}">
              <a16:creationId xmlns:a16="http://schemas.microsoft.com/office/drawing/2014/main" id="{4971054F-D486-478F-9ECC-64992C50BCF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586" name="Text Box 27">
          <a:extLst>
            <a:ext uri="{FF2B5EF4-FFF2-40B4-BE49-F238E27FC236}">
              <a16:creationId xmlns:a16="http://schemas.microsoft.com/office/drawing/2014/main" id="{36009CCD-5FF0-43CE-BC20-F4212B12E1B0}"/>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587" name="Text Box 27">
          <a:extLst>
            <a:ext uri="{FF2B5EF4-FFF2-40B4-BE49-F238E27FC236}">
              <a16:creationId xmlns:a16="http://schemas.microsoft.com/office/drawing/2014/main" id="{BFD5501C-05C7-4F2E-8778-8FB6067B3077}"/>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588" name="Text Box 27">
          <a:extLst>
            <a:ext uri="{FF2B5EF4-FFF2-40B4-BE49-F238E27FC236}">
              <a16:creationId xmlns:a16="http://schemas.microsoft.com/office/drawing/2014/main" id="{87D68069-BCF4-4A19-89A6-F624FA366902}"/>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589" name="Text Box 27">
          <a:extLst>
            <a:ext uri="{FF2B5EF4-FFF2-40B4-BE49-F238E27FC236}">
              <a16:creationId xmlns:a16="http://schemas.microsoft.com/office/drawing/2014/main" id="{12F50A01-0DB3-45CF-8039-A5E25A8B2F5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90" name="Text Box 27">
          <a:extLst>
            <a:ext uri="{FF2B5EF4-FFF2-40B4-BE49-F238E27FC236}">
              <a16:creationId xmlns:a16="http://schemas.microsoft.com/office/drawing/2014/main" id="{1CB352B3-9126-4BC4-8EBC-4F19583EDF5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91" name="Text Box 27">
          <a:extLst>
            <a:ext uri="{FF2B5EF4-FFF2-40B4-BE49-F238E27FC236}">
              <a16:creationId xmlns:a16="http://schemas.microsoft.com/office/drawing/2014/main" id="{F5B82820-3D74-4CD1-9094-E98FDC5F11A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92" name="Text Box 27">
          <a:extLst>
            <a:ext uri="{FF2B5EF4-FFF2-40B4-BE49-F238E27FC236}">
              <a16:creationId xmlns:a16="http://schemas.microsoft.com/office/drawing/2014/main" id="{F6D9D1A7-19F1-457E-B796-9E8633557BF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93" name="Text Box 27">
          <a:extLst>
            <a:ext uri="{FF2B5EF4-FFF2-40B4-BE49-F238E27FC236}">
              <a16:creationId xmlns:a16="http://schemas.microsoft.com/office/drawing/2014/main" id="{C3293390-CDD4-4B9E-85D8-FFD406ABBB9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94" name="Text Box 27">
          <a:extLst>
            <a:ext uri="{FF2B5EF4-FFF2-40B4-BE49-F238E27FC236}">
              <a16:creationId xmlns:a16="http://schemas.microsoft.com/office/drawing/2014/main" id="{27B240DA-F0D4-413A-9078-013BC2F93AF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595" name="Text Box 27">
          <a:extLst>
            <a:ext uri="{FF2B5EF4-FFF2-40B4-BE49-F238E27FC236}">
              <a16:creationId xmlns:a16="http://schemas.microsoft.com/office/drawing/2014/main" id="{7EF416AF-79A1-4CE6-ABC5-52A4CFCEAF1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596" name="Text Box 27">
          <a:extLst>
            <a:ext uri="{FF2B5EF4-FFF2-40B4-BE49-F238E27FC236}">
              <a16:creationId xmlns:a16="http://schemas.microsoft.com/office/drawing/2014/main" id="{0665153B-F710-408F-8C24-E48F12C24DE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597" name="Text Box 27">
          <a:extLst>
            <a:ext uri="{FF2B5EF4-FFF2-40B4-BE49-F238E27FC236}">
              <a16:creationId xmlns:a16="http://schemas.microsoft.com/office/drawing/2014/main" id="{EA1F974D-35FE-4895-A17C-2739862F845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98" name="Text Box 27">
          <a:extLst>
            <a:ext uri="{FF2B5EF4-FFF2-40B4-BE49-F238E27FC236}">
              <a16:creationId xmlns:a16="http://schemas.microsoft.com/office/drawing/2014/main" id="{FEEC61B7-9FBD-418E-AF49-A96329C01C8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599" name="Text Box 27">
          <a:extLst>
            <a:ext uri="{FF2B5EF4-FFF2-40B4-BE49-F238E27FC236}">
              <a16:creationId xmlns:a16="http://schemas.microsoft.com/office/drawing/2014/main" id="{422632F3-EDBD-4E2F-A382-1B8BF152A5E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00" name="Text Box 27">
          <a:extLst>
            <a:ext uri="{FF2B5EF4-FFF2-40B4-BE49-F238E27FC236}">
              <a16:creationId xmlns:a16="http://schemas.microsoft.com/office/drawing/2014/main" id="{A34394DB-FB68-4CE2-9AD5-1CA64728AF9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01" name="Text Box 27">
          <a:extLst>
            <a:ext uri="{FF2B5EF4-FFF2-40B4-BE49-F238E27FC236}">
              <a16:creationId xmlns:a16="http://schemas.microsoft.com/office/drawing/2014/main" id="{62C3A8F5-EB7F-4719-B219-8FB17E3EDC4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602" name="Text Box 27">
          <a:extLst>
            <a:ext uri="{FF2B5EF4-FFF2-40B4-BE49-F238E27FC236}">
              <a16:creationId xmlns:a16="http://schemas.microsoft.com/office/drawing/2014/main" id="{8F54B37C-9D5F-48B1-8903-32736EE7BDA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03" name="Text Box 27">
          <a:extLst>
            <a:ext uri="{FF2B5EF4-FFF2-40B4-BE49-F238E27FC236}">
              <a16:creationId xmlns:a16="http://schemas.microsoft.com/office/drawing/2014/main" id="{3788C889-89C7-4926-984E-56BF60C1752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604" name="Text Box 27">
          <a:extLst>
            <a:ext uri="{FF2B5EF4-FFF2-40B4-BE49-F238E27FC236}">
              <a16:creationId xmlns:a16="http://schemas.microsoft.com/office/drawing/2014/main" id="{C53FBAA3-7B10-46F1-930F-99E2A21275D0}"/>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05" name="Text Box 27">
          <a:extLst>
            <a:ext uri="{FF2B5EF4-FFF2-40B4-BE49-F238E27FC236}">
              <a16:creationId xmlns:a16="http://schemas.microsoft.com/office/drawing/2014/main" id="{1006B5AB-C583-4707-B317-4E2949293BC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06" name="Text Box 27">
          <a:extLst>
            <a:ext uri="{FF2B5EF4-FFF2-40B4-BE49-F238E27FC236}">
              <a16:creationId xmlns:a16="http://schemas.microsoft.com/office/drawing/2014/main" id="{4E969D4E-0813-4D50-A817-4C4EA8A8470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07" name="Text Box 27">
          <a:extLst>
            <a:ext uri="{FF2B5EF4-FFF2-40B4-BE49-F238E27FC236}">
              <a16:creationId xmlns:a16="http://schemas.microsoft.com/office/drawing/2014/main" id="{8ACE4682-B8B0-4C48-AFBD-FEFC901F36B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08" name="Text Box 27">
          <a:extLst>
            <a:ext uri="{FF2B5EF4-FFF2-40B4-BE49-F238E27FC236}">
              <a16:creationId xmlns:a16="http://schemas.microsoft.com/office/drawing/2014/main" id="{35BBF832-7507-486F-95C8-605E7D9CDB9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09" name="Text Box 27">
          <a:extLst>
            <a:ext uri="{FF2B5EF4-FFF2-40B4-BE49-F238E27FC236}">
              <a16:creationId xmlns:a16="http://schemas.microsoft.com/office/drawing/2014/main" id="{13550AA6-C299-471B-A154-AC80009F44F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10" name="Text Box 27">
          <a:extLst>
            <a:ext uri="{FF2B5EF4-FFF2-40B4-BE49-F238E27FC236}">
              <a16:creationId xmlns:a16="http://schemas.microsoft.com/office/drawing/2014/main" id="{22541BF3-BB6F-4F5A-B8D5-4927759DEE2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11" name="Text Box 27">
          <a:extLst>
            <a:ext uri="{FF2B5EF4-FFF2-40B4-BE49-F238E27FC236}">
              <a16:creationId xmlns:a16="http://schemas.microsoft.com/office/drawing/2014/main" id="{D96C8357-403F-43A8-AB11-1E30A3727D1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12" name="Text Box 27">
          <a:extLst>
            <a:ext uri="{FF2B5EF4-FFF2-40B4-BE49-F238E27FC236}">
              <a16:creationId xmlns:a16="http://schemas.microsoft.com/office/drawing/2014/main" id="{6FADEC6E-A7AB-4B7B-87D3-40889AB61D6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613" name="Text Box 27">
          <a:extLst>
            <a:ext uri="{FF2B5EF4-FFF2-40B4-BE49-F238E27FC236}">
              <a16:creationId xmlns:a16="http://schemas.microsoft.com/office/drawing/2014/main" id="{5078567F-730A-4C4B-BAEF-2684CA8FC80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14" name="Text Box 27">
          <a:extLst>
            <a:ext uri="{FF2B5EF4-FFF2-40B4-BE49-F238E27FC236}">
              <a16:creationId xmlns:a16="http://schemas.microsoft.com/office/drawing/2014/main" id="{88C1CBDC-EFBD-4018-9596-8A24785FF1E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15" name="Text Box 27">
          <a:extLst>
            <a:ext uri="{FF2B5EF4-FFF2-40B4-BE49-F238E27FC236}">
              <a16:creationId xmlns:a16="http://schemas.microsoft.com/office/drawing/2014/main" id="{CE857E9F-DE4D-42B4-B9EA-DBDC67A4FD6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16" name="Text Box 27">
          <a:extLst>
            <a:ext uri="{FF2B5EF4-FFF2-40B4-BE49-F238E27FC236}">
              <a16:creationId xmlns:a16="http://schemas.microsoft.com/office/drawing/2014/main" id="{BB591D47-1CC3-48F5-8DB1-A3299D4BB9F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17" name="Text Box 27">
          <a:extLst>
            <a:ext uri="{FF2B5EF4-FFF2-40B4-BE49-F238E27FC236}">
              <a16:creationId xmlns:a16="http://schemas.microsoft.com/office/drawing/2014/main" id="{15DF87BA-1495-49FB-8350-896F5855AD6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18" name="Text Box 27">
          <a:extLst>
            <a:ext uri="{FF2B5EF4-FFF2-40B4-BE49-F238E27FC236}">
              <a16:creationId xmlns:a16="http://schemas.microsoft.com/office/drawing/2014/main" id="{FAC7EA0C-602F-468C-B512-A987DF4DB15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19" name="Text Box 27">
          <a:extLst>
            <a:ext uri="{FF2B5EF4-FFF2-40B4-BE49-F238E27FC236}">
              <a16:creationId xmlns:a16="http://schemas.microsoft.com/office/drawing/2014/main" id="{FA4F10E1-792F-4B64-99F2-7D0EA2207DA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620" name="Text Box 27">
          <a:extLst>
            <a:ext uri="{FF2B5EF4-FFF2-40B4-BE49-F238E27FC236}">
              <a16:creationId xmlns:a16="http://schemas.microsoft.com/office/drawing/2014/main" id="{0178F058-BF32-442B-B5A1-B8B584B018E6}"/>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621" name="Text Box 27">
          <a:extLst>
            <a:ext uri="{FF2B5EF4-FFF2-40B4-BE49-F238E27FC236}">
              <a16:creationId xmlns:a16="http://schemas.microsoft.com/office/drawing/2014/main" id="{8BD629A9-86FA-47BE-853A-5152E21A57F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622" name="Text Box 27">
          <a:extLst>
            <a:ext uri="{FF2B5EF4-FFF2-40B4-BE49-F238E27FC236}">
              <a16:creationId xmlns:a16="http://schemas.microsoft.com/office/drawing/2014/main" id="{82467ED3-B5E3-4536-B2B7-012CFCB64BB9}"/>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623" name="Text Box 27">
          <a:extLst>
            <a:ext uri="{FF2B5EF4-FFF2-40B4-BE49-F238E27FC236}">
              <a16:creationId xmlns:a16="http://schemas.microsoft.com/office/drawing/2014/main" id="{D8F88664-1FFA-429F-A9AB-45DEDF4AB11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624" name="Text Box 27">
          <a:extLst>
            <a:ext uri="{FF2B5EF4-FFF2-40B4-BE49-F238E27FC236}">
              <a16:creationId xmlns:a16="http://schemas.microsoft.com/office/drawing/2014/main" id="{09784065-AB22-43EE-827B-CF15181E0C80}"/>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625" name="Text Box 27">
          <a:extLst>
            <a:ext uri="{FF2B5EF4-FFF2-40B4-BE49-F238E27FC236}">
              <a16:creationId xmlns:a16="http://schemas.microsoft.com/office/drawing/2014/main" id="{BCA6D858-47D8-4C67-9442-AC1768AA534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626" name="Text Box 27">
          <a:extLst>
            <a:ext uri="{FF2B5EF4-FFF2-40B4-BE49-F238E27FC236}">
              <a16:creationId xmlns:a16="http://schemas.microsoft.com/office/drawing/2014/main" id="{20FAB896-1DC6-4D12-B47E-60EC912C36A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27" name="Text Box 27">
          <a:extLst>
            <a:ext uri="{FF2B5EF4-FFF2-40B4-BE49-F238E27FC236}">
              <a16:creationId xmlns:a16="http://schemas.microsoft.com/office/drawing/2014/main" id="{079870DA-866E-486D-95BB-7D51267DC35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28" name="Text Box 27">
          <a:extLst>
            <a:ext uri="{FF2B5EF4-FFF2-40B4-BE49-F238E27FC236}">
              <a16:creationId xmlns:a16="http://schemas.microsoft.com/office/drawing/2014/main" id="{A5A3B597-6D02-4A1E-A4CE-99FC9D36630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29" name="Text Box 27">
          <a:extLst>
            <a:ext uri="{FF2B5EF4-FFF2-40B4-BE49-F238E27FC236}">
              <a16:creationId xmlns:a16="http://schemas.microsoft.com/office/drawing/2014/main" id="{25433866-74B4-44A6-87F1-0836F45DD8B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30" name="Text Box 27">
          <a:extLst>
            <a:ext uri="{FF2B5EF4-FFF2-40B4-BE49-F238E27FC236}">
              <a16:creationId xmlns:a16="http://schemas.microsoft.com/office/drawing/2014/main" id="{B200651A-4F96-4937-9B1C-0769AE644A8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31" name="Text Box 27">
          <a:extLst>
            <a:ext uri="{FF2B5EF4-FFF2-40B4-BE49-F238E27FC236}">
              <a16:creationId xmlns:a16="http://schemas.microsoft.com/office/drawing/2014/main" id="{CCDA5AB5-274F-4158-B716-D8C10F0134B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32" name="Text Box 27">
          <a:extLst>
            <a:ext uri="{FF2B5EF4-FFF2-40B4-BE49-F238E27FC236}">
              <a16:creationId xmlns:a16="http://schemas.microsoft.com/office/drawing/2014/main" id="{27BCBC13-39A9-40DA-A964-EA565B4C0D9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33" name="Text Box 27">
          <a:extLst>
            <a:ext uri="{FF2B5EF4-FFF2-40B4-BE49-F238E27FC236}">
              <a16:creationId xmlns:a16="http://schemas.microsoft.com/office/drawing/2014/main" id="{ED7C4566-3DAE-4D5F-9555-41E5EDC0986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34" name="Text Box 27">
          <a:extLst>
            <a:ext uri="{FF2B5EF4-FFF2-40B4-BE49-F238E27FC236}">
              <a16:creationId xmlns:a16="http://schemas.microsoft.com/office/drawing/2014/main" id="{B52385B6-0F7B-4DFA-A8EA-831C2C79BC0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635" name="Text Box 27">
          <a:extLst>
            <a:ext uri="{FF2B5EF4-FFF2-40B4-BE49-F238E27FC236}">
              <a16:creationId xmlns:a16="http://schemas.microsoft.com/office/drawing/2014/main" id="{0FD58EC9-AFF5-4E0F-96C2-E7CE1886D69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636" name="Text Box 27">
          <a:extLst>
            <a:ext uri="{FF2B5EF4-FFF2-40B4-BE49-F238E27FC236}">
              <a16:creationId xmlns:a16="http://schemas.microsoft.com/office/drawing/2014/main" id="{AC171B62-C73E-4C92-84AA-88C8407196B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37" name="Text Box 27">
          <a:extLst>
            <a:ext uri="{FF2B5EF4-FFF2-40B4-BE49-F238E27FC236}">
              <a16:creationId xmlns:a16="http://schemas.microsoft.com/office/drawing/2014/main" id="{381C234A-2C44-4CB3-B9BF-E490692A57E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38" name="Text Box 27">
          <a:extLst>
            <a:ext uri="{FF2B5EF4-FFF2-40B4-BE49-F238E27FC236}">
              <a16:creationId xmlns:a16="http://schemas.microsoft.com/office/drawing/2014/main" id="{615C4D51-09D0-49B9-A7BD-319DA403558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39" name="Text Box 27">
          <a:extLst>
            <a:ext uri="{FF2B5EF4-FFF2-40B4-BE49-F238E27FC236}">
              <a16:creationId xmlns:a16="http://schemas.microsoft.com/office/drawing/2014/main" id="{0D580935-A118-4FBE-9A38-DAC96953970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40" name="Text Box 27">
          <a:extLst>
            <a:ext uri="{FF2B5EF4-FFF2-40B4-BE49-F238E27FC236}">
              <a16:creationId xmlns:a16="http://schemas.microsoft.com/office/drawing/2014/main" id="{35593229-6C5D-4CB2-908E-27BA2628A1F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641" name="Text Box 27">
          <a:extLst>
            <a:ext uri="{FF2B5EF4-FFF2-40B4-BE49-F238E27FC236}">
              <a16:creationId xmlns:a16="http://schemas.microsoft.com/office/drawing/2014/main" id="{3539938C-AC96-4C69-B66C-1E1E60332B2D}"/>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42" name="Text Box 27">
          <a:extLst>
            <a:ext uri="{FF2B5EF4-FFF2-40B4-BE49-F238E27FC236}">
              <a16:creationId xmlns:a16="http://schemas.microsoft.com/office/drawing/2014/main" id="{FE8167EB-F300-4562-B734-A0C1830B672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643" name="Text Box 27">
          <a:extLst>
            <a:ext uri="{FF2B5EF4-FFF2-40B4-BE49-F238E27FC236}">
              <a16:creationId xmlns:a16="http://schemas.microsoft.com/office/drawing/2014/main" id="{D3DF39A8-774B-4BD7-B515-31D3D229596D}"/>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44" name="Text Box 27">
          <a:extLst>
            <a:ext uri="{FF2B5EF4-FFF2-40B4-BE49-F238E27FC236}">
              <a16:creationId xmlns:a16="http://schemas.microsoft.com/office/drawing/2014/main" id="{E4FF7CBE-6BA9-44FE-BA3C-9B9DE75A4A4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45" name="Text Box 27">
          <a:extLst>
            <a:ext uri="{FF2B5EF4-FFF2-40B4-BE49-F238E27FC236}">
              <a16:creationId xmlns:a16="http://schemas.microsoft.com/office/drawing/2014/main" id="{D619CD38-0A9F-41B8-8F9A-99934FA6237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46" name="Text Box 27">
          <a:extLst>
            <a:ext uri="{FF2B5EF4-FFF2-40B4-BE49-F238E27FC236}">
              <a16:creationId xmlns:a16="http://schemas.microsoft.com/office/drawing/2014/main" id="{E17BBD04-F395-46C8-BE72-8A094A1998F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47" name="Text Box 27">
          <a:extLst>
            <a:ext uri="{FF2B5EF4-FFF2-40B4-BE49-F238E27FC236}">
              <a16:creationId xmlns:a16="http://schemas.microsoft.com/office/drawing/2014/main" id="{119A8512-1520-4733-8EEB-948D8C7DE7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48" name="Text Box 27">
          <a:extLst>
            <a:ext uri="{FF2B5EF4-FFF2-40B4-BE49-F238E27FC236}">
              <a16:creationId xmlns:a16="http://schemas.microsoft.com/office/drawing/2014/main" id="{345C9C26-E2F4-4961-8C84-58ED3DD1732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49" name="Text Box 27">
          <a:extLst>
            <a:ext uri="{FF2B5EF4-FFF2-40B4-BE49-F238E27FC236}">
              <a16:creationId xmlns:a16="http://schemas.microsoft.com/office/drawing/2014/main" id="{EC1609DD-165D-498A-8C9C-02C6DDDA877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50" name="Text Box 27">
          <a:extLst>
            <a:ext uri="{FF2B5EF4-FFF2-40B4-BE49-F238E27FC236}">
              <a16:creationId xmlns:a16="http://schemas.microsoft.com/office/drawing/2014/main" id="{3009C5CD-2A89-41E1-92A9-B04F958ABE6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51" name="Text Box 27">
          <a:extLst>
            <a:ext uri="{FF2B5EF4-FFF2-40B4-BE49-F238E27FC236}">
              <a16:creationId xmlns:a16="http://schemas.microsoft.com/office/drawing/2014/main" id="{4F929C3E-9F5C-427E-8E83-6174F0DFC38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652" name="Text Box 27">
          <a:extLst>
            <a:ext uri="{FF2B5EF4-FFF2-40B4-BE49-F238E27FC236}">
              <a16:creationId xmlns:a16="http://schemas.microsoft.com/office/drawing/2014/main" id="{FC08B4CF-100A-4AE8-B2BA-1E1834E8B60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53" name="Text Box 27">
          <a:extLst>
            <a:ext uri="{FF2B5EF4-FFF2-40B4-BE49-F238E27FC236}">
              <a16:creationId xmlns:a16="http://schemas.microsoft.com/office/drawing/2014/main" id="{CFAE957F-C39F-4B77-9555-2544E31FAC2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54" name="Text Box 27">
          <a:extLst>
            <a:ext uri="{FF2B5EF4-FFF2-40B4-BE49-F238E27FC236}">
              <a16:creationId xmlns:a16="http://schemas.microsoft.com/office/drawing/2014/main" id="{6D1A9AA4-6B3B-4C81-9D2C-811397A8B78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55" name="Text Box 27">
          <a:extLst>
            <a:ext uri="{FF2B5EF4-FFF2-40B4-BE49-F238E27FC236}">
              <a16:creationId xmlns:a16="http://schemas.microsoft.com/office/drawing/2014/main" id="{AF11C1D3-15EC-4374-9958-F124AF81CFB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56" name="Text Box 27">
          <a:extLst>
            <a:ext uri="{FF2B5EF4-FFF2-40B4-BE49-F238E27FC236}">
              <a16:creationId xmlns:a16="http://schemas.microsoft.com/office/drawing/2014/main" id="{5165E94C-455E-47EE-BC59-0F93A3FB5B5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57" name="Text Box 27">
          <a:extLst>
            <a:ext uri="{FF2B5EF4-FFF2-40B4-BE49-F238E27FC236}">
              <a16:creationId xmlns:a16="http://schemas.microsoft.com/office/drawing/2014/main" id="{32EB8C47-7AA1-49BE-862A-0D2A46B0793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58" name="Text Box 27">
          <a:extLst>
            <a:ext uri="{FF2B5EF4-FFF2-40B4-BE49-F238E27FC236}">
              <a16:creationId xmlns:a16="http://schemas.microsoft.com/office/drawing/2014/main" id="{8AE3B54B-2AEE-4336-BB3D-4B96126D617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659" name="Text Box 27">
          <a:extLst>
            <a:ext uri="{FF2B5EF4-FFF2-40B4-BE49-F238E27FC236}">
              <a16:creationId xmlns:a16="http://schemas.microsoft.com/office/drawing/2014/main" id="{B48BA923-853A-4156-95EE-8961AB94458F}"/>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660" name="Text Box 27">
          <a:extLst>
            <a:ext uri="{FF2B5EF4-FFF2-40B4-BE49-F238E27FC236}">
              <a16:creationId xmlns:a16="http://schemas.microsoft.com/office/drawing/2014/main" id="{6D519DF3-8205-4C5F-97BA-D6B7B944B38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661" name="Text Box 27">
          <a:extLst>
            <a:ext uri="{FF2B5EF4-FFF2-40B4-BE49-F238E27FC236}">
              <a16:creationId xmlns:a16="http://schemas.microsoft.com/office/drawing/2014/main" id="{9CA2013F-C9BF-4F44-B1EA-3558B1BE0D2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662" name="Text Box 27">
          <a:extLst>
            <a:ext uri="{FF2B5EF4-FFF2-40B4-BE49-F238E27FC236}">
              <a16:creationId xmlns:a16="http://schemas.microsoft.com/office/drawing/2014/main" id="{FA449B49-0A7F-4081-83DD-3F145946EFA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663" name="Text Box 27">
          <a:extLst>
            <a:ext uri="{FF2B5EF4-FFF2-40B4-BE49-F238E27FC236}">
              <a16:creationId xmlns:a16="http://schemas.microsoft.com/office/drawing/2014/main" id="{5A70552E-487E-4BCC-9F1C-27351C5F3116}"/>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664" name="Text Box 27">
          <a:extLst>
            <a:ext uri="{FF2B5EF4-FFF2-40B4-BE49-F238E27FC236}">
              <a16:creationId xmlns:a16="http://schemas.microsoft.com/office/drawing/2014/main" id="{2EF8C208-9275-42EA-B555-7B12F20EF47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65" name="Text Box 27">
          <a:extLst>
            <a:ext uri="{FF2B5EF4-FFF2-40B4-BE49-F238E27FC236}">
              <a16:creationId xmlns:a16="http://schemas.microsoft.com/office/drawing/2014/main" id="{52031231-E25A-4E60-B66C-AF9638A9091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66" name="Text Box 27">
          <a:extLst>
            <a:ext uri="{FF2B5EF4-FFF2-40B4-BE49-F238E27FC236}">
              <a16:creationId xmlns:a16="http://schemas.microsoft.com/office/drawing/2014/main" id="{98BAF801-0A20-459F-A03D-19CF8937650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67" name="Text Box 27">
          <a:extLst>
            <a:ext uri="{FF2B5EF4-FFF2-40B4-BE49-F238E27FC236}">
              <a16:creationId xmlns:a16="http://schemas.microsoft.com/office/drawing/2014/main" id="{46770CF6-0595-4333-9C77-D5A766FD0C3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68" name="Text Box 27">
          <a:extLst>
            <a:ext uri="{FF2B5EF4-FFF2-40B4-BE49-F238E27FC236}">
              <a16:creationId xmlns:a16="http://schemas.microsoft.com/office/drawing/2014/main" id="{8FFC87F0-B7B6-4B07-B456-6F84E3239E6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69" name="Text Box 27">
          <a:extLst>
            <a:ext uri="{FF2B5EF4-FFF2-40B4-BE49-F238E27FC236}">
              <a16:creationId xmlns:a16="http://schemas.microsoft.com/office/drawing/2014/main" id="{B67D2467-0144-4B4A-849F-F3DC2F40045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70" name="Text Box 27">
          <a:extLst>
            <a:ext uri="{FF2B5EF4-FFF2-40B4-BE49-F238E27FC236}">
              <a16:creationId xmlns:a16="http://schemas.microsoft.com/office/drawing/2014/main" id="{3BA81CDF-3031-41A4-B021-750801ABE5E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71" name="Text Box 27">
          <a:extLst>
            <a:ext uri="{FF2B5EF4-FFF2-40B4-BE49-F238E27FC236}">
              <a16:creationId xmlns:a16="http://schemas.microsoft.com/office/drawing/2014/main" id="{E5FE2F86-272D-4A73-9E21-9452BDDDAB1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72" name="Text Box 27">
          <a:extLst>
            <a:ext uri="{FF2B5EF4-FFF2-40B4-BE49-F238E27FC236}">
              <a16:creationId xmlns:a16="http://schemas.microsoft.com/office/drawing/2014/main" id="{5E025EAC-27BF-4CBA-84B8-7B9DEEC4F48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673" name="Text Box 27">
          <a:extLst>
            <a:ext uri="{FF2B5EF4-FFF2-40B4-BE49-F238E27FC236}">
              <a16:creationId xmlns:a16="http://schemas.microsoft.com/office/drawing/2014/main" id="{917FD2A3-6285-49E1-975C-F1AB91B4149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674" name="Text Box 27">
          <a:extLst>
            <a:ext uri="{FF2B5EF4-FFF2-40B4-BE49-F238E27FC236}">
              <a16:creationId xmlns:a16="http://schemas.microsoft.com/office/drawing/2014/main" id="{97208F28-8BD4-42B6-9350-CA50F83B299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75" name="Text Box 27">
          <a:extLst>
            <a:ext uri="{FF2B5EF4-FFF2-40B4-BE49-F238E27FC236}">
              <a16:creationId xmlns:a16="http://schemas.microsoft.com/office/drawing/2014/main" id="{D56BAF51-718B-4913-B26E-876C6B4D7CC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76" name="Text Box 27">
          <a:extLst>
            <a:ext uri="{FF2B5EF4-FFF2-40B4-BE49-F238E27FC236}">
              <a16:creationId xmlns:a16="http://schemas.microsoft.com/office/drawing/2014/main" id="{0012FF8F-59DA-4D4E-9BC1-166EB19F230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77" name="Text Box 27">
          <a:extLst>
            <a:ext uri="{FF2B5EF4-FFF2-40B4-BE49-F238E27FC236}">
              <a16:creationId xmlns:a16="http://schemas.microsoft.com/office/drawing/2014/main" id="{2C69339A-E574-486D-BA93-2437F726193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678" name="Text Box 27">
          <a:extLst>
            <a:ext uri="{FF2B5EF4-FFF2-40B4-BE49-F238E27FC236}">
              <a16:creationId xmlns:a16="http://schemas.microsoft.com/office/drawing/2014/main" id="{D557593B-0BF4-4F43-942A-7FF02FE3C94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679" name="Text Box 27">
          <a:extLst>
            <a:ext uri="{FF2B5EF4-FFF2-40B4-BE49-F238E27FC236}">
              <a16:creationId xmlns:a16="http://schemas.microsoft.com/office/drawing/2014/main" id="{D06953F0-EFAB-4142-A344-784C52CF1E1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80" name="Text Box 27">
          <a:extLst>
            <a:ext uri="{FF2B5EF4-FFF2-40B4-BE49-F238E27FC236}">
              <a16:creationId xmlns:a16="http://schemas.microsoft.com/office/drawing/2014/main" id="{3985116F-AE70-4BEC-8037-A0BB052C6B8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681" name="Text Box 27">
          <a:extLst>
            <a:ext uri="{FF2B5EF4-FFF2-40B4-BE49-F238E27FC236}">
              <a16:creationId xmlns:a16="http://schemas.microsoft.com/office/drawing/2014/main" id="{DEE8B7C9-D3C6-48DC-BDC4-6B167C4350CF}"/>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82" name="Text Box 27">
          <a:extLst>
            <a:ext uri="{FF2B5EF4-FFF2-40B4-BE49-F238E27FC236}">
              <a16:creationId xmlns:a16="http://schemas.microsoft.com/office/drawing/2014/main" id="{C810A4A8-F2BC-4D2D-BEE4-A213C7C276C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83" name="Text Box 27">
          <a:extLst>
            <a:ext uri="{FF2B5EF4-FFF2-40B4-BE49-F238E27FC236}">
              <a16:creationId xmlns:a16="http://schemas.microsoft.com/office/drawing/2014/main" id="{7E0F69EB-6B34-46AD-81AD-DB954A49EEB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84" name="Text Box 27">
          <a:extLst>
            <a:ext uri="{FF2B5EF4-FFF2-40B4-BE49-F238E27FC236}">
              <a16:creationId xmlns:a16="http://schemas.microsoft.com/office/drawing/2014/main" id="{53A7E8DF-6803-4F55-BB1D-C44615B88BF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85" name="Text Box 27">
          <a:extLst>
            <a:ext uri="{FF2B5EF4-FFF2-40B4-BE49-F238E27FC236}">
              <a16:creationId xmlns:a16="http://schemas.microsoft.com/office/drawing/2014/main" id="{8F45AA32-C9B8-46AE-AE64-BA4AB8BBFB5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86" name="Text Box 27">
          <a:extLst>
            <a:ext uri="{FF2B5EF4-FFF2-40B4-BE49-F238E27FC236}">
              <a16:creationId xmlns:a16="http://schemas.microsoft.com/office/drawing/2014/main" id="{BE4EC458-C47F-4BFC-AAA8-26EDE7E8DF1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87" name="Text Box 27">
          <a:extLst>
            <a:ext uri="{FF2B5EF4-FFF2-40B4-BE49-F238E27FC236}">
              <a16:creationId xmlns:a16="http://schemas.microsoft.com/office/drawing/2014/main" id="{3D4E6CCB-4481-40B1-AEE3-90902C5E98E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88" name="Text Box 27">
          <a:extLst>
            <a:ext uri="{FF2B5EF4-FFF2-40B4-BE49-F238E27FC236}">
              <a16:creationId xmlns:a16="http://schemas.microsoft.com/office/drawing/2014/main" id="{16E55D2F-451A-49B3-B470-D59D529112D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689" name="Text Box 27">
          <a:extLst>
            <a:ext uri="{FF2B5EF4-FFF2-40B4-BE49-F238E27FC236}">
              <a16:creationId xmlns:a16="http://schemas.microsoft.com/office/drawing/2014/main" id="{91786CA2-2F2B-4FA9-AF27-C1BE6FB0326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690" name="Text Box 27">
          <a:extLst>
            <a:ext uri="{FF2B5EF4-FFF2-40B4-BE49-F238E27FC236}">
              <a16:creationId xmlns:a16="http://schemas.microsoft.com/office/drawing/2014/main" id="{3C4B3516-C5FD-4C5A-9A88-C3E9A1A15471}"/>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91" name="Text Box 27">
          <a:extLst>
            <a:ext uri="{FF2B5EF4-FFF2-40B4-BE49-F238E27FC236}">
              <a16:creationId xmlns:a16="http://schemas.microsoft.com/office/drawing/2014/main" id="{7A11346D-1B01-491C-A050-1BF6083C391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92" name="Text Box 27">
          <a:extLst>
            <a:ext uri="{FF2B5EF4-FFF2-40B4-BE49-F238E27FC236}">
              <a16:creationId xmlns:a16="http://schemas.microsoft.com/office/drawing/2014/main" id="{00DFE6FF-46A6-4814-BA5C-DF8DC3731CE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93" name="Text Box 27">
          <a:extLst>
            <a:ext uri="{FF2B5EF4-FFF2-40B4-BE49-F238E27FC236}">
              <a16:creationId xmlns:a16="http://schemas.microsoft.com/office/drawing/2014/main" id="{42E20F6B-7ABB-457D-8D0E-769D927C7BA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94" name="Text Box 27">
          <a:extLst>
            <a:ext uri="{FF2B5EF4-FFF2-40B4-BE49-F238E27FC236}">
              <a16:creationId xmlns:a16="http://schemas.microsoft.com/office/drawing/2014/main" id="{196498EF-F604-4F9E-B4E0-74A652E90EC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95" name="Text Box 27">
          <a:extLst>
            <a:ext uri="{FF2B5EF4-FFF2-40B4-BE49-F238E27FC236}">
              <a16:creationId xmlns:a16="http://schemas.microsoft.com/office/drawing/2014/main" id="{F19DB4C5-7FA2-45BF-AABE-E28C22A2458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696" name="Text Box 27">
          <a:extLst>
            <a:ext uri="{FF2B5EF4-FFF2-40B4-BE49-F238E27FC236}">
              <a16:creationId xmlns:a16="http://schemas.microsoft.com/office/drawing/2014/main" id="{5FFE1487-2231-4AFC-91C0-937DB98B3C6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697" name="Text Box 27">
          <a:extLst>
            <a:ext uri="{FF2B5EF4-FFF2-40B4-BE49-F238E27FC236}">
              <a16:creationId xmlns:a16="http://schemas.microsoft.com/office/drawing/2014/main" id="{69BE4E65-7BDB-44C5-818C-EE4134BC1BF2}"/>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698" name="Text Box 27">
          <a:extLst>
            <a:ext uri="{FF2B5EF4-FFF2-40B4-BE49-F238E27FC236}">
              <a16:creationId xmlns:a16="http://schemas.microsoft.com/office/drawing/2014/main" id="{B57BE440-1CF1-4F91-9060-57B4348CEF2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699" name="Text Box 27">
          <a:extLst>
            <a:ext uri="{FF2B5EF4-FFF2-40B4-BE49-F238E27FC236}">
              <a16:creationId xmlns:a16="http://schemas.microsoft.com/office/drawing/2014/main" id="{0A77C852-64C9-4895-A7BE-09947DC27C8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700" name="Text Box 27">
          <a:extLst>
            <a:ext uri="{FF2B5EF4-FFF2-40B4-BE49-F238E27FC236}">
              <a16:creationId xmlns:a16="http://schemas.microsoft.com/office/drawing/2014/main" id="{76B7DE55-98BB-4288-8129-CEAF143FD64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69"/>
    <xdr:sp macro="" textlink="">
      <xdr:nvSpPr>
        <xdr:cNvPr id="701" name="Text Box 27">
          <a:extLst>
            <a:ext uri="{FF2B5EF4-FFF2-40B4-BE49-F238E27FC236}">
              <a16:creationId xmlns:a16="http://schemas.microsoft.com/office/drawing/2014/main" id="{421A7A1A-96C7-4B54-917F-5B6967475919}"/>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02" name="Text Box 27">
          <a:extLst>
            <a:ext uri="{FF2B5EF4-FFF2-40B4-BE49-F238E27FC236}">
              <a16:creationId xmlns:a16="http://schemas.microsoft.com/office/drawing/2014/main" id="{B6B5A843-7CF9-41EB-B129-1CEB24CC6EB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03" name="Text Box 27">
          <a:extLst>
            <a:ext uri="{FF2B5EF4-FFF2-40B4-BE49-F238E27FC236}">
              <a16:creationId xmlns:a16="http://schemas.microsoft.com/office/drawing/2014/main" id="{2C8A8ACE-D70B-4091-8723-C0A868D8B0A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04" name="Text Box 27">
          <a:extLst>
            <a:ext uri="{FF2B5EF4-FFF2-40B4-BE49-F238E27FC236}">
              <a16:creationId xmlns:a16="http://schemas.microsoft.com/office/drawing/2014/main" id="{6A3BC48A-8B17-44DA-AB03-0843AF005C4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05" name="Text Box 27">
          <a:extLst>
            <a:ext uri="{FF2B5EF4-FFF2-40B4-BE49-F238E27FC236}">
              <a16:creationId xmlns:a16="http://schemas.microsoft.com/office/drawing/2014/main" id="{64EFA703-4A3C-4DCF-B18E-35E5625EDC1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06" name="Text Box 27">
          <a:extLst>
            <a:ext uri="{FF2B5EF4-FFF2-40B4-BE49-F238E27FC236}">
              <a16:creationId xmlns:a16="http://schemas.microsoft.com/office/drawing/2014/main" id="{A06EF672-C4DF-4341-B329-A2BC83F4DA8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07" name="Text Box 27">
          <a:extLst>
            <a:ext uri="{FF2B5EF4-FFF2-40B4-BE49-F238E27FC236}">
              <a16:creationId xmlns:a16="http://schemas.microsoft.com/office/drawing/2014/main" id="{C40F7A08-870E-4C40-9F21-FA6E928E5ED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08" name="Text Box 27">
          <a:extLst>
            <a:ext uri="{FF2B5EF4-FFF2-40B4-BE49-F238E27FC236}">
              <a16:creationId xmlns:a16="http://schemas.microsoft.com/office/drawing/2014/main" id="{57B80439-D151-4E2C-8C54-A24DFB3C609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09" name="Text Box 27">
          <a:extLst>
            <a:ext uri="{FF2B5EF4-FFF2-40B4-BE49-F238E27FC236}">
              <a16:creationId xmlns:a16="http://schemas.microsoft.com/office/drawing/2014/main" id="{BF2D9EE2-26D2-465D-AEE6-549D403C89C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10" name="Text Box 27">
          <a:extLst>
            <a:ext uri="{FF2B5EF4-FFF2-40B4-BE49-F238E27FC236}">
              <a16:creationId xmlns:a16="http://schemas.microsoft.com/office/drawing/2014/main" id="{4D7DE030-37AA-488A-A572-90A99E11666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11" name="Text Box 27">
          <a:extLst>
            <a:ext uri="{FF2B5EF4-FFF2-40B4-BE49-F238E27FC236}">
              <a16:creationId xmlns:a16="http://schemas.microsoft.com/office/drawing/2014/main" id="{13AE9621-E82E-42B9-BAF9-4A3DA14E428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12" name="Text Box 27">
          <a:extLst>
            <a:ext uri="{FF2B5EF4-FFF2-40B4-BE49-F238E27FC236}">
              <a16:creationId xmlns:a16="http://schemas.microsoft.com/office/drawing/2014/main" id="{797DB848-3CBD-451F-91AA-00CB64E0321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13" name="Text Box 27">
          <a:extLst>
            <a:ext uri="{FF2B5EF4-FFF2-40B4-BE49-F238E27FC236}">
              <a16:creationId xmlns:a16="http://schemas.microsoft.com/office/drawing/2014/main" id="{1B1C70DD-8590-48CC-8786-1A6E76C6C6F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14" name="Text Box 27">
          <a:extLst>
            <a:ext uri="{FF2B5EF4-FFF2-40B4-BE49-F238E27FC236}">
              <a16:creationId xmlns:a16="http://schemas.microsoft.com/office/drawing/2014/main" id="{904EECB5-C409-45A3-BFDB-9C3E75B4E43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15" name="Text Box 27">
          <a:extLst>
            <a:ext uri="{FF2B5EF4-FFF2-40B4-BE49-F238E27FC236}">
              <a16:creationId xmlns:a16="http://schemas.microsoft.com/office/drawing/2014/main" id="{81C2FF8E-3B44-4E24-B2E8-D86258AC27C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16" name="Text Box 27">
          <a:extLst>
            <a:ext uri="{FF2B5EF4-FFF2-40B4-BE49-F238E27FC236}">
              <a16:creationId xmlns:a16="http://schemas.microsoft.com/office/drawing/2014/main" id="{5B2155BA-52D3-41D6-82ED-7716505230F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17" name="Text Box 27">
          <a:extLst>
            <a:ext uri="{FF2B5EF4-FFF2-40B4-BE49-F238E27FC236}">
              <a16:creationId xmlns:a16="http://schemas.microsoft.com/office/drawing/2014/main" id="{E90BCCCF-6640-4769-B928-18352FBCE64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718" name="Text Box 27">
          <a:extLst>
            <a:ext uri="{FF2B5EF4-FFF2-40B4-BE49-F238E27FC236}">
              <a16:creationId xmlns:a16="http://schemas.microsoft.com/office/drawing/2014/main" id="{19434F07-4D1B-4090-B4E7-86AA5C630BA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719" name="Text Box 27">
          <a:extLst>
            <a:ext uri="{FF2B5EF4-FFF2-40B4-BE49-F238E27FC236}">
              <a16:creationId xmlns:a16="http://schemas.microsoft.com/office/drawing/2014/main" id="{5780329F-121A-49BA-8F02-01A2A3DEC04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68580"/>
    <xdr:sp macro="" textlink="">
      <xdr:nvSpPr>
        <xdr:cNvPr id="720" name="Text Box 27">
          <a:extLst>
            <a:ext uri="{FF2B5EF4-FFF2-40B4-BE49-F238E27FC236}">
              <a16:creationId xmlns:a16="http://schemas.microsoft.com/office/drawing/2014/main" id="{B7F26242-B82F-4218-AF9A-639AC0A8FBC0}"/>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21" name="Text Box 27">
          <a:extLst>
            <a:ext uri="{FF2B5EF4-FFF2-40B4-BE49-F238E27FC236}">
              <a16:creationId xmlns:a16="http://schemas.microsoft.com/office/drawing/2014/main" id="{2C508F6E-A7BC-40AF-B063-9C1CEFBADD5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722" name="Text Box 27">
          <a:extLst>
            <a:ext uri="{FF2B5EF4-FFF2-40B4-BE49-F238E27FC236}">
              <a16:creationId xmlns:a16="http://schemas.microsoft.com/office/drawing/2014/main" id="{08748C02-9123-49D6-AE3B-2342196E753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723" name="Text Box 27">
          <a:extLst>
            <a:ext uri="{FF2B5EF4-FFF2-40B4-BE49-F238E27FC236}">
              <a16:creationId xmlns:a16="http://schemas.microsoft.com/office/drawing/2014/main" id="{D86E0567-E927-4D76-A296-F3D40CFAD3A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24" name="Text Box 27">
          <a:extLst>
            <a:ext uri="{FF2B5EF4-FFF2-40B4-BE49-F238E27FC236}">
              <a16:creationId xmlns:a16="http://schemas.microsoft.com/office/drawing/2014/main" id="{DE919CF3-E831-44FF-B34A-549EAD05C4B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725" name="Text Box 27">
          <a:extLst>
            <a:ext uri="{FF2B5EF4-FFF2-40B4-BE49-F238E27FC236}">
              <a16:creationId xmlns:a16="http://schemas.microsoft.com/office/drawing/2014/main" id="{87731687-715E-482D-9DBA-9936EEA7D23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26" name="Text Box 27">
          <a:extLst>
            <a:ext uri="{FF2B5EF4-FFF2-40B4-BE49-F238E27FC236}">
              <a16:creationId xmlns:a16="http://schemas.microsoft.com/office/drawing/2014/main" id="{429B970E-20AD-4DBD-9CAB-8F317D62BD9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727" name="Text Box 27">
          <a:extLst>
            <a:ext uri="{FF2B5EF4-FFF2-40B4-BE49-F238E27FC236}">
              <a16:creationId xmlns:a16="http://schemas.microsoft.com/office/drawing/2014/main" id="{BF63019F-678D-42B9-BAB4-64AC92C1D96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28" name="Text Box 27">
          <a:extLst>
            <a:ext uri="{FF2B5EF4-FFF2-40B4-BE49-F238E27FC236}">
              <a16:creationId xmlns:a16="http://schemas.microsoft.com/office/drawing/2014/main" id="{F1F2785B-EB87-4524-B57B-2EEE33D84E1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383</xdr:row>
      <xdr:rowOff>0</xdr:rowOff>
    </xdr:from>
    <xdr:ext cx="76200" cy="144780"/>
    <xdr:sp macro="" textlink="">
      <xdr:nvSpPr>
        <xdr:cNvPr id="729" name="Text Box 27">
          <a:extLst>
            <a:ext uri="{FF2B5EF4-FFF2-40B4-BE49-F238E27FC236}">
              <a16:creationId xmlns:a16="http://schemas.microsoft.com/office/drawing/2014/main" id="{305B0395-54DB-4802-BB72-8D89EC06D21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730" name="Text Box 27">
          <a:extLst>
            <a:ext uri="{FF2B5EF4-FFF2-40B4-BE49-F238E27FC236}">
              <a16:creationId xmlns:a16="http://schemas.microsoft.com/office/drawing/2014/main" id="{5E85E62A-783A-4E8F-926B-0CD3F628D3D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731" name="Text Box 27">
          <a:extLst>
            <a:ext uri="{FF2B5EF4-FFF2-40B4-BE49-F238E27FC236}">
              <a16:creationId xmlns:a16="http://schemas.microsoft.com/office/drawing/2014/main" id="{2A481FC6-40EE-4A3A-BA1F-C4F2025346C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732" name="Text Box 27">
          <a:extLst>
            <a:ext uri="{FF2B5EF4-FFF2-40B4-BE49-F238E27FC236}">
              <a16:creationId xmlns:a16="http://schemas.microsoft.com/office/drawing/2014/main" id="{3BEC6437-542B-4318-9ED8-5E7AC1B0A0A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733" name="Text Box 27">
          <a:extLst>
            <a:ext uri="{FF2B5EF4-FFF2-40B4-BE49-F238E27FC236}">
              <a16:creationId xmlns:a16="http://schemas.microsoft.com/office/drawing/2014/main" id="{62AE3A15-1707-418F-B8B6-80BAEFB9659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734" name="Text Box 27">
          <a:extLst>
            <a:ext uri="{FF2B5EF4-FFF2-40B4-BE49-F238E27FC236}">
              <a16:creationId xmlns:a16="http://schemas.microsoft.com/office/drawing/2014/main" id="{D9796539-EE85-4B79-B7FE-FAA6AF525B7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60020"/>
    <xdr:sp macro="" textlink="">
      <xdr:nvSpPr>
        <xdr:cNvPr id="735" name="Text Box 27">
          <a:extLst>
            <a:ext uri="{FF2B5EF4-FFF2-40B4-BE49-F238E27FC236}">
              <a16:creationId xmlns:a16="http://schemas.microsoft.com/office/drawing/2014/main" id="{8A8D1F89-A5C7-4668-B2A2-EF984F740E6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77949"/>
    <xdr:sp macro="" textlink="">
      <xdr:nvSpPr>
        <xdr:cNvPr id="736" name="Text Box 27">
          <a:extLst>
            <a:ext uri="{FF2B5EF4-FFF2-40B4-BE49-F238E27FC236}">
              <a16:creationId xmlns:a16="http://schemas.microsoft.com/office/drawing/2014/main" id="{8EC1F51B-E5FB-44D6-B7B5-D1633163B9E6}"/>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737" name="Text Box 27">
          <a:extLst>
            <a:ext uri="{FF2B5EF4-FFF2-40B4-BE49-F238E27FC236}">
              <a16:creationId xmlns:a16="http://schemas.microsoft.com/office/drawing/2014/main" id="{289A3FA6-FBE5-4C32-8BE1-061CAB80638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67640"/>
    <xdr:sp macro="" textlink="">
      <xdr:nvSpPr>
        <xdr:cNvPr id="738" name="Text Box 27">
          <a:extLst>
            <a:ext uri="{FF2B5EF4-FFF2-40B4-BE49-F238E27FC236}">
              <a16:creationId xmlns:a16="http://schemas.microsoft.com/office/drawing/2014/main" id="{11E3B4EC-56C2-4D86-A406-A76F230C68C9}"/>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39" name="Text Box 27">
          <a:extLst>
            <a:ext uri="{FF2B5EF4-FFF2-40B4-BE49-F238E27FC236}">
              <a16:creationId xmlns:a16="http://schemas.microsoft.com/office/drawing/2014/main" id="{297B090E-306D-4867-8600-50A6E426E36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40" name="Text Box 27">
          <a:extLst>
            <a:ext uri="{FF2B5EF4-FFF2-40B4-BE49-F238E27FC236}">
              <a16:creationId xmlns:a16="http://schemas.microsoft.com/office/drawing/2014/main" id="{61F1BCD2-2821-4FB9-9CBD-99AB8B757FB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41" name="Text Box 27">
          <a:extLst>
            <a:ext uri="{FF2B5EF4-FFF2-40B4-BE49-F238E27FC236}">
              <a16:creationId xmlns:a16="http://schemas.microsoft.com/office/drawing/2014/main" id="{AEA59F75-BA42-4D19-9980-B38AD3C0AE2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42" name="Text Box 27">
          <a:extLst>
            <a:ext uri="{FF2B5EF4-FFF2-40B4-BE49-F238E27FC236}">
              <a16:creationId xmlns:a16="http://schemas.microsoft.com/office/drawing/2014/main" id="{0B5AABE6-1396-4E69-B352-C9EF7AE9FCE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185570"/>
    <xdr:sp macro="" textlink="">
      <xdr:nvSpPr>
        <xdr:cNvPr id="743" name="Text Box 27">
          <a:extLst>
            <a:ext uri="{FF2B5EF4-FFF2-40B4-BE49-F238E27FC236}">
              <a16:creationId xmlns:a16="http://schemas.microsoft.com/office/drawing/2014/main" id="{00B47CBB-D0DB-43A2-B1F1-5C6D81E52AD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44" name="Text Box 27">
          <a:extLst>
            <a:ext uri="{FF2B5EF4-FFF2-40B4-BE49-F238E27FC236}">
              <a16:creationId xmlns:a16="http://schemas.microsoft.com/office/drawing/2014/main" id="{4076ABA4-0390-4D4B-8E1E-12F256EA109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0" cy="185570"/>
    <xdr:sp macro="" textlink="">
      <xdr:nvSpPr>
        <xdr:cNvPr id="745" name="Text Box 27">
          <a:extLst>
            <a:ext uri="{FF2B5EF4-FFF2-40B4-BE49-F238E27FC236}">
              <a16:creationId xmlns:a16="http://schemas.microsoft.com/office/drawing/2014/main" id="{7D16A03A-43C1-48ED-84AB-C972D106236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46" name="Text Box 27">
          <a:extLst>
            <a:ext uri="{FF2B5EF4-FFF2-40B4-BE49-F238E27FC236}">
              <a16:creationId xmlns:a16="http://schemas.microsoft.com/office/drawing/2014/main" id="{8AA4C858-2E9A-4C55-B7E0-23F142F1098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47" name="Text Box 27">
          <a:extLst>
            <a:ext uri="{FF2B5EF4-FFF2-40B4-BE49-F238E27FC236}">
              <a16:creationId xmlns:a16="http://schemas.microsoft.com/office/drawing/2014/main" id="{E5714214-4805-4967-8412-3B7B1A1C641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48" name="Text Box 27">
          <a:extLst>
            <a:ext uri="{FF2B5EF4-FFF2-40B4-BE49-F238E27FC236}">
              <a16:creationId xmlns:a16="http://schemas.microsoft.com/office/drawing/2014/main" id="{5D55C253-E99C-4C76-9972-6D6FC239AE2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49" name="Text Box 27">
          <a:extLst>
            <a:ext uri="{FF2B5EF4-FFF2-40B4-BE49-F238E27FC236}">
              <a16:creationId xmlns:a16="http://schemas.microsoft.com/office/drawing/2014/main" id="{7D5A466E-05C2-4E98-8846-6AD726B9BDF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50" name="Text Box 27">
          <a:extLst>
            <a:ext uri="{FF2B5EF4-FFF2-40B4-BE49-F238E27FC236}">
              <a16:creationId xmlns:a16="http://schemas.microsoft.com/office/drawing/2014/main" id="{08C04ADA-3320-4B7D-9874-9443759CEC4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51" name="Text Box 27">
          <a:extLst>
            <a:ext uri="{FF2B5EF4-FFF2-40B4-BE49-F238E27FC236}">
              <a16:creationId xmlns:a16="http://schemas.microsoft.com/office/drawing/2014/main" id="{A6D32892-6FDF-4431-BF09-7C4D11ED144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52" name="Text Box 27">
          <a:extLst>
            <a:ext uri="{FF2B5EF4-FFF2-40B4-BE49-F238E27FC236}">
              <a16:creationId xmlns:a16="http://schemas.microsoft.com/office/drawing/2014/main" id="{0424C8BB-A498-44A2-85E3-69CA2396C7C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53" name="Text Box 27">
          <a:extLst>
            <a:ext uri="{FF2B5EF4-FFF2-40B4-BE49-F238E27FC236}">
              <a16:creationId xmlns:a16="http://schemas.microsoft.com/office/drawing/2014/main" id="{643DA6BD-9BAA-4C32-87F7-EA9185DD1ED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54" name="Text Box 27">
          <a:extLst>
            <a:ext uri="{FF2B5EF4-FFF2-40B4-BE49-F238E27FC236}">
              <a16:creationId xmlns:a16="http://schemas.microsoft.com/office/drawing/2014/main" id="{0B752C1C-1694-4409-B620-5EAC73F2482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55" name="Text Box 27">
          <a:extLst>
            <a:ext uri="{FF2B5EF4-FFF2-40B4-BE49-F238E27FC236}">
              <a16:creationId xmlns:a16="http://schemas.microsoft.com/office/drawing/2014/main" id="{DEA1E207-EF77-4788-84C4-8639FECDA2B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56" name="Text Box 27">
          <a:extLst>
            <a:ext uri="{FF2B5EF4-FFF2-40B4-BE49-F238E27FC236}">
              <a16:creationId xmlns:a16="http://schemas.microsoft.com/office/drawing/2014/main" id="{2F87FF77-FA05-4BE8-9688-562AAA7C9A0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57" name="Text Box 27">
          <a:extLst>
            <a:ext uri="{FF2B5EF4-FFF2-40B4-BE49-F238E27FC236}">
              <a16:creationId xmlns:a16="http://schemas.microsoft.com/office/drawing/2014/main" id="{331E42D2-26C7-4A53-B667-72D2BDF58D0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58" name="Text Box 27">
          <a:extLst>
            <a:ext uri="{FF2B5EF4-FFF2-40B4-BE49-F238E27FC236}">
              <a16:creationId xmlns:a16="http://schemas.microsoft.com/office/drawing/2014/main" id="{50816D47-2CBD-4BC5-B42A-CFE97A90C75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59" name="Text Box 27">
          <a:extLst>
            <a:ext uri="{FF2B5EF4-FFF2-40B4-BE49-F238E27FC236}">
              <a16:creationId xmlns:a16="http://schemas.microsoft.com/office/drawing/2014/main" id="{125E5F0E-EAB5-406E-B7A3-2C887B96B50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60" name="Text Box 27">
          <a:extLst>
            <a:ext uri="{FF2B5EF4-FFF2-40B4-BE49-F238E27FC236}">
              <a16:creationId xmlns:a16="http://schemas.microsoft.com/office/drawing/2014/main" id="{C5A1CC29-3C07-43BF-B4C4-10BA094271B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61" name="Text Box 27">
          <a:extLst>
            <a:ext uri="{FF2B5EF4-FFF2-40B4-BE49-F238E27FC236}">
              <a16:creationId xmlns:a16="http://schemas.microsoft.com/office/drawing/2014/main" id="{4E7BFEE3-FEDB-494D-89DE-A330A34026F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62" name="Text Box 27">
          <a:extLst>
            <a:ext uri="{FF2B5EF4-FFF2-40B4-BE49-F238E27FC236}">
              <a16:creationId xmlns:a16="http://schemas.microsoft.com/office/drawing/2014/main" id="{9A100C83-06E3-4AF1-9A45-54DB4316161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63" name="Text Box 27">
          <a:extLst>
            <a:ext uri="{FF2B5EF4-FFF2-40B4-BE49-F238E27FC236}">
              <a16:creationId xmlns:a16="http://schemas.microsoft.com/office/drawing/2014/main" id="{4488E713-4728-4722-80DA-0D7E0274CDA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64" name="Text Box 27">
          <a:extLst>
            <a:ext uri="{FF2B5EF4-FFF2-40B4-BE49-F238E27FC236}">
              <a16:creationId xmlns:a16="http://schemas.microsoft.com/office/drawing/2014/main" id="{2ED064A2-D726-4EF9-A117-4E07321FF5D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65" name="Text Box 27">
          <a:extLst>
            <a:ext uri="{FF2B5EF4-FFF2-40B4-BE49-F238E27FC236}">
              <a16:creationId xmlns:a16="http://schemas.microsoft.com/office/drawing/2014/main" id="{4DA72865-09A7-4AC5-ABFF-5C7D17C4365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66" name="Text Box 27">
          <a:extLst>
            <a:ext uri="{FF2B5EF4-FFF2-40B4-BE49-F238E27FC236}">
              <a16:creationId xmlns:a16="http://schemas.microsoft.com/office/drawing/2014/main" id="{D3AAEF04-CBF4-4371-85EB-66659F72297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67" name="Text Box 27">
          <a:extLst>
            <a:ext uri="{FF2B5EF4-FFF2-40B4-BE49-F238E27FC236}">
              <a16:creationId xmlns:a16="http://schemas.microsoft.com/office/drawing/2014/main" id="{D6E4B754-7707-4B8C-9196-832EE9A3A81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68" name="Text Box 27">
          <a:extLst>
            <a:ext uri="{FF2B5EF4-FFF2-40B4-BE49-F238E27FC236}">
              <a16:creationId xmlns:a16="http://schemas.microsoft.com/office/drawing/2014/main" id="{5DB6702B-E4FC-482F-BEDF-C528C8B817A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69" name="Text Box 27">
          <a:extLst>
            <a:ext uri="{FF2B5EF4-FFF2-40B4-BE49-F238E27FC236}">
              <a16:creationId xmlns:a16="http://schemas.microsoft.com/office/drawing/2014/main" id="{0EE30508-303E-4A4D-97AE-A17860D5AC5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70" name="Text Box 27">
          <a:extLst>
            <a:ext uri="{FF2B5EF4-FFF2-40B4-BE49-F238E27FC236}">
              <a16:creationId xmlns:a16="http://schemas.microsoft.com/office/drawing/2014/main" id="{551DD8C8-923B-4A4E-91B8-78993F8CA564}"/>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71" name="Text Box 27">
          <a:extLst>
            <a:ext uri="{FF2B5EF4-FFF2-40B4-BE49-F238E27FC236}">
              <a16:creationId xmlns:a16="http://schemas.microsoft.com/office/drawing/2014/main" id="{EDE93475-5959-42A7-8D9B-BED609BBF0A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72" name="Text Box 27">
          <a:extLst>
            <a:ext uri="{FF2B5EF4-FFF2-40B4-BE49-F238E27FC236}">
              <a16:creationId xmlns:a16="http://schemas.microsoft.com/office/drawing/2014/main" id="{D403B371-81D4-476F-BE29-9E84C40C78B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73" name="Text Box 27">
          <a:extLst>
            <a:ext uri="{FF2B5EF4-FFF2-40B4-BE49-F238E27FC236}">
              <a16:creationId xmlns:a16="http://schemas.microsoft.com/office/drawing/2014/main" id="{3A2CB2C8-F346-403C-8ABE-D30781265BB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74" name="Text Box 27">
          <a:extLst>
            <a:ext uri="{FF2B5EF4-FFF2-40B4-BE49-F238E27FC236}">
              <a16:creationId xmlns:a16="http://schemas.microsoft.com/office/drawing/2014/main" id="{D544500A-531E-498F-A739-AED0E3AA2E8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75" name="Text Box 27">
          <a:extLst>
            <a:ext uri="{FF2B5EF4-FFF2-40B4-BE49-F238E27FC236}">
              <a16:creationId xmlns:a16="http://schemas.microsoft.com/office/drawing/2014/main" id="{16013C7B-B8D5-4B3F-B6BD-E7A902FA9AD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76" name="Text Box 27">
          <a:extLst>
            <a:ext uri="{FF2B5EF4-FFF2-40B4-BE49-F238E27FC236}">
              <a16:creationId xmlns:a16="http://schemas.microsoft.com/office/drawing/2014/main" id="{A77704DF-C126-45D2-B424-FA812E1DE99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77" name="Text Box 27">
          <a:extLst>
            <a:ext uri="{FF2B5EF4-FFF2-40B4-BE49-F238E27FC236}">
              <a16:creationId xmlns:a16="http://schemas.microsoft.com/office/drawing/2014/main" id="{AF0DD3FC-E15D-4437-A993-F2766E1561A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78" name="Text Box 27">
          <a:extLst>
            <a:ext uri="{FF2B5EF4-FFF2-40B4-BE49-F238E27FC236}">
              <a16:creationId xmlns:a16="http://schemas.microsoft.com/office/drawing/2014/main" id="{FFA6979A-922E-4144-A872-6710F762D2D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79" name="Text Box 27">
          <a:extLst>
            <a:ext uri="{FF2B5EF4-FFF2-40B4-BE49-F238E27FC236}">
              <a16:creationId xmlns:a16="http://schemas.microsoft.com/office/drawing/2014/main" id="{FB8D152E-B6EE-4F5C-946F-7A77A656F74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80" name="Text Box 27">
          <a:extLst>
            <a:ext uri="{FF2B5EF4-FFF2-40B4-BE49-F238E27FC236}">
              <a16:creationId xmlns:a16="http://schemas.microsoft.com/office/drawing/2014/main" id="{12EA63CC-843D-4BA6-B179-217F6F5A03B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81" name="Text Box 27">
          <a:extLst>
            <a:ext uri="{FF2B5EF4-FFF2-40B4-BE49-F238E27FC236}">
              <a16:creationId xmlns:a16="http://schemas.microsoft.com/office/drawing/2014/main" id="{AF44C918-78D6-41E1-A7F0-6BBEF294366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82" name="Text Box 27">
          <a:extLst>
            <a:ext uri="{FF2B5EF4-FFF2-40B4-BE49-F238E27FC236}">
              <a16:creationId xmlns:a16="http://schemas.microsoft.com/office/drawing/2014/main" id="{D25C8D6B-2401-41D3-9846-7E49B9FFC6F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83" name="Text Box 27">
          <a:extLst>
            <a:ext uri="{FF2B5EF4-FFF2-40B4-BE49-F238E27FC236}">
              <a16:creationId xmlns:a16="http://schemas.microsoft.com/office/drawing/2014/main" id="{EC45260B-314A-494D-8140-58BDA0D6964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84" name="Text Box 27">
          <a:extLst>
            <a:ext uri="{FF2B5EF4-FFF2-40B4-BE49-F238E27FC236}">
              <a16:creationId xmlns:a16="http://schemas.microsoft.com/office/drawing/2014/main" id="{6B7676DD-58B7-4CF3-B24A-BA7DAFF43C2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85" name="Text Box 27">
          <a:extLst>
            <a:ext uri="{FF2B5EF4-FFF2-40B4-BE49-F238E27FC236}">
              <a16:creationId xmlns:a16="http://schemas.microsoft.com/office/drawing/2014/main" id="{F0E03285-C2C9-44CF-A2A2-2D3E06748A2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86" name="Text Box 27">
          <a:extLst>
            <a:ext uri="{FF2B5EF4-FFF2-40B4-BE49-F238E27FC236}">
              <a16:creationId xmlns:a16="http://schemas.microsoft.com/office/drawing/2014/main" id="{CE3D86D6-70F4-4DF9-8B0E-FE323627331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87" name="Text Box 27">
          <a:extLst>
            <a:ext uri="{FF2B5EF4-FFF2-40B4-BE49-F238E27FC236}">
              <a16:creationId xmlns:a16="http://schemas.microsoft.com/office/drawing/2014/main" id="{0B828604-ACCA-42D8-AD92-2F5A1F15912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88" name="Text Box 27">
          <a:extLst>
            <a:ext uri="{FF2B5EF4-FFF2-40B4-BE49-F238E27FC236}">
              <a16:creationId xmlns:a16="http://schemas.microsoft.com/office/drawing/2014/main" id="{29F1C6DB-916C-4559-9567-261AE9C6EA7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89" name="Text Box 27">
          <a:extLst>
            <a:ext uri="{FF2B5EF4-FFF2-40B4-BE49-F238E27FC236}">
              <a16:creationId xmlns:a16="http://schemas.microsoft.com/office/drawing/2014/main" id="{884DFA41-9AD4-4F93-BA89-75A41137C6C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90" name="Text Box 27">
          <a:extLst>
            <a:ext uri="{FF2B5EF4-FFF2-40B4-BE49-F238E27FC236}">
              <a16:creationId xmlns:a16="http://schemas.microsoft.com/office/drawing/2014/main" id="{2D4A6EBA-6307-430C-BC7E-79C8924E2CA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91" name="Text Box 27">
          <a:extLst>
            <a:ext uri="{FF2B5EF4-FFF2-40B4-BE49-F238E27FC236}">
              <a16:creationId xmlns:a16="http://schemas.microsoft.com/office/drawing/2014/main" id="{D7DE4D46-4CA5-40F6-B8BF-5CDA74CC299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92" name="Text Box 27">
          <a:extLst>
            <a:ext uri="{FF2B5EF4-FFF2-40B4-BE49-F238E27FC236}">
              <a16:creationId xmlns:a16="http://schemas.microsoft.com/office/drawing/2014/main" id="{3564EAAC-9FA0-4311-8EBB-4CCC4ACD814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93" name="Text Box 27">
          <a:extLst>
            <a:ext uri="{FF2B5EF4-FFF2-40B4-BE49-F238E27FC236}">
              <a16:creationId xmlns:a16="http://schemas.microsoft.com/office/drawing/2014/main" id="{58C16C9D-E400-49E7-9ED0-EF3E4130920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94" name="Text Box 27">
          <a:extLst>
            <a:ext uri="{FF2B5EF4-FFF2-40B4-BE49-F238E27FC236}">
              <a16:creationId xmlns:a16="http://schemas.microsoft.com/office/drawing/2014/main" id="{F3D61B27-B933-42FE-8DAA-33E61245E90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95" name="Text Box 27">
          <a:extLst>
            <a:ext uri="{FF2B5EF4-FFF2-40B4-BE49-F238E27FC236}">
              <a16:creationId xmlns:a16="http://schemas.microsoft.com/office/drawing/2014/main" id="{5931E9FC-000B-4BEA-A9E5-53AAAAA4737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96" name="Text Box 27">
          <a:extLst>
            <a:ext uri="{FF2B5EF4-FFF2-40B4-BE49-F238E27FC236}">
              <a16:creationId xmlns:a16="http://schemas.microsoft.com/office/drawing/2014/main" id="{FA320279-C0BC-4B89-BE32-38511B41C70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97" name="Text Box 27">
          <a:extLst>
            <a:ext uri="{FF2B5EF4-FFF2-40B4-BE49-F238E27FC236}">
              <a16:creationId xmlns:a16="http://schemas.microsoft.com/office/drawing/2014/main" id="{F087A422-C099-4E8D-9A42-F41233A95A4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798" name="Text Box 27">
          <a:extLst>
            <a:ext uri="{FF2B5EF4-FFF2-40B4-BE49-F238E27FC236}">
              <a16:creationId xmlns:a16="http://schemas.microsoft.com/office/drawing/2014/main" id="{B53E26CD-A606-4DE7-9759-F90D9A56F481}"/>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799" name="Text Box 27">
          <a:extLst>
            <a:ext uri="{FF2B5EF4-FFF2-40B4-BE49-F238E27FC236}">
              <a16:creationId xmlns:a16="http://schemas.microsoft.com/office/drawing/2014/main" id="{306830FA-AD16-4ED7-BCAD-8EAB70D30D0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800" name="Text Box 27">
          <a:extLst>
            <a:ext uri="{FF2B5EF4-FFF2-40B4-BE49-F238E27FC236}">
              <a16:creationId xmlns:a16="http://schemas.microsoft.com/office/drawing/2014/main" id="{B19C6E61-C5C9-494D-8E9E-D9535B82E3B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801" name="Text Box 27">
          <a:extLst>
            <a:ext uri="{FF2B5EF4-FFF2-40B4-BE49-F238E27FC236}">
              <a16:creationId xmlns:a16="http://schemas.microsoft.com/office/drawing/2014/main" id="{D59CD229-3397-4111-AF19-108CE07B4FE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802" name="Text Box 27">
          <a:extLst>
            <a:ext uri="{FF2B5EF4-FFF2-40B4-BE49-F238E27FC236}">
              <a16:creationId xmlns:a16="http://schemas.microsoft.com/office/drawing/2014/main" id="{BA54CA09-72DC-4096-8FF4-E421DCF6BEF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803" name="Text Box 27">
          <a:extLst>
            <a:ext uri="{FF2B5EF4-FFF2-40B4-BE49-F238E27FC236}">
              <a16:creationId xmlns:a16="http://schemas.microsoft.com/office/drawing/2014/main" id="{0FDD7A45-1CC5-4D9B-9B04-5CAA8E74AE6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804" name="Text Box 27">
          <a:extLst>
            <a:ext uri="{FF2B5EF4-FFF2-40B4-BE49-F238E27FC236}">
              <a16:creationId xmlns:a16="http://schemas.microsoft.com/office/drawing/2014/main" id="{A3C053E9-F6D5-4FAA-A12C-262488F0E51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805" name="Text Box 27">
          <a:extLst>
            <a:ext uri="{FF2B5EF4-FFF2-40B4-BE49-F238E27FC236}">
              <a16:creationId xmlns:a16="http://schemas.microsoft.com/office/drawing/2014/main" id="{E69B4013-EC8F-424C-8213-0A632853D684}"/>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806" name="Text Box 27">
          <a:extLst>
            <a:ext uri="{FF2B5EF4-FFF2-40B4-BE49-F238E27FC236}">
              <a16:creationId xmlns:a16="http://schemas.microsoft.com/office/drawing/2014/main" id="{749E15A1-7E23-4B6D-9E5A-B1E0970FC40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807" name="Text Box 27">
          <a:extLst>
            <a:ext uri="{FF2B5EF4-FFF2-40B4-BE49-F238E27FC236}">
              <a16:creationId xmlns:a16="http://schemas.microsoft.com/office/drawing/2014/main" id="{1C3FE256-D73B-48DC-A8B8-7BF3561F144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808" name="Text Box 27">
          <a:extLst>
            <a:ext uri="{FF2B5EF4-FFF2-40B4-BE49-F238E27FC236}">
              <a16:creationId xmlns:a16="http://schemas.microsoft.com/office/drawing/2014/main" id="{F7B25BE6-40D3-487D-BD94-7553A1DCAB7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809" name="Text Box 27">
          <a:extLst>
            <a:ext uri="{FF2B5EF4-FFF2-40B4-BE49-F238E27FC236}">
              <a16:creationId xmlns:a16="http://schemas.microsoft.com/office/drawing/2014/main" id="{C7ECFADA-CD44-4C7B-94CB-4958AA70E00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810" name="Text Box 27">
          <a:extLst>
            <a:ext uri="{FF2B5EF4-FFF2-40B4-BE49-F238E27FC236}">
              <a16:creationId xmlns:a16="http://schemas.microsoft.com/office/drawing/2014/main" id="{F46422DD-6569-4F6C-82B2-12B471459DA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811" name="Text Box 27">
          <a:extLst>
            <a:ext uri="{FF2B5EF4-FFF2-40B4-BE49-F238E27FC236}">
              <a16:creationId xmlns:a16="http://schemas.microsoft.com/office/drawing/2014/main" id="{02C9D7BE-CAE5-43A5-B12B-08794921B63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812" name="Text Box 27">
          <a:extLst>
            <a:ext uri="{FF2B5EF4-FFF2-40B4-BE49-F238E27FC236}">
              <a16:creationId xmlns:a16="http://schemas.microsoft.com/office/drawing/2014/main" id="{F2D9E228-9B97-469B-B3C9-35E2126D8D4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813" name="Text Box 27">
          <a:extLst>
            <a:ext uri="{FF2B5EF4-FFF2-40B4-BE49-F238E27FC236}">
              <a16:creationId xmlns:a16="http://schemas.microsoft.com/office/drawing/2014/main" id="{3DE52DA4-527C-4148-AA93-40637A2D650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330350"/>
    <xdr:sp macro="" textlink="">
      <xdr:nvSpPr>
        <xdr:cNvPr id="814" name="Text Box 27">
          <a:extLst>
            <a:ext uri="{FF2B5EF4-FFF2-40B4-BE49-F238E27FC236}">
              <a16:creationId xmlns:a16="http://schemas.microsoft.com/office/drawing/2014/main" id="{6DA6BCB4-EBFA-4796-841E-A149CCFA0F6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383</xdr:row>
      <xdr:rowOff>0</xdr:rowOff>
    </xdr:from>
    <xdr:ext cx="76200" cy="216050"/>
    <xdr:sp macro="" textlink="">
      <xdr:nvSpPr>
        <xdr:cNvPr id="815" name="Text Box 27">
          <a:extLst>
            <a:ext uri="{FF2B5EF4-FFF2-40B4-BE49-F238E27FC236}">
              <a16:creationId xmlns:a16="http://schemas.microsoft.com/office/drawing/2014/main" id="{B61E5EA3-5491-4998-98AB-6DFD959712A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16" name="Text Box 27">
          <a:extLst>
            <a:ext uri="{FF2B5EF4-FFF2-40B4-BE49-F238E27FC236}">
              <a16:creationId xmlns:a16="http://schemas.microsoft.com/office/drawing/2014/main" id="{78A7DF39-C594-45D4-AAE4-AFE27E9302D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17" name="Text Box 27">
          <a:extLst>
            <a:ext uri="{FF2B5EF4-FFF2-40B4-BE49-F238E27FC236}">
              <a16:creationId xmlns:a16="http://schemas.microsoft.com/office/drawing/2014/main" id="{D5442D4A-E257-42AA-BCC9-EA49195417F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18" name="Text Box 27">
          <a:extLst>
            <a:ext uri="{FF2B5EF4-FFF2-40B4-BE49-F238E27FC236}">
              <a16:creationId xmlns:a16="http://schemas.microsoft.com/office/drawing/2014/main" id="{89106F99-CB77-4283-BD10-E8710A8B807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19" name="Text Box 27">
          <a:extLst>
            <a:ext uri="{FF2B5EF4-FFF2-40B4-BE49-F238E27FC236}">
              <a16:creationId xmlns:a16="http://schemas.microsoft.com/office/drawing/2014/main" id="{F2B6BFAA-C63B-4A13-9F1C-53DC78CB7AF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20" name="Text Box 27">
          <a:extLst>
            <a:ext uri="{FF2B5EF4-FFF2-40B4-BE49-F238E27FC236}">
              <a16:creationId xmlns:a16="http://schemas.microsoft.com/office/drawing/2014/main" id="{CA005F59-5E35-453E-8933-7C10BD6CFA4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21" name="Text Box 27">
          <a:extLst>
            <a:ext uri="{FF2B5EF4-FFF2-40B4-BE49-F238E27FC236}">
              <a16:creationId xmlns:a16="http://schemas.microsoft.com/office/drawing/2014/main" id="{751786C3-E82B-4ADD-9375-CAFD9089D22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822" name="Text Box 27">
          <a:extLst>
            <a:ext uri="{FF2B5EF4-FFF2-40B4-BE49-F238E27FC236}">
              <a16:creationId xmlns:a16="http://schemas.microsoft.com/office/drawing/2014/main" id="{65729273-D103-4A0E-9368-BAA8E1D6818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23" name="Text Box 27">
          <a:extLst>
            <a:ext uri="{FF2B5EF4-FFF2-40B4-BE49-F238E27FC236}">
              <a16:creationId xmlns:a16="http://schemas.microsoft.com/office/drawing/2014/main" id="{958A25B0-ACED-4758-A696-200413440DD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824" name="Text Box 27">
          <a:extLst>
            <a:ext uri="{FF2B5EF4-FFF2-40B4-BE49-F238E27FC236}">
              <a16:creationId xmlns:a16="http://schemas.microsoft.com/office/drawing/2014/main" id="{06076A4D-C0B9-49DF-9381-7AEC64B4FEFE}"/>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25" name="Text Box 27">
          <a:extLst>
            <a:ext uri="{FF2B5EF4-FFF2-40B4-BE49-F238E27FC236}">
              <a16:creationId xmlns:a16="http://schemas.microsoft.com/office/drawing/2014/main" id="{CA5090FC-61ED-42CE-A490-AF7CFB2AE10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26" name="Text Box 27">
          <a:extLst>
            <a:ext uri="{FF2B5EF4-FFF2-40B4-BE49-F238E27FC236}">
              <a16:creationId xmlns:a16="http://schemas.microsoft.com/office/drawing/2014/main" id="{0D2B6943-7A87-4138-812A-90062AA867A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27" name="Text Box 27">
          <a:extLst>
            <a:ext uri="{FF2B5EF4-FFF2-40B4-BE49-F238E27FC236}">
              <a16:creationId xmlns:a16="http://schemas.microsoft.com/office/drawing/2014/main" id="{CBFB8DDE-B8E6-4877-B563-D8ABC87C67B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28" name="Text Box 27">
          <a:extLst>
            <a:ext uri="{FF2B5EF4-FFF2-40B4-BE49-F238E27FC236}">
              <a16:creationId xmlns:a16="http://schemas.microsoft.com/office/drawing/2014/main" id="{517438CB-A96C-4942-895E-3AF7CF21951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29" name="Text Box 27">
          <a:extLst>
            <a:ext uri="{FF2B5EF4-FFF2-40B4-BE49-F238E27FC236}">
              <a16:creationId xmlns:a16="http://schemas.microsoft.com/office/drawing/2014/main" id="{366F186D-B174-4C6F-9CE5-00B8510847A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30" name="Text Box 27">
          <a:extLst>
            <a:ext uri="{FF2B5EF4-FFF2-40B4-BE49-F238E27FC236}">
              <a16:creationId xmlns:a16="http://schemas.microsoft.com/office/drawing/2014/main" id="{69DD409B-940F-4BE0-AEBE-D1EA5E5F18C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31" name="Text Box 27">
          <a:extLst>
            <a:ext uri="{FF2B5EF4-FFF2-40B4-BE49-F238E27FC236}">
              <a16:creationId xmlns:a16="http://schemas.microsoft.com/office/drawing/2014/main" id="{32B062DA-929E-4785-B23C-E0754B8E4C2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32" name="Text Box 27">
          <a:extLst>
            <a:ext uri="{FF2B5EF4-FFF2-40B4-BE49-F238E27FC236}">
              <a16:creationId xmlns:a16="http://schemas.microsoft.com/office/drawing/2014/main" id="{2D54BE94-20D2-4C39-9550-1BD8468EE08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833" name="Text Box 27">
          <a:extLst>
            <a:ext uri="{FF2B5EF4-FFF2-40B4-BE49-F238E27FC236}">
              <a16:creationId xmlns:a16="http://schemas.microsoft.com/office/drawing/2014/main" id="{B496AD46-1596-4D26-9293-2D572F9EB12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34" name="Text Box 27">
          <a:extLst>
            <a:ext uri="{FF2B5EF4-FFF2-40B4-BE49-F238E27FC236}">
              <a16:creationId xmlns:a16="http://schemas.microsoft.com/office/drawing/2014/main" id="{8A400881-554C-4A30-A46C-2EDE4EAC96D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35" name="Text Box 27">
          <a:extLst>
            <a:ext uri="{FF2B5EF4-FFF2-40B4-BE49-F238E27FC236}">
              <a16:creationId xmlns:a16="http://schemas.microsoft.com/office/drawing/2014/main" id="{AED670F9-A9B3-45FA-BDA3-228919A6541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36" name="Text Box 27">
          <a:extLst>
            <a:ext uri="{FF2B5EF4-FFF2-40B4-BE49-F238E27FC236}">
              <a16:creationId xmlns:a16="http://schemas.microsoft.com/office/drawing/2014/main" id="{0994E089-2502-4C60-A58D-F9AEB6E4C31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37" name="Text Box 27">
          <a:extLst>
            <a:ext uri="{FF2B5EF4-FFF2-40B4-BE49-F238E27FC236}">
              <a16:creationId xmlns:a16="http://schemas.microsoft.com/office/drawing/2014/main" id="{69297E28-8EBE-429A-AD4A-18C1AAAE7A6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38" name="Text Box 27">
          <a:extLst>
            <a:ext uri="{FF2B5EF4-FFF2-40B4-BE49-F238E27FC236}">
              <a16:creationId xmlns:a16="http://schemas.microsoft.com/office/drawing/2014/main" id="{E599B9C8-6090-429C-A2DC-1C11047E661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39" name="Text Box 27">
          <a:extLst>
            <a:ext uri="{FF2B5EF4-FFF2-40B4-BE49-F238E27FC236}">
              <a16:creationId xmlns:a16="http://schemas.microsoft.com/office/drawing/2014/main" id="{8D83ACD1-2ECE-4C87-AB4F-FCA1563B70E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840" name="Text Box 27">
          <a:extLst>
            <a:ext uri="{FF2B5EF4-FFF2-40B4-BE49-F238E27FC236}">
              <a16:creationId xmlns:a16="http://schemas.microsoft.com/office/drawing/2014/main" id="{BC69A6CC-12E0-44BC-B49B-36769FD5093E}"/>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841" name="Text Box 27">
          <a:extLst>
            <a:ext uri="{FF2B5EF4-FFF2-40B4-BE49-F238E27FC236}">
              <a16:creationId xmlns:a16="http://schemas.microsoft.com/office/drawing/2014/main" id="{7FCBA5CE-24BC-4930-A7E7-B3A1B425330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842" name="Text Box 27">
          <a:extLst>
            <a:ext uri="{FF2B5EF4-FFF2-40B4-BE49-F238E27FC236}">
              <a16:creationId xmlns:a16="http://schemas.microsoft.com/office/drawing/2014/main" id="{3AEFECE5-9076-4F10-9048-68A3B2D1A03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843" name="Text Box 27">
          <a:extLst>
            <a:ext uri="{FF2B5EF4-FFF2-40B4-BE49-F238E27FC236}">
              <a16:creationId xmlns:a16="http://schemas.microsoft.com/office/drawing/2014/main" id="{0FB54E01-95D2-4ED7-BF8E-877FE37A9D1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844" name="Text Box 27">
          <a:extLst>
            <a:ext uri="{FF2B5EF4-FFF2-40B4-BE49-F238E27FC236}">
              <a16:creationId xmlns:a16="http://schemas.microsoft.com/office/drawing/2014/main" id="{00FD3B43-3388-4FD1-9E4E-A3D3D360DE23}"/>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45" name="Text Box 27">
          <a:extLst>
            <a:ext uri="{FF2B5EF4-FFF2-40B4-BE49-F238E27FC236}">
              <a16:creationId xmlns:a16="http://schemas.microsoft.com/office/drawing/2014/main" id="{269B81EE-7A47-400A-A83D-B366F0D0CE1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46" name="Text Box 27">
          <a:extLst>
            <a:ext uri="{FF2B5EF4-FFF2-40B4-BE49-F238E27FC236}">
              <a16:creationId xmlns:a16="http://schemas.microsoft.com/office/drawing/2014/main" id="{6796CE2C-0D27-4690-97F7-5905469B97EE}"/>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47" name="Text Box 27">
          <a:extLst>
            <a:ext uri="{FF2B5EF4-FFF2-40B4-BE49-F238E27FC236}">
              <a16:creationId xmlns:a16="http://schemas.microsoft.com/office/drawing/2014/main" id="{054E244E-9E41-430A-918B-A746454E5B8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48" name="Text Box 27">
          <a:extLst>
            <a:ext uri="{FF2B5EF4-FFF2-40B4-BE49-F238E27FC236}">
              <a16:creationId xmlns:a16="http://schemas.microsoft.com/office/drawing/2014/main" id="{89718D4E-1B6F-4679-844F-6087DA0A828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49" name="Text Box 27">
          <a:extLst>
            <a:ext uri="{FF2B5EF4-FFF2-40B4-BE49-F238E27FC236}">
              <a16:creationId xmlns:a16="http://schemas.microsoft.com/office/drawing/2014/main" id="{BA12BA55-96B6-414E-95FF-FFA4079B679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50" name="Text Box 27">
          <a:extLst>
            <a:ext uri="{FF2B5EF4-FFF2-40B4-BE49-F238E27FC236}">
              <a16:creationId xmlns:a16="http://schemas.microsoft.com/office/drawing/2014/main" id="{2B759FCC-CF85-45B4-81AF-71C34A9CEAA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51" name="Text Box 27">
          <a:extLst>
            <a:ext uri="{FF2B5EF4-FFF2-40B4-BE49-F238E27FC236}">
              <a16:creationId xmlns:a16="http://schemas.microsoft.com/office/drawing/2014/main" id="{C36AE93A-AC56-4CC6-B2AB-4A3AFAAEE0A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52" name="Text Box 27">
          <a:extLst>
            <a:ext uri="{FF2B5EF4-FFF2-40B4-BE49-F238E27FC236}">
              <a16:creationId xmlns:a16="http://schemas.microsoft.com/office/drawing/2014/main" id="{B471F410-E89B-4431-A01F-841196AD95C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53" name="Text Box 27">
          <a:extLst>
            <a:ext uri="{FF2B5EF4-FFF2-40B4-BE49-F238E27FC236}">
              <a16:creationId xmlns:a16="http://schemas.microsoft.com/office/drawing/2014/main" id="{337A2F6A-1F2F-4829-BD10-F47C660217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54" name="Text Box 27">
          <a:extLst>
            <a:ext uri="{FF2B5EF4-FFF2-40B4-BE49-F238E27FC236}">
              <a16:creationId xmlns:a16="http://schemas.microsoft.com/office/drawing/2014/main" id="{804CDFF3-3C8B-4F98-9480-A1DE4A65B49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55" name="Text Box 27">
          <a:extLst>
            <a:ext uri="{FF2B5EF4-FFF2-40B4-BE49-F238E27FC236}">
              <a16:creationId xmlns:a16="http://schemas.microsoft.com/office/drawing/2014/main" id="{D07883D6-9090-40AB-8313-4D8F2C85A54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56" name="Text Box 27">
          <a:extLst>
            <a:ext uri="{FF2B5EF4-FFF2-40B4-BE49-F238E27FC236}">
              <a16:creationId xmlns:a16="http://schemas.microsoft.com/office/drawing/2014/main" id="{14FAFD40-9912-474B-A3AF-F2FE61CE1399}"/>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57" name="Text Box 27">
          <a:extLst>
            <a:ext uri="{FF2B5EF4-FFF2-40B4-BE49-F238E27FC236}">
              <a16:creationId xmlns:a16="http://schemas.microsoft.com/office/drawing/2014/main" id="{B4B81332-86A1-4E4F-8B5E-857B7B725F2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58" name="Text Box 27">
          <a:extLst>
            <a:ext uri="{FF2B5EF4-FFF2-40B4-BE49-F238E27FC236}">
              <a16:creationId xmlns:a16="http://schemas.microsoft.com/office/drawing/2014/main" id="{0906E756-F9D8-48AE-A95F-14878FF10D2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59" name="Text Box 27">
          <a:extLst>
            <a:ext uri="{FF2B5EF4-FFF2-40B4-BE49-F238E27FC236}">
              <a16:creationId xmlns:a16="http://schemas.microsoft.com/office/drawing/2014/main" id="{F2060694-0D57-4746-831F-388DCBC55D0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60" name="Text Box 27">
          <a:extLst>
            <a:ext uri="{FF2B5EF4-FFF2-40B4-BE49-F238E27FC236}">
              <a16:creationId xmlns:a16="http://schemas.microsoft.com/office/drawing/2014/main" id="{12703976-4FEE-4CD3-9438-C4AF4DC0B7C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861" name="Text Box 27">
          <a:extLst>
            <a:ext uri="{FF2B5EF4-FFF2-40B4-BE49-F238E27FC236}">
              <a16:creationId xmlns:a16="http://schemas.microsoft.com/office/drawing/2014/main" id="{FDB0714B-88C3-4E0B-8C23-C75FC9895C7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62" name="Text Box 27">
          <a:extLst>
            <a:ext uri="{FF2B5EF4-FFF2-40B4-BE49-F238E27FC236}">
              <a16:creationId xmlns:a16="http://schemas.microsoft.com/office/drawing/2014/main" id="{3F9D2009-8897-492F-A5BD-D41B998AE7C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863" name="Text Box 27">
          <a:extLst>
            <a:ext uri="{FF2B5EF4-FFF2-40B4-BE49-F238E27FC236}">
              <a16:creationId xmlns:a16="http://schemas.microsoft.com/office/drawing/2014/main" id="{491C18E4-3210-441A-A215-7410E3FB0E85}"/>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64" name="Text Box 27">
          <a:extLst>
            <a:ext uri="{FF2B5EF4-FFF2-40B4-BE49-F238E27FC236}">
              <a16:creationId xmlns:a16="http://schemas.microsoft.com/office/drawing/2014/main" id="{E644339F-E379-4731-B146-2071B739CB8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65" name="Text Box 27">
          <a:extLst>
            <a:ext uri="{FF2B5EF4-FFF2-40B4-BE49-F238E27FC236}">
              <a16:creationId xmlns:a16="http://schemas.microsoft.com/office/drawing/2014/main" id="{4D123EA8-97A8-44FB-97DC-48D4D4F19E4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66" name="Text Box 27">
          <a:extLst>
            <a:ext uri="{FF2B5EF4-FFF2-40B4-BE49-F238E27FC236}">
              <a16:creationId xmlns:a16="http://schemas.microsoft.com/office/drawing/2014/main" id="{CB40E423-5D78-4AA7-AFB2-5262075FF6C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67" name="Text Box 27">
          <a:extLst>
            <a:ext uri="{FF2B5EF4-FFF2-40B4-BE49-F238E27FC236}">
              <a16:creationId xmlns:a16="http://schemas.microsoft.com/office/drawing/2014/main" id="{50F701CA-45D2-405B-BFE5-F8CD5410C0D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68" name="Text Box 27">
          <a:extLst>
            <a:ext uri="{FF2B5EF4-FFF2-40B4-BE49-F238E27FC236}">
              <a16:creationId xmlns:a16="http://schemas.microsoft.com/office/drawing/2014/main" id="{5CED9659-2619-47FC-8D87-904BB3BBA3E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69" name="Text Box 27">
          <a:extLst>
            <a:ext uri="{FF2B5EF4-FFF2-40B4-BE49-F238E27FC236}">
              <a16:creationId xmlns:a16="http://schemas.microsoft.com/office/drawing/2014/main" id="{B1DDFE98-69EA-4796-9FC6-8C81F809C8B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70" name="Text Box 27">
          <a:extLst>
            <a:ext uri="{FF2B5EF4-FFF2-40B4-BE49-F238E27FC236}">
              <a16:creationId xmlns:a16="http://schemas.microsoft.com/office/drawing/2014/main" id="{C7D1603D-A5D1-41C6-A523-21CAB374BDA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71" name="Text Box 27">
          <a:extLst>
            <a:ext uri="{FF2B5EF4-FFF2-40B4-BE49-F238E27FC236}">
              <a16:creationId xmlns:a16="http://schemas.microsoft.com/office/drawing/2014/main" id="{3C05B895-2479-4196-A396-D9954B0978C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872" name="Text Box 27">
          <a:extLst>
            <a:ext uri="{FF2B5EF4-FFF2-40B4-BE49-F238E27FC236}">
              <a16:creationId xmlns:a16="http://schemas.microsoft.com/office/drawing/2014/main" id="{84BE1AA4-EC26-49AC-804C-ADC43196175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73" name="Text Box 27">
          <a:extLst>
            <a:ext uri="{FF2B5EF4-FFF2-40B4-BE49-F238E27FC236}">
              <a16:creationId xmlns:a16="http://schemas.microsoft.com/office/drawing/2014/main" id="{DA3CC28F-6C03-4E8C-A400-CBCFCB98765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74" name="Text Box 27">
          <a:extLst>
            <a:ext uri="{FF2B5EF4-FFF2-40B4-BE49-F238E27FC236}">
              <a16:creationId xmlns:a16="http://schemas.microsoft.com/office/drawing/2014/main" id="{B385437E-B064-4629-B214-6EEA35E26BF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75" name="Text Box 27">
          <a:extLst>
            <a:ext uri="{FF2B5EF4-FFF2-40B4-BE49-F238E27FC236}">
              <a16:creationId xmlns:a16="http://schemas.microsoft.com/office/drawing/2014/main" id="{73D1CA62-2797-4318-8691-1BB657ABD88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76" name="Text Box 27">
          <a:extLst>
            <a:ext uri="{FF2B5EF4-FFF2-40B4-BE49-F238E27FC236}">
              <a16:creationId xmlns:a16="http://schemas.microsoft.com/office/drawing/2014/main" id="{7E459FB4-13FD-4435-B997-CE10D9D3B10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77" name="Text Box 27">
          <a:extLst>
            <a:ext uri="{FF2B5EF4-FFF2-40B4-BE49-F238E27FC236}">
              <a16:creationId xmlns:a16="http://schemas.microsoft.com/office/drawing/2014/main" id="{1F6EECBA-573E-4BFA-AD34-B12B43F7D74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78" name="Text Box 27">
          <a:extLst>
            <a:ext uri="{FF2B5EF4-FFF2-40B4-BE49-F238E27FC236}">
              <a16:creationId xmlns:a16="http://schemas.microsoft.com/office/drawing/2014/main" id="{03696D22-AE6B-402A-9F0C-1D5C85EC070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879" name="Text Box 27">
          <a:extLst>
            <a:ext uri="{FF2B5EF4-FFF2-40B4-BE49-F238E27FC236}">
              <a16:creationId xmlns:a16="http://schemas.microsoft.com/office/drawing/2014/main" id="{CA5B3E05-1731-4856-8A4C-5A00163A4705}"/>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880" name="Text Box 27">
          <a:extLst>
            <a:ext uri="{FF2B5EF4-FFF2-40B4-BE49-F238E27FC236}">
              <a16:creationId xmlns:a16="http://schemas.microsoft.com/office/drawing/2014/main" id="{E8DA7760-BD12-48B3-9688-2A906CD7A08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881" name="Text Box 27">
          <a:extLst>
            <a:ext uri="{FF2B5EF4-FFF2-40B4-BE49-F238E27FC236}">
              <a16:creationId xmlns:a16="http://schemas.microsoft.com/office/drawing/2014/main" id="{9E302F3F-F975-4CDB-AF97-5835B693063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82" name="Text Box 27">
          <a:extLst>
            <a:ext uri="{FF2B5EF4-FFF2-40B4-BE49-F238E27FC236}">
              <a16:creationId xmlns:a16="http://schemas.microsoft.com/office/drawing/2014/main" id="{7F2175D3-E7DC-48DB-A45A-7DA38EB2288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83" name="Text Box 27">
          <a:extLst>
            <a:ext uri="{FF2B5EF4-FFF2-40B4-BE49-F238E27FC236}">
              <a16:creationId xmlns:a16="http://schemas.microsoft.com/office/drawing/2014/main" id="{06C9FDCF-0F28-4580-8DD8-D0D6A9DCBC4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84" name="Text Box 27">
          <a:extLst>
            <a:ext uri="{FF2B5EF4-FFF2-40B4-BE49-F238E27FC236}">
              <a16:creationId xmlns:a16="http://schemas.microsoft.com/office/drawing/2014/main" id="{9818BA4C-6697-468C-94BB-E5D26CC8DC2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85" name="Text Box 27">
          <a:extLst>
            <a:ext uri="{FF2B5EF4-FFF2-40B4-BE49-F238E27FC236}">
              <a16:creationId xmlns:a16="http://schemas.microsoft.com/office/drawing/2014/main" id="{EF7344BC-9C17-43B6-960A-E422C337230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86" name="Text Box 27">
          <a:extLst>
            <a:ext uri="{FF2B5EF4-FFF2-40B4-BE49-F238E27FC236}">
              <a16:creationId xmlns:a16="http://schemas.microsoft.com/office/drawing/2014/main" id="{5E171CED-F03E-46CC-9C7D-86A2AEC6D49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87" name="Text Box 27">
          <a:extLst>
            <a:ext uri="{FF2B5EF4-FFF2-40B4-BE49-F238E27FC236}">
              <a16:creationId xmlns:a16="http://schemas.microsoft.com/office/drawing/2014/main" id="{9448EECD-FEDB-45EB-A2EC-93FA43BE025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88" name="Text Box 27">
          <a:extLst>
            <a:ext uri="{FF2B5EF4-FFF2-40B4-BE49-F238E27FC236}">
              <a16:creationId xmlns:a16="http://schemas.microsoft.com/office/drawing/2014/main" id="{EACE0281-EFC4-4E13-9D9B-6F847F06082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89" name="Text Box 27">
          <a:extLst>
            <a:ext uri="{FF2B5EF4-FFF2-40B4-BE49-F238E27FC236}">
              <a16:creationId xmlns:a16="http://schemas.microsoft.com/office/drawing/2014/main" id="{63E7DD1F-82ED-4FA3-9F3D-9CF2E986575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90" name="Text Box 27">
          <a:extLst>
            <a:ext uri="{FF2B5EF4-FFF2-40B4-BE49-F238E27FC236}">
              <a16:creationId xmlns:a16="http://schemas.microsoft.com/office/drawing/2014/main" id="{1EA9F50C-F130-4CA2-AE2D-1D1DD03CFD5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91" name="Text Box 27">
          <a:extLst>
            <a:ext uri="{FF2B5EF4-FFF2-40B4-BE49-F238E27FC236}">
              <a16:creationId xmlns:a16="http://schemas.microsoft.com/office/drawing/2014/main" id="{CF3CCF1B-70CD-4D63-9599-80ECE5129E3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92" name="Text Box 27">
          <a:extLst>
            <a:ext uri="{FF2B5EF4-FFF2-40B4-BE49-F238E27FC236}">
              <a16:creationId xmlns:a16="http://schemas.microsoft.com/office/drawing/2014/main" id="{BF68502C-573C-4FD9-AC39-1EB874A3489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93" name="Text Box 27">
          <a:extLst>
            <a:ext uri="{FF2B5EF4-FFF2-40B4-BE49-F238E27FC236}">
              <a16:creationId xmlns:a16="http://schemas.microsoft.com/office/drawing/2014/main" id="{5A645473-CBD0-4BA9-A6F2-62EB1850FB2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94" name="Text Box 27">
          <a:extLst>
            <a:ext uri="{FF2B5EF4-FFF2-40B4-BE49-F238E27FC236}">
              <a16:creationId xmlns:a16="http://schemas.microsoft.com/office/drawing/2014/main" id="{EFD534F8-6EFD-43CF-B0F3-D90016943B4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895" name="Text Box 27">
          <a:extLst>
            <a:ext uri="{FF2B5EF4-FFF2-40B4-BE49-F238E27FC236}">
              <a16:creationId xmlns:a16="http://schemas.microsoft.com/office/drawing/2014/main" id="{3346D79D-7EEC-45FE-AAB9-9E66F708923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96" name="Text Box 27">
          <a:extLst>
            <a:ext uri="{FF2B5EF4-FFF2-40B4-BE49-F238E27FC236}">
              <a16:creationId xmlns:a16="http://schemas.microsoft.com/office/drawing/2014/main" id="{D9D841CE-FCCB-4233-AF4D-D9CC4AD639D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897" name="Text Box 27">
          <a:extLst>
            <a:ext uri="{FF2B5EF4-FFF2-40B4-BE49-F238E27FC236}">
              <a16:creationId xmlns:a16="http://schemas.microsoft.com/office/drawing/2014/main" id="{1903AF9D-BF83-4372-BEEF-600D41B2013C}"/>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98" name="Text Box 27">
          <a:extLst>
            <a:ext uri="{FF2B5EF4-FFF2-40B4-BE49-F238E27FC236}">
              <a16:creationId xmlns:a16="http://schemas.microsoft.com/office/drawing/2014/main" id="{2923A116-A997-4F56-BC58-A937F59FA4F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99" name="Text Box 27">
          <a:extLst>
            <a:ext uri="{FF2B5EF4-FFF2-40B4-BE49-F238E27FC236}">
              <a16:creationId xmlns:a16="http://schemas.microsoft.com/office/drawing/2014/main" id="{271F78E7-D1E1-48DF-98B7-43DF7F31E5A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00" name="Text Box 27">
          <a:extLst>
            <a:ext uri="{FF2B5EF4-FFF2-40B4-BE49-F238E27FC236}">
              <a16:creationId xmlns:a16="http://schemas.microsoft.com/office/drawing/2014/main" id="{A979CCFA-8306-4D21-BC4F-7D73DC9B7E2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01" name="Text Box 27">
          <a:extLst>
            <a:ext uri="{FF2B5EF4-FFF2-40B4-BE49-F238E27FC236}">
              <a16:creationId xmlns:a16="http://schemas.microsoft.com/office/drawing/2014/main" id="{80F51497-C91C-418B-83E3-8BAB1A199E8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02" name="Text Box 27">
          <a:extLst>
            <a:ext uri="{FF2B5EF4-FFF2-40B4-BE49-F238E27FC236}">
              <a16:creationId xmlns:a16="http://schemas.microsoft.com/office/drawing/2014/main" id="{991359BE-18F8-4B73-A032-006C29A38B2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03" name="Text Box 27">
          <a:extLst>
            <a:ext uri="{FF2B5EF4-FFF2-40B4-BE49-F238E27FC236}">
              <a16:creationId xmlns:a16="http://schemas.microsoft.com/office/drawing/2014/main" id="{A023B94F-2C2E-48FF-8B24-4EB1F64FED3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04" name="Text Box 27">
          <a:extLst>
            <a:ext uri="{FF2B5EF4-FFF2-40B4-BE49-F238E27FC236}">
              <a16:creationId xmlns:a16="http://schemas.microsoft.com/office/drawing/2014/main" id="{AA71B924-4E1B-49F8-944E-15150492A0E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05" name="Text Box 27">
          <a:extLst>
            <a:ext uri="{FF2B5EF4-FFF2-40B4-BE49-F238E27FC236}">
              <a16:creationId xmlns:a16="http://schemas.microsoft.com/office/drawing/2014/main" id="{AEF72D0E-E78E-426E-98F7-3F639A769A0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906" name="Text Box 27">
          <a:extLst>
            <a:ext uri="{FF2B5EF4-FFF2-40B4-BE49-F238E27FC236}">
              <a16:creationId xmlns:a16="http://schemas.microsoft.com/office/drawing/2014/main" id="{1C117674-B678-4775-9C18-80F4F686F742}"/>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07" name="Text Box 27">
          <a:extLst>
            <a:ext uri="{FF2B5EF4-FFF2-40B4-BE49-F238E27FC236}">
              <a16:creationId xmlns:a16="http://schemas.microsoft.com/office/drawing/2014/main" id="{86AC0E31-BAF5-4DE5-A10A-E0499998309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08" name="Text Box 27">
          <a:extLst>
            <a:ext uri="{FF2B5EF4-FFF2-40B4-BE49-F238E27FC236}">
              <a16:creationId xmlns:a16="http://schemas.microsoft.com/office/drawing/2014/main" id="{6BAC96E5-8A25-4EEF-9A43-45661B18DF3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09" name="Text Box 27">
          <a:extLst>
            <a:ext uri="{FF2B5EF4-FFF2-40B4-BE49-F238E27FC236}">
              <a16:creationId xmlns:a16="http://schemas.microsoft.com/office/drawing/2014/main" id="{C8F1FCC1-7B26-4056-9997-7990D58AB88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10" name="Text Box 27">
          <a:extLst>
            <a:ext uri="{FF2B5EF4-FFF2-40B4-BE49-F238E27FC236}">
              <a16:creationId xmlns:a16="http://schemas.microsoft.com/office/drawing/2014/main" id="{698A1FC3-1F36-43CD-9110-FC2E1F173E6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11" name="Text Box 27">
          <a:extLst>
            <a:ext uri="{FF2B5EF4-FFF2-40B4-BE49-F238E27FC236}">
              <a16:creationId xmlns:a16="http://schemas.microsoft.com/office/drawing/2014/main" id="{61C870CA-38B6-450B-A2AC-C30D2CD6ADA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12" name="Text Box 27">
          <a:extLst>
            <a:ext uri="{FF2B5EF4-FFF2-40B4-BE49-F238E27FC236}">
              <a16:creationId xmlns:a16="http://schemas.microsoft.com/office/drawing/2014/main" id="{A98081A1-6007-470A-B3AD-BE7E086869C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913" name="Text Box 27">
          <a:extLst>
            <a:ext uri="{FF2B5EF4-FFF2-40B4-BE49-F238E27FC236}">
              <a16:creationId xmlns:a16="http://schemas.microsoft.com/office/drawing/2014/main" id="{A687C79C-589D-4B59-B5B5-DC29CAE990DF}"/>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914" name="Text Box 27">
          <a:extLst>
            <a:ext uri="{FF2B5EF4-FFF2-40B4-BE49-F238E27FC236}">
              <a16:creationId xmlns:a16="http://schemas.microsoft.com/office/drawing/2014/main" id="{DD64200E-CAB5-4189-B952-FEB4E4B12324}"/>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915" name="Text Box 27">
          <a:extLst>
            <a:ext uri="{FF2B5EF4-FFF2-40B4-BE49-F238E27FC236}">
              <a16:creationId xmlns:a16="http://schemas.microsoft.com/office/drawing/2014/main" id="{DE921641-BE00-400B-A6A3-A8664EBBF32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916" name="Text Box 27">
          <a:extLst>
            <a:ext uri="{FF2B5EF4-FFF2-40B4-BE49-F238E27FC236}">
              <a16:creationId xmlns:a16="http://schemas.microsoft.com/office/drawing/2014/main" id="{90872116-86BA-4D2F-A0D2-E902A1BC707C}"/>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917" name="Text Box 27">
          <a:extLst>
            <a:ext uri="{FF2B5EF4-FFF2-40B4-BE49-F238E27FC236}">
              <a16:creationId xmlns:a16="http://schemas.microsoft.com/office/drawing/2014/main" id="{A125F1BB-DE96-4AD1-8288-195955DEF491}"/>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918" name="Text Box 27">
          <a:extLst>
            <a:ext uri="{FF2B5EF4-FFF2-40B4-BE49-F238E27FC236}">
              <a16:creationId xmlns:a16="http://schemas.microsoft.com/office/drawing/2014/main" id="{F6A954CC-D356-482C-A5D2-6E54D51025D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919" name="Text Box 27">
          <a:extLst>
            <a:ext uri="{FF2B5EF4-FFF2-40B4-BE49-F238E27FC236}">
              <a16:creationId xmlns:a16="http://schemas.microsoft.com/office/drawing/2014/main" id="{D1FC8569-5502-4B1E-9E4B-A4E7C4EFC8A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20" name="Text Box 27">
          <a:extLst>
            <a:ext uri="{FF2B5EF4-FFF2-40B4-BE49-F238E27FC236}">
              <a16:creationId xmlns:a16="http://schemas.microsoft.com/office/drawing/2014/main" id="{423D9B85-4B2A-4EDC-AA3A-7A8721B7FAA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21" name="Text Box 27">
          <a:extLst>
            <a:ext uri="{FF2B5EF4-FFF2-40B4-BE49-F238E27FC236}">
              <a16:creationId xmlns:a16="http://schemas.microsoft.com/office/drawing/2014/main" id="{7BCEBC42-EAA0-48CA-B259-8CA97C8543E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22" name="Text Box 27">
          <a:extLst>
            <a:ext uri="{FF2B5EF4-FFF2-40B4-BE49-F238E27FC236}">
              <a16:creationId xmlns:a16="http://schemas.microsoft.com/office/drawing/2014/main" id="{508E40FD-A24B-43DD-8A8D-B6F1B6B130A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23" name="Text Box 27">
          <a:extLst>
            <a:ext uri="{FF2B5EF4-FFF2-40B4-BE49-F238E27FC236}">
              <a16:creationId xmlns:a16="http://schemas.microsoft.com/office/drawing/2014/main" id="{475E2294-8A5F-446B-80BB-EAA43F8415D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24" name="Text Box 27">
          <a:extLst>
            <a:ext uri="{FF2B5EF4-FFF2-40B4-BE49-F238E27FC236}">
              <a16:creationId xmlns:a16="http://schemas.microsoft.com/office/drawing/2014/main" id="{E79CA2D0-EE16-45F4-ADC7-4CF4CE25D5C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25" name="Text Box 27">
          <a:extLst>
            <a:ext uri="{FF2B5EF4-FFF2-40B4-BE49-F238E27FC236}">
              <a16:creationId xmlns:a16="http://schemas.microsoft.com/office/drawing/2014/main" id="{E2EB4BA9-6967-44BC-AD1B-54D26533A18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26" name="Text Box 27">
          <a:extLst>
            <a:ext uri="{FF2B5EF4-FFF2-40B4-BE49-F238E27FC236}">
              <a16:creationId xmlns:a16="http://schemas.microsoft.com/office/drawing/2014/main" id="{BECE8A22-3A10-48B6-9E5F-6E47B4862FE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27" name="Text Box 27">
          <a:extLst>
            <a:ext uri="{FF2B5EF4-FFF2-40B4-BE49-F238E27FC236}">
              <a16:creationId xmlns:a16="http://schemas.microsoft.com/office/drawing/2014/main" id="{E08E3341-025F-44C5-A27F-756360B12BE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928" name="Text Box 27">
          <a:extLst>
            <a:ext uri="{FF2B5EF4-FFF2-40B4-BE49-F238E27FC236}">
              <a16:creationId xmlns:a16="http://schemas.microsoft.com/office/drawing/2014/main" id="{2E2AAD83-C67F-4666-95E9-84913DDF00E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929" name="Text Box 27">
          <a:extLst>
            <a:ext uri="{FF2B5EF4-FFF2-40B4-BE49-F238E27FC236}">
              <a16:creationId xmlns:a16="http://schemas.microsoft.com/office/drawing/2014/main" id="{C147D7A5-2422-41FA-A7F8-ECE74787E8A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30" name="Text Box 27">
          <a:extLst>
            <a:ext uri="{FF2B5EF4-FFF2-40B4-BE49-F238E27FC236}">
              <a16:creationId xmlns:a16="http://schemas.microsoft.com/office/drawing/2014/main" id="{820883D6-E1BA-4237-A6A7-3DD704E54A7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31" name="Text Box 27">
          <a:extLst>
            <a:ext uri="{FF2B5EF4-FFF2-40B4-BE49-F238E27FC236}">
              <a16:creationId xmlns:a16="http://schemas.microsoft.com/office/drawing/2014/main" id="{1BE45DD0-CD15-4A84-8EA1-8EBD113BCAC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32" name="Text Box 27">
          <a:extLst>
            <a:ext uri="{FF2B5EF4-FFF2-40B4-BE49-F238E27FC236}">
              <a16:creationId xmlns:a16="http://schemas.microsoft.com/office/drawing/2014/main" id="{AB408ACB-46A0-403A-9239-B1EC37FB35A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33" name="Text Box 27">
          <a:extLst>
            <a:ext uri="{FF2B5EF4-FFF2-40B4-BE49-F238E27FC236}">
              <a16:creationId xmlns:a16="http://schemas.microsoft.com/office/drawing/2014/main" id="{EB750133-28B4-40CF-914B-918D4D3AA37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934" name="Text Box 27">
          <a:extLst>
            <a:ext uri="{FF2B5EF4-FFF2-40B4-BE49-F238E27FC236}">
              <a16:creationId xmlns:a16="http://schemas.microsoft.com/office/drawing/2014/main" id="{ED945D95-30C2-442E-BEB9-E289BF301E48}"/>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35" name="Text Box 27">
          <a:extLst>
            <a:ext uri="{FF2B5EF4-FFF2-40B4-BE49-F238E27FC236}">
              <a16:creationId xmlns:a16="http://schemas.microsoft.com/office/drawing/2014/main" id="{A169B3BF-3E86-4727-8304-FF1E464DB39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936" name="Text Box 27">
          <a:extLst>
            <a:ext uri="{FF2B5EF4-FFF2-40B4-BE49-F238E27FC236}">
              <a16:creationId xmlns:a16="http://schemas.microsoft.com/office/drawing/2014/main" id="{D5CEA5E6-01A3-4B96-A862-8A07D66183F6}"/>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37" name="Text Box 27">
          <a:extLst>
            <a:ext uri="{FF2B5EF4-FFF2-40B4-BE49-F238E27FC236}">
              <a16:creationId xmlns:a16="http://schemas.microsoft.com/office/drawing/2014/main" id="{0A3B7E96-BC66-40DF-9884-5CC84377CBA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38" name="Text Box 27">
          <a:extLst>
            <a:ext uri="{FF2B5EF4-FFF2-40B4-BE49-F238E27FC236}">
              <a16:creationId xmlns:a16="http://schemas.microsoft.com/office/drawing/2014/main" id="{7B30E0F2-81DC-419E-84D7-D07428359AB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39" name="Text Box 27">
          <a:extLst>
            <a:ext uri="{FF2B5EF4-FFF2-40B4-BE49-F238E27FC236}">
              <a16:creationId xmlns:a16="http://schemas.microsoft.com/office/drawing/2014/main" id="{E083F353-F19B-441F-9012-202E5432360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40" name="Text Box 27">
          <a:extLst>
            <a:ext uri="{FF2B5EF4-FFF2-40B4-BE49-F238E27FC236}">
              <a16:creationId xmlns:a16="http://schemas.microsoft.com/office/drawing/2014/main" id="{E25BFEBB-EB7B-414C-90B8-D6E1F901894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41" name="Text Box 27">
          <a:extLst>
            <a:ext uri="{FF2B5EF4-FFF2-40B4-BE49-F238E27FC236}">
              <a16:creationId xmlns:a16="http://schemas.microsoft.com/office/drawing/2014/main" id="{D5759BA4-E0D3-4F0F-9A88-78D5E10B522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42" name="Text Box 27">
          <a:extLst>
            <a:ext uri="{FF2B5EF4-FFF2-40B4-BE49-F238E27FC236}">
              <a16:creationId xmlns:a16="http://schemas.microsoft.com/office/drawing/2014/main" id="{9CFDCE79-C541-4B36-8447-1ABD8037BFC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43" name="Text Box 27">
          <a:extLst>
            <a:ext uri="{FF2B5EF4-FFF2-40B4-BE49-F238E27FC236}">
              <a16:creationId xmlns:a16="http://schemas.microsoft.com/office/drawing/2014/main" id="{AAE1F335-1A9E-4B28-977A-353C2928657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44" name="Text Box 27">
          <a:extLst>
            <a:ext uri="{FF2B5EF4-FFF2-40B4-BE49-F238E27FC236}">
              <a16:creationId xmlns:a16="http://schemas.microsoft.com/office/drawing/2014/main" id="{6DE25F6F-2CD6-4640-A6C7-FEF81FC252E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945" name="Text Box 27">
          <a:extLst>
            <a:ext uri="{FF2B5EF4-FFF2-40B4-BE49-F238E27FC236}">
              <a16:creationId xmlns:a16="http://schemas.microsoft.com/office/drawing/2014/main" id="{47CF7496-D193-4872-97EC-9C01806C6A2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46" name="Text Box 27">
          <a:extLst>
            <a:ext uri="{FF2B5EF4-FFF2-40B4-BE49-F238E27FC236}">
              <a16:creationId xmlns:a16="http://schemas.microsoft.com/office/drawing/2014/main" id="{6485D5A2-ACA9-445A-BFA5-B22763C5059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47" name="Text Box 27">
          <a:extLst>
            <a:ext uri="{FF2B5EF4-FFF2-40B4-BE49-F238E27FC236}">
              <a16:creationId xmlns:a16="http://schemas.microsoft.com/office/drawing/2014/main" id="{728552FE-5C12-41BF-98F5-9100DCE21D8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48" name="Text Box 27">
          <a:extLst>
            <a:ext uri="{FF2B5EF4-FFF2-40B4-BE49-F238E27FC236}">
              <a16:creationId xmlns:a16="http://schemas.microsoft.com/office/drawing/2014/main" id="{DD483131-32B4-40C3-9456-8D19A0FDE48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49" name="Text Box 27">
          <a:extLst>
            <a:ext uri="{FF2B5EF4-FFF2-40B4-BE49-F238E27FC236}">
              <a16:creationId xmlns:a16="http://schemas.microsoft.com/office/drawing/2014/main" id="{55F0B891-6E57-4446-B205-9843AE4784F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50" name="Text Box 27">
          <a:extLst>
            <a:ext uri="{FF2B5EF4-FFF2-40B4-BE49-F238E27FC236}">
              <a16:creationId xmlns:a16="http://schemas.microsoft.com/office/drawing/2014/main" id="{596139A0-6790-4EB1-9B4D-5F079580EE0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51" name="Text Box 27">
          <a:extLst>
            <a:ext uri="{FF2B5EF4-FFF2-40B4-BE49-F238E27FC236}">
              <a16:creationId xmlns:a16="http://schemas.microsoft.com/office/drawing/2014/main" id="{6FFAFF92-D5DF-40C9-8B0A-BE82461F37E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952" name="Text Box 27">
          <a:extLst>
            <a:ext uri="{FF2B5EF4-FFF2-40B4-BE49-F238E27FC236}">
              <a16:creationId xmlns:a16="http://schemas.microsoft.com/office/drawing/2014/main" id="{88F30B77-30A7-42AC-B4FE-CE713892ADA3}"/>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953" name="Text Box 27">
          <a:extLst>
            <a:ext uri="{FF2B5EF4-FFF2-40B4-BE49-F238E27FC236}">
              <a16:creationId xmlns:a16="http://schemas.microsoft.com/office/drawing/2014/main" id="{42CF617A-49A2-49B2-853F-D85450D4F651}"/>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954" name="Text Box 27">
          <a:extLst>
            <a:ext uri="{FF2B5EF4-FFF2-40B4-BE49-F238E27FC236}">
              <a16:creationId xmlns:a16="http://schemas.microsoft.com/office/drawing/2014/main" id="{8FC77D0A-D32E-43EE-AF7A-39D1C6A5CA1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955" name="Text Box 27">
          <a:extLst>
            <a:ext uri="{FF2B5EF4-FFF2-40B4-BE49-F238E27FC236}">
              <a16:creationId xmlns:a16="http://schemas.microsoft.com/office/drawing/2014/main" id="{BEC2BCDD-6C54-47EE-A7A1-CDB9C89591A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956" name="Text Box 27">
          <a:extLst>
            <a:ext uri="{FF2B5EF4-FFF2-40B4-BE49-F238E27FC236}">
              <a16:creationId xmlns:a16="http://schemas.microsoft.com/office/drawing/2014/main" id="{9484CEC9-39C5-4DF9-9644-739CD33D7BE8}"/>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957" name="Text Box 27">
          <a:extLst>
            <a:ext uri="{FF2B5EF4-FFF2-40B4-BE49-F238E27FC236}">
              <a16:creationId xmlns:a16="http://schemas.microsoft.com/office/drawing/2014/main" id="{D24AF566-7861-437B-852A-7092D70B46D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58" name="Text Box 27">
          <a:extLst>
            <a:ext uri="{FF2B5EF4-FFF2-40B4-BE49-F238E27FC236}">
              <a16:creationId xmlns:a16="http://schemas.microsoft.com/office/drawing/2014/main" id="{370BBA1D-DA8D-4DC7-A7FA-7A7085ED9CC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59" name="Text Box 27">
          <a:extLst>
            <a:ext uri="{FF2B5EF4-FFF2-40B4-BE49-F238E27FC236}">
              <a16:creationId xmlns:a16="http://schemas.microsoft.com/office/drawing/2014/main" id="{D299D4FD-2495-4071-9A32-76ED3F64696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60" name="Text Box 27">
          <a:extLst>
            <a:ext uri="{FF2B5EF4-FFF2-40B4-BE49-F238E27FC236}">
              <a16:creationId xmlns:a16="http://schemas.microsoft.com/office/drawing/2014/main" id="{2952768C-A53E-4726-9633-BC3BDD1D799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61" name="Text Box 27">
          <a:extLst>
            <a:ext uri="{FF2B5EF4-FFF2-40B4-BE49-F238E27FC236}">
              <a16:creationId xmlns:a16="http://schemas.microsoft.com/office/drawing/2014/main" id="{11111AEC-0AFA-431A-A391-1EDAAF45E8C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62" name="Text Box 27">
          <a:extLst>
            <a:ext uri="{FF2B5EF4-FFF2-40B4-BE49-F238E27FC236}">
              <a16:creationId xmlns:a16="http://schemas.microsoft.com/office/drawing/2014/main" id="{0856F769-50C0-4AD4-B8D2-B13236312B0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63" name="Text Box 27">
          <a:extLst>
            <a:ext uri="{FF2B5EF4-FFF2-40B4-BE49-F238E27FC236}">
              <a16:creationId xmlns:a16="http://schemas.microsoft.com/office/drawing/2014/main" id="{7E6448CE-9039-4CFF-A82E-AB47FA81B41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64" name="Text Box 27">
          <a:extLst>
            <a:ext uri="{FF2B5EF4-FFF2-40B4-BE49-F238E27FC236}">
              <a16:creationId xmlns:a16="http://schemas.microsoft.com/office/drawing/2014/main" id="{A995AC90-3ACE-486B-B3F8-BD31353ADD8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65" name="Text Box 27">
          <a:extLst>
            <a:ext uri="{FF2B5EF4-FFF2-40B4-BE49-F238E27FC236}">
              <a16:creationId xmlns:a16="http://schemas.microsoft.com/office/drawing/2014/main" id="{42B2CE13-A424-4924-83A7-99A9D05D892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2026920</xdr:colOff>
      <xdr:row>379</xdr:row>
      <xdr:rowOff>0</xdr:rowOff>
    </xdr:from>
    <xdr:to>
      <xdr:col>1</xdr:col>
      <xdr:colOff>2110740</xdr:colOff>
      <xdr:row>379</xdr:row>
      <xdr:rowOff>57374</xdr:rowOff>
    </xdr:to>
    <xdr:sp macro="" textlink="">
      <xdr:nvSpPr>
        <xdr:cNvPr id="966" name="Text Box 27">
          <a:extLst>
            <a:ext uri="{FF2B5EF4-FFF2-40B4-BE49-F238E27FC236}">
              <a16:creationId xmlns:a16="http://schemas.microsoft.com/office/drawing/2014/main" id="{A248C4D1-AF7D-4BBC-AB4A-9BD7AA5122BE}"/>
            </a:ext>
          </a:extLst>
        </xdr:cNvPr>
        <xdr:cNvSpPr txBox="1">
          <a:spLocks noChangeArrowheads="1"/>
        </xdr:cNvSpPr>
      </xdr:nvSpPr>
      <xdr:spPr bwMode="auto">
        <a:xfrm>
          <a:off x="2674620" y="2743200"/>
          <a:ext cx="76200" cy="5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1988820</xdr:colOff>
      <xdr:row>379</xdr:row>
      <xdr:rowOff>0</xdr:rowOff>
    </xdr:from>
    <xdr:ext cx="76200" cy="216050"/>
    <xdr:sp macro="" textlink="">
      <xdr:nvSpPr>
        <xdr:cNvPr id="967" name="Text Box 27">
          <a:extLst>
            <a:ext uri="{FF2B5EF4-FFF2-40B4-BE49-F238E27FC236}">
              <a16:creationId xmlns:a16="http://schemas.microsoft.com/office/drawing/2014/main" id="{E8FB3D7E-80CC-4326-BA6E-465E9506E70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968" name="Text Box 27">
          <a:extLst>
            <a:ext uri="{FF2B5EF4-FFF2-40B4-BE49-F238E27FC236}">
              <a16:creationId xmlns:a16="http://schemas.microsoft.com/office/drawing/2014/main" id="{19410CBC-B471-4EBC-8FCB-30EDF06DD849}"/>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69" name="Text Box 27">
          <a:extLst>
            <a:ext uri="{FF2B5EF4-FFF2-40B4-BE49-F238E27FC236}">
              <a16:creationId xmlns:a16="http://schemas.microsoft.com/office/drawing/2014/main" id="{5844C53F-451B-4D50-AB66-198DF356FB3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70" name="Text Box 27">
          <a:extLst>
            <a:ext uri="{FF2B5EF4-FFF2-40B4-BE49-F238E27FC236}">
              <a16:creationId xmlns:a16="http://schemas.microsoft.com/office/drawing/2014/main" id="{629241FB-C6AF-4E31-A634-55595DF0E1C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71" name="Text Box 27">
          <a:extLst>
            <a:ext uri="{FF2B5EF4-FFF2-40B4-BE49-F238E27FC236}">
              <a16:creationId xmlns:a16="http://schemas.microsoft.com/office/drawing/2014/main" id="{B5C60D65-9159-4186-9675-37F89618677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72" name="Text Box 27">
          <a:extLst>
            <a:ext uri="{FF2B5EF4-FFF2-40B4-BE49-F238E27FC236}">
              <a16:creationId xmlns:a16="http://schemas.microsoft.com/office/drawing/2014/main" id="{0729B701-EAE7-4AA0-A53D-97D6E76959B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973" name="Text Box 27">
          <a:extLst>
            <a:ext uri="{FF2B5EF4-FFF2-40B4-BE49-F238E27FC236}">
              <a16:creationId xmlns:a16="http://schemas.microsoft.com/office/drawing/2014/main" id="{CBB39CB5-C4AA-41F9-AD14-1152DB013D7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74" name="Text Box 27">
          <a:extLst>
            <a:ext uri="{FF2B5EF4-FFF2-40B4-BE49-F238E27FC236}">
              <a16:creationId xmlns:a16="http://schemas.microsoft.com/office/drawing/2014/main" id="{EAA8D30B-8975-4AEE-BBE7-93CA2092ECD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975" name="Text Box 27">
          <a:extLst>
            <a:ext uri="{FF2B5EF4-FFF2-40B4-BE49-F238E27FC236}">
              <a16:creationId xmlns:a16="http://schemas.microsoft.com/office/drawing/2014/main" id="{1D8B0B6B-61A9-4407-BF6D-5E9A4DCB8728}"/>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76" name="Text Box 27">
          <a:extLst>
            <a:ext uri="{FF2B5EF4-FFF2-40B4-BE49-F238E27FC236}">
              <a16:creationId xmlns:a16="http://schemas.microsoft.com/office/drawing/2014/main" id="{92A521E2-C0AF-4A6A-8180-72C0C6310D1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77" name="Text Box 27">
          <a:extLst>
            <a:ext uri="{FF2B5EF4-FFF2-40B4-BE49-F238E27FC236}">
              <a16:creationId xmlns:a16="http://schemas.microsoft.com/office/drawing/2014/main" id="{565E4C38-0798-45AA-A549-5A8E66740EF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78" name="Text Box 27">
          <a:extLst>
            <a:ext uri="{FF2B5EF4-FFF2-40B4-BE49-F238E27FC236}">
              <a16:creationId xmlns:a16="http://schemas.microsoft.com/office/drawing/2014/main" id="{EA190D3C-75E5-4D5E-92F1-8B2BE698404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79" name="Text Box 27">
          <a:extLst>
            <a:ext uri="{FF2B5EF4-FFF2-40B4-BE49-F238E27FC236}">
              <a16:creationId xmlns:a16="http://schemas.microsoft.com/office/drawing/2014/main" id="{8D27A3BD-40B5-44A1-9922-DFE51A59A2C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80" name="Text Box 27">
          <a:extLst>
            <a:ext uri="{FF2B5EF4-FFF2-40B4-BE49-F238E27FC236}">
              <a16:creationId xmlns:a16="http://schemas.microsoft.com/office/drawing/2014/main" id="{1654CD27-D57F-48DF-8902-530310C9BC1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81" name="Text Box 27">
          <a:extLst>
            <a:ext uri="{FF2B5EF4-FFF2-40B4-BE49-F238E27FC236}">
              <a16:creationId xmlns:a16="http://schemas.microsoft.com/office/drawing/2014/main" id="{9F3AC78F-7CA3-489D-8414-DAF712D33DA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82" name="Text Box 27">
          <a:extLst>
            <a:ext uri="{FF2B5EF4-FFF2-40B4-BE49-F238E27FC236}">
              <a16:creationId xmlns:a16="http://schemas.microsoft.com/office/drawing/2014/main" id="{0FA1F2F8-B3DB-46EB-9093-DE218C6700E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83" name="Text Box 27">
          <a:extLst>
            <a:ext uri="{FF2B5EF4-FFF2-40B4-BE49-F238E27FC236}">
              <a16:creationId xmlns:a16="http://schemas.microsoft.com/office/drawing/2014/main" id="{F8405439-7FBF-463F-B181-43D272925D8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984" name="Text Box 27">
          <a:extLst>
            <a:ext uri="{FF2B5EF4-FFF2-40B4-BE49-F238E27FC236}">
              <a16:creationId xmlns:a16="http://schemas.microsoft.com/office/drawing/2014/main" id="{53CEDEC1-3DB6-4EE8-BBF9-76027E93DE4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85" name="Text Box 27">
          <a:extLst>
            <a:ext uri="{FF2B5EF4-FFF2-40B4-BE49-F238E27FC236}">
              <a16:creationId xmlns:a16="http://schemas.microsoft.com/office/drawing/2014/main" id="{699A14AA-8E9D-4E65-AAC6-C621AFA412E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86" name="Text Box 27">
          <a:extLst>
            <a:ext uri="{FF2B5EF4-FFF2-40B4-BE49-F238E27FC236}">
              <a16:creationId xmlns:a16="http://schemas.microsoft.com/office/drawing/2014/main" id="{59036FE8-1829-4948-AF87-8E522504274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87" name="Text Box 27">
          <a:extLst>
            <a:ext uri="{FF2B5EF4-FFF2-40B4-BE49-F238E27FC236}">
              <a16:creationId xmlns:a16="http://schemas.microsoft.com/office/drawing/2014/main" id="{964F553A-4679-4104-BBCD-F7BDF438EF9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88" name="Text Box 27">
          <a:extLst>
            <a:ext uri="{FF2B5EF4-FFF2-40B4-BE49-F238E27FC236}">
              <a16:creationId xmlns:a16="http://schemas.microsoft.com/office/drawing/2014/main" id="{B7AC3585-86C5-4BA8-BD1A-599D9D3B3A0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89" name="Text Box 27">
          <a:extLst>
            <a:ext uri="{FF2B5EF4-FFF2-40B4-BE49-F238E27FC236}">
              <a16:creationId xmlns:a16="http://schemas.microsoft.com/office/drawing/2014/main" id="{89282EB5-559C-46CB-BB71-D448596A992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90" name="Text Box 27">
          <a:extLst>
            <a:ext uri="{FF2B5EF4-FFF2-40B4-BE49-F238E27FC236}">
              <a16:creationId xmlns:a16="http://schemas.microsoft.com/office/drawing/2014/main" id="{B2BD1B87-AEED-484D-A8D9-DE46ECC0995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991" name="Text Box 27">
          <a:extLst>
            <a:ext uri="{FF2B5EF4-FFF2-40B4-BE49-F238E27FC236}">
              <a16:creationId xmlns:a16="http://schemas.microsoft.com/office/drawing/2014/main" id="{849234CD-F0C7-4B6D-8ABA-1B17054F61A7}"/>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992" name="Text Box 27">
          <a:extLst>
            <a:ext uri="{FF2B5EF4-FFF2-40B4-BE49-F238E27FC236}">
              <a16:creationId xmlns:a16="http://schemas.microsoft.com/office/drawing/2014/main" id="{2AB43FB4-21D3-4C4E-9E4F-9DA144E223A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993" name="Text Box 27">
          <a:extLst>
            <a:ext uri="{FF2B5EF4-FFF2-40B4-BE49-F238E27FC236}">
              <a16:creationId xmlns:a16="http://schemas.microsoft.com/office/drawing/2014/main" id="{0BA460A5-6920-44A5-8EC0-5A40D88645B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994" name="Text Box 27">
          <a:extLst>
            <a:ext uri="{FF2B5EF4-FFF2-40B4-BE49-F238E27FC236}">
              <a16:creationId xmlns:a16="http://schemas.microsoft.com/office/drawing/2014/main" id="{7B0B11FC-AC04-49FE-A933-E899FE39C09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995" name="Text Box 27">
          <a:extLst>
            <a:ext uri="{FF2B5EF4-FFF2-40B4-BE49-F238E27FC236}">
              <a16:creationId xmlns:a16="http://schemas.microsoft.com/office/drawing/2014/main" id="{10805AF2-BCA4-4A5C-8109-E8634F2853A7}"/>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996" name="Text Box 27">
          <a:extLst>
            <a:ext uri="{FF2B5EF4-FFF2-40B4-BE49-F238E27FC236}">
              <a16:creationId xmlns:a16="http://schemas.microsoft.com/office/drawing/2014/main" id="{C5E08035-2F54-4E4F-92CF-59E70D26FB7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997" name="Text Box 27">
          <a:extLst>
            <a:ext uri="{FF2B5EF4-FFF2-40B4-BE49-F238E27FC236}">
              <a16:creationId xmlns:a16="http://schemas.microsoft.com/office/drawing/2014/main" id="{15E1E933-A785-4A3C-A604-AAE95452DFD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98" name="Text Box 27">
          <a:extLst>
            <a:ext uri="{FF2B5EF4-FFF2-40B4-BE49-F238E27FC236}">
              <a16:creationId xmlns:a16="http://schemas.microsoft.com/office/drawing/2014/main" id="{CBE3A5EA-2B34-4218-9814-D88F5CD1BDE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99" name="Text Box 27">
          <a:extLst>
            <a:ext uri="{FF2B5EF4-FFF2-40B4-BE49-F238E27FC236}">
              <a16:creationId xmlns:a16="http://schemas.microsoft.com/office/drawing/2014/main" id="{BE211ACB-247E-40B1-890D-8A05B9946CF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00" name="Text Box 27">
          <a:extLst>
            <a:ext uri="{FF2B5EF4-FFF2-40B4-BE49-F238E27FC236}">
              <a16:creationId xmlns:a16="http://schemas.microsoft.com/office/drawing/2014/main" id="{EBB675D3-722A-417E-9DCC-FD8B7A2F76C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01" name="Text Box 27">
          <a:extLst>
            <a:ext uri="{FF2B5EF4-FFF2-40B4-BE49-F238E27FC236}">
              <a16:creationId xmlns:a16="http://schemas.microsoft.com/office/drawing/2014/main" id="{B4632B5A-015C-4E77-A97D-922E761435B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02" name="Text Box 27">
          <a:extLst>
            <a:ext uri="{FF2B5EF4-FFF2-40B4-BE49-F238E27FC236}">
              <a16:creationId xmlns:a16="http://schemas.microsoft.com/office/drawing/2014/main" id="{81996186-F4B0-4912-9DFB-5A5B1444AAB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03" name="Text Box 27">
          <a:extLst>
            <a:ext uri="{FF2B5EF4-FFF2-40B4-BE49-F238E27FC236}">
              <a16:creationId xmlns:a16="http://schemas.microsoft.com/office/drawing/2014/main" id="{31B449BA-24AA-4361-97E0-23A6DE6EB34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04" name="Text Box 27">
          <a:extLst>
            <a:ext uri="{FF2B5EF4-FFF2-40B4-BE49-F238E27FC236}">
              <a16:creationId xmlns:a16="http://schemas.microsoft.com/office/drawing/2014/main" id="{0EE8A2C7-EE24-4D0F-99FE-9AF754BC7DE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05" name="Text Box 27">
          <a:extLst>
            <a:ext uri="{FF2B5EF4-FFF2-40B4-BE49-F238E27FC236}">
              <a16:creationId xmlns:a16="http://schemas.microsoft.com/office/drawing/2014/main" id="{8086DCBF-9C4E-4FD8-B6BE-0B070A35968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006" name="Text Box 27">
          <a:extLst>
            <a:ext uri="{FF2B5EF4-FFF2-40B4-BE49-F238E27FC236}">
              <a16:creationId xmlns:a16="http://schemas.microsoft.com/office/drawing/2014/main" id="{C3ED8691-1CD4-4D96-9032-8D6E2A88418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007" name="Text Box 27">
          <a:extLst>
            <a:ext uri="{FF2B5EF4-FFF2-40B4-BE49-F238E27FC236}">
              <a16:creationId xmlns:a16="http://schemas.microsoft.com/office/drawing/2014/main" id="{C7EEF748-B2A9-4B42-BA64-0527EE33442A}"/>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08" name="Text Box 27">
          <a:extLst>
            <a:ext uri="{FF2B5EF4-FFF2-40B4-BE49-F238E27FC236}">
              <a16:creationId xmlns:a16="http://schemas.microsoft.com/office/drawing/2014/main" id="{12B3D194-AAB5-4775-94DF-B8BCBE41A91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09" name="Text Box 27">
          <a:extLst>
            <a:ext uri="{FF2B5EF4-FFF2-40B4-BE49-F238E27FC236}">
              <a16:creationId xmlns:a16="http://schemas.microsoft.com/office/drawing/2014/main" id="{D9DB202D-AB74-4959-A682-48DF3B0F049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10" name="Text Box 27">
          <a:extLst>
            <a:ext uri="{FF2B5EF4-FFF2-40B4-BE49-F238E27FC236}">
              <a16:creationId xmlns:a16="http://schemas.microsoft.com/office/drawing/2014/main" id="{53AE6E1C-CAAB-4629-A5CE-26FD064ED12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11" name="Text Box 27">
          <a:extLst>
            <a:ext uri="{FF2B5EF4-FFF2-40B4-BE49-F238E27FC236}">
              <a16:creationId xmlns:a16="http://schemas.microsoft.com/office/drawing/2014/main" id="{52903696-51CC-4E96-AEF2-C77BD2178F2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012" name="Text Box 27">
          <a:extLst>
            <a:ext uri="{FF2B5EF4-FFF2-40B4-BE49-F238E27FC236}">
              <a16:creationId xmlns:a16="http://schemas.microsoft.com/office/drawing/2014/main" id="{C0B2CC60-8CC0-4086-B19F-0224295ABFB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13" name="Text Box 27">
          <a:extLst>
            <a:ext uri="{FF2B5EF4-FFF2-40B4-BE49-F238E27FC236}">
              <a16:creationId xmlns:a16="http://schemas.microsoft.com/office/drawing/2014/main" id="{EFB50540-9926-410D-A27D-E876BEDCF79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014" name="Text Box 27">
          <a:extLst>
            <a:ext uri="{FF2B5EF4-FFF2-40B4-BE49-F238E27FC236}">
              <a16:creationId xmlns:a16="http://schemas.microsoft.com/office/drawing/2014/main" id="{C3304B37-76DC-47DA-A335-A4EE4B241DF5}"/>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15" name="Text Box 27">
          <a:extLst>
            <a:ext uri="{FF2B5EF4-FFF2-40B4-BE49-F238E27FC236}">
              <a16:creationId xmlns:a16="http://schemas.microsoft.com/office/drawing/2014/main" id="{C6475200-D0F9-46B3-9745-14265500F5B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16" name="Text Box 27">
          <a:extLst>
            <a:ext uri="{FF2B5EF4-FFF2-40B4-BE49-F238E27FC236}">
              <a16:creationId xmlns:a16="http://schemas.microsoft.com/office/drawing/2014/main" id="{61F23346-123D-4391-AF82-5785F881E1F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17" name="Text Box 27">
          <a:extLst>
            <a:ext uri="{FF2B5EF4-FFF2-40B4-BE49-F238E27FC236}">
              <a16:creationId xmlns:a16="http://schemas.microsoft.com/office/drawing/2014/main" id="{A049C8C5-4DCE-4255-A526-0AEDDD16824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18" name="Text Box 27">
          <a:extLst>
            <a:ext uri="{FF2B5EF4-FFF2-40B4-BE49-F238E27FC236}">
              <a16:creationId xmlns:a16="http://schemas.microsoft.com/office/drawing/2014/main" id="{064BDF5E-DDD1-406D-926C-8BC608B0309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19" name="Text Box 27">
          <a:extLst>
            <a:ext uri="{FF2B5EF4-FFF2-40B4-BE49-F238E27FC236}">
              <a16:creationId xmlns:a16="http://schemas.microsoft.com/office/drawing/2014/main" id="{5F01AC74-31B6-4F93-B622-109FA678AF7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20" name="Text Box 27">
          <a:extLst>
            <a:ext uri="{FF2B5EF4-FFF2-40B4-BE49-F238E27FC236}">
              <a16:creationId xmlns:a16="http://schemas.microsoft.com/office/drawing/2014/main" id="{B0D56CB9-1724-4075-BBCF-FB8C81E7C64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21" name="Text Box 27">
          <a:extLst>
            <a:ext uri="{FF2B5EF4-FFF2-40B4-BE49-F238E27FC236}">
              <a16:creationId xmlns:a16="http://schemas.microsoft.com/office/drawing/2014/main" id="{AADC29B2-3B42-4CFF-B4D7-BB32B4FEA85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22" name="Text Box 27">
          <a:extLst>
            <a:ext uri="{FF2B5EF4-FFF2-40B4-BE49-F238E27FC236}">
              <a16:creationId xmlns:a16="http://schemas.microsoft.com/office/drawing/2014/main" id="{8E686384-87D7-460D-92B3-93B5A6E700A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023" name="Text Box 27">
          <a:extLst>
            <a:ext uri="{FF2B5EF4-FFF2-40B4-BE49-F238E27FC236}">
              <a16:creationId xmlns:a16="http://schemas.microsoft.com/office/drawing/2014/main" id="{DCCFB260-0B21-48CC-A6D3-A66E675C7866}"/>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24" name="Text Box 27">
          <a:extLst>
            <a:ext uri="{FF2B5EF4-FFF2-40B4-BE49-F238E27FC236}">
              <a16:creationId xmlns:a16="http://schemas.microsoft.com/office/drawing/2014/main" id="{3C3DDF00-4DC7-40A2-B041-EA1C06847EA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25" name="Text Box 27">
          <a:extLst>
            <a:ext uri="{FF2B5EF4-FFF2-40B4-BE49-F238E27FC236}">
              <a16:creationId xmlns:a16="http://schemas.microsoft.com/office/drawing/2014/main" id="{5CCC5F71-7800-4CEC-8C24-41A6A292F4F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26" name="Text Box 27">
          <a:extLst>
            <a:ext uri="{FF2B5EF4-FFF2-40B4-BE49-F238E27FC236}">
              <a16:creationId xmlns:a16="http://schemas.microsoft.com/office/drawing/2014/main" id="{54C87818-1C09-40F1-BD2D-7BA6E82F6B1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27" name="Text Box 27">
          <a:extLst>
            <a:ext uri="{FF2B5EF4-FFF2-40B4-BE49-F238E27FC236}">
              <a16:creationId xmlns:a16="http://schemas.microsoft.com/office/drawing/2014/main" id="{FE95B987-85B1-4416-8149-182F6E79B38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28" name="Text Box 27">
          <a:extLst>
            <a:ext uri="{FF2B5EF4-FFF2-40B4-BE49-F238E27FC236}">
              <a16:creationId xmlns:a16="http://schemas.microsoft.com/office/drawing/2014/main" id="{EAE6381C-C725-4ED7-A881-100B52081E2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29" name="Text Box 27">
          <a:extLst>
            <a:ext uri="{FF2B5EF4-FFF2-40B4-BE49-F238E27FC236}">
              <a16:creationId xmlns:a16="http://schemas.microsoft.com/office/drawing/2014/main" id="{8C4F9B0E-3231-4251-A2F1-24D095AF518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030" name="Text Box 27">
          <a:extLst>
            <a:ext uri="{FF2B5EF4-FFF2-40B4-BE49-F238E27FC236}">
              <a16:creationId xmlns:a16="http://schemas.microsoft.com/office/drawing/2014/main" id="{C106CD23-DAA8-46EC-B01F-98B25D0F68AE}"/>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031" name="Text Box 27">
          <a:extLst>
            <a:ext uri="{FF2B5EF4-FFF2-40B4-BE49-F238E27FC236}">
              <a16:creationId xmlns:a16="http://schemas.microsoft.com/office/drawing/2014/main" id="{68829954-3E78-48FA-8111-C68AF1ED15A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032" name="Text Box 27">
          <a:extLst>
            <a:ext uri="{FF2B5EF4-FFF2-40B4-BE49-F238E27FC236}">
              <a16:creationId xmlns:a16="http://schemas.microsoft.com/office/drawing/2014/main" id="{CA054A00-9275-432E-AA95-9B4374D278E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033" name="Text Box 27">
          <a:extLst>
            <a:ext uri="{FF2B5EF4-FFF2-40B4-BE49-F238E27FC236}">
              <a16:creationId xmlns:a16="http://schemas.microsoft.com/office/drawing/2014/main" id="{E861B88D-4AB7-45C5-90CA-93A7D8CFA52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34" name="Text Box 27">
          <a:extLst>
            <a:ext uri="{FF2B5EF4-FFF2-40B4-BE49-F238E27FC236}">
              <a16:creationId xmlns:a16="http://schemas.microsoft.com/office/drawing/2014/main" id="{29D5A4AD-C2C9-4800-B0E4-D4BFEFB0876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35" name="Text Box 27">
          <a:extLst>
            <a:ext uri="{FF2B5EF4-FFF2-40B4-BE49-F238E27FC236}">
              <a16:creationId xmlns:a16="http://schemas.microsoft.com/office/drawing/2014/main" id="{E4D1D5F2-CEED-4CEB-A900-87BD6F039A8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36" name="Text Box 27">
          <a:extLst>
            <a:ext uri="{FF2B5EF4-FFF2-40B4-BE49-F238E27FC236}">
              <a16:creationId xmlns:a16="http://schemas.microsoft.com/office/drawing/2014/main" id="{37AA1623-4ED1-4329-8C8D-39D7EB793A3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37" name="Text Box 27">
          <a:extLst>
            <a:ext uri="{FF2B5EF4-FFF2-40B4-BE49-F238E27FC236}">
              <a16:creationId xmlns:a16="http://schemas.microsoft.com/office/drawing/2014/main" id="{DFD42DD6-80C6-4833-8BAC-1627BF81CC7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38" name="Text Box 27">
          <a:extLst>
            <a:ext uri="{FF2B5EF4-FFF2-40B4-BE49-F238E27FC236}">
              <a16:creationId xmlns:a16="http://schemas.microsoft.com/office/drawing/2014/main" id="{5C4B020E-D8CA-442F-B45B-37EB5F173B7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39" name="Text Box 27">
          <a:extLst>
            <a:ext uri="{FF2B5EF4-FFF2-40B4-BE49-F238E27FC236}">
              <a16:creationId xmlns:a16="http://schemas.microsoft.com/office/drawing/2014/main" id="{BF0A9BBD-39E6-4E07-A77E-22F27A5A32D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040" name="Text Box 27">
          <a:extLst>
            <a:ext uri="{FF2B5EF4-FFF2-40B4-BE49-F238E27FC236}">
              <a16:creationId xmlns:a16="http://schemas.microsoft.com/office/drawing/2014/main" id="{921CF312-6667-4FA8-9814-A366744DEED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041" name="Text Box 27">
          <a:extLst>
            <a:ext uri="{FF2B5EF4-FFF2-40B4-BE49-F238E27FC236}">
              <a16:creationId xmlns:a16="http://schemas.microsoft.com/office/drawing/2014/main" id="{1C988E2D-3684-4DC6-B32F-6E1B3DC4B9B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42" name="Text Box 27">
          <a:extLst>
            <a:ext uri="{FF2B5EF4-FFF2-40B4-BE49-F238E27FC236}">
              <a16:creationId xmlns:a16="http://schemas.microsoft.com/office/drawing/2014/main" id="{DD12CBAA-5EC6-4EFF-A58E-6E02FFB89A3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43" name="Text Box 27">
          <a:extLst>
            <a:ext uri="{FF2B5EF4-FFF2-40B4-BE49-F238E27FC236}">
              <a16:creationId xmlns:a16="http://schemas.microsoft.com/office/drawing/2014/main" id="{5D5994A0-EAC3-4E71-9739-4593A7DB5DD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44" name="Text Box 27">
          <a:extLst>
            <a:ext uri="{FF2B5EF4-FFF2-40B4-BE49-F238E27FC236}">
              <a16:creationId xmlns:a16="http://schemas.microsoft.com/office/drawing/2014/main" id="{CDF3A872-53DD-4C8D-8EAB-192593F4048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45" name="Text Box 27">
          <a:extLst>
            <a:ext uri="{FF2B5EF4-FFF2-40B4-BE49-F238E27FC236}">
              <a16:creationId xmlns:a16="http://schemas.microsoft.com/office/drawing/2014/main" id="{C2117FE7-4881-407D-A5B0-F802964DB78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046" name="Text Box 27">
          <a:extLst>
            <a:ext uri="{FF2B5EF4-FFF2-40B4-BE49-F238E27FC236}">
              <a16:creationId xmlns:a16="http://schemas.microsoft.com/office/drawing/2014/main" id="{A9D5CB9F-B0AD-4CD5-ABE0-4D5426DBC2C0}"/>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47" name="Text Box 27">
          <a:extLst>
            <a:ext uri="{FF2B5EF4-FFF2-40B4-BE49-F238E27FC236}">
              <a16:creationId xmlns:a16="http://schemas.microsoft.com/office/drawing/2014/main" id="{561DAAB8-7365-4AE6-B505-0D0F6584ABC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048" name="Text Box 27">
          <a:extLst>
            <a:ext uri="{FF2B5EF4-FFF2-40B4-BE49-F238E27FC236}">
              <a16:creationId xmlns:a16="http://schemas.microsoft.com/office/drawing/2014/main" id="{6A48739A-3883-4D21-8073-D3258E8D7967}"/>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49" name="Text Box 27">
          <a:extLst>
            <a:ext uri="{FF2B5EF4-FFF2-40B4-BE49-F238E27FC236}">
              <a16:creationId xmlns:a16="http://schemas.microsoft.com/office/drawing/2014/main" id="{CEF80F09-E401-4923-B277-52EC8003BF0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50" name="Text Box 27">
          <a:extLst>
            <a:ext uri="{FF2B5EF4-FFF2-40B4-BE49-F238E27FC236}">
              <a16:creationId xmlns:a16="http://schemas.microsoft.com/office/drawing/2014/main" id="{8A2E29A1-9A1A-4625-91B0-35389B62D8A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51" name="Text Box 27">
          <a:extLst>
            <a:ext uri="{FF2B5EF4-FFF2-40B4-BE49-F238E27FC236}">
              <a16:creationId xmlns:a16="http://schemas.microsoft.com/office/drawing/2014/main" id="{C5002E89-2A5B-4E45-83C7-05934C4FE10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52" name="Text Box 27">
          <a:extLst>
            <a:ext uri="{FF2B5EF4-FFF2-40B4-BE49-F238E27FC236}">
              <a16:creationId xmlns:a16="http://schemas.microsoft.com/office/drawing/2014/main" id="{BEDFC69C-C62B-43AE-A916-0CC0B07A8F5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53" name="Text Box 27">
          <a:extLst>
            <a:ext uri="{FF2B5EF4-FFF2-40B4-BE49-F238E27FC236}">
              <a16:creationId xmlns:a16="http://schemas.microsoft.com/office/drawing/2014/main" id="{054EA3EB-551F-439E-BC4A-2DE944686C0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54" name="Text Box 27">
          <a:extLst>
            <a:ext uri="{FF2B5EF4-FFF2-40B4-BE49-F238E27FC236}">
              <a16:creationId xmlns:a16="http://schemas.microsoft.com/office/drawing/2014/main" id="{593122F9-229C-4825-8C31-1F8BC158878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55" name="Text Box 27">
          <a:extLst>
            <a:ext uri="{FF2B5EF4-FFF2-40B4-BE49-F238E27FC236}">
              <a16:creationId xmlns:a16="http://schemas.microsoft.com/office/drawing/2014/main" id="{47A03055-ABA1-4EAB-93A4-7BC92226280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56" name="Text Box 27">
          <a:extLst>
            <a:ext uri="{FF2B5EF4-FFF2-40B4-BE49-F238E27FC236}">
              <a16:creationId xmlns:a16="http://schemas.microsoft.com/office/drawing/2014/main" id="{7F6CF259-DDB0-4B6D-87A8-D47B3286150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057" name="Text Box 27">
          <a:extLst>
            <a:ext uri="{FF2B5EF4-FFF2-40B4-BE49-F238E27FC236}">
              <a16:creationId xmlns:a16="http://schemas.microsoft.com/office/drawing/2014/main" id="{D87AE012-99F6-4C1C-84CA-A8C321DC6AE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58" name="Text Box 27">
          <a:extLst>
            <a:ext uri="{FF2B5EF4-FFF2-40B4-BE49-F238E27FC236}">
              <a16:creationId xmlns:a16="http://schemas.microsoft.com/office/drawing/2014/main" id="{A41A5087-C80D-4C4C-B397-D6335944966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59" name="Text Box 27">
          <a:extLst>
            <a:ext uri="{FF2B5EF4-FFF2-40B4-BE49-F238E27FC236}">
              <a16:creationId xmlns:a16="http://schemas.microsoft.com/office/drawing/2014/main" id="{E2A92217-8721-483E-8ADC-7A71386EFCA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60" name="Text Box 27">
          <a:extLst>
            <a:ext uri="{FF2B5EF4-FFF2-40B4-BE49-F238E27FC236}">
              <a16:creationId xmlns:a16="http://schemas.microsoft.com/office/drawing/2014/main" id="{96FD85FB-F798-426A-8163-12476F42886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61" name="Text Box 27">
          <a:extLst>
            <a:ext uri="{FF2B5EF4-FFF2-40B4-BE49-F238E27FC236}">
              <a16:creationId xmlns:a16="http://schemas.microsoft.com/office/drawing/2014/main" id="{6C992679-B156-4DB6-8EE5-32316BC5997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62" name="Text Box 27">
          <a:extLst>
            <a:ext uri="{FF2B5EF4-FFF2-40B4-BE49-F238E27FC236}">
              <a16:creationId xmlns:a16="http://schemas.microsoft.com/office/drawing/2014/main" id="{D382B024-ED7A-4260-AB0B-8A0B0910522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63" name="Text Box 27">
          <a:extLst>
            <a:ext uri="{FF2B5EF4-FFF2-40B4-BE49-F238E27FC236}">
              <a16:creationId xmlns:a16="http://schemas.microsoft.com/office/drawing/2014/main" id="{7F8DC00D-3360-402D-8977-ADD196A458C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064" name="Text Box 27">
          <a:extLst>
            <a:ext uri="{FF2B5EF4-FFF2-40B4-BE49-F238E27FC236}">
              <a16:creationId xmlns:a16="http://schemas.microsoft.com/office/drawing/2014/main" id="{B6D3A95C-BC12-40AD-9411-15C04A7E351E}"/>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065" name="Text Box 27">
          <a:extLst>
            <a:ext uri="{FF2B5EF4-FFF2-40B4-BE49-F238E27FC236}">
              <a16:creationId xmlns:a16="http://schemas.microsoft.com/office/drawing/2014/main" id="{042161A2-31F7-4BFE-9E4F-3996268005FF}"/>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066" name="Text Box 27">
          <a:extLst>
            <a:ext uri="{FF2B5EF4-FFF2-40B4-BE49-F238E27FC236}">
              <a16:creationId xmlns:a16="http://schemas.microsoft.com/office/drawing/2014/main" id="{9D8DF2A1-26CF-482C-80CC-F28F81ACA70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067" name="Text Box 27">
          <a:extLst>
            <a:ext uri="{FF2B5EF4-FFF2-40B4-BE49-F238E27FC236}">
              <a16:creationId xmlns:a16="http://schemas.microsoft.com/office/drawing/2014/main" id="{D2074099-082B-442D-8402-3207E7530D8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068" name="Text Box 27">
          <a:extLst>
            <a:ext uri="{FF2B5EF4-FFF2-40B4-BE49-F238E27FC236}">
              <a16:creationId xmlns:a16="http://schemas.microsoft.com/office/drawing/2014/main" id="{F5F8E849-8A07-4910-A71C-799ECFB785DF}"/>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069" name="Text Box 27">
          <a:extLst>
            <a:ext uri="{FF2B5EF4-FFF2-40B4-BE49-F238E27FC236}">
              <a16:creationId xmlns:a16="http://schemas.microsoft.com/office/drawing/2014/main" id="{9CDC0CD5-9E60-4ECB-8DB8-91FF7EA72F7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070" name="Text Box 27">
          <a:extLst>
            <a:ext uri="{FF2B5EF4-FFF2-40B4-BE49-F238E27FC236}">
              <a16:creationId xmlns:a16="http://schemas.microsoft.com/office/drawing/2014/main" id="{9EF6892B-92F8-4B04-99A9-36DB9CDB7642}"/>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71" name="Text Box 27">
          <a:extLst>
            <a:ext uri="{FF2B5EF4-FFF2-40B4-BE49-F238E27FC236}">
              <a16:creationId xmlns:a16="http://schemas.microsoft.com/office/drawing/2014/main" id="{E32346F2-CDE1-4855-B685-777961B0659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72" name="Text Box 27">
          <a:extLst>
            <a:ext uri="{FF2B5EF4-FFF2-40B4-BE49-F238E27FC236}">
              <a16:creationId xmlns:a16="http://schemas.microsoft.com/office/drawing/2014/main" id="{ECB1541A-C2FD-4707-BA55-B277E62A1A0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73" name="Text Box 27">
          <a:extLst>
            <a:ext uri="{FF2B5EF4-FFF2-40B4-BE49-F238E27FC236}">
              <a16:creationId xmlns:a16="http://schemas.microsoft.com/office/drawing/2014/main" id="{B6F53DAC-6FD8-4522-89A2-1EB6D99B28F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74" name="Text Box 27">
          <a:extLst>
            <a:ext uri="{FF2B5EF4-FFF2-40B4-BE49-F238E27FC236}">
              <a16:creationId xmlns:a16="http://schemas.microsoft.com/office/drawing/2014/main" id="{990D60E7-527A-41D0-A77E-4C3E31EBA46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75" name="Text Box 27">
          <a:extLst>
            <a:ext uri="{FF2B5EF4-FFF2-40B4-BE49-F238E27FC236}">
              <a16:creationId xmlns:a16="http://schemas.microsoft.com/office/drawing/2014/main" id="{2EBD5465-2CB7-4CF3-A98D-C2B7BC1FA75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76" name="Text Box 27">
          <a:extLst>
            <a:ext uri="{FF2B5EF4-FFF2-40B4-BE49-F238E27FC236}">
              <a16:creationId xmlns:a16="http://schemas.microsoft.com/office/drawing/2014/main" id="{CE106AFE-2C4B-43A4-BAFA-73E3984078E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77" name="Text Box 27">
          <a:extLst>
            <a:ext uri="{FF2B5EF4-FFF2-40B4-BE49-F238E27FC236}">
              <a16:creationId xmlns:a16="http://schemas.microsoft.com/office/drawing/2014/main" id="{69A8285A-76D0-47EF-81C1-FCE65DEF431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78" name="Text Box 27">
          <a:extLst>
            <a:ext uri="{FF2B5EF4-FFF2-40B4-BE49-F238E27FC236}">
              <a16:creationId xmlns:a16="http://schemas.microsoft.com/office/drawing/2014/main" id="{37F7B361-C4CF-42D0-8F85-6B050E0BCED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079" name="Text Box 27">
          <a:extLst>
            <a:ext uri="{FF2B5EF4-FFF2-40B4-BE49-F238E27FC236}">
              <a16:creationId xmlns:a16="http://schemas.microsoft.com/office/drawing/2014/main" id="{688EC525-8CD7-4315-B77D-0CDB6661A74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080" name="Text Box 27">
          <a:extLst>
            <a:ext uri="{FF2B5EF4-FFF2-40B4-BE49-F238E27FC236}">
              <a16:creationId xmlns:a16="http://schemas.microsoft.com/office/drawing/2014/main" id="{20D6F9FA-2CD4-4AE7-A8EF-09437A179DD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81" name="Text Box 27">
          <a:extLst>
            <a:ext uri="{FF2B5EF4-FFF2-40B4-BE49-F238E27FC236}">
              <a16:creationId xmlns:a16="http://schemas.microsoft.com/office/drawing/2014/main" id="{38C5F29D-1E49-4F9C-A516-DF12E9D52FD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82" name="Text Box 27">
          <a:extLst>
            <a:ext uri="{FF2B5EF4-FFF2-40B4-BE49-F238E27FC236}">
              <a16:creationId xmlns:a16="http://schemas.microsoft.com/office/drawing/2014/main" id="{9B083DCD-482D-495E-BF8C-972EBB49172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83" name="Text Box 27">
          <a:extLst>
            <a:ext uri="{FF2B5EF4-FFF2-40B4-BE49-F238E27FC236}">
              <a16:creationId xmlns:a16="http://schemas.microsoft.com/office/drawing/2014/main" id="{D63AEAE9-BDC0-4CFD-B4B4-20663B12A9B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84" name="Text Box 27">
          <a:extLst>
            <a:ext uri="{FF2B5EF4-FFF2-40B4-BE49-F238E27FC236}">
              <a16:creationId xmlns:a16="http://schemas.microsoft.com/office/drawing/2014/main" id="{5414D008-9ABB-4A8E-84E5-75AEA752703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085" name="Text Box 27">
          <a:extLst>
            <a:ext uri="{FF2B5EF4-FFF2-40B4-BE49-F238E27FC236}">
              <a16:creationId xmlns:a16="http://schemas.microsoft.com/office/drawing/2014/main" id="{FD02615C-1116-4862-8877-D5607B16454B}"/>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86" name="Text Box 27">
          <a:extLst>
            <a:ext uri="{FF2B5EF4-FFF2-40B4-BE49-F238E27FC236}">
              <a16:creationId xmlns:a16="http://schemas.microsoft.com/office/drawing/2014/main" id="{93CDD6F8-2F11-4FDC-9603-E5316B054D4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087" name="Text Box 27">
          <a:extLst>
            <a:ext uri="{FF2B5EF4-FFF2-40B4-BE49-F238E27FC236}">
              <a16:creationId xmlns:a16="http://schemas.microsoft.com/office/drawing/2014/main" id="{821171E2-E796-46D8-AE45-3B9900E7911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88" name="Text Box 27">
          <a:extLst>
            <a:ext uri="{FF2B5EF4-FFF2-40B4-BE49-F238E27FC236}">
              <a16:creationId xmlns:a16="http://schemas.microsoft.com/office/drawing/2014/main" id="{4B23C761-953F-4637-9F44-32C64B01A6C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89" name="Text Box 27">
          <a:extLst>
            <a:ext uri="{FF2B5EF4-FFF2-40B4-BE49-F238E27FC236}">
              <a16:creationId xmlns:a16="http://schemas.microsoft.com/office/drawing/2014/main" id="{38BB04CA-6296-410C-9C1C-8FB88B78CFA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90" name="Text Box 27">
          <a:extLst>
            <a:ext uri="{FF2B5EF4-FFF2-40B4-BE49-F238E27FC236}">
              <a16:creationId xmlns:a16="http://schemas.microsoft.com/office/drawing/2014/main" id="{98AC2CE4-C164-4386-9FDA-9798011E14B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91" name="Text Box 27">
          <a:extLst>
            <a:ext uri="{FF2B5EF4-FFF2-40B4-BE49-F238E27FC236}">
              <a16:creationId xmlns:a16="http://schemas.microsoft.com/office/drawing/2014/main" id="{7CD08164-7724-4600-874E-EA35687B542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92" name="Text Box 27">
          <a:extLst>
            <a:ext uri="{FF2B5EF4-FFF2-40B4-BE49-F238E27FC236}">
              <a16:creationId xmlns:a16="http://schemas.microsoft.com/office/drawing/2014/main" id="{172D54E8-1AA5-4CF3-B3C0-76C97B39BC9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93" name="Text Box 27">
          <a:extLst>
            <a:ext uri="{FF2B5EF4-FFF2-40B4-BE49-F238E27FC236}">
              <a16:creationId xmlns:a16="http://schemas.microsoft.com/office/drawing/2014/main" id="{C5C9F4E3-6403-4AA0-A889-73022F68320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94" name="Text Box 27">
          <a:extLst>
            <a:ext uri="{FF2B5EF4-FFF2-40B4-BE49-F238E27FC236}">
              <a16:creationId xmlns:a16="http://schemas.microsoft.com/office/drawing/2014/main" id="{EE184386-E880-470B-9759-B905242B1A0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095" name="Text Box 27">
          <a:extLst>
            <a:ext uri="{FF2B5EF4-FFF2-40B4-BE49-F238E27FC236}">
              <a16:creationId xmlns:a16="http://schemas.microsoft.com/office/drawing/2014/main" id="{3DCB4C09-DA2B-4189-A557-5D5EB2EBD4D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096" name="Text Box 27">
          <a:extLst>
            <a:ext uri="{FF2B5EF4-FFF2-40B4-BE49-F238E27FC236}">
              <a16:creationId xmlns:a16="http://schemas.microsoft.com/office/drawing/2014/main" id="{6B108E2D-B91D-4096-ABEF-ED959CCB03A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97" name="Text Box 27">
          <a:extLst>
            <a:ext uri="{FF2B5EF4-FFF2-40B4-BE49-F238E27FC236}">
              <a16:creationId xmlns:a16="http://schemas.microsoft.com/office/drawing/2014/main" id="{A424A1DC-AB08-4AEF-9FE5-CFB24987862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98" name="Text Box 27">
          <a:extLst>
            <a:ext uri="{FF2B5EF4-FFF2-40B4-BE49-F238E27FC236}">
              <a16:creationId xmlns:a16="http://schemas.microsoft.com/office/drawing/2014/main" id="{7E8CEE66-CA86-4A57-BC5B-C31CDCB9FE7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99" name="Text Box 27">
          <a:extLst>
            <a:ext uri="{FF2B5EF4-FFF2-40B4-BE49-F238E27FC236}">
              <a16:creationId xmlns:a16="http://schemas.microsoft.com/office/drawing/2014/main" id="{6998BD9C-1AC8-4B45-BDC5-CF81975C296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00" name="Text Box 27">
          <a:extLst>
            <a:ext uri="{FF2B5EF4-FFF2-40B4-BE49-F238E27FC236}">
              <a16:creationId xmlns:a16="http://schemas.microsoft.com/office/drawing/2014/main" id="{CCC29DC4-CF48-4A58-8B00-75486BFA1B6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01" name="Text Box 27">
          <a:extLst>
            <a:ext uri="{FF2B5EF4-FFF2-40B4-BE49-F238E27FC236}">
              <a16:creationId xmlns:a16="http://schemas.microsoft.com/office/drawing/2014/main" id="{B439D72B-7EA3-4C14-8B94-9012F83A37E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02" name="Text Box 27">
          <a:extLst>
            <a:ext uri="{FF2B5EF4-FFF2-40B4-BE49-F238E27FC236}">
              <a16:creationId xmlns:a16="http://schemas.microsoft.com/office/drawing/2014/main" id="{D37A8388-98B0-448A-A07E-ACF3567F72B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103" name="Text Box 27">
          <a:extLst>
            <a:ext uri="{FF2B5EF4-FFF2-40B4-BE49-F238E27FC236}">
              <a16:creationId xmlns:a16="http://schemas.microsoft.com/office/drawing/2014/main" id="{84E225D8-EB14-4EC8-A821-DC2C99BF835B}"/>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104" name="Text Box 27">
          <a:extLst>
            <a:ext uri="{FF2B5EF4-FFF2-40B4-BE49-F238E27FC236}">
              <a16:creationId xmlns:a16="http://schemas.microsoft.com/office/drawing/2014/main" id="{64239294-BAFB-4D85-8979-9092A146966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105" name="Text Box 27">
          <a:extLst>
            <a:ext uri="{FF2B5EF4-FFF2-40B4-BE49-F238E27FC236}">
              <a16:creationId xmlns:a16="http://schemas.microsoft.com/office/drawing/2014/main" id="{536E498E-A631-4EB5-880A-20E9F165717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106" name="Text Box 27">
          <a:extLst>
            <a:ext uri="{FF2B5EF4-FFF2-40B4-BE49-F238E27FC236}">
              <a16:creationId xmlns:a16="http://schemas.microsoft.com/office/drawing/2014/main" id="{7B3C1A51-0FBA-44F0-AA07-266893810E8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07" name="Text Box 27">
          <a:extLst>
            <a:ext uri="{FF2B5EF4-FFF2-40B4-BE49-F238E27FC236}">
              <a16:creationId xmlns:a16="http://schemas.microsoft.com/office/drawing/2014/main" id="{06B09013-3DB7-46F1-9437-DEF387CAC93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08" name="Text Box 27">
          <a:extLst>
            <a:ext uri="{FF2B5EF4-FFF2-40B4-BE49-F238E27FC236}">
              <a16:creationId xmlns:a16="http://schemas.microsoft.com/office/drawing/2014/main" id="{606C42A1-A063-427C-AA59-3613EC9996C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09" name="Text Box 27">
          <a:extLst>
            <a:ext uri="{FF2B5EF4-FFF2-40B4-BE49-F238E27FC236}">
              <a16:creationId xmlns:a16="http://schemas.microsoft.com/office/drawing/2014/main" id="{A1B98693-D6A1-424B-97A1-0B1008C683E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10" name="Text Box 27">
          <a:extLst>
            <a:ext uri="{FF2B5EF4-FFF2-40B4-BE49-F238E27FC236}">
              <a16:creationId xmlns:a16="http://schemas.microsoft.com/office/drawing/2014/main" id="{9E4F826F-E65E-4FBC-AC31-B2C8F84F92A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11" name="Text Box 27">
          <a:extLst>
            <a:ext uri="{FF2B5EF4-FFF2-40B4-BE49-F238E27FC236}">
              <a16:creationId xmlns:a16="http://schemas.microsoft.com/office/drawing/2014/main" id="{2F7EE866-B669-41AB-B72A-8A03113EC14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12" name="Text Box 27">
          <a:extLst>
            <a:ext uri="{FF2B5EF4-FFF2-40B4-BE49-F238E27FC236}">
              <a16:creationId xmlns:a16="http://schemas.microsoft.com/office/drawing/2014/main" id="{61CF1FB7-E469-499D-A0C3-472C0F7FED1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113" name="Text Box 27">
          <a:extLst>
            <a:ext uri="{FF2B5EF4-FFF2-40B4-BE49-F238E27FC236}">
              <a16:creationId xmlns:a16="http://schemas.microsoft.com/office/drawing/2014/main" id="{81A36D9F-9E65-4C18-87F4-C7A565C872A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114" name="Text Box 27">
          <a:extLst>
            <a:ext uri="{FF2B5EF4-FFF2-40B4-BE49-F238E27FC236}">
              <a16:creationId xmlns:a16="http://schemas.microsoft.com/office/drawing/2014/main" id="{FD8301A6-9D3F-4C32-B4F2-DC2681985B8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15" name="Text Box 27">
          <a:extLst>
            <a:ext uri="{FF2B5EF4-FFF2-40B4-BE49-F238E27FC236}">
              <a16:creationId xmlns:a16="http://schemas.microsoft.com/office/drawing/2014/main" id="{161E3514-DDB7-4AB3-8DCA-7AF233BEFEB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16" name="Text Box 27">
          <a:extLst>
            <a:ext uri="{FF2B5EF4-FFF2-40B4-BE49-F238E27FC236}">
              <a16:creationId xmlns:a16="http://schemas.microsoft.com/office/drawing/2014/main" id="{B722EE56-6528-4C96-B990-C52E709BC7A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17" name="Text Box 27">
          <a:extLst>
            <a:ext uri="{FF2B5EF4-FFF2-40B4-BE49-F238E27FC236}">
              <a16:creationId xmlns:a16="http://schemas.microsoft.com/office/drawing/2014/main" id="{08EE83C0-485F-40E8-9BE6-77C0736553A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18" name="Text Box 27">
          <a:extLst>
            <a:ext uri="{FF2B5EF4-FFF2-40B4-BE49-F238E27FC236}">
              <a16:creationId xmlns:a16="http://schemas.microsoft.com/office/drawing/2014/main" id="{83CD9988-8412-4275-A9AF-C63D4C429F8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119" name="Text Box 27">
          <a:extLst>
            <a:ext uri="{FF2B5EF4-FFF2-40B4-BE49-F238E27FC236}">
              <a16:creationId xmlns:a16="http://schemas.microsoft.com/office/drawing/2014/main" id="{40DC4EE6-881D-4E64-9C1E-0B0B63F7A2FC}"/>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20" name="Text Box 27">
          <a:extLst>
            <a:ext uri="{FF2B5EF4-FFF2-40B4-BE49-F238E27FC236}">
              <a16:creationId xmlns:a16="http://schemas.microsoft.com/office/drawing/2014/main" id="{AB5EA058-E990-44FD-96F9-75623C6BD9A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121" name="Text Box 27">
          <a:extLst>
            <a:ext uri="{FF2B5EF4-FFF2-40B4-BE49-F238E27FC236}">
              <a16:creationId xmlns:a16="http://schemas.microsoft.com/office/drawing/2014/main" id="{51AD217F-7595-4381-8B14-669D76E5B1F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22" name="Text Box 27">
          <a:extLst>
            <a:ext uri="{FF2B5EF4-FFF2-40B4-BE49-F238E27FC236}">
              <a16:creationId xmlns:a16="http://schemas.microsoft.com/office/drawing/2014/main" id="{23662EA4-273B-4332-9B23-1D0E6D8A942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23" name="Text Box 27">
          <a:extLst>
            <a:ext uri="{FF2B5EF4-FFF2-40B4-BE49-F238E27FC236}">
              <a16:creationId xmlns:a16="http://schemas.microsoft.com/office/drawing/2014/main" id="{37A07F87-9283-4FE7-A071-66DE272457D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24" name="Text Box 27">
          <a:extLst>
            <a:ext uri="{FF2B5EF4-FFF2-40B4-BE49-F238E27FC236}">
              <a16:creationId xmlns:a16="http://schemas.microsoft.com/office/drawing/2014/main" id="{4140E0C1-0B77-460F-BDBC-0CAAC311644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25" name="Text Box 27">
          <a:extLst>
            <a:ext uri="{FF2B5EF4-FFF2-40B4-BE49-F238E27FC236}">
              <a16:creationId xmlns:a16="http://schemas.microsoft.com/office/drawing/2014/main" id="{8C2C6B43-2217-41B1-820E-6A9D6ACA5AB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26" name="Text Box 27">
          <a:extLst>
            <a:ext uri="{FF2B5EF4-FFF2-40B4-BE49-F238E27FC236}">
              <a16:creationId xmlns:a16="http://schemas.microsoft.com/office/drawing/2014/main" id="{C5FF565E-F627-4EAF-9A98-54B8AD418A1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27" name="Text Box 27">
          <a:extLst>
            <a:ext uri="{FF2B5EF4-FFF2-40B4-BE49-F238E27FC236}">
              <a16:creationId xmlns:a16="http://schemas.microsoft.com/office/drawing/2014/main" id="{0B75303D-918D-42EE-BC3F-80747D3F763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28" name="Text Box 27">
          <a:extLst>
            <a:ext uri="{FF2B5EF4-FFF2-40B4-BE49-F238E27FC236}">
              <a16:creationId xmlns:a16="http://schemas.microsoft.com/office/drawing/2014/main" id="{F8892A24-9E40-49FF-9C2C-85D8F954910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29" name="Text Box 27">
          <a:extLst>
            <a:ext uri="{FF2B5EF4-FFF2-40B4-BE49-F238E27FC236}">
              <a16:creationId xmlns:a16="http://schemas.microsoft.com/office/drawing/2014/main" id="{BFDC5B6E-F5EE-4FAA-AD02-5B4AF5DFEF7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130" name="Text Box 27">
          <a:extLst>
            <a:ext uri="{FF2B5EF4-FFF2-40B4-BE49-F238E27FC236}">
              <a16:creationId xmlns:a16="http://schemas.microsoft.com/office/drawing/2014/main" id="{CE410A0D-D926-49C3-8D62-ECB367E36326}"/>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31" name="Text Box 27">
          <a:extLst>
            <a:ext uri="{FF2B5EF4-FFF2-40B4-BE49-F238E27FC236}">
              <a16:creationId xmlns:a16="http://schemas.microsoft.com/office/drawing/2014/main" id="{2353A6C5-AD54-4DC9-85E8-944E074DD97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32" name="Text Box 27">
          <a:extLst>
            <a:ext uri="{FF2B5EF4-FFF2-40B4-BE49-F238E27FC236}">
              <a16:creationId xmlns:a16="http://schemas.microsoft.com/office/drawing/2014/main" id="{AA7BEE65-25E4-49E7-9080-7A923B359D9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33" name="Text Box 27">
          <a:extLst>
            <a:ext uri="{FF2B5EF4-FFF2-40B4-BE49-F238E27FC236}">
              <a16:creationId xmlns:a16="http://schemas.microsoft.com/office/drawing/2014/main" id="{3ED8E4CC-B496-4FF5-8758-CFB9231FD53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34" name="Text Box 27">
          <a:extLst>
            <a:ext uri="{FF2B5EF4-FFF2-40B4-BE49-F238E27FC236}">
              <a16:creationId xmlns:a16="http://schemas.microsoft.com/office/drawing/2014/main" id="{66DCBF90-C2BB-4A52-86AE-AD5A6F05E26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35" name="Text Box 27">
          <a:extLst>
            <a:ext uri="{FF2B5EF4-FFF2-40B4-BE49-F238E27FC236}">
              <a16:creationId xmlns:a16="http://schemas.microsoft.com/office/drawing/2014/main" id="{D257B8D9-B11D-4ACD-9E12-927E023C875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36" name="Text Box 27">
          <a:extLst>
            <a:ext uri="{FF2B5EF4-FFF2-40B4-BE49-F238E27FC236}">
              <a16:creationId xmlns:a16="http://schemas.microsoft.com/office/drawing/2014/main" id="{FC978A51-1279-4201-BAA3-8139674B05B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137" name="Text Box 27">
          <a:extLst>
            <a:ext uri="{FF2B5EF4-FFF2-40B4-BE49-F238E27FC236}">
              <a16:creationId xmlns:a16="http://schemas.microsoft.com/office/drawing/2014/main" id="{61D08A54-0CE1-4E40-82E8-4F14C34A12D9}"/>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138" name="Text Box 27">
          <a:extLst>
            <a:ext uri="{FF2B5EF4-FFF2-40B4-BE49-F238E27FC236}">
              <a16:creationId xmlns:a16="http://schemas.microsoft.com/office/drawing/2014/main" id="{EDA6BF8E-2C71-409D-A538-194770E6578D}"/>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139" name="Text Box 27">
          <a:extLst>
            <a:ext uri="{FF2B5EF4-FFF2-40B4-BE49-F238E27FC236}">
              <a16:creationId xmlns:a16="http://schemas.microsoft.com/office/drawing/2014/main" id="{18873506-CD68-4450-93CB-72FC834B7F70}"/>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140" name="Text Box 27">
          <a:extLst>
            <a:ext uri="{FF2B5EF4-FFF2-40B4-BE49-F238E27FC236}">
              <a16:creationId xmlns:a16="http://schemas.microsoft.com/office/drawing/2014/main" id="{EE1A64E5-AFE9-40F1-AC19-C54F40C45CC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141" name="Text Box 27">
          <a:extLst>
            <a:ext uri="{FF2B5EF4-FFF2-40B4-BE49-F238E27FC236}">
              <a16:creationId xmlns:a16="http://schemas.microsoft.com/office/drawing/2014/main" id="{9CF1764E-9379-4740-85A6-BC5BE819739A}"/>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142" name="Text Box 27">
          <a:extLst>
            <a:ext uri="{FF2B5EF4-FFF2-40B4-BE49-F238E27FC236}">
              <a16:creationId xmlns:a16="http://schemas.microsoft.com/office/drawing/2014/main" id="{EAA11890-E38E-486B-BB56-782F67257CB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143" name="Text Box 27">
          <a:extLst>
            <a:ext uri="{FF2B5EF4-FFF2-40B4-BE49-F238E27FC236}">
              <a16:creationId xmlns:a16="http://schemas.microsoft.com/office/drawing/2014/main" id="{635ED6DC-384B-48D8-83B3-70F9B02F7C5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44" name="Text Box 27">
          <a:extLst>
            <a:ext uri="{FF2B5EF4-FFF2-40B4-BE49-F238E27FC236}">
              <a16:creationId xmlns:a16="http://schemas.microsoft.com/office/drawing/2014/main" id="{0DB1B609-B28F-4A6F-BA19-C86D49DD03E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45" name="Text Box 27">
          <a:extLst>
            <a:ext uri="{FF2B5EF4-FFF2-40B4-BE49-F238E27FC236}">
              <a16:creationId xmlns:a16="http://schemas.microsoft.com/office/drawing/2014/main" id="{6ABB28D5-58C9-407E-B7B7-44DC936445F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46" name="Text Box 27">
          <a:extLst>
            <a:ext uri="{FF2B5EF4-FFF2-40B4-BE49-F238E27FC236}">
              <a16:creationId xmlns:a16="http://schemas.microsoft.com/office/drawing/2014/main" id="{CF0325E2-F47A-492C-A561-E1C9F638EE1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47" name="Text Box 27">
          <a:extLst>
            <a:ext uri="{FF2B5EF4-FFF2-40B4-BE49-F238E27FC236}">
              <a16:creationId xmlns:a16="http://schemas.microsoft.com/office/drawing/2014/main" id="{DCF05DE5-8766-4526-8428-ADA2B53DED5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48" name="Text Box 27">
          <a:extLst>
            <a:ext uri="{FF2B5EF4-FFF2-40B4-BE49-F238E27FC236}">
              <a16:creationId xmlns:a16="http://schemas.microsoft.com/office/drawing/2014/main" id="{9E951DFF-35E2-4B8B-A04C-E2D84B4D4EE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49" name="Text Box 27">
          <a:extLst>
            <a:ext uri="{FF2B5EF4-FFF2-40B4-BE49-F238E27FC236}">
              <a16:creationId xmlns:a16="http://schemas.microsoft.com/office/drawing/2014/main" id="{A54BD73A-6BA6-4F17-9289-B3CAF0C609B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50" name="Text Box 27">
          <a:extLst>
            <a:ext uri="{FF2B5EF4-FFF2-40B4-BE49-F238E27FC236}">
              <a16:creationId xmlns:a16="http://schemas.microsoft.com/office/drawing/2014/main" id="{091FAAA7-4E1C-45EF-A6C0-EA3F6FD4C4C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51" name="Text Box 27">
          <a:extLst>
            <a:ext uri="{FF2B5EF4-FFF2-40B4-BE49-F238E27FC236}">
              <a16:creationId xmlns:a16="http://schemas.microsoft.com/office/drawing/2014/main" id="{E40060AE-EDA6-4F50-AB94-0410864625D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152" name="Text Box 27">
          <a:extLst>
            <a:ext uri="{FF2B5EF4-FFF2-40B4-BE49-F238E27FC236}">
              <a16:creationId xmlns:a16="http://schemas.microsoft.com/office/drawing/2014/main" id="{6A2C068C-F793-47F3-9223-141DE1CAC23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153" name="Text Box 27">
          <a:extLst>
            <a:ext uri="{FF2B5EF4-FFF2-40B4-BE49-F238E27FC236}">
              <a16:creationId xmlns:a16="http://schemas.microsoft.com/office/drawing/2014/main" id="{1EE61B02-024D-4C8B-AB16-ADED523A589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54" name="Text Box 27">
          <a:extLst>
            <a:ext uri="{FF2B5EF4-FFF2-40B4-BE49-F238E27FC236}">
              <a16:creationId xmlns:a16="http://schemas.microsoft.com/office/drawing/2014/main" id="{8BBEB37A-3EE3-47D5-8FF8-D1BA3932B11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55" name="Text Box 27">
          <a:extLst>
            <a:ext uri="{FF2B5EF4-FFF2-40B4-BE49-F238E27FC236}">
              <a16:creationId xmlns:a16="http://schemas.microsoft.com/office/drawing/2014/main" id="{56593F5C-F59D-4DD0-B786-DB9569C7F18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56" name="Text Box 27">
          <a:extLst>
            <a:ext uri="{FF2B5EF4-FFF2-40B4-BE49-F238E27FC236}">
              <a16:creationId xmlns:a16="http://schemas.microsoft.com/office/drawing/2014/main" id="{F4E95FA4-CC7D-4D4D-B992-45EA2DAB3AA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57" name="Text Box 27">
          <a:extLst>
            <a:ext uri="{FF2B5EF4-FFF2-40B4-BE49-F238E27FC236}">
              <a16:creationId xmlns:a16="http://schemas.microsoft.com/office/drawing/2014/main" id="{16E4192B-F3BA-4EC0-ADC5-0306F6A28F5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158" name="Text Box 27">
          <a:extLst>
            <a:ext uri="{FF2B5EF4-FFF2-40B4-BE49-F238E27FC236}">
              <a16:creationId xmlns:a16="http://schemas.microsoft.com/office/drawing/2014/main" id="{FDCBCCDE-4A7B-487E-9E8F-E71315A72AD5}"/>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59" name="Text Box 27">
          <a:extLst>
            <a:ext uri="{FF2B5EF4-FFF2-40B4-BE49-F238E27FC236}">
              <a16:creationId xmlns:a16="http://schemas.microsoft.com/office/drawing/2014/main" id="{9479304F-871A-4B31-AC68-F50B9B7FB2F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160" name="Text Box 27">
          <a:extLst>
            <a:ext uri="{FF2B5EF4-FFF2-40B4-BE49-F238E27FC236}">
              <a16:creationId xmlns:a16="http://schemas.microsoft.com/office/drawing/2014/main" id="{B5D15782-DC1A-48A2-A33A-7F6FE74C9E1F}"/>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61" name="Text Box 27">
          <a:extLst>
            <a:ext uri="{FF2B5EF4-FFF2-40B4-BE49-F238E27FC236}">
              <a16:creationId xmlns:a16="http://schemas.microsoft.com/office/drawing/2014/main" id="{8599AD79-9E07-4076-A327-06211EBFEF1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62" name="Text Box 27">
          <a:extLst>
            <a:ext uri="{FF2B5EF4-FFF2-40B4-BE49-F238E27FC236}">
              <a16:creationId xmlns:a16="http://schemas.microsoft.com/office/drawing/2014/main" id="{4B24FE3F-ABE1-46DC-8B80-4944635F8CD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63" name="Text Box 27">
          <a:extLst>
            <a:ext uri="{FF2B5EF4-FFF2-40B4-BE49-F238E27FC236}">
              <a16:creationId xmlns:a16="http://schemas.microsoft.com/office/drawing/2014/main" id="{0D0BF1A4-1733-461B-8F63-3413DEE2289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64" name="Text Box 27">
          <a:extLst>
            <a:ext uri="{FF2B5EF4-FFF2-40B4-BE49-F238E27FC236}">
              <a16:creationId xmlns:a16="http://schemas.microsoft.com/office/drawing/2014/main" id="{896539ED-58DC-40DC-8415-71BD7CA4007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65" name="Text Box 27">
          <a:extLst>
            <a:ext uri="{FF2B5EF4-FFF2-40B4-BE49-F238E27FC236}">
              <a16:creationId xmlns:a16="http://schemas.microsoft.com/office/drawing/2014/main" id="{FCE61156-4518-4234-A716-15E48535177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66" name="Text Box 27">
          <a:extLst>
            <a:ext uri="{FF2B5EF4-FFF2-40B4-BE49-F238E27FC236}">
              <a16:creationId xmlns:a16="http://schemas.microsoft.com/office/drawing/2014/main" id="{FE006B3F-1CED-4933-AD33-30C06CC067D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67" name="Text Box 27">
          <a:extLst>
            <a:ext uri="{FF2B5EF4-FFF2-40B4-BE49-F238E27FC236}">
              <a16:creationId xmlns:a16="http://schemas.microsoft.com/office/drawing/2014/main" id="{1FC0BEA5-EFD5-4772-9E69-4A275DC5212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68" name="Text Box 27">
          <a:extLst>
            <a:ext uri="{FF2B5EF4-FFF2-40B4-BE49-F238E27FC236}">
              <a16:creationId xmlns:a16="http://schemas.microsoft.com/office/drawing/2014/main" id="{4CA1B251-F13D-4F2E-BE97-5EFC1F43048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169" name="Text Box 27">
          <a:extLst>
            <a:ext uri="{FF2B5EF4-FFF2-40B4-BE49-F238E27FC236}">
              <a16:creationId xmlns:a16="http://schemas.microsoft.com/office/drawing/2014/main" id="{6A1A134B-A7AF-4669-B000-6B601943B2B4}"/>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70" name="Text Box 27">
          <a:extLst>
            <a:ext uri="{FF2B5EF4-FFF2-40B4-BE49-F238E27FC236}">
              <a16:creationId xmlns:a16="http://schemas.microsoft.com/office/drawing/2014/main" id="{1D0A5CBD-CD10-4B65-B4E9-8BE44412311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71" name="Text Box 27">
          <a:extLst>
            <a:ext uri="{FF2B5EF4-FFF2-40B4-BE49-F238E27FC236}">
              <a16:creationId xmlns:a16="http://schemas.microsoft.com/office/drawing/2014/main" id="{8EE8042B-66B7-474D-A602-2318EE0B8DE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72" name="Text Box 27">
          <a:extLst>
            <a:ext uri="{FF2B5EF4-FFF2-40B4-BE49-F238E27FC236}">
              <a16:creationId xmlns:a16="http://schemas.microsoft.com/office/drawing/2014/main" id="{71918614-F584-4E7C-ACD8-67D3F07BEA6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73" name="Text Box 27">
          <a:extLst>
            <a:ext uri="{FF2B5EF4-FFF2-40B4-BE49-F238E27FC236}">
              <a16:creationId xmlns:a16="http://schemas.microsoft.com/office/drawing/2014/main" id="{05F4D48B-D12B-41DE-8AA7-B65F9A2A445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74" name="Text Box 27">
          <a:extLst>
            <a:ext uri="{FF2B5EF4-FFF2-40B4-BE49-F238E27FC236}">
              <a16:creationId xmlns:a16="http://schemas.microsoft.com/office/drawing/2014/main" id="{380D0286-BB5D-4117-8AB7-181DD05D54C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75" name="Text Box 27">
          <a:extLst>
            <a:ext uri="{FF2B5EF4-FFF2-40B4-BE49-F238E27FC236}">
              <a16:creationId xmlns:a16="http://schemas.microsoft.com/office/drawing/2014/main" id="{C66E1C17-F7E2-49B9-AA8D-C902B69396C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176" name="Text Box 27">
          <a:extLst>
            <a:ext uri="{FF2B5EF4-FFF2-40B4-BE49-F238E27FC236}">
              <a16:creationId xmlns:a16="http://schemas.microsoft.com/office/drawing/2014/main" id="{4BE794E2-50F4-4D87-983F-01C7E7AD4B6B}"/>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177" name="Text Box 27">
          <a:extLst>
            <a:ext uri="{FF2B5EF4-FFF2-40B4-BE49-F238E27FC236}">
              <a16:creationId xmlns:a16="http://schemas.microsoft.com/office/drawing/2014/main" id="{126717A1-E818-4EB1-A397-AE1EBE03E5E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178" name="Text Box 27">
          <a:extLst>
            <a:ext uri="{FF2B5EF4-FFF2-40B4-BE49-F238E27FC236}">
              <a16:creationId xmlns:a16="http://schemas.microsoft.com/office/drawing/2014/main" id="{7D85F676-2E83-49E2-9554-9ECE62BBF68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179" name="Text Box 27">
          <a:extLst>
            <a:ext uri="{FF2B5EF4-FFF2-40B4-BE49-F238E27FC236}">
              <a16:creationId xmlns:a16="http://schemas.microsoft.com/office/drawing/2014/main" id="{13F63BD7-DFA6-4547-BB41-53114C95C93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180" name="Text Box 27">
          <a:extLst>
            <a:ext uri="{FF2B5EF4-FFF2-40B4-BE49-F238E27FC236}">
              <a16:creationId xmlns:a16="http://schemas.microsoft.com/office/drawing/2014/main" id="{317DE827-4E32-400E-AD71-4FBB9A78261C}"/>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181" name="Text Box 27">
          <a:extLst>
            <a:ext uri="{FF2B5EF4-FFF2-40B4-BE49-F238E27FC236}">
              <a16:creationId xmlns:a16="http://schemas.microsoft.com/office/drawing/2014/main" id="{9B63575C-CA35-4A9D-B2FB-C81B72EB59C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82" name="Text Box 27">
          <a:extLst>
            <a:ext uri="{FF2B5EF4-FFF2-40B4-BE49-F238E27FC236}">
              <a16:creationId xmlns:a16="http://schemas.microsoft.com/office/drawing/2014/main" id="{D8CB4D46-1250-4ABA-BFF5-47B8116E2E7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83" name="Text Box 27">
          <a:extLst>
            <a:ext uri="{FF2B5EF4-FFF2-40B4-BE49-F238E27FC236}">
              <a16:creationId xmlns:a16="http://schemas.microsoft.com/office/drawing/2014/main" id="{9FE6C04B-DE3C-4D76-B261-8D4A28A848A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84" name="Text Box 27">
          <a:extLst>
            <a:ext uri="{FF2B5EF4-FFF2-40B4-BE49-F238E27FC236}">
              <a16:creationId xmlns:a16="http://schemas.microsoft.com/office/drawing/2014/main" id="{A802E2F1-A36E-4EAD-A45F-2FEDD659AB0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85" name="Text Box 27">
          <a:extLst>
            <a:ext uri="{FF2B5EF4-FFF2-40B4-BE49-F238E27FC236}">
              <a16:creationId xmlns:a16="http://schemas.microsoft.com/office/drawing/2014/main" id="{8E579934-95A5-4932-BD4F-4D4B94E1BDD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86" name="Text Box 27">
          <a:extLst>
            <a:ext uri="{FF2B5EF4-FFF2-40B4-BE49-F238E27FC236}">
              <a16:creationId xmlns:a16="http://schemas.microsoft.com/office/drawing/2014/main" id="{F3486FEF-EC77-43DC-822F-F0F70FE4DA7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87" name="Text Box 27">
          <a:extLst>
            <a:ext uri="{FF2B5EF4-FFF2-40B4-BE49-F238E27FC236}">
              <a16:creationId xmlns:a16="http://schemas.microsoft.com/office/drawing/2014/main" id="{C3FB6C8B-AA60-48B1-AF37-B46C16CDA24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88" name="Text Box 27">
          <a:extLst>
            <a:ext uri="{FF2B5EF4-FFF2-40B4-BE49-F238E27FC236}">
              <a16:creationId xmlns:a16="http://schemas.microsoft.com/office/drawing/2014/main" id="{97347409-74E3-471A-BE76-DAF24246D83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89" name="Text Box 27">
          <a:extLst>
            <a:ext uri="{FF2B5EF4-FFF2-40B4-BE49-F238E27FC236}">
              <a16:creationId xmlns:a16="http://schemas.microsoft.com/office/drawing/2014/main" id="{61079041-7755-4161-9247-498527C3F0A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190" name="Text Box 27">
          <a:extLst>
            <a:ext uri="{FF2B5EF4-FFF2-40B4-BE49-F238E27FC236}">
              <a16:creationId xmlns:a16="http://schemas.microsoft.com/office/drawing/2014/main" id="{23AE0828-D7A7-47AC-86F9-01394B1C634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191" name="Text Box 27">
          <a:extLst>
            <a:ext uri="{FF2B5EF4-FFF2-40B4-BE49-F238E27FC236}">
              <a16:creationId xmlns:a16="http://schemas.microsoft.com/office/drawing/2014/main" id="{D395C0B6-0B36-42AE-B439-BAD20F0CFEF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92" name="Text Box 27">
          <a:extLst>
            <a:ext uri="{FF2B5EF4-FFF2-40B4-BE49-F238E27FC236}">
              <a16:creationId xmlns:a16="http://schemas.microsoft.com/office/drawing/2014/main" id="{9FF459CD-8A83-4034-BE64-5118A6FC90D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93" name="Text Box 27">
          <a:extLst>
            <a:ext uri="{FF2B5EF4-FFF2-40B4-BE49-F238E27FC236}">
              <a16:creationId xmlns:a16="http://schemas.microsoft.com/office/drawing/2014/main" id="{2F826EE0-3571-4F02-89CA-C6354D503CD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94" name="Text Box 27">
          <a:extLst>
            <a:ext uri="{FF2B5EF4-FFF2-40B4-BE49-F238E27FC236}">
              <a16:creationId xmlns:a16="http://schemas.microsoft.com/office/drawing/2014/main" id="{F3EF1A05-51EA-47B5-978A-6FF11D22A24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95" name="Text Box 27">
          <a:extLst>
            <a:ext uri="{FF2B5EF4-FFF2-40B4-BE49-F238E27FC236}">
              <a16:creationId xmlns:a16="http://schemas.microsoft.com/office/drawing/2014/main" id="{421F440F-032F-42B4-9B9F-0E7ED772AA7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196" name="Text Box 27">
          <a:extLst>
            <a:ext uri="{FF2B5EF4-FFF2-40B4-BE49-F238E27FC236}">
              <a16:creationId xmlns:a16="http://schemas.microsoft.com/office/drawing/2014/main" id="{968DDEB4-35F7-41EA-9A5C-98CD8FEABC72}"/>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197" name="Text Box 27">
          <a:extLst>
            <a:ext uri="{FF2B5EF4-FFF2-40B4-BE49-F238E27FC236}">
              <a16:creationId xmlns:a16="http://schemas.microsoft.com/office/drawing/2014/main" id="{4B197647-A146-4374-993D-F80DB2BF43F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198" name="Text Box 27">
          <a:extLst>
            <a:ext uri="{FF2B5EF4-FFF2-40B4-BE49-F238E27FC236}">
              <a16:creationId xmlns:a16="http://schemas.microsoft.com/office/drawing/2014/main" id="{EA5C4313-4445-407D-8339-E874375B3810}"/>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99" name="Text Box 27">
          <a:extLst>
            <a:ext uri="{FF2B5EF4-FFF2-40B4-BE49-F238E27FC236}">
              <a16:creationId xmlns:a16="http://schemas.microsoft.com/office/drawing/2014/main" id="{BCF19678-302B-41C4-8FAC-CB8BBB61008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00" name="Text Box 27">
          <a:extLst>
            <a:ext uri="{FF2B5EF4-FFF2-40B4-BE49-F238E27FC236}">
              <a16:creationId xmlns:a16="http://schemas.microsoft.com/office/drawing/2014/main" id="{4B76DB97-FFB3-4390-8EB7-28D686D59E5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01" name="Text Box 27">
          <a:extLst>
            <a:ext uri="{FF2B5EF4-FFF2-40B4-BE49-F238E27FC236}">
              <a16:creationId xmlns:a16="http://schemas.microsoft.com/office/drawing/2014/main" id="{C114D976-631F-48B8-A741-EA2D986D04B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02" name="Text Box 27">
          <a:extLst>
            <a:ext uri="{FF2B5EF4-FFF2-40B4-BE49-F238E27FC236}">
              <a16:creationId xmlns:a16="http://schemas.microsoft.com/office/drawing/2014/main" id="{998E1961-AE12-4DF3-BB9F-80E69D6F628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03" name="Text Box 27">
          <a:extLst>
            <a:ext uri="{FF2B5EF4-FFF2-40B4-BE49-F238E27FC236}">
              <a16:creationId xmlns:a16="http://schemas.microsoft.com/office/drawing/2014/main" id="{B0F3C861-74AE-439F-8099-2BC573A1F87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04" name="Text Box 27">
          <a:extLst>
            <a:ext uri="{FF2B5EF4-FFF2-40B4-BE49-F238E27FC236}">
              <a16:creationId xmlns:a16="http://schemas.microsoft.com/office/drawing/2014/main" id="{39DF13C3-2472-4ECB-B23D-19421404F42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05" name="Text Box 27">
          <a:extLst>
            <a:ext uri="{FF2B5EF4-FFF2-40B4-BE49-F238E27FC236}">
              <a16:creationId xmlns:a16="http://schemas.microsoft.com/office/drawing/2014/main" id="{4E03814A-C184-47DB-9903-F6174389E39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06" name="Text Box 27">
          <a:extLst>
            <a:ext uri="{FF2B5EF4-FFF2-40B4-BE49-F238E27FC236}">
              <a16:creationId xmlns:a16="http://schemas.microsoft.com/office/drawing/2014/main" id="{4726294C-DCA8-4379-87B7-715F87C790B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207" name="Text Box 27">
          <a:extLst>
            <a:ext uri="{FF2B5EF4-FFF2-40B4-BE49-F238E27FC236}">
              <a16:creationId xmlns:a16="http://schemas.microsoft.com/office/drawing/2014/main" id="{A54ECD1A-66B3-4AFE-A185-3D1440CD4AA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08" name="Text Box 27">
          <a:extLst>
            <a:ext uri="{FF2B5EF4-FFF2-40B4-BE49-F238E27FC236}">
              <a16:creationId xmlns:a16="http://schemas.microsoft.com/office/drawing/2014/main" id="{AC75ECD5-7645-4D9F-9F2E-40EF649B52D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09" name="Text Box 27">
          <a:extLst>
            <a:ext uri="{FF2B5EF4-FFF2-40B4-BE49-F238E27FC236}">
              <a16:creationId xmlns:a16="http://schemas.microsoft.com/office/drawing/2014/main" id="{FBC3AFE7-1B4D-45F1-94E5-8AEE45FC727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10" name="Text Box 27">
          <a:extLst>
            <a:ext uri="{FF2B5EF4-FFF2-40B4-BE49-F238E27FC236}">
              <a16:creationId xmlns:a16="http://schemas.microsoft.com/office/drawing/2014/main" id="{A7086B0B-D63A-43E0-AF17-2B955E2186C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11" name="Text Box 27">
          <a:extLst>
            <a:ext uri="{FF2B5EF4-FFF2-40B4-BE49-F238E27FC236}">
              <a16:creationId xmlns:a16="http://schemas.microsoft.com/office/drawing/2014/main" id="{5709B6A2-E507-459E-8703-7DE603F0A3F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12" name="Text Box 27">
          <a:extLst>
            <a:ext uri="{FF2B5EF4-FFF2-40B4-BE49-F238E27FC236}">
              <a16:creationId xmlns:a16="http://schemas.microsoft.com/office/drawing/2014/main" id="{7093D4B8-F921-4939-B9D4-185B8B51496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13" name="Text Box 27">
          <a:extLst>
            <a:ext uri="{FF2B5EF4-FFF2-40B4-BE49-F238E27FC236}">
              <a16:creationId xmlns:a16="http://schemas.microsoft.com/office/drawing/2014/main" id="{5E87563B-5530-4AC8-A882-61BF3C62F5F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214" name="Text Box 27">
          <a:extLst>
            <a:ext uri="{FF2B5EF4-FFF2-40B4-BE49-F238E27FC236}">
              <a16:creationId xmlns:a16="http://schemas.microsoft.com/office/drawing/2014/main" id="{A7F5232E-092B-4F35-B3F5-E1CFB3332D91}"/>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215" name="Text Box 27">
          <a:extLst>
            <a:ext uri="{FF2B5EF4-FFF2-40B4-BE49-F238E27FC236}">
              <a16:creationId xmlns:a16="http://schemas.microsoft.com/office/drawing/2014/main" id="{14FCEA62-9944-4A2F-A084-AF57DB2A1FD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216" name="Text Box 27">
          <a:extLst>
            <a:ext uri="{FF2B5EF4-FFF2-40B4-BE49-F238E27FC236}">
              <a16:creationId xmlns:a16="http://schemas.microsoft.com/office/drawing/2014/main" id="{393D248B-F8A3-400B-B0D3-EFE7D464318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217" name="Text Box 27">
          <a:extLst>
            <a:ext uri="{FF2B5EF4-FFF2-40B4-BE49-F238E27FC236}">
              <a16:creationId xmlns:a16="http://schemas.microsoft.com/office/drawing/2014/main" id="{E54A9C26-F776-4809-98C8-CFD384BCDE0F}"/>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218" name="Text Box 27">
          <a:extLst>
            <a:ext uri="{FF2B5EF4-FFF2-40B4-BE49-F238E27FC236}">
              <a16:creationId xmlns:a16="http://schemas.microsoft.com/office/drawing/2014/main" id="{25860BBD-CD31-43FB-B3B1-7D643E83BA73}"/>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219" name="Text Box 27">
          <a:extLst>
            <a:ext uri="{FF2B5EF4-FFF2-40B4-BE49-F238E27FC236}">
              <a16:creationId xmlns:a16="http://schemas.microsoft.com/office/drawing/2014/main" id="{A25FF1AB-5D40-44E3-8E96-46CFF098F6C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220" name="Text Box 27">
          <a:extLst>
            <a:ext uri="{FF2B5EF4-FFF2-40B4-BE49-F238E27FC236}">
              <a16:creationId xmlns:a16="http://schemas.microsoft.com/office/drawing/2014/main" id="{F2EAE1ED-8021-41D4-AA24-73C7C48714C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21" name="Text Box 27">
          <a:extLst>
            <a:ext uri="{FF2B5EF4-FFF2-40B4-BE49-F238E27FC236}">
              <a16:creationId xmlns:a16="http://schemas.microsoft.com/office/drawing/2014/main" id="{29D142A3-6741-4EF3-A543-536B4D33560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22" name="Text Box 27">
          <a:extLst>
            <a:ext uri="{FF2B5EF4-FFF2-40B4-BE49-F238E27FC236}">
              <a16:creationId xmlns:a16="http://schemas.microsoft.com/office/drawing/2014/main" id="{51E3985D-002C-4F80-81AD-1B521848D06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23" name="Text Box 27">
          <a:extLst>
            <a:ext uri="{FF2B5EF4-FFF2-40B4-BE49-F238E27FC236}">
              <a16:creationId xmlns:a16="http://schemas.microsoft.com/office/drawing/2014/main" id="{7261EFCB-04B1-4725-B087-980762B2CC7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24" name="Text Box 27">
          <a:extLst>
            <a:ext uri="{FF2B5EF4-FFF2-40B4-BE49-F238E27FC236}">
              <a16:creationId xmlns:a16="http://schemas.microsoft.com/office/drawing/2014/main" id="{11EC3259-DE61-4857-A376-A2518C7F890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25" name="Text Box 27">
          <a:extLst>
            <a:ext uri="{FF2B5EF4-FFF2-40B4-BE49-F238E27FC236}">
              <a16:creationId xmlns:a16="http://schemas.microsoft.com/office/drawing/2014/main" id="{92B7A6E1-19D2-477A-90AA-81A419E27DF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26" name="Text Box 27">
          <a:extLst>
            <a:ext uri="{FF2B5EF4-FFF2-40B4-BE49-F238E27FC236}">
              <a16:creationId xmlns:a16="http://schemas.microsoft.com/office/drawing/2014/main" id="{36C04C8B-A0CD-4D67-8DF4-430B6E4945C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27" name="Text Box 27">
          <a:extLst>
            <a:ext uri="{FF2B5EF4-FFF2-40B4-BE49-F238E27FC236}">
              <a16:creationId xmlns:a16="http://schemas.microsoft.com/office/drawing/2014/main" id="{112FCA46-0126-4F3E-B060-14848272673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28" name="Text Box 27">
          <a:extLst>
            <a:ext uri="{FF2B5EF4-FFF2-40B4-BE49-F238E27FC236}">
              <a16:creationId xmlns:a16="http://schemas.microsoft.com/office/drawing/2014/main" id="{451D06D4-56B7-4545-A701-BCAC208B330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229" name="Text Box 27">
          <a:extLst>
            <a:ext uri="{FF2B5EF4-FFF2-40B4-BE49-F238E27FC236}">
              <a16:creationId xmlns:a16="http://schemas.microsoft.com/office/drawing/2014/main" id="{9803270A-3E07-4B6E-A3DC-F66A774AA9B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230" name="Text Box 27">
          <a:extLst>
            <a:ext uri="{FF2B5EF4-FFF2-40B4-BE49-F238E27FC236}">
              <a16:creationId xmlns:a16="http://schemas.microsoft.com/office/drawing/2014/main" id="{8F732417-6FB7-4647-B152-0E0321CD00F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31" name="Text Box 27">
          <a:extLst>
            <a:ext uri="{FF2B5EF4-FFF2-40B4-BE49-F238E27FC236}">
              <a16:creationId xmlns:a16="http://schemas.microsoft.com/office/drawing/2014/main" id="{318C3B39-7720-481B-B78F-97032F70F99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32" name="Text Box 27">
          <a:extLst>
            <a:ext uri="{FF2B5EF4-FFF2-40B4-BE49-F238E27FC236}">
              <a16:creationId xmlns:a16="http://schemas.microsoft.com/office/drawing/2014/main" id="{6DF00B27-F5EF-4C58-8B38-AD0FE5CF5C6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33" name="Text Box 27">
          <a:extLst>
            <a:ext uri="{FF2B5EF4-FFF2-40B4-BE49-F238E27FC236}">
              <a16:creationId xmlns:a16="http://schemas.microsoft.com/office/drawing/2014/main" id="{91AE1CDC-44C9-4E33-9113-33EB5F21659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34" name="Text Box 27">
          <a:extLst>
            <a:ext uri="{FF2B5EF4-FFF2-40B4-BE49-F238E27FC236}">
              <a16:creationId xmlns:a16="http://schemas.microsoft.com/office/drawing/2014/main" id="{B62209AA-B821-44DE-81B1-027D4FC7EFD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235" name="Text Box 27">
          <a:extLst>
            <a:ext uri="{FF2B5EF4-FFF2-40B4-BE49-F238E27FC236}">
              <a16:creationId xmlns:a16="http://schemas.microsoft.com/office/drawing/2014/main" id="{2267952C-B6BA-46D7-B66A-CADF34380F1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36" name="Text Box 27">
          <a:extLst>
            <a:ext uri="{FF2B5EF4-FFF2-40B4-BE49-F238E27FC236}">
              <a16:creationId xmlns:a16="http://schemas.microsoft.com/office/drawing/2014/main" id="{F2F71498-B2A2-4F89-9FEA-D33B36AF5EC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237" name="Text Box 27">
          <a:extLst>
            <a:ext uri="{FF2B5EF4-FFF2-40B4-BE49-F238E27FC236}">
              <a16:creationId xmlns:a16="http://schemas.microsoft.com/office/drawing/2014/main" id="{EA392894-9DE7-43E5-B379-C1A28FA286B4}"/>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38" name="Text Box 27">
          <a:extLst>
            <a:ext uri="{FF2B5EF4-FFF2-40B4-BE49-F238E27FC236}">
              <a16:creationId xmlns:a16="http://schemas.microsoft.com/office/drawing/2014/main" id="{73FD6722-06F6-4247-ADF9-83B037BE684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39" name="Text Box 27">
          <a:extLst>
            <a:ext uri="{FF2B5EF4-FFF2-40B4-BE49-F238E27FC236}">
              <a16:creationId xmlns:a16="http://schemas.microsoft.com/office/drawing/2014/main" id="{23DDFC27-8FC7-419B-98EB-DF7CCB9C694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40" name="Text Box 27">
          <a:extLst>
            <a:ext uri="{FF2B5EF4-FFF2-40B4-BE49-F238E27FC236}">
              <a16:creationId xmlns:a16="http://schemas.microsoft.com/office/drawing/2014/main" id="{E7A92D9D-99B1-41ED-964A-87AD4C79D48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41" name="Text Box 27">
          <a:extLst>
            <a:ext uri="{FF2B5EF4-FFF2-40B4-BE49-F238E27FC236}">
              <a16:creationId xmlns:a16="http://schemas.microsoft.com/office/drawing/2014/main" id="{74BD3076-D836-4E01-AF03-A03F2C7E81E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42" name="Text Box 27">
          <a:extLst>
            <a:ext uri="{FF2B5EF4-FFF2-40B4-BE49-F238E27FC236}">
              <a16:creationId xmlns:a16="http://schemas.microsoft.com/office/drawing/2014/main" id="{344445A6-7DCC-4C7F-835D-78EA88DD915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43" name="Text Box 27">
          <a:extLst>
            <a:ext uri="{FF2B5EF4-FFF2-40B4-BE49-F238E27FC236}">
              <a16:creationId xmlns:a16="http://schemas.microsoft.com/office/drawing/2014/main" id="{39BF67DC-BF08-4F5B-B752-B5AA37A0299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44" name="Text Box 27">
          <a:extLst>
            <a:ext uri="{FF2B5EF4-FFF2-40B4-BE49-F238E27FC236}">
              <a16:creationId xmlns:a16="http://schemas.microsoft.com/office/drawing/2014/main" id="{FBA4D8DA-74B5-4215-8B40-61F71DA4D60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45" name="Text Box 27">
          <a:extLst>
            <a:ext uri="{FF2B5EF4-FFF2-40B4-BE49-F238E27FC236}">
              <a16:creationId xmlns:a16="http://schemas.microsoft.com/office/drawing/2014/main" id="{C1920090-3A40-40FD-A2DC-59D4506A000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246" name="Text Box 27">
          <a:extLst>
            <a:ext uri="{FF2B5EF4-FFF2-40B4-BE49-F238E27FC236}">
              <a16:creationId xmlns:a16="http://schemas.microsoft.com/office/drawing/2014/main" id="{AF2F9771-54DF-4FFC-BBFE-87C41F06ECB0}"/>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47" name="Text Box 27">
          <a:extLst>
            <a:ext uri="{FF2B5EF4-FFF2-40B4-BE49-F238E27FC236}">
              <a16:creationId xmlns:a16="http://schemas.microsoft.com/office/drawing/2014/main" id="{BFD1CBA5-D0FF-4BE8-9F08-F6D1CE95686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48" name="Text Box 27">
          <a:extLst>
            <a:ext uri="{FF2B5EF4-FFF2-40B4-BE49-F238E27FC236}">
              <a16:creationId xmlns:a16="http://schemas.microsoft.com/office/drawing/2014/main" id="{B8BE36E7-FF13-4C84-A813-0D3AE5DB6F4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49" name="Text Box 27">
          <a:extLst>
            <a:ext uri="{FF2B5EF4-FFF2-40B4-BE49-F238E27FC236}">
              <a16:creationId xmlns:a16="http://schemas.microsoft.com/office/drawing/2014/main" id="{BE96E900-36B5-49B7-A986-B78F76150B6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50" name="Text Box 27">
          <a:extLst>
            <a:ext uri="{FF2B5EF4-FFF2-40B4-BE49-F238E27FC236}">
              <a16:creationId xmlns:a16="http://schemas.microsoft.com/office/drawing/2014/main" id="{63C4EE57-FB12-4121-8CE1-87F69334FF0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51" name="Text Box 27">
          <a:extLst>
            <a:ext uri="{FF2B5EF4-FFF2-40B4-BE49-F238E27FC236}">
              <a16:creationId xmlns:a16="http://schemas.microsoft.com/office/drawing/2014/main" id="{D0334B0A-83B2-464B-9469-E241186000B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52" name="Text Box 27">
          <a:extLst>
            <a:ext uri="{FF2B5EF4-FFF2-40B4-BE49-F238E27FC236}">
              <a16:creationId xmlns:a16="http://schemas.microsoft.com/office/drawing/2014/main" id="{3063568F-FBC6-40CC-ACD1-A33B367CE6E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253" name="Text Box 27">
          <a:extLst>
            <a:ext uri="{FF2B5EF4-FFF2-40B4-BE49-F238E27FC236}">
              <a16:creationId xmlns:a16="http://schemas.microsoft.com/office/drawing/2014/main" id="{3B037214-61A9-4532-832D-47569414F47A}"/>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254" name="Text Box 27">
          <a:extLst>
            <a:ext uri="{FF2B5EF4-FFF2-40B4-BE49-F238E27FC236}">
              <a16:creationId xmlns:a16="http://schemas.microsoft.com/office/drawing/2014/main" id="{050CAC59-773A-47C5-A6FB-A470DB7501C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255" name="Text Box 27">
          <a:extLst>
            <a:ext uri="{FF2B5EF4-FFF2-40B4-BE49-F238E27FC236}">
              <a16:creationId xmlns:a16="http://schemas.microsoft.com/office/drawing/2014/main" id="{6B8054BB-5868-4267-B3EC-25054F3D470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256" name="Text Box 27">
          <a:extLst>
            <a:ext uri="{FF2B5EF4-FFF2-40B4-BE49-F238E27FC236}">
              <a16:creationId xmlns:a16="http://schemas.microsoft.com/office/drawing/2014/main" id="{F9EAF8FB-0C6D-432F-8746-9D8707764C5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57" name="Text Box 27">
          <a:extLst>
            <a:ext uri="{FF2B5EF4-FFF2-40B4-BE49-F238E27FC236}">
              <a16:creationId xmlns:a16="http://schemas.microsoft.com/office/drawing/2014/main" id="{2C6A0A0C-E177-44BD-B580-01FC399A665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58" name="Text Box 27">
          <a:extLst>
            <a:ext uri="{FF2B5EF4-FFF2-40B4-BE49-F238E27FC236}">
              <a16:creationId xmlns:a16="http://schemas.microsoft.com/office/drawing/2014/main" id="{18DAEFA9-1C19-46B4-88A2-29957D2A0AF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59" name="Text Box 27">
          <a:extLst>
            <a:ext uri="{FF2B5EF4-FFF2-40B4-BE49-F238E27FC236}">
              <a16:creationId xmlns:a16="http://schemas.microsoft.com/office/drawing/2014/main" id="{AF31276B-1AD3-4608-9B48-34A78106585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60" name="Text Box 27">
          <a:extLst>
            <a:ext uri="{FF2B5EF4-FFF2-40B4-BE49-F238E27FC236}">
              <a16:creationId xmlns:a16="http://schemas.microsoft.com/office/drawing/2014/main" id="{0AE6793F-BC49-4B83-A4D9-D10A24CFD52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61" name="Text Box 27">
          <a:extLst>
            <a:ext uri="{FF2B5EF4-FFF2-40B4-BE49-F238E27FC236}">
              <a16:creationId xmlns:a16="http://schemas.microsoft.com/office/drawing/2014/main" id="{E09AD01F-7711-4554-9C32-532AE57A88B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62" name="Text Box 27">
          <a:extLst>
            <a:ext uri="{FF2B5EF4-FFF2-40B4-BE49-F238E27FC236}">
              <a16:creationId xmlns:a16="http://schemas.microsoft.com/office/drawing/2014/main" id="{A0F94068-7064-4AA9-913D-918B47B66C3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263" name="Text Box 27">
          <a:extLst>
            <a:ext uri="{FF2B5EF4-FFF2-40B4-BE49-F238E27FC236}">
              <a16:creationId xmlns:a16="http://schemas.microsoft.com/office/drawing/2014/main" id="{3F0C1599-1CF7-428A-8E20-73B1C89BF8F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264" name="Text Box 27">
          <a:extLst>
            <a:ext uri="{FF2B5EF4-FFF2-40B4-BE49-F238E27FC236}">
              <a16:creationId xmlns:a16="http://schemas.microsoft.com/office/drawing/2014/main" id="{B9AF0703-573F-41CC-8A8A-B91AABA637C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65" name="Text Box 27">
          <a:extLst>
            <a:ext uri="{FF2B5EF4-FFF2-40B4-BE49-F238E27FC236}">
              <a16:creationId xmlns:a16="http://schemas.microsoft.com/office/drawing/2014/main" id="{E49AA12F-2DC4-4FFA-869A-B8D36D69DBF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66" name="Text Box 27">
          <a:extLst>
            <a:ext uri="{FF2B5EF4-FFF2-40B4-BE49-F238E27FC236}">
              <a16:creationId xmlns:a16="http://schemas.microsoft.com/office/drawing/2014/main" id="{A6AE5F32-F4C9-47CC-B549-6E39C68CCDE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67" name="Text Box 27">
          <a:extLst>
            <a:ext uri="{FF2B5EF4-FFF2-40B4-BE49-F238E27FC236}">
              <a16:creationId xmlns:a16="http://schemas.microsoft.com/office/drawing/2014/main" id="{506C754D-FE59-4FBE-B1D0-FB6F82D71C0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68" name="Text Box 27">
          <a:extLst>
            <a:ext uri="{FF2B5EF4-FFF2-40B4-BE49-F238E27FC236}">
              <a16:creationId xmlns:a16="http://schemas.microsoft.com/office/drawing/2014/main" id="{B55A8565-73F6-4F4D-92DC-BBC29125056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269" name="Text Box 27">
          <a:extLst>
            <a:ext uri="{FF2B5EF4-FFF2-40B4-BE49-F238E27FC236}">
              <a16:creationId xmlns:a16="http://schemas.microsoft.com/office/drawing/2014/main" id="{24E6A501-EA23-49FD-8B3A-49512A8819F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70" name="Text Box 27">
          <a:extLst>
            <a:ext uri="{FF2B5EF4-FFF2-40B4-BE49-F238E27FC236}">
              <a16:creationId xmlns:a16="http://schemas.microsoft.com/office/drawing/2014/main" id="{F5E95076-AA28-4D36-AB79-0E329787A37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271" name="Text Box 27">
          <a:extLst>
            <a:ext uri="{FF2B5EF4-FFF2-40B4-BE49-F238E27FC236}">
              <a16:creationId xmlns:a16="http://schemas.microsoft.com/office/drawing/2014/main" id="{53BAE116-1F38-4860-9CC5-DD502E6097A8}"/>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72" name="Text Box 27">
          <a:extLst>
            <a:ext uri="{FF2B5EF4-FFF2-40B4-BE49-F238E27FC236}">
              <a16:creationId xmlns:a16="http://schemas.microsoft.com/office/drawing/2014/main" id="{C6A32592-BB57-4298-A83E-7596651E2A5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73" name="Text Box 27">
          <a:extLst>
            <a:ext uri="{FF2B5EF4-FFF2-40B4-BE49-F238E27FC236}">
              <a16:creationId xmlns:a16="http://schemas.microsoft.com/office/drawing/2014/main" id="{8A618599-A689-4078-8A65-CFBAC9C4541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74" name="Text Box 27">
          <a:extLst>
            <a:ext uri="{FF2B5EF4-FFF2-40B4-BE49-F238E27FC236}">
              <a16:creationId xmlns:a16="http://schemas.microsoft.com/office/drawing/2014/main" id="{0A99B182-29D4-4ECF-88AD-6CC1E152DA9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75" name="Text Box 27">
          <a:extLst>
            <a:ext uri="{FF2B5EF4-FFF2-40B4-BE49-F238E27FC236}">
              <a16:creationId xmlns:a16="http://schemas.microsoft.com/office/drawing/2014/main" id="{9443099A-8421-4C69-8E5A-73807502F40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76" name="Text Box 27">
          <a:extLst>
            <a:ext uri="{FF2B5EF4-FFF2-40B4-BE49-F238E27FC236}">
              <a16:creationId xmlns:a16="http://schemas.microsoft.com/office/drawing/2014/main" id="{E20A9E8B-8C45-4FBA-9345-58B9E8460B4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77" name="Text Box 27">
          <a:extLst>
            <a:ext uri="{FF2B5EF4-FFF2-40B4-BE49-F238E27FC236}">
              <a16:creationId xmlns:a16="http://schemas.microsoft.com/office/drawing/2014/main" id="{167A9AD1-243E-44BC-8757-CB098404330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78" name="Text Box 27">
          <a:extLst>
            <a:ext uri="{FF2B5EF4-FFF2-40B4-BE49-F238E27FC236}">
              <a16:creationId xmlns:a16="http://schemas.microsoft.com/office/drawing/2014/main" id="{239C099F-67FB-487F-9ED2-1469583FB77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79" name="Text Box 27">
          <a:extLst>
            <a:ext uri="{FF2B5EF4-FFF2-40B4-BE49-F238E27FC236}">
              <a16:creationId xmlns:a16="http://schemas.microsoft.com/office/drawing/2014/main" id="{537CCC4B-F98F-4F7D-9799-407184F8D1D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280" name="Text Box 27">
          <a:extLst>
            <a:ext uri="{FF2B5EF4-FFF2-40B4-BE49-F238E27FC236}">
              <a16:creationId xmlns:a16="http://schemas.microsoft.com/office/drawing/2014/main" id="{4F2C7E53-9C3E-4D4E-B7F3-909AE3592CE9}"/>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81" name="Text Box 27">
          <a:extLst>
            <a:ext uri="{FF2B5EF4-FFF2-40B4-BE49-F238E27FC236}">
              <a16:creationId xmlns:a16="http://schemas.microsoft.com/office/drawing/2014/main" id="{7C28F1F3-B6B5-40FA-8172-BFF98350A76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82" name="Text Box 27">
          <a:extLst>
            <a:ext uri="{FF2B5EF4-FFF2-40B4-BE49-F238E27FC236}">
              <a16:creationId xmlns:a16="http://schemas.microsoft.com/office/drawing/2014/main" id="{1A20BF36-7BC7-43B6-B6FC-7E34C2A86B3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83" name="Text Box 27">
          <a:extLst>
            <a:ext uri="{FF2B5EF4-FFF2-40B4-BE49-F238E27FC236}">
              <a16:creationId xmlns:a16="http://schemas.microsoft.com/office/drawing/2014/main" id="{826F55D1-2E3E-4109-AEB1-9E7E3284040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84" name="Text Box 27">
          <a:extLst>
            <a:ext uri="{FF2B5EF4-FFF2-40B4-BE49-F238E27FC236}">
              <a16:creationId xmlns:a16="http://schemas.microsoft.com/office/drawing/2014/main" id="{2BD09173-31D7-4216-8A60-43DC09768B8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85" name="Text Box 27">
          <a:extLst>
            <a:ext uri="{FF2B5EF4-FFF2-40B4-BE49-F238E27FC236}">
              <a16:creationId xmlns:a16="http://schemas.microsoft.com/office/drawing/2014/main" id="{592B6B53-C41D-44B6-A91C-AFC5457A147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86" name="Text Box 27">
          <a:extLst>
            <a:ext uri="{FF2B5EF4-FFF2-40B4-BE49-F238E27FC236}">
              <a16:creationId xmlns:a16="http://schemas.microsoft.com/office/drawing/2014/main" id="{CCF99287-3759-4A13-B91E-7AAE978D6D2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287" name="Text Box 27">
          <a:extLst>
            <a:ext uri="{FF2B5EF4-FFF2-40B4-BE49-F238E27FC236}">
              <a16:creationId xmlns:a16="http://schemas.microsoft.com/office/drawing/2014/main" id="{45042FB5-11C2-45D9-AB18-5F107B17A934}"/>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288" name="Text Box 27">
          <a:extLst>
            <a:ext uri="{FF2B5EF4-FFF2-40B4-BE49-F238E27FC236}">
              <a16:creationId xmlns:a16="http://schemas.microsoft.com/office/drawing/2014/main" id="{DC67644B-B934-48AD-9668-1F60CC02035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289" name="Text Box 27">
          <a:extLst>
            <a:ext uri="{FF2B5EF4-FFF2-40B4-BE49-F238E27FC236}">
              <a16:creationId xmlns:a16="http://schemas.microsoft.com/office/drawing/2014/main" id="{CF3C54BD-BF81-4341-8B6E-35618482E6EA}"/>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290" name="Text Box 27">
          <a:extLst>
            <a:ext uri="{FF2B5EF4-FFF2-40B4-BE49-F238E27FC236}">
              <a16:creationId xmlns:a16="http://schemas.microsoft.com/office/drawing/2014/main" id="{A99815EA-E07B-4120-A3CB-7C90E06D8D4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291" name="Text Box 27">
          <a:extLst>
            <a:ext uri="{FF2B5EF4-FFF2-40B4-BE49-F238E27FC236}">
              <a16:creationId xmlns:a16="http://schemas.microsoft.com/office/drawing/2014/main" id="{7E57A365-7681-4D1E-A0FB-B0BB97E742F4}"/>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292" name="Text Box 27">
          <a:extLst>
            <a:ext uri="{FF2B5EF4-FFF2-40B4-BE49-F238E27FC236}">
              <a16:creationId xmlns:a16="http://schemas.microsoft.com/office/drawing/2014/main" id="{083486F5-388A-4770-B60E-D7B6BAD8CE2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293" name="Text Box 27">
          <a:extLst>
            <a:ext uri="{FF2B5EF4-FFF2-40B4-BE49-F238E27FC236}">
              <a16:creationId xmlns:a16="http://schemas.microsoft.com/office/drawing/2014/main" id="{03306BE7-DA05-4FA5-AA1D-71802496B2E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94" name="Text Box 27">
          <a:extLst>
            <a:ext uri="{FF2B5EF4-FFF2-40B4-BE49-F238E27FC236}">
              <a16:creationId xmlns:a16="http://schemas.microsoft.com/office/drawing/2014/main" id="{E6D13F69-15BE-4BAC-A530-1685547A32C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95" name="Text Box 27">
          <a:extLst>
            <a:ext uri="{FF2B5EF4-FFF2-40B4-BE49-F238E27FC236}">
              <a16:creationId xmlns:a16="http://schemas.microsoft.com/office/drawing/2014/main" id="{84E70C9B-B9F5-44CB-9E14-8384D26D914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96" name="Text Box 27">
          <a:extLst>
            <a:ext uri="{FF2B5EF4-FFF2-40B4-BE49-F238E27FC236}">
              <a16:creationId xmlns:a16="http://schemas.microsoft.com/office/drawing/2014/main" id="{A933D4BB-7682-4D0A-99F2-D3968E1FC4A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97" name="Text Box 27">
          <a:extLst>
            <a:ext uri="{FF2B5EF4-FFF2-40B4-BE49-F238E27FC236}">
              <a16:creationId xmlns:a16="http://schemas.microsoft.com/office/drawing/2014/main" id="{2506A9E5-9009-4384-ADA4-19610CD9F89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98" name="Text Box 27">
          <a:extLst>
            <a:ext uri="{FF2B5EF4-FFF2-40B4-BE49-F238E27FC236}">
              <a16:creationId xmlns:a16="http://schemas.microsoft.com/office/drawing/2014/main" id="{ECF54BD5-4F98-423C-B6A7-46C1352A742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99" name="Text Box 27">
          <a:extLst>
            <a:ext uri="{FF2B5EF4-FFF2-40B4-BE49-F238E27FC236}">
              <a16:creationId xmlns:a16="http://schemas.microsoft.com/office/drawing/2014/main" id="{99C9D351-6A78-4E37-B324-C846B5724E8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00" name="Text Box 27">
          <a:extLst>
            <a:ext uri="{FF2B5EF4-FFF2-40B4-BE49-F238E27FC236}">
              <a16:creationId xmlns:a16="http://schemas.microsoft.com/office/drawing/2014/main" id="{DECF417D-C9A5-43A2-A8D9-4D7E66F74E8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01" name="Text Box 27">
          <a:extLst>
            <a:ext uri="{FF2B5EF4-FFF2-40B4-BE49-F238E27FC236}">
              <a16:creationId xmlns:a16="http://schemas.microsoft.com/office/drawing/2014/main" id="{650D1EAA-2D67-4B9F-97A4-73A5EEFC879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302" name="Text Box 27">
          <a:extLst>
            <a:ext uri="{FF2B5EF4-FFF2-40B4-BE49-F238E27FC236}">
              <a16:creationId xmlns:a16="http://schemas.microsoft.com/office/drawing/2014/main" id="{E492E85C-4705-49D8-BFBA-F444A1B89F0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303" name="Text Box 27">
          <a:extLst>
            <a:ext uri="{FF2B5EF4-FFF2-40B4-BE49-F238E27FC236}">
              <a16:creationId xmlns:a16="http://schemas.microsoft.com/office/drawing/2014/main" id="{5EBB4E2C-D136-4F34-BDF6-7C860B48EC7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04" name="Text Box 27">
          <a:extLst>
            <a:ext uri="{FF2B5EF4-FFF2-40B4-BE49-F238E27FC236}">
              <a16:creationId xmlns:a16="http://schemas.microsoft.com/office/drawing/2014/main" id="{4BB39C9A-C307-4F58-A0BB-F0E851DD0F4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05" name="Text Box 27">
          <a:extLst>
            <a:ext uri="{FF2B5EF4-FFF2-40B4-BE49-F238E27FC236}">
              <a16:creationId xmlns:a16="http://schemas.microsoft.com/office/drawing/2014/main" id="{B9A28E3F-1E9A-4530-9ED5-F3C5755E822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06" name="Text Box 27">
          <a:extLst>
            <a:ext uri="{FF2B5EF4-FFF2-40B4-BE49-F238E27FC236}">
              <a16:creationId xmlns:a16="http://schemas.microsoft.com/office/drawing/2014/main" id="{FE82B123-FF97-4AE9-9089-AE59E4CD9DE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07" name="Text Box 27">
          <a:extLst>
            <a:ext uri="{FF2B5EF4-FFF2-40B4-BE49-F238E27FC236}">
              <a16:creationId xmlns:a16="http://schemas.microsoft.com/office/drawing/2014/main" id="{F7E26344-AADC-4F58-BEBB-280C3AE1F9C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308" name="Text Box 27">
          <a:extLst>
            <a:ext uri="{FF2B5EF4-FFF2-40B4-BE49-F238E27FC236}">
              <a16:creationId xmlns:a16="http://schemas.microsoft.com/office/drawing/2014/main" id="{43C5936E-68F6-45B1-914A-1FEB87EB442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09" name="Text Box 27">
          <a:extLst>
            <a:ext uri="{FF2B5EF4-FFF2-40B4-BE49-F238E27FC236}">
              <a16:creationId xmlns:a16="http://schemas.microsoft.com/office/drawing/2014/main" id="{D3186974-0852-4666-BDFB-242893DB8F7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310" name="Text Box 27">
          <a:extLst>
            <a:ext uri="{FF2B5EF4-FFF2-40B4-BE49-F238E27FC236}">
              <a16:creationId xmlns:a16="http://schemas.microsoft.com/office/drawing/2014/main" id="{98421FAB-336D-489D-9E5A-11AEF76CB2B0}"/>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11" name="Text Box 27">
          <a:extLst>
            <a:ext uri="{FF2B5EF4-FFF2-40B4-BE49-F238E27FC236}">
              <a16:creationId xmlns:a16="http://schemas.microsoft.com/office/drawing/2014/main" id="{80B7C0B3-7239-47B1-AE91-5A0D55AFD0E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12" name="Text Box 27">
          <a:extLst>
            <a:ext uri="{FF2B5EF4-FFF2-40B4-BE49-F238E27FC236}">
              <a16:creationId xmlns:a16="http://schemas.microsoft.com/office/drawing/2014/main" id="{D875914E-4E0D-49D3-B52F-780C18405C9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13" name="Text Box 27">
          <a:extLst>
            <a:ext uri="{FF2B5EF4-FFF2-40B4-BE49-F238E27FC236}">
              <a16:creationId xmlns:a16="http://schemas.microsoft.com/office/drawing/2014/main" id="{ABA96B3D-57DA-4DCD-921A-855DB50D107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14" name="Text Box 27">
          <a:extLst>
            <a:ext uri="{FF2B5EF4-FFF2-40B4-BE49-F238E27FC236}">
              <a16:creationId xmlns:a16="http://schemas.microsoft.com/office/drawing/2014/main" id="{9F03B290-4040-4700-91FE-CE16D823AF2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15" name="Text Box 27">
          <a:extLst>
            <a:ext uri="{FF2B5EF4-FFF2-40B4-BE49-F238E27FC236}">
              <a16:creationId xmlns:a16="http://schemas.microsoft.com/office/drawing/2014/main" id="{D3BE96BE-E28F-4F66-8BFA-C56ED79041A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16" name="Text Box 27">
          <a:extLst>
            <a:ext uri="{FF2B5EF4-FFF2-40B4-BE49-F238E27FC236}">
              <a16:creationId xmlns:a16="http://schemas.microsoft.com/office/drawing/2014/main" id="{2C8BB8F8-C163-4C0F-A558-2A0E1CF6E1B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17" name="Text Box 27">
          <a:extLst>
            <a:ext uri="{FF2B5EF4-FFF2-40B4-BE49-F238E27FC236}">
              <a16:creationId xmlns:a16="http://schemas.microsoft.com/office/drawing/2014/main" id="{4920077E-D8B0-4E0A-B670-41BAD712318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18" name="Text Box 27">
          <a:extLst>
            <a:ext uri="{FF2B5EF4-FFF2-40B4-BE49-F238E27FC236}">
              <a16:creationId xmlns:a16="http://schemas.microsoft.com/office/drawing/2014/main" id="{F0446D98-594F-4E70-82D1-C9F072C51B5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319" name="Text Box 27">
          <a:extLst>
            <a:ext uri="{FF2B5EF4-FFF2-40B4-BE49-F238E27FC236}">
              <a16:creationId xmlns:a16="http://schemas.microsoft.com/office/drawing/2014/main" id="{7F40AEFA-A428-46B4-BB65-E542103EF662}"/>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20" name="Text Box 27">
          <a:extLst>
            <a:ext uri="{FF2B5EF4-FFF2-40B4-BE49-F238E27FC236}">
              <a16:creationId xmlns:a16="http://schemas.microsoft.com/office/drawing/2014/main" id="{DF9FEAEC-381A-4963-9A33-97293D040FE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21" name="Text Box 27">
          <a:extLst>
            <a:ext uri="{FF2B5EF4-FFF2-40B4-BE49-F238E27FC236}">
              <a16:creationId xmlns:a16="http://schemas.microsoft.com/office/drawing/2014/main" id="{34F55B6E-836E-4649-A195-0655BD962C9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22" name="Text Box 27">
          <a:extLst>
            <a:ext uri="{FF2B5EF4-FFF2-40B4-BE49-F238E27FC236}">
              <a16:creationId xmlns:a16="http://schemas.microsoft.com/office/drawing/2014/main" id="{2F782CAC-CC8D-4F89-A35A-E327BB733A5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23" name="Text Box 27">
          <a:extLst>
            <a:ext uri="{FF2B5EF4-FFF2-40B4-BE49-F238E27FC236}">
              <a16:creationId xmlns:a16="http://schemas.microsoft.com/office/drawing/2014/main" id="{D68D1052-5A30-41D0-BA17-36B7735B1CB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24" name="Text Box 27">
          <a:extLst>
            <a:ext uri="{FF2B5EF4-FFF2-40B4-BE49-F238E27FC236}">
              <a16:creationId xmlns:a16="http://schemas.microsoft.com/office/drawing/2014/main" id="{BFD55B1A-0B2C-413C-82F8-3089A750AED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25" name="Text Box 27">
          <a:extLst>
            <a:ext uri="{FF2B5EF4-FFF2-40B4-BE49-F238E27FC236}">
              <a16:creationId xmlns:a16="http://schemas.microsoft.com/office/drawing/2014/main" id="{B7C675C1-CCF6-4A01-BCEB-592D5188C31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326" name="Text Box 27">
          <a:extLst>
            <a:ext uri="{FF2B5EF4-FFF2-40B4-BE49-F238E27FC236}">
              <a16:creationId xmlns:a16="http://schemas.microsoft.com/office/drawing/2014/main" id="{084C3A7C-C7C8-4924-A2E8-5A94ACC035D4}"/>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327" name="Text Box 27">
          <a:extLst>
            <a:ext uri="{FF2B5EF4-FFF2-40B4-BE49-F238E27FC236}">
              <a16:creationId xmlns:a16="http://schemas.microsoft.com/office/drawing/2014/main" id="{7569832F-C0B2-460E-8569-4D31B52C7E4C}"/>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328" name="Text Box 27">
          <a:extLst>
            <a:ext uri="{FF2B5EF4-FFF2-40B4-BE49-F238E27FC236}">
              <a16:creationId xmlns:a16="http://schemas.microsoft.com/office/drawing/2014/main" id="{44D9BFAD-1CDB-4E52-BE19-8654B7B3106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329" name="Text Box 27">
          <a:extLst>
            <a:ext uri="{FF2B5EF4-FFF2-40B4-BE49-F238E27FC236}">
              <a16:creationId xmlns:a16="http://schemas.microsoft.com/office/drawing/2014/main" id="{1557731F-140B-487F-ACB6-8FB5B3FA26C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30" name="Text Box 27">
          <a:extLst>
            <a:ext uri="{FF2B5EF4-FFF2-40B4-BE49-F238E27FC236}">
              <a16:creationId xmlns:a16="http://schemas.microsoft.com/office/drawing/2014/main" id="{559910D3-45C7-4C2C-825C-15924C626D8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31" name="Text Box 27">
          <a:extLst>
            <a:ext uri="{FF2B5EF4-FFF2-40B4-BE49-F238E27FC236}">
              <a16:creationId xmlns:a16="http://schemas.microsoft.com/office/drawing/2014/main" id="{F9ACE581-ECA6-4B7B-A357-31C6461E4BA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32" name="Text Box 27">
          <a:extLst>
            <a:ext uri="{FF2B5EF4-FFF2-40B4-BE49-F238E27FC236}">
              <a16:creationId xmlns:a16="http://schemas.microsoft.com/office/drawing/2014/main" id="{D52D92F3-F37D-4A47-8606-8886D2A55A5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33" name="Text Box 27">
          <a:extLst>
            <a:ext uri="{FF2B5EF4-FFF2-40B4-BE49-F238E27FC236}">
              <a16:creationId xmlns:a16="http://schemas.microsoft.com/office/drawing/2014/main" id="{5A63DE6B-6A18-46DA-8E61-67CF4332481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34" name="Text Box 27">
          <a:extLst>
            <a:ext uri="{FF2B5EF4-FFF2-40B4-BE49-F238E27FC236}">
              <a16:creationId xmlns:a16="http://schemas.microsoft.com/office/drawing/2014/main" id="{2DA48F44-2B56-47EF-BF45-829719309C7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35" name="Text Box 27">
          <a:extLst>
            <a:ext uri="{FF2B5EF4-FFF2-40B4-BE49-F238E27FC236}">
              <a16:creationId xmlns:a16="http://schemas.microsoft.com/office/drawing/2014/main" id="{5AD1DBB8-A842-454B-BA39-61FE5919AF5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336" name="Text Box 27">
          <a:extLst>
            <a:ext uri="{FF2B5EF4-FFF2-40B4-BE49-F238E27FC236}">
              <a16:creationId xmlns:a16="http://schemas.microsoft.com/office/drawing/2014/main" id="{9234ED88-1AD8-4C75-97D2-EF37A266DF9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337" name="Text Box 27">
          <a:extLst>
            <a:ext uri="{FF2B5EF4-FFF2-40B4-BE49-F238E27FC236}">
              <a16:creationId xmlns:a16="http://schemas.microsoft.com/office/drawing/2014/main" id="{3E9F3EA8-C383-44A5-B823-A2E547232FB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38" name="Text Box 27">
          <a:extLst>
            <a:ext uri="{FF2B5EF4-FFF2-40B4-BE49-F238E27FC236}">
              <a16:creationId xmlns:a16="http://schemas.microsoft.com/office/drawing/2014/main" id="{7CD5BCD1-01F9-4DE2-A25B-26A1F238340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39" name="Text Box 27">
          <a:extLst>
            <a:ext uri="{FF2B5EF4-FFF2-40B4-BE49-F238E27FC236}">
              <a16:creationId xmlns:a16="http://schemas.microsoft.com/office/drawing/2014/main" id="{C1707F90-859C-4815-AF5E-7BDDA1FA5FB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40" name="Text Box 27">
          <a:extLst>
            <a:ext uri="{FF2B5EF4-FFF2-40B4-BE49-F238E27FC236}">
              <a16:creationId xmlns:a16="http://schemas.microsoft.com/office/drawing/2014/main" id="{7DA612D2-C8B7-47E9-AC3D-84367A7CB78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41" name="Text Box 27">
          <a:extLst>
            <a:ext uri="{FF2B5EF4-FFF2-40B4-BE49-F238E27FC236}">
              <a16:creationId xmlns:a16="http://schemas.microsoft.com/office/drawing/2014/main" id="{ED57EA68-F0B4-4DDE-AB02-5B5731AB181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342" name="Text Box 27">
          <a:extLst>
            <a:ext uri="{FF2B5EF4-FFF2-40B4-BE49-F238E27FC236}">
              <a16:creationId xmlns:a16="http://schemas.microsoft.com/office/drawing/2014/main" id="{25C04393-0703-48CF-988C-0DD1D048B3B0}"/>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43" name="Text Box 27">
          <a:extLst>
            <a:ext uri="{FF2B5EF4-FFF2-40B4-BE49-F238E27FC236}">
              <a16:creationId xmlns:a16="http://schemas.microsoft.com/office/drawing/2014/main" id="{800BAC62-EF42-45D1-B147-75D98850E48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344" name="Text Box 27">
          <a:extLst>
            <a:ext uri="{FF2B5EF4-FFF2-40B4-BE49-F238E27FC236}">
              <a16:creationId xmlns:a16="http://schemas.microsoft.com/office/drawing/2014/main" id="{9079C5F3-E25C-4144-BD64-80E8CCBBAF97}"/>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45" name="Text Box 27">
          <a:extLst>
            <a:ext uri="{FF2B5EF4-FFF2-40B4-BE49-F238E27FC236}">
              <a16:creationId xmlns:a16="http://schemas.microsoft.com/office/drawing/2014/main" id="{02B43671-68FB-4D03-950E-41C7AC559CC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46" name="Text Box 27">
          <a:extLst>
            <a:ext uri="{FF2B5EF4-FFF2-40B4-BE49-F238E27FC236}">
              <a16:creationId xmlns:a16="http://schemas.microsoft.com/office/drawing/2014/main" id="{8E361437-B982-4471-A06E-A3C796688A8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47" name="Text Box 27">
          <a:extLst>
            <a:ext uri="{FF2B5EF4-FFF2-40B4-BE49-F238E27FC236}">
              <a16:creationId xmlns:a16="http://schemas.microsoft.com/office/drawing/2014/main" id="{68A9B98D-E74B-490B-8834-CB3A536AD87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48" name="Text Box 27">
          <a:extLst>
            <a:ext uri="{FF2B5EF4-FFF2-40B4-BE49-F238E27FC236}">
              <a16:creationId xmlns:a16="http://schemas.microsoft.com/office/drawing/2014/main" id="{C2BB80A9-66E0-4140-937C-79AB7AF38FA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49" name="Text Box 27">
          <a:extLst>
            <a:ext uri="{FF2B5EF4-FFF2-40B4-BE49-F238E27FC236}">
              <a16:creationId xmlns:a16="http://schemas.microsoft.com/office/drawing/2014/main" id="{C7939110-8D18-4AC7-B959-5EC8C797B3E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50" name="Text Box 27">
          <a:extLst>
            <a:ext uri="{FF2B5EF4-FFF2-40B4-BE49-F238E27FC236}">
              <a16:creationId xmlns:a16="http://schemas.microsoft.com/office/drawing/2014/main" id="{AE796F83-B62C-46BD-8012-A3C7D6C2774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51" name="Text Box 27">
          <a:extLst>
            <a:ext uri="{FF2B5EF4-FFF2-40B4-BE49-F238E27FC236}">
              <a16:creationId xmlns:a16="http://schemas.microsoft.com/office/drawing/2014/main" id="{209B789E-28F2-4456-8410-79215D4CA2C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52" name="Text Box 27">
          <a:extLst>
            <a:ext uri="{FF2B5EF4-FFF2-40B4-BE49-F238E27FC236}">
              <a16:creationId xmlns:a16="http://schemas.microsoft.com/office/drawing/2014/main" id="{E43A22CD-1C65-42D6-97CE-AEA94DA8F65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353" name="Text Box 27">
          <a:extLst>
            <a:ext uri="{FF2B5EF4-FFF2-40B4-BE49-F238E27FC236}">
              <a16:creationId xmlns:a16="http://schemas.microsoft.com/office/drawing/2014/main" id="{A8D3CEF2-9BB1-419C-8C94-4ACDE1C2B83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54" name="Text Box 27">
          <a:extLst>
            <a:ext uri="{FF2B5EF4-FFF2-40B4-BE49-F238E27FC236}">
              <a16:creationId xmlns:a16="http://schemas.microsoft.com/office/drawing/2014/main" id="{493F950D-321A-4CB5-9A56-689B4D2B03A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55" name="Text Box 27">
          <a:extLst>
            <a:ext uri="{FF2B5EF4-FFF2-40B4-BE49-F238E27FC236}">
              <a16:creationId xmlns:a16="http://schemas.microsoft.com/office/drawing/2014/main" id="{796DCAA1-0238-4A96-A7FD-5FD7E59D30B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56" name="Text Box 27">
          <a:extLst>
            <a:ext uri="{FF2B5EF4-FFF2-40B4-BE49-F238E27FC236}">
              <a16:creationId xmlns:a16="http://schemas.microsoft.com/office/drawing/2014/main" id="{45679783-47CB-4EB8-934B-56E192E35AE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57" name="Text Box 27">
          <a:extLst>
            <a:ext uri="{FF2B5EF4-FFF2-40B4-BE49-F238E27FC236}">
              <a16:creationId xmlns:a16="http://schemas.microsoft.com/office/drawing/2014/main" id="{EFADE6C4-F93E-4DD3-A06D-EC80F09C1C6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58" name="Text Box 27">
          <a:extLst>
            <a:ext uri="{FF2B5EF4-FFF2-40B4-BE49-F238E27FC236}">
              <a16:creationId xmlns:a16="http://schemas.microsoft.com/office/drawing/2014/main" id="{328C4886-452D-4DFB-8CFC-2C8B713CDC2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59" name="Text Box 27">
          <a:extLst>
            <a:ext uri="{FF2B5EF4-FFF2-40B4-BE49-F238E27FC236}">
              <a16:creationId xmlns:a16="http://schemas.microsoft.com/office/drawing/2014/main" id="{6EBD6675-EA6E-4220-A4B5-70BC911A707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360" name="Text Box 27">
          <a:extLst>
            <a:ext uri="{FF2B5EF4-FFF2-40B4-BE49-F238E27FC236}">
              <a16:creationId xmlns:a16="http://schemas.microsoft.com/office/drawing/2014/main" id="{5B09F31E-B86B-430A-8E72-8F307EB081AD}"/>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361" name="Text Box 27">
          <a:extLst>
            <a:ext uri="{FF2B5EF4-FFF2-40B4-BE49-F238E27FC236}">
              <a16:creationId xmlns:a16="http://schemas.microsoft.com/office/drawing/2014/main" id="{E1314CF9-1512-4A07-8E48-FB395AF0863A}"/>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362" name="Text Box 27">
          <a:extLst>
            <a:ext uri="{FF2B5EF4-FFF2-40B4-BE49-F238E27FC236}">
              <a16:creationId xmlns:a16="http://schemas.microsoft.com/office/drawing/2014/main" id="{55B111E2-C1AE-4378-9EAD-82C73C21A36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363" name="Text Box 27">
          <a:extLst>
            <a:ext uri="{FF2B5EF4-FFF2-40B4-BE49-F238E27FC236}">
              <a16:creationId xmlns:a16="http://schemas.microsoft.com/office/drawing/2014/main" id="{41862402-EE37-442C-8EAA-42CF10DEB69F}"/>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364" name="Text Box 27">
          <a:extLst>
            <a:ext uri="{FF2B5EF4-FFF2-40B4-BE49-F238E27FC236}">
              <a16:creationId xmlns:a16="http://schemas.microsoft.com/office/drawing/2014/main" id="{105ACAE1-7800-4476-9E6B-905FCC854E48}"/>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365" name="Text Box 27">
          <a:extLst>
            <a:ext uri="{FF2B5EF4-FFF2-40B4-BE49-F238E27FC236}">
              <a16:creationId xmlns:a16="http://schemas.microsoft.com/office/drawing/2014/main" id="{9EBC33D0-7E6D-4B92-8DD8-BA08234CD4C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366" name="Text Box 27">
          <a:extLst>
            <a:ext uri="{FF2B5EF4-FFF2-40B4-BE49-F238E27FC236}">
              <a16:creationId xmlns:a16="http://schemas.microsoft.com/office/drawing/2014/main" id="{505B7DA2-6BBF-44DC-87EE-FB83AB4B07C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67" name="Text Box 27">
          <a:extLst>
            <a:ext uri="{FF2B5EF4-FFF2-40B4-BE49-F238E27FC236}">
              <a16:creationId xmlns:a16="http://schemas.microsoft.com/office/drawing/2014/main" id="{F92F9D0B-465A-4439-9ECD-DAA268319C3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68" name="Text Box 27">
          <a:extLst>
            <a:ext uri="{FF2B5EF4-FFF2-40B4-BE49-F238E27FC236}">
              <a16:creationId xmlns:a16="http://schemas.microsoft.com/office/drawing/2014/main" id="{9E852929-4967-4F9D-9720-CB0A4BBE5F8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69" name="Text Box 27">
          <a:extLst>
            <a:ext uri="{FF2B5EF4-FFF2-40B4-BE49-F238E27FC236}">
              <a16:creationId xmlns:a16="http://schemas.microsoft.com/office/drawing/2014/main" id="{832C2A1F-868A-4AD6-8F12-AA9402FE7EB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70" name="Text Box 27">
          <a:extLst>
            <a:ext uri="{FF2B5EF4-FFF2-40B4-BE49-F238E27FC236}">
              <a16:creationId xmlns:a16="http://schemas.microsoft.com/office/drawing/2014/main" id="{3299B974-9D2A-4DA8-8CC6-64BBE147753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71" name="Text Box 27">
          <a:extLst>
            <a:ext uri="{FF2B5EF4-FFF2-40B4-BE49-F238E27FC236}">
              <a16:creationId xmlns:a16="http://schemas.microsoft.com/office/drawing/2014/main" id="{FE3D0D06-3951-44EA-9EE1-2BB229F96BA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72" name="Text Box 27">
          <a:extLst>
            <a:ext uri="{FF2B5EF4-FFF2-40B4-BE49-F238E27FC236}">
              <a16:creationId xmlns:a16="http://schemas.microsoft.com/office/drawing/2014/main" id="{462658B5-F5A0-4C53-ABF8-E5D3ADA2A7E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73" name="Text Box 27">
          <a:extLst>
            <a:ext uri="{FF2B5EF4-FFF2-40B4-BE49-F238E27FC236}">
              <a16:creationId xmlns:a16="http://schemas.microsoft.com/office/drawing/2014/main" id="{1BE27DC0-BF68-4C30-ABCB-69BE1FF50A5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74" name="Text Box 27">
          <a:extLst>
            <a:ext uri="{FF2B5EF4-FFF2-40B4-BE49-F238E27FC236}">
              <a16:creationId xmlns:a16="http://schemas.microsoft.com/office/drawing/2014/main" id="{B05DE2DE-3525-4B46-A53D-7B1AB16E7B2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375" name="Text Box 27">
          <a:extLst>
            <a:ext uri="{FF2B5EF4-FFF2-40B4-BE49-F238E27FC236}">
              <a16:creationId xmlns:a16="http://schemas.microsoft.com/office/drawing/2014/main" id="{AB78B18D-2ED4-4EBE-A5A2-8AF352AD681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376" name="Text Box 27">
          <a:extLst>
            <a:ext uri="{FF2B5EF4-FFF2-40B4-BE49-F238E27FC236}">
              <a16:creationId xmlns:a16="http://schemas.microsoft.com/office/drawing/2014/main" id="{D22FC207-238D-4659-9718-44A83E34590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77" name="Text Box 27">
          <a:extLst>
            <a:ext uri="{FF2B5EF4-FFF2-40B4-BE49-F238E27FC236}">
              <a16:creationId xmlns:a16="http://schemas.microsoft.com/office/drawing/2014/main" id="{4D7ECEAD-3262-4797-ADC9-A4D2731D874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78" name="Text Box 27">
          <a:extLst>
            <a:ext uri="{FF2B5EF4-FFF2-40B4-BE49-F238E27FC236}">
              <a16:creationId xmlns:a16="http://schemas.microsoft.com/office/drawing/2014/main" id="{A6338EEE-8D21-4867-A6C5-96CA8D2CDC5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79" name="Text Box 27">
          <a:extLst>
            <a:ext uri="{FF2B5EF4-FFF2-40B4-BE49-F238E27FC236}">
              <a16:creationId xmlns:a16="http://schemas.microsoft.com/office/drawing/2014/main" id="{656D68DF-E14E-4F73-85AD-600F459A710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380" name="Text Box 27">
          <a:extLst>
            <a:ext uri="{FF2B5EF4-FFF2-40B4-BE49-F238E27FC236}">
              <a16:creationId xmlns:a16="http://schemas.microsoft.com/office/drawing/2014/main" id="{676BCDDE-B37D-4F89-93CB-6593489CCE1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381" name="Text Box 27">
          <a:extLst>
            <a:ext uri="{FF2B5EF4-FFF2-40B4-BE49-F238E27FC236}">
              <a16:creationId xmlns:a16="http://schemas.microsoft.com/office/drawing/2014/main" id="{FB5261D5-02C1-4B21-BD59-F233B3DA1C88}"/>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82" name="Text Box 27">
          <a:extLst>
            <a:ext uri="{FF2B5EF4-FFF2-40B4-BE49-F238E27FC236}">
              <a16:creationId xmlns:a16="http://schemas.microsoft.com/office/drawing/2014/main" id="{0BB8C900-D77B-4513-8591-A078F321722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383" name="Text Box 27">
          <a:extLst>
            <a:ext uri="{FF2B5EF4-FFF2-40B4-BE49-F238E27FC236}">
              <a16:creationId xmlns:a16="http://schemas.microsoft.com/office/drawing/2014/main" id="{27651C8E-FAAF-4129-92F2-1D038090A3B5}"/>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84" name="Text Box 27">
          <a:extLst>
            <a:ext uri="{FF2B5EF4-FFF2-40B4-BE49-F238E27FC236}">
              <a16:creationId xmlns:a16="http://schemas.microsoft.com/office/drawing/2014/main" id="{B4D06297-79AE-47C3-9749-D635629E7CA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85" name="Text Box 27">
          <a:extLst>
            <a:ext uri="{FF2B5EF4-FFF2-40B4-BE49-F238E27FC236}">
              <a16:creationId xmlns:a16="http://schemas.microsoft.com/office/drawing/2014/main" id="{696560D6-E98E-4D28-A591-30B74CDD5B5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86" name="Text Box 27">
          <a:extLst>
            <a:ext uri="{FF2B5EF4-FFF2-40B4-BE49-F238E27FC236}">
              <a16:creationId xmlns:a16="http://schemas.microsoft.com/office/drawing/2014/main" id="{AC0229D9-5AE2-4EE4-AC6D-A58B341BCC8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87" name="Text Box 27">
          <a:extLst>
            <a:ext uri="{FF2B5EF4-FFF2-40B4-BE49-F238E27FC236}">
              <a16:creationId xmlns:a16="http://schemas.microsoft.com/office/drawing/2014/main" id="{EC855CB1-B6E4-46F6-B3AA-7A8F2AB2E7B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88" name="Text Box 27">
          <a:extLst>
            <a:ext uri="{FF2B5EF4-FFF2-40B4-BE49-F238E27FC236}">
              <a16:creationId xmlns:a16="http://schemas.microsoft.com/office/drawing/2014/main" id="{469B57AB-B641-40CC-9CBF-3E6C0654FAC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89" name="Text Box 27">
          <a:extLst>
            <a:ext uri="{FF2B5EF4-FFF2-40B4-BE49-F238E27FC236}">
              <a16:creationId xmlns:a16="http://schemas.microsoft.com/office/drawing/2014/main" id="{0A8158B3-B71A-47F2-A771-9E640D1F87C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90" name="Text Box 27">
          <a:extLst>
            <a:ext uri="{FF2B5EF4-FFF2-40B4-BE49-F238E27FC236}">
              <a16:creationId xmlns:a16="http://schemas.microsoft.com/office/drawing/2014/main" id="{6DD6800A-7B63-4307-A149-D6EE839D703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91" name="Text Box 27">
          <a:extLst>
            <a:ext uri="{FF2B5EF4-FFF2-40B4-BE49-F238E27FC236}">
              <a16:creationId xmlns:a16="http://schemas.microsoft.com/office/drawing/2014/main" id="{2903BB5A-7AC5-4984-9AAA-C7D094D8EC9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392" name="Text Box 27">
          <a:extLst>
            <a:ext uri="{FF2B5EF4-FFF2-40B4-BE49-F238E27FC236}">
              <a16:creationId xmlns:a16="http://schemas.microsoft.com/office/drawing/2014/main" id="{D092FB14-B7A5-43A2-B057-EEAF9697B63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93" name="Text Box 27">
          <a:extLst>
            <a:ext uri="{FF2B5EF4-FFF2-40B4-BE49-F238E27FC236}">
              <a16:creationId xmlns:a16="http://schemas.microsoft.com/office/drawing/2014/main" id="{6DB708BE-A972-4BAD-8B65-0E3ED2FE395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94" name="Text Box 27">
          <a:extLst>
            <a:ext uri="{FF2B5EF4-FFF2-40B4-BE49-F238E27FC236}">
              <a16:creationId xmlns:a16="http://schemas.microsoft.com/office/drawing/2014/main" id="{E8AD3C54-407D-4CA6-86A3-7BB72B0C994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95" name="Text Box 27">
          <a:extLst>
            <a:ext uri="{FF2B5EF4-FFF2-40B4-BE49-F238E27FC236}">
              <a16:creationId xmlns:a16="http://schemas.microsoft.com/office/drawing/2014/main" id="{7568507F-B993-49D6-A235-4A828D32844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96" name="Text Box 27">
          <a:extLst>
            <a:ext uri="{FF2B5EF4-FFF2-40B4-BE49-F238E27FC236}">
              <a16:creationId xmlns:a16="http://schemas.microsoft.com/office/drawing/2014/main" id="{04784DA5-BE42-40E9-A1DA-A33A74E6E55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97" name="Text Box 27">
          <a:extLst>
            <a:ext uri="{FF2B5EF4-FFF2-40B4-BE49-F238E27FC236}">
              <a16:creationId xmlns:a16="http://schemas.microsoft.com/office/drawing/2014/main" id="{94F9200D-B6BE-434A-B9AF-E8BD5EEE196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98" name="Text Box 27">
          <a:extLst>
            <a:ext uri="{FF2B5EF4-FFF2-40B4-BE49-F238E27FC236}">
              <a16:creationId xmlns:a16="http://schemas.microsoft.com/office/drawing/2014/main" id="{ADB97C62-C4E8-4AFB-936B-897D1D22BBB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399" name="Text Box 27">
          <a:extLst>
            <a:ext uri="{FF2B5EF4-FFF2-40B4-BE49-F238E27FC236}">
              <a16:creationId xmlns:a16="http://schemas.microsoft.com/office/drawing/2014/main" id="{0524F100-2C28-47AC-B4F8-57051B2C3361}"/>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400" name="Text Box 27">
          <a:extLst>
            <a:ext uri="{FF2B5EF4-FFF2-40B4-BE49-F238E27FC236}">
              <a16:creationId xmlns:a16="http://schemas.microsoft.com/office/drawing/2014/main" id="{7DB2E558-C071-445F-88CF-2BCA718F5FB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401" name="Text Box 27">
          <a:extLst>
            <a:ext uri="{FF2B5EF4-FFF2-40B4-BE49-F238E27FC236}">
              <a16:creationId xmlns:a16="http://schemas.microsoft.com/office/drawing/2014/main" id="{3A2D5832-0817-41F5-AF28-28230F02C85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402" name="Text Box 27">
          <a:extLst>
            <a:ext uri="{FF2B5EF4-FFF2-40B4-BE49-F238E27FC236}">
              <a16:creationId xmlns:a16="http://schemas.microsoft.com/office/drawing/2014/main" id="{8D2AF086-7934-4A17-A186-20F07FD70C8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03" name="Text Box 27">
          <a:extLst>
            <a:ext uri="{FF2B5EF4-FFF2-40B4-BE49-F238E27FC236}">
              <a16:creationId xmlns:a16="http://schemas.microsoft.com/office/drawing/2014/main" id="{6FC25143-A064-4914-AA73-2B3CA7C8349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04" name="Text Box 27">
          <a:extLst>
            <a:ext uri="{FF2B5EF4-FFF2-40B4-BE49-F238E27FC236}">
              <a16:creationId xmlns:a16="http://schemas.microsoft.com/office/drawing/2014/main" id="{E0D735C7-58B0-4D20-A565-B4765C16B24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05" name="Text Box 27">
          <a:extLst>
            <a:ext uri="{FF2B5EF4-FFF2-40B4-BE49-F238E27FC236}">
              <a16:creationId xmlns:a16="http://schemas.microsoft.com/office/drawing/2014/main" id="{E58B337A-7956-4CF7-B5F5-C24F5316427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06" name="Text Box 27">
          <a:extLst>
            <a:ext uri="{FF2B5EF4-FFF2-40B4-BE49-F238E27FC236}">
              <a16:creationId xmlns:a16="http://schemas.microsoft.com/office/drawing/2014/main" id="{22E1527D-71BF-4699-A643-84E3AA283A2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07" name="Text Box 27">
          <a:extLst>
            <a:ext uri="{FF2B5EF4-FFF2-40B4-BE49-F238E27FC236}">
              <a16:creationId xmlns:a16="http://schemas.microsoft.com/office/drawing/2014/main" id="{73C44731-032C-4334-B9BB-6ECC099C843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08" name="Text Box 27">
          <a:extLst>
            <a:ext uri="{FF2B5EF4-FFF2-40B4-BE49-F238E27FC236}">
              <a16:creationId xmlns:a16="http://schemas.microsoft.com/office/drawing/2014/main" id="{2F1B2BD6-B44E-4E20-B37F-D6D5185EB66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409" name="Text Box 27">
          <a:extLst>
            <a:ext uri="{FF2B5EF4-FFF2-40B4-BE49-F238E27FC236}">
              <a16:creationId xmlns:a16="http://schemas.microsoft.com/office/drawing/2014/main" id="{9A90FD17-65D2-4ED8-B4B9-99C85EFAFB2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410" name="Text Box 27">
          <a:extLst>
            <a:ext uri="{FF2B5EF4-FFF2-40B4-BE49-F238E27FC236}">
              <a16:creationId xmlns:a16="http://schemas.microsoft.com/office/drawing/2014/main" id="{6AA67AF7-083D-4F5C-BEDE-10F6F65607E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11" name="Text Box 27">
          <a:extLst>
            <a:ext uri="{FF2B5EF4-FFF2-40B4-BE49-F238E27FC236}">
              <a16:creationId xmlns:a16="http://schemas.microsoft.com/office/drawing/2014/main" id="{EEB73161-5A31-4275-80F2-8A28D36BEFF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12" name="Text Box 27">
          <a:extLst>
            <a:ext uri="{FF2B5EF4-FFF2-40B4-BE49-F238E27FC236}">
              <a16:creationId xmlns:a16="http://schemas.microsoft.com/office/drawing/2014/main" id="{E9F009D0-2B6E-452A-AFC9-1789551EED3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13" name="Text Box 27">
          <a:extLst>
            <a:ext uri="{FF2B5EF4-FFF2-40B4-BE49-F238E27FC236}">
              <a16:creationId xmlns:a16="http://schemas.microsoft.com/office/drawing/2014/main" id="{DDAD079C-80C7-49FB-A0A0-6A24B3C1C35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14" name="Text Box 27">
          <a:extLst>
            <a:ext uri="{FF2B5EF4-FFF2-40B4-BE49-F238E27FC236}">
              <a16:creationId xmlns:a16="http://schemas.microsoft.com/office/drawing/2014/main" id="{A61DB449-E50D-4EA5-8320-C13C4213254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415" name="Text Box 27">
          <a:extLst>
            <a:ext uri="{FF2B5EF4-FFF2-40B4-BE49-F238E27FC236}">
              <a16:creationId xmlns:a16="http://schemas.microsoft.com/office/drawing/2014/main" id="{A1AE1ADF-751C-4203-8A4B-C9C3C82D7B0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16" name="Text Box 27">
          <a:extLst>
            <a:ext uri="{FF2B5EF4-FFF2-40B4-BE49-F238E27FC236}">
              <a16:creationId xmlns:a16="http://schemas.microsoft.com/office/drawing/2014/main" id="{64AFFF1E-5A05-4F72-A63A-F1BF0C20030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417" name="Text Box 27">
          <a:extLst>
            <a:ext uri="{FF2B5EF4-FFF2-40B4-BE49-F238E27FC236}">
              <a16:creationId xmlns:a16="http://schemas.microsoft.com/office/drawing/2014/main" id="{3BB6F640-DB6A-4DC5-91BA-A778B26A1D91}"/>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18" name="Text Box 27">
          <a:extLst>
            <a:ext uri="{FF2B5EF4-FFF2-40B4-BE49-F238E27FC236}">
              <a16:creationId xmlns:a16="http://schemas.microsoft.com/office/drawing/2014/main" id="{827848A2-D208-4C4B-B99B-715EA4FFB92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19" name="Text Box 27">
          <a:extLst>
            <a:ext uri="{FF2B5EF4-FFF2-40B4-BE49-F238E27FC236}">
              <a16:creationId xmlns:a16="http://schemas.microsoft.com/office/drawing/2014/main" id="{5CECAB72-536D-4066-96EA-6CAF2628B62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20" name="Text Box 27">
          <a:extLst>
            <a:ext uri="{FF2B5EF4-FFF2-40B4-BE49-F238E27FC236}">
              <a16:creationId xmlns:a16="http://schemas.microsoft.com/office/drawing/2014/main" id="{45D2411E-6FAB-4180-84EB-4CE88F2C339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21" name="Text Box 27">
          <a:extLst>
            <a:ext uri="{FF2B5EF4-FFF2-40B4-BE49-F238E27FC236}">
              <a16:creationId xmlns:a16="http://schemas.microsoft.com/office/drawing/2014/main" id="{E48B7323-2B68-4142-BA41-A60F7965349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22" name="Text Box 27">
          <a:extLst>
            <a:ext uri="{FF2B5EF4-FFF2-40B4-BE49-F238E27FC236}">
              <a16:creationId xmlns:a16="http://schemas.microsoft.com/office/drawing/2014/main" id="{B7EFDADF-2854-4038-B61D-E88D5E464F2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23" name="Text Box 27">
          <a:extLst>
            <a:ext uri="{FF2B5EF4-FFF2-40B4-BE49-F238E27FC236}">
              <a16:creationId xmlns:a16="http://schemas.microsoft.com/office/drawing/2014/main" id="{7D87FB2B-288D-41D2-AA30-EA634817CF6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24" name="Text Box 27">
          <a:extLst>
            <a:ext uri="{FF2B5EF4-FFF2-40B4-BE49-F238E27FC236}">
              <a16:creationId xmlns:a16="http://schemas.microsoft.com/office/drawing/2014/main" id="{83A906DB-DC7E-4849-AEAA-77C29B2C88C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25" name="Text Box 27">
          <a:extLst>
            <a:ext uri="{FF2B5EF4-FFF2-40B4-BE49-F238E27FC236}">
              <a16:creationId xmlns:a16="http://schemas.microsoft.com/office/drawing/2014/main" id="{B1954B10-48F2-44A4-B7E3-3F396465A56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426" name="Text Box 27">
          <a:extLst>
            <a:ext uri="{FF2B5EF4-FFF2-40B4-BE49-F238E27FC236}">
              <a16:creationId xmlns:a16="http://schemas.microsoft.com/office/drawing/2014/main" id="{C997C2FC-30CF-4475-AD94-7FC7BC5B3E72}"/>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27" name="Text Box 27">
          <a:extLst>
            <a:ext uri="{FF2B5EF4-FFF2-40B4-BE49-F238E27FC236}">
              <a16:creationId xmlns:a16="http://schemas.microsoft.com/office/drawing/2014/main" id="{DC26D3C5-0F98-4ABB-A756-AC5BCEE9352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28" name="Text Box 27">
          <a:extLst>
            <a:ext uri="{FF2B5EF4-FFF2-40B4-BE49-F238E27FC236}">
              <a16:creationId xmlns:a16="http://schemas.microsoft.com/office/drawing/2014/main" id="{2D6DEEBD-6291-44D3-B840-61FEA232F1A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29" name="Text Box 27">
          <a:extLst>
            <a:ext uri="{FF2B5EF4-FFF2-40B4-BE49-F238E27FC236}">
              <a16:creationId xmlns:a16="http://schemas.microsoft.com/office/drawing/2014/main" id="{D5E0544E-22F4-45F2-8CFF-F8E975B7AC5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30" name="Text Box 27">
          <a:extLst>
            <a:ext uri="{FF2B5EF4-FFF2-40B4-BE49-F238E27FC236}">
              <a16:creationId xmlns:a16="http://schemas.microsoft.com/office/drawing/2014/main" id="{9F15409E-3D60-480F-83A3-0CFA5C5E6C1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31" name="Text Box 27">
          <a:extLst>
            <a:ext uri="{FF2B5EF4-FFF2-40B4-BE49-F238E27FC236}">
              <a16:creationId xmlns:a16="http://schemas.microsoft.com/office/drawing/2014/main" id="{69DA2440-F5E4-4F78-B663-FCB9C1D8ACB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32" name="Text Box 27">
          <a:extLst>
            <a:ext uri="{FF2B5EF4-FFF2-40B4-BE49-F238E27FC236}">
              <a16:creationId xmlns:a16="http://schemas.microsoft.com/office/drawing/2014/main" id="{805449BE-AA15-4FF2-B176-886F63DB532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433" name="Text Box 27">
          <a:extLst>
            <a:ext uri="{FF2B5EF4-FFF2-40B4-BE49-F238E27FC236}">
              <a16:creationId xmlns:a16="http://schemas.microsoft.com/office/drawing/2014/main" id="{B51AADBB-5A3A-4AEB-9552-4A24D2E5AA55}"/>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434" name="Text Box 27">
          <a:extLst>
            <a:ext uri="{FF2B5EF4-FFF2-40B4-BE49-F238E27FC236}">
              <a16:creationId xmlns:a16="http://schemas.microsoft.com/office/drawing/2014/main" id="{63B27012-2961-4068-AA79-926729D22BA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435" name="Text Box 27">
          <a:extLst>
            <a:ext uri="{FF2B5EF4-FFF2-40B4-BE49-F238E27FC236}">
              <a16:creationId xmlns:a16="http://schemas.microsoft.com/office/drawing/2014/main" id="{FF2A4C26-5D4A-4223-BC9F-6053188A3A6C}"/>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436" name="Text Box 27">
          <a:extLst>
            <a:ext uri="{FF2B5EF4-FFF2-40B4-BE49-F238E27FC236}">
              <a16:creationId xmlns:a16="http://schemas.microsoft.com/office/drawing/2014/main" id="{776B677C-570D-4DD0-B998-2CBEF36021E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437" name="Text Box 27">
          <a:extLst>
            <a:ext uri="{FF2B5EF4-FFF2-40B4-BE49-F238E27FC236}">
              <a16:creationId xmlns:a16="http://schemas.microsoft.com/office/drawing/2014/main" id="{A5160A0F-BD05-4ACA-B402-D279CCB1C8EE}"/>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438" name="Text Box 27">
          <a:extLst>
            <a:ext uri="{FF2B5EF4-FFF2-40B4-BE49-F238E27FC236}">
              <a16:creationId xmlns:a16="http://schemas.microsoft.com/office/drawing/2014/main" id="{E5AAE2F2-0658-41ED-BB91-40CA266BDD1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439" name="Text Box 27">
          <a:extLst>
            <a:ext uri="{FF2B5EF4-FFF2-40B4-BE49-F238E27FC236}">
              <a16:creationId xmlns:a16="http://schemas.microsoft.com/office/drawing/2014/main" id="{EF1FE3B0-72A9-4DE1-9B74-03ED20B49FD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40" name="Text Box 27">
          <a:extLst>
            <a:ext uri="{FF2B5EF4-FFF2-40B4-BE49-F238E27FC236}">
              <a16:creationId xmlns:a16="http://schemas.microsoft.com/office/drawing/2014/main" id="{616096ED-3B92-46A0-BABF-FDA4D9B3D5B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41" name="Text Box 27">
          <a:extLst>
            <a:ext uri="{FF2B5EF4-FFF2-40B4-BE49-F238E27FC236}">
              <a16:creationId xmlns:a16="http://schemas.microsoft.com/office/drawing/2014/main" id="{E58E4B15-5687-484E-910C-28942FFCAC2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42" name="Text Box 27">
          <a:extLst>
            <a:ext uri="{FF2B5EF4-FFF2-40B4-BE49-F238E27FC236}">
              <a16:creationId xmlns:a16="http://schemas.microsoft.com/office/drawing/2014/main" id="{8CC53F4C-2AA9-4801-BC1D-7EE3A4BEAB3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43" name="Text Box 27">
          <a:extLst>
            <a:ext uri="{FF2B5EF4-FFF2-40B4-BE49-F238E27FC236}">
              <a16:creationId xmlns:a16="http://schemas.microsoft.com/office/drawing/2014/main" id="{4CEBD106-8CC1-4CA1-AD5B-51EDA93529A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44" name="Text Box 27">
          <a:extLst>
            <a:ext uri="{FF2B5EF4-FFF2-40B4-BE49-F238E27FC236}">
              <a16:creationId xmlns:a16="http://schemas.microsoft.com/office/drawing/2014/main" id="{3F70AB62-9C2A-434A-B8A1-C7E9A61DF16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45" name="Text Box 27">
          <a:extLst>
            <a:ext uri="{FF2B5EF4-FFF2-40B4-BE49-F238E27FC236}">
              <a16:creationId xmlns:a16="http://schemas.microsoft.com/office/drawing/2014/main" id="{5161CD77-C0E5-4050-B3A2-E5A07BF61EB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46" name="Text Box 27">
          <a:extLst>
            <a:ext uri="{FF2B5EF4-FFF2-40B4-BE49-F238E27FC236}">
              <a16:creationId xmlns:a16="http://schemas.microsoft.com/office/drawing/2014/main" id="{BDDAC97B-EF65-4477-82B9-22EB6E4D29E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47" name="Text Box 27">
          <a:extLst>
            <a:ext uri="{FF2B5EF4-FFF2-40B4-BE49-F238E27FC236}">
              <a16:creationId xmlns:a16="http://schemas.microsoft.com/office/drawing/2014/main" id="{04DFF4FA-455B-4F39-A2EC-E73E25DC9AA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448" name="Text Box 27">
          <a:extLst>
            <a:ext uri="{FF2B5EF4-FFF2-40B4-BE49-F238E27FC236}">
              <a16:creationId xmlns:a16="http://schemas.microsoft.com/office/drawing/2014/main" id="{5A3C2E48-3B4D-4ED8-90A6-3C42C47F2CD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449" name="Text Box 27">
          <a:extLst>
            <a:ext uri="{FF2B5EF4-FFF2-40B4-BE49-F238E27FC236}">
              <a16:creationId xmlns:a16="http://schemas.microsoft.com/office/drawing/2014/main" id="{5A33889D-A3C7-449E-9761-EEE615448CF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50" name="Text Box 27">
          <a:extLst>
            <a:ext uri="{FF2B5EF4-FFF2-40B4-BE49-F238E27FC236}">
              <a16:creationId xmlns:a16="http://schemas.microsoft.com/office/drawing/2014/main" id="{57EE3824-9D8A-4CB6-BA2C-8CB6605DAF4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51" name="Text Box 27">
          <a:extLst>
            <a:ext uri="{FF2B5EF4-FFF2-40B4-BE49-F238E27FC236}">
              <a16:creationId xmlns:a16="http://schemas.microsoft.com/office/drawing/2014/main" id="{FACD00F6-81BB-4CA1-A191-FE4F747DB26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52" name="Text Box 27">
          <a:extLst>
            <a:ext uri="{FF2B5EF4-FFF2-40B4-BE49-F238E27FC236}">
              <a16:creationId xmlns:a16="http://schemas.microsoft.com/office/drawing/2014/main" id="{A7F7CAAF-59A9-4F04-B0D1-2856F93C76B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53" name="Text Box 27">
          <a:extLst>
            <a:ext uri="{FF2B5EF4-FFF2-40B4-BE49-F238E27FC236}">
              <a16:creationId xmlns:a16="http://schemas.microsoft.com/office/drawing/2014/main" id="{8D871510-BBF0-4926-90A4-991EC0C3E92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454" name="Text Box 27">
          <a:extLst>
            <a:ext uri="{FF2B5EF4-FFF2-40B4-BE49-F238E27FC236}">
              <a16:creationId xmlns:a16="http://schemas.microsoft.com/office/drawing/2014/main" id="{76509454-DFD7-47A7-A120-A28C80C00E2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55" name="Text Box 27">
          <a:extLst>
            <a:ext uri="{FF2B5EF4-FFF2-40B4-BE49-F238E27FC236}">
              <a16:creationId xmlns:a16="http://schemas.microsoft.com/office/drawing/2014/main" id="{8BEF1770-FEAD-4919-A522-138191754F1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456" name="Text Box 27">
          <a:extLst>
            <a:ext uri="{FF2B5EF4-FFF2-40B4-BE49-F238E27FC236}">
              <a16:creationId xmlns:a16="http://schemas.microsoft.com/office/drawing/2014/main" id="{7560314B-92F7-4FDB-BCCF-18899AAB8428}"/>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57" name="Text Box 27">
          <a:extLst>
            <a:ext uri="{FF2B5EF4-FFF2-40B4-BE49-F238E27FC236}">
              <a16:creationId xmlns:a16="http://schemas.microsoft.com/office/drawing/2014/main" id="{8EB9DF71-DA9E-40B8-9766-FC5EDAFCE6A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58" name="Text Box 27">
          <a:extLst>
            <a:ext uri="{FF2B5EF4-FFF2-40B4-BE49-F238E27FC236}">
              <a16:creationId xmlns:a16="http://schemas.microsoft.com/office/drawing/2014/main" id="{F8B6A000-D297-42EB-82B6-66D37153391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59" name="Text Box 27">
          <a:extLst>
            <a:ext uri="{FF2B5EF4-FFF2-40B4-BE49-F238E27FC236}">
              <a16:creationId xmlns:a16="http://schemas.microsoft.com/office/drawing/2014/main" id="{CBEB9C3C-A912-43B5-A587-329D227B939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60" name="Text Box 27">
          <a:extLst>
            <a:ext uri="{FF2B5EF4-FFF2-40B4-BE49-F238E27FC236}">
              <a16:creationId xmlns:a16="http://schemas.microsoft.com/office/drawing/2014/main" id="{C3E378DC-C58D-4374-A20B-55C6921480D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61" name="Text Box 27">
          <a:extLst>
            <a:ext uri="{FF2B5EF4-FFF2-40B4-BE49-F238E27FC236}">
              <a16:creationId xmlns:a16="http://schemas.microsoft.com/office/drawing/2014/main" id="{50A24FE0-7D89-4DCF-BD66-CA0C73DD289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62" name="Text Box 27">
          <a:extLst>
            <a:ext uri="{FF2B5EF4-FFF2-40B4-BE49-F238E27FC236}">
              <a16:creationId xmlns:a16="http://schemas.microsoft.com/office/drawing/2014/main" id="{643AB167-68A9-4ADC-94BF-A3C750E90EA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63" name="Text Box 27">
          <a:extLst>
            <a:ext uri="{FF2B5EF4-FFF2-40B4-BE49-F238E27FC236}">
              <a16:creationId xmlns:a16="http://schemas.microsoft.com/office/drawing/2014/main" id="{3ECA1626-72D7-46BF-9E0E-687EABCA65A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64" name="Text Box 27">
          <a:extLst>
            <a:ext uri="{FF2B5EF4-FFF2-40B4-BE49-F238E27FC236}">
              <a16:creationId xmlns:a16="http://schemas.microsoft.com/office/drawing/2014/main" id="{C5284590-FA13-4779-BEE3-D7D0049A276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465" name="Text Box 27">
          <a:extLst>
            <a:ext uri="{FF2B5EF4-FFF2-40B4-BE49-F238E27FC236}">
              <a16:creationId xmlns:a16="http://schemas.microsoft.com/office/drawing/2014/main" id="{73AC6718-9D8A-43AD-BE12-6BAE2071626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66" name="Text Box 27">
          <a:extLst>
            <a:ext uri="{FF2B5EF4-FFF2-40B4-BE49-F238E27FC236}">
              <a16:creationId xmlns:a16="http://schemas.microsoft.com/office/drawing/2014/main" id="{768F2FD3-4CB3-4BF6-97DE-856311DC549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67" name="Text Box 27">
          <a:extLst>
            <a:ext uri="{FF2B5EF4-FFF2-40B4-BE49-F238E27FC236}">
              <a16:creationId xmlns:a16="http://schemas.microsoft.com/office/drawing/2014/main" id="{6BCDDC94-0E2B-43C2-8CCD-5346356E13C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68" name="Text Box 27">
          <a:extLst>
            <a:ext uri="{FF2B5EF4-FFF2-40B4-BE49-F238E27FC236}">
              <a16:creationId xmlns:a16="http://schemas.microsoft.com/office/drawing/2014/main" id="{ABEB99E3-937C-48F3-BCE8-35E311FC4BC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69" name="Text Box 27">
          <a:extLst>
            <a:ext uri="{FF2B5EF4-FFF2-40B4-BE49-F238E27FC236}">
              <a16:creationId xmlns:a16="http://schemas.microsoft.com/office/drawing/2014/main" id="{2429A4B0-8827-4589-A610-0D2F05ACA07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70" name="Text Box 27">
          <a:extLst>
            <a:ext uri="{FF2B5EF4-FFF2-40B4-BE49-F238E27FC236}">
              <a16:creationId xmlns:a16="http://schemas.microsoft.com/office/drawing/2014/main" id="{3D798374-75D2-42E8-94F0-6128096C143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71" name="Text Box 27">
          <a:extLst>
            <a:ext uri="{FF2B5EF4-FFF2-40B4-BE49-F238E27FC236}">
              <a16:creationId xmlns:a16="http://schemas.microsoft.com/office/drawing/2014/main" id="{09E15FF8-7B42-4E5E-8774-80A45432839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472" name="Text Box 27">
          <a:extLst>
            <a:ext uri="{FF2B5EF4-FFF2-40B4-BE49-F238E27FC236}">
              <a16:creationId xmlns:a16="http://schemas.microsoft.com/office/drawing/2014/main" id="{8DCA1B92-1D54-48E9-907A-16ACE2064B93}"/>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473" name="Text Box 27">
          <a:extLst>
            <a:ext uri="{FF2B5EF4-FFF2-40B4-BE49-F238E27FC236}">
              <a16:creationId xmlns:a16="http://schemas.microsoft.com/office/drawing/2014/main" id="{C3B78B0D-E34B-48D2-86A5-05931B8BD2F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474" name="Text Box 27">
          <a:extLst>
            <a:ext uri="{FF2B5EF4-FFF2-40B4-BE49-F238E27FC236}">
              <a16:creationId xmlns:a16="http://schemas.microsoft.com/office/drawing/2014/main" id="{0D0D6108-CD01-4D4D-9359-46E7FC4931A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475" name="Text Box 27">
          <a:extLst>
            <a:ext uri="{FF2B5EF4-FFF2-40B4-BE49-F238E27FC236}">
              <a16:creationId xmlns:a16="http://schemas.microsoft.com/office/drawing/2014/main" id="{151D45CA-2E41-4B71-8CBA-3E60007E2EC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476" name="Text Box 27">
          <a:extLst>
            <a:ext uri="{FF2B5EF4-FFF2-40B4-BE49-F238E27FC236}">
              <a16:creationId xmlns:a16="http://schemas.microsoft.com/office/drawing/2014/main" id="{E730B965-95F1-4F02-9592-1FCC60767CF8}"/>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477" name="Text Box 27">
          <a:extLst>
            <a:ext uri="{FF2B5EF4-FFF2-40B4-BE49-F238E27FC236}">
              <a16:creationId xmlns:a16="http://schemas.microsoft.com/office/drawing/2014/main" id="{96E0E595-B966-4460-AC32-040670C3028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78" name="Text Box 27">
          <a:extLst>
            <a:ext uri="{FF2B5EF4-FFF2-40B4-BE49-F238E27FC236}">
              <a16:creationId xmlns:a16="http://schemas.microsoft.com/office/drawing/2014/main" id="{CE411080-F9AF-4053-8452-64D46ACD132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79" name="Text Box 27">
          <a:extLst>
            <a:ext uri="{FF2B5EF4-FFF2-40B4-BE49-F238E27FC236}">
              <a16:creationId xmlns:a16="http://schemas.microsoft.com/office/drawing/2014/main" id="{52439186-072A-44AB-AFEE-9E4139861C3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80" name="Text Box 27">
          <a:extLst>
            <a:ext uri="{FF2B5EF4-FFF2-40B4-BE49-F238E27FC236}">
              <a16:creationId xmlns:a16="http://schemas.microsoft.com/office/drawing/2014/main" id="{0A1733C1-E13F-42A5-938D-DB785843FD9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81" name="Text Box 27">
          <a:extLst>
            <a:ext uri="{FF2B5EF4-FFF2-40B4-BE49-F238E27FC236}">
              <a16:creationId xmlns:a16="http://schemas.microsoft.com/office/drawing/2014/main" id="{E2D24337-F985-4F22-94CD-F09138EF0BE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82" name="Text Box 27">
          <a:extLst>
            <a:ext uri="{FF2B5EF4-FFF2-40B4-BE49-F238E27FC236}">
              <a16:creationId xmlns:a16="http://schemas.microsoft.com/office/drawing/2014/main" id="{B144C6CA-8524-4E7D-AB79-45270847898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83" name="Text Box 27">
          <a:extLst>
            <a:ext uri="{FF2B5EF4-FFF2-40B4-BE49-F238E27FC236}">
              <a16:creationId xmlns:a16="http://schemas.microsoft.com/office/drawing/2014/main" id="{A9C38192-A773-4E56-BA4A-DB45BEC54F9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84" name="Text Box 27">
          <a:extLst>
            <a:ext uri="{FF2B5EF4-FFF2-40B4-BE49-F238E27FC236}">
              <a16:creationId xmlns:a16="http://schemas.microsoft.com/office/drawing/2014/main" id="{7D1D6864-1EDA-4A29-870B-445A696AACA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85" name="Text Box 27">
          <a:extLst>
            <a:ext uri="{FF2B5EF4-FFF2-40B4-BE49-F238E27FC236}">
              <a16:creationId xmlns:a16="http://schemas.microsoft.com/office/drawing/2014/main" id="{8D2BCCF8-55B5-4BC8-9FEE-906F44C638D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486" name="Text Box 27">
          <a:extLst>
            <a:ext uri="{FF2B5EF4-FFF2-40B4-BE49-F238E27FC236}">
              <a16:creationId xmlns:a16="http://schemas.microsoft.com/office/drawing/2014/main" id="{2539B9DF-AD88-4AB3-98AF-9A54B350EBE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487" name="Text Box 27">
          <a:extLst>
            <a:ext uri="{FF2B5EF4-FFF2-40B4-BE49-F238E27FC236}">
              <a16:creationId xmlns:a16="http://schemas.microsoft.com/office/drawing/2014/main" id="{2F5124A9-C212-48F6-87CA-7F2CC7426E4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88" name="Text Box 27">
          <a:extLst>
            <a:ext uri="{FF2B5EF4-FFF2-40B4-BE49-F238E27FC236}">
              <a16:creationId xmlns:a16="http://schemas.microsoft.com/office/drawing/2014/main" id="{77DDCC89-B10B-493E-BC1F-077F1365756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89" name="Text Box 27">
          <a:extLst>
            <a:ext uri="{FF2B5EF4-FFF2-40B4-BE49-F238E27FC236}">
              <a16:creationId xmlns:a16="http://schemas.microsoft.com/office/drawing/2014/main" id="{35DFF80F-0219-40B2-9F84-CF60178F97C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90" name="Text Box 27">
          <a:extLst>
            <a:ext uri="{FF2B5EF4-FFF2-40B4-BE49-F238E27FC236}">
              <a16:creationId xmlns:a16="http://schemas.microsoft.com/office/drawing/2014/main" id="{2521590E-BAC7-4682-AC99-F9F64D08A34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91" name="Text Box 27">
          <a:extLst>
            <a:ext uri="{FF2B5EF4-FFF2-40B4-BE49-F238E27FC236}">
              <a16:creationId xmlns:a16="http://schemas.microsoft.com/office/drawing/2014/main" id="{ACC0F6D9-9C34-45E2-93DF-4F30B36809A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492" name="Text Box 27">
          <a:extLst>
            <a:ext uri="{FF2B5EF4-FFF2-40B4-BE49-F238E27FC236}">
              <a16:creationId xmlns:a16="http://schemas.microsoft.com/office/drawing/2014/main" id="{2E3CE812-9C4A-4769-9856-7A840458393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93" name="Text Box 27">
          <a:extLst>
            <a:ext uri="{FF2B5EF4-FFF2-40B4-BE49-F238E27FC236}">
              <a16:creationId xmlns:a16="http://schemas.microsoft.com/office/drawing/2014/main" id="{7C44B514-F048-4C06-B1A7-6F70B67F3C4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494" name="Text Box 27">
          <a:extLst>
            <a:ext uri="{FF2B5EF4-FFF2-40B4-BE49-F238E27FC236}">
              <a16:creationId xmlns:a16="http://schemas.microsoft.com/office/drawing/2014/main" id="{97E7F50D-B82A-4081-9BDD-10094F37EB0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95" name="Text Box 27">
          <a:extLst>
            <a:ext uri="{FF2B5EF4-FFF2-40B4-BE49-F238E27FC236}">
              <a16:creationId xmlns:a16="http://schemas.microsoft.com/office/drawing/2014/main" id="{2EED375D-4F2C-44BD-B2D0-962951FBCD3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96" name="Text Box 27">
          <a:extLst>
            <a:ext uri="{FF2B5EF4-FFF2-40B4-BE49-F238E27FC236}">
              <a16:creationId xmlns:a16="http://schemas.microsoft.com/office/drawing/2014/main" id="{F1349668-72B4-4656-9523-3EE7699FD94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97" name="Text Box 27">
          <a:extLst>
            <a:ext uri="{FF2B5EF4-FFF2-40B4-BE49-F238E27FC236}">
              <a16:creationId xmlns:a16="http://schemas.microsoft.com/office/drawing/2014/main" id="{392FFA1E-C2BD-4009-B5F4-79406DFE4C8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498" name="Text Box 27">
          <a:extLst>
            <a:ext uri="{FF2B5EF4-FFF2-40B4-BE49-F238E27FC236}">
              <a16:creationId xmlns:a16="http://schemas.microsoft.com/office/drawing/2014/main" id="{0CF3F0B5-E2BF-4F96-AC33-49BA7DD6097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99" name="Text Box 27">
          <a:extLst>
            <a:ext uri="{FF2B5EF4-FFF2-40B4-BE49-F238E27FC236}">
              <a16:creationId xmlns:a16="http://schemas.microsoft.com/office/drawing/2014/main" id="{35BEC99C-65B0-4D51-88CE-FBFBCDBBCC1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00" name="Text Box 27">
          <a:extLst>
            <a:ext uri="{FF2B5EF4-FFF2-40B4-BE49-F238E27FC236}">
              <a16:creationId xmlns:a16="http://schemas.microsoft.com/office/drawing/2014/main" id="{7E080429-CD68-4DA0-B76D-3F80E205E3E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01" name="Text Box 27">
          <a:extLst>
            <a:ext uri="{FF2B5EF4-FFF2-40B4-BE49-F238E27FC236}">
              <a16:creationId xmlns:a16="http://schemas.microsoft.com/office/drawing/2014/main" id="{D7FEFEF1-1B3A-491C-BDEB-2439CCD1D35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02" name="Text Box 27">
          <a:extLst>
            <a:ext uri="{FF2B5EF4-FFF2-40B4-BE49-F238E27FC236}">
              <a16:creationId xmlns:a16="http://schemas.microsoft.com/office/drawing/2014/main" id="{B39BF8BF-DF4B-48B9-A2C1-46F56F2B77A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503" name="Text Box 27">
          <a:extLst>
            <a:ext uri="{FF2B5EF4-FFF2-40B4-BE49-F238E27FC236}">
              <a16:creationId xmlns:a16="http://schemas.microsoft.com/office/drawing/2014/main" id="{740542D6-8E86-456E-A0F7-BE50F237E5E2}"/>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04" name="Text Box 27">
          <a:extLst>
            <a:ext uri="{FF2B5EF4-FFF2-40B4-BE49-F238E27FC236}">
              <a16:creationId xmlns:a16="http://schemas.microsoft.com/office/drawing/2014/main" id="{9C464D5D-BDD9-42EA-9370-0C08061F610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05" name="Text Box 27">
          <a:extLst>
            <a:ext uri="{FF2B5EF4-FFF2-40B4-BE49-F238E27FC236}">
              <a16:creationId xmlns:a16="http://schemas.microsoft.com/office/drawing/2014/main" id="{0F1815F3-7670-4885-BC7E-C4E47F6E275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06" name="Text Box 27">
          <a:extLst>
            <a:ext uri="{FF2B5EF4-FFF2-40B4-BE49-F238E27FC236}">
              <a16:creationId xmlns:a16="http://schemas.microsoft.com/office/drawing/2014/main" id="{35AF5618-E208-4957-9288-939EF789AC4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07" name="Text Box 27">
          <a:extLst>
            <a:ext uri="{FF2B5EF4-FFF2-40B4-BE49-F238E27FC236}">
              <a16:creationId xmlns:a16="http://schemas.microsoft.com/office/drawing/2014/main" id="{3402EC16-C221-4C8F-AD72-15BF53303D5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08" name="Text Box 27">
          <a:extLst>
            <a:ext uri="{FF2B5EF4-FFF2-40B4-BE49-F238E27FC236}">
              <a16:creationId xmlns:a16="http://schemas.microsoft.com/office/drawing/2014/main" id="{A2242719-8A76-48D5-9B35-5974DCFFD72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09" name="Text Box 27">
          <a:extLst>
            <a:ext uri="{FF2B5EF4-FFF2-40B4-BE49-F238E27FC236}">
              <a16:creationId xmlns:a16="http://schemas.microsoft.com/office/drawing/2014/main" id="{B973CFC0-1B0F-4160-9A25-13694B06EF9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510" name="Text Box 27">
          <a:extLst>
            <a:ext uri="{FF2B5EF4-FFF2-40B4-BE49-F238E27FC236}">
              <a16:creationId xmlns:a16="http://schemas.microsoft.com/office/drawing/2014/main" id="{5ED481D8-8C40-4BEB-A1E2-31B5BDCDE3E2}"/>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511" name="Text Box 27">
          <a:extLst>
            <a:ext uri="{FF2B5EF4-FFF2-40B4-BE49-F238E27FC236}">
              <a16:creationId xmlns:a16="http://schemas.microsoft.com/office/drawing/2014/main" id="{A1FB2654-F721-4C14-996B-FC052300A601}"/>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512" name="Text Box 27">
          <a:extLst>
            <a:ext uri="{FF2B5EF4-FFF2-40B4-BE49-F238E27FC236}">
              <a16:creationId xmlns:a16="http://schemas.microsoft.com/office/drawing/2014/main" id="{A3EC2CE9-CFB4-4374-A4D1-6D7D9AB9EE5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513" name="Text Box 27">
          <a:extLst>
            <a:ext uri="{FF2B5EF4-FFF2-40B4-BE49-F238E27FC236}">
              <a16:creationId xmlns:a16="http://schemas.microsoft.com/office/drawing/2014/main" id="{2C59ABF8-015C-4B9A-9410-D7908801F86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514" name="Text Box 27">
          <a:extLst>
            <a:ext uri="{FF2B5EF4-FFF2-40B4-BE49-F238E27FC236}">
              <a16:creationId xmlns:a16="http://schemas.microsoft.com/office/drawing/2014/main" id="{43234D45-50D7-4734-B037-BE25A29C5220}"/>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15" name="Text Box 27">
          <a:extLst>
            <a:ext uri="{FF2B5EF4-FFF2-40B4-BE49-F238E27FC236}">
              <a16:creationId xmlns:a16="http://schemas.microsoft.com/office/drawing/2014/main" id="{BFFF7B2D-B82E-4C84-BE30-EB23871030F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16" name="Text Box 27">
          <a:extLst>
            <a:ext uri="{FF2B5EF4-FFF2-40B4-BE49-F238E27FC236}">
              <a16:creationId xmlns:a16="http://schemas.microsoft.com/office/drawing/2014/main" id="{B5FB052D-0483-4CAD-930C-D1893EF88C5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17" name="Text Box 27">
          <a:extLst>
            <a:ext uri="{FF2B5EF4-FFF2-40B4-BE49-F238E27FC236}">
              <a16:creationId xmlns:a16="http://schemas.microsoft.com/office/drawing/2014/main" id="{A03E2A25-AA3C-4048-877F-E88C0618106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18" name="Text Box 27">
          <a:extLst>
            <a:ext uri="{FF2B5EF4-FFF2-40B4-BE49-F238E27FC236}">
              <a16:creationId xmlns:a16="http://schemas.microsoft.com/office/drawing/2014/main" id="{1107FB2C-87E3-41C4-A86E-C7C66074CA6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19" name="Text Box 27">
          <a:extLst>
            <a:ext uri="{FF2B5EF4-FFF2-40B4-BE49-F238E27FC236}">
              <a16:creationId xmlns:a16="http://schemas.microsoft.com/office/drawing/2014/main" id="{93DAD33D-9E9C-4E44-AC52-CEEEC2586E3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20" name="Text Box 27">
          <a:extLst>
            <a:ext uri="{FF2B5EF4-FFF2-40B4-BE49-F238E27FC236}">
              <a16:creationId xmlns:a16="http://schemas.microsoft.com/office/drawing/2014/main" id="{8EE2F52F-E3D9-4ED8-8E27-037E9AE45E8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21" name="Text Box 27">
          <a:extLst>
            <a:ext uri="{FF2B5EF4-FFF2-40B4-BE49-F238E27FC236}">
              <a16:creationId xmlns:a16="http://schemas.microsoft.com/office/drawing/2014/main" id="{57FE9356-C261-4E1B-A76A-1AC23CE9672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22" name="Text Box 27">
          <a:extLst>
            <a:ext uri="{FF2B5EF4-FFF2-40B4-BE49-F238E27FC236}">
              <a16:creationId xmlns:a16="http://schemas.microsoft.com/office/drawing/2014/main" id="{D3501C17-226B-438B-B144-DC21600CCEE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23" name="Text Box 27">
          <a:extLst>
            <a:ext uri="{FF2B5EF4-FFF2-40B4-BE49-F238E27FC236}">
              <a16:creationId xmlns:a16="http://schemas.microsoft.com/office/drawing/2014/main" id="{AC508536-2C87-4159-ACB9-6705512E742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24" name="Text Box 27">
          <a:extLst>
            <a:ext uri="{FF2B5EF4-FFF2-40B4-BE49-F238E27FC236}">
              <a16:creationId xmlns:a16="http://schemas.microsoft.com/office/drawing/2014/main" id="{2798C93D-A0AF-4D33-928D-C1518783271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25" name="Text Box 27">
          <a:extLst>
            <a:ext uri="{FF2B5EF4-FFF2-40B4-BE49-F238E27FC236}">
              <a16:creationId xmlns:a16="http://schemas.microsoft.com/office/drawing/2014/main" id="{D0997EA6-04F8-4D7B-ADAE-46141D1C379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26" name="Text Box 27">
          <a:extLst>
            <a:ext uri="{FF2B5EF4-FFF2-40B4-BE49-F238E27FC236}">
              <a16:creationId xmlns:a16="http://schemas.microsoft.com/office/drawing/2014/main" id="{14E9B2E6-ACEC-4A47-AC58-51B79DFAF95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27" name="Text Box 27">
          <a:extLst>
            <a:ext uri="{FF2B5EF4-FFF2-40B4-BE49-F238E27FC236}">
              <a16:creationId xmlns:a16="http://schemas.microsoft.com/office/drawing/2014/main" id="{15C8AE4C-CAF0-4697-B4E6-1BE2DD850E7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28" name="Text Box 27">
          <a:extLst>
            <a:ext uri="{FF2B5EF4-FFF2-40B4-BE49-F238E27FC236}">
              <a16:creationId xmlns:a16="http://schemas.microsoft.com/office/drawing/2014/main" id="{5B9CEA7D-5375-4D18-93E1-378477C3C0A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29" name="Text Box 27">
          <a:extLst>
            <a:ext uri="{FF2B5EF4-FFF2-40B4-BE49-F238E27FC236}">
              <a16:creationId xmlns:a16="http://schemas.microsoft.com/office/drawing/2014/main" id="{6B9EA368-DB1B-4249-8B1A-71584B2E5A8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30" name="Text Box 27">
          <a:extLst>
            <a:ext uri="{FF2B5EF4-FFF2-40B4-BE49-F238E27FC236}">
              <a16:creationId xmlns:a16="http://schemas.microsoft.com/office/drawing/2014/main" id="{0031943A-8152-4CDE-9377-F905D166577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531" name="Text Box 27">
          <a:extLst>
            <a:ext uri="{FF2B5EF4-FFF2-40B4-BE49-F238E27FC236}">
              <a16:creationId xmlns:a16="http://schemas.microsoft.com/office/drawing/2014/main" id="{799BC615-663C-41B2-B387-762580A8DF48}"/>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32" name="Text Box 27">
          <a:extLst>
            <a:ext uri="{FF2B5EF4-FFF2-40B4-BE49-F238E27FC236}">
              <a16:creationId xmlns:a16="http://schemas.microsoft.com/office/drawing/2014/main" id="{CC3DB8AC-9A5C-487F-A6C4-9F113C830E4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533" name="Text Box 27">
          <a:extLst>
            <a:ext uri="{FF2B5EF4-FFF2-40B4-BE49-F238E27FC236}">
              <a16:creationId xmlns:a16="http://schemas.microsoft.com/office/drawing/2014/main" id="{27479ED0-EFD1-40A7-B0B8-9EF98F6B1AB8}"/>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34" name="Text Box 27">
          <a:extLst>
            <a:ext uri="{FF2B5EF4-FFF2-40B4-BE49-F238E27FC236}">
              <a16:creationId xmlns:a16="http://schemas.microsoft.com/office/drawing/2014/main" id="{E239A666-50CA-493E-9363-3A7D059B0BC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35" name="Text Box 27">
          <a:extLst>
            <a:ext uri="{FF2B5EF4-FFF2-40B4-BE49-F238E27FC236}">
              <a16:creationId xmlns:a16="http://schemas.microsoft.com/office/drawing/2014/main" id="{92E28588-C73D-4FE7-9BD3-CB027F33EEA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36" name="Text Box 27">
          <a:extLst>
            <a:ext uri="{FF2B5EF4-FFF2-40B4-BE49-F238E27FC236}">
              <a16:creationId xmlns:a16="http://schemas.microsoft.com/office/drawing/2014/main" id="{DA7E4AC5-C94E-446E-9655-439FBD4A48D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37" name="Text Box 27">
          <a:extLst>
            <a:ext uri="{FF2B5EF4-FFF2-40B4-BE49-F238E27FC236}">
              <a16:creationId xmlns:a16="http://schemas.microsoft.com/office/drawing/2014/main" id="{29637CA0-F7AE-4AE5-A81C-84766282F4F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38" name="Text Box 27">
          <a:extLst>
            <a:ext uri="{FF2B5EF4-FFF2-40B4-BE49-F238E27FC236}">
              <a16:creationId xmlns:a16="http://schemas.microsoft.com/office/drawing/2014/main" id="{A9C69719-C65F-406B-91F2-424E99D71A6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39" name="Text Box 27">
          <a:extLst>
            <a:ext uri="{FF2B5EF4-FFF2-40B4-BE49-F238E27FC236}">
              <a16:creationId xmlns:a16="http://schemas.microsoft.com/office/drawing/2014/main" id="{CF686662-454A-4BEA-943F-D3693FEE882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40" name="Text Box 27">
          <a:extLst>
            <a:ext uri="{FF2B5EF4-FFF2-40B4-BE49-F238E27FC236}">
              <a16:creationId xmlns:a16="http://schemas.microsoft.com/office/drawing/2014/main" id="{266B854F-DCB0-47F9-850A-B573F4702FB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41" name="Text Box 27">
          <a:extLst>
            <a:ext uri="{FF2B5EF4-FFF2-40B4-BE49-F238E27FC236}">
              <a16:creationId xmlns:a16="http://schemas.microsoft.com/office/drawing/2014/main" id="{F50F25AC-C120-45EA-BA0C-CFF05537DE8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542" name="Text Box 27">
          <a:extLst>
            <a:ext uri="{FF2B5EF4-FFF2-40B4-BE49-F238E27FC236}">
              <a16:creationId xmlns:a16="http://schemas.microsoft.com/office/drawing/2014/main" id="{2EB6373F-FBCE-460B-9B9C-3BB37C944D49}"/>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43" name="Text Box 27">
          <a:extLst>
            <a:ext uri="{FF2B5EF4-FFF2-40B4-BE49-F238E27FC236}">
              <a16:creationId xmlns:a16="http://schemas.microsoft.com/office/drawing/2014/main" id="{202A08E0-BF3A-47B8-A451-7C038645F1E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44" name="Text Box 27">
          <a:extLst>
            <a:ext uri="{FF2B5EF4-FFF2-40B4-BE49-F238E27FC236}">
              <a16:creationId xmlns:a16="http://schemas.microsoft.com/office/drawing/2014/main" id="{FA7BB32B-9F3F-4D18-9E95-61F2287AD92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45" name="Text Box 27">
          <a:extLst>
            <a:ext uri="{FF2B5EF4-FFF2-40B4-BE49-F238E27FC236}">
              <a16:creationId xmlns:a16="http://schemas.microsoft.com/office/drawing/2014/main" id="{C12A1206-DF0E-46F2-B5BA-E42DC6C0DBB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46" name="Text Box 27">
          <a:extLst>
            <a:ext uri="{FF2B5EF4-FFF2-40B4-BE49-F238E27FC236}">
              <a16:creationId xmlns:a16="http://schemas.microsoft.com/office/drawing/2014/main" id="{4891B0FE-6954-40D0-9C80-C714A153353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47" name="Text Box 27">
          <a:extLst>
            <a:ext uri="{FF2B5EF4-FFF2-40B4-BE49-F238E27FC236}">
              <a16:creationId xmlns:a16="http://schemas.microsoft.com/office/drawing/2014/main" id="{D9DB4820-B018-4A63-9C99-BA671FAE0FA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548" name="Text Box 27">
          <a:extLst>
            <a:ext uri="{FF2B5EF4-FFF2-40B4-BE49-F238E27FC236}">
              <a16:creationId xmlns:a16="http://schemas.microsoft.com/office/drawing/2014/main" id="{83BD04DC-5C39-4B5B-9507-498B6CA2B65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549" name="Text Box 27">
          <a:extLst>
            <a:ext uri="{FF2B5EF4-FFF2-40B4-BE49-F238E27FC236}">
              <a16:creationId xmlns:a16="http://schemas.microsoft.com/office/drawing/2014/main" id="{9C76682D-12F8-4BDC-8EF8-81174FADC6DD}"/>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550" name="Text Box 27">
          <a:extLst>
            <a:ext uri="{FF2B5EF4-FFF2-40B4-BE49-F238E27FC236}">
              <a16:creationId xmlns:a16="http://schemas.microsoft.com/office/drawing/2014/main" id="{D8D8E57A-5646-4E18-B54D-441BB490A4B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551" name="Text Box 27">
          <a:extLst>
            <a:ext uri="{FF2B5EF4-FFF2-40B4-BE49-F238E27FC236}">
              <a16:creationId xmlns:a16="http://schemas.microsoft.com/office/drawing/2014/main" id="{1246942A-3510-42C0-8C37-F7863D1E350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52" name="Text Box 27">
          <a:extLst>
            <a:ext uri="{FF2B5EF4-FFF2-40B4-BE49-F238E27FC236}">
              <a16:creationId xmlns:a16="http://schemas.microsoft.com/office/drawing/2014/main" id="{EFB24DE6-4011-40AC-B016-71388C7F9B8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53" name="Text Box 27">
          <a:extLst>
            <a:ext uri="{FF2B5EF4-FFF2-40B4-BE49-F238E27FC236}">
              <a16:creationId xmlns:a16="http://schemas.microsoft.com/office/drawing/2014/main" id="{D8A48376-CFBA-4FFF-BC86-03FC867E076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54" name="Text Box 27">
          <a:extLst>
            <a:ext uri="{FF2B5EF4-FFF2-40B4-BE49-F238E27FC236}">
              <a16:creationId xmlns:a16="http://schemas.microsoft.com/office/drawing/2014/main" id="{88C794B6-5704-4B97-986A-C104109FCF1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55" name="Text Box 27">
          <a:extLst>
            <a:ext uri="{FF2B5EF4-FFF2-40B4-BE49-F238E27FC236}">
              <a16:creationId xmlns:a16="http://schemas.microsoft.com/office/drawing/2014/main" id="{3745C164-2865-48F3-92B3-983DB0009C2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56" name="Text Box 27">
          <a:extLst>
            <a:ext uri="{FF2B5EF4-FFF2-40B4-BE49-F238E27FC236}">
              <a16:creationId xmlns:a16="http://schemas.microsoft.com/office/drawing/2014/main" id="{85834A1E-A6BD-496D-A521-9348C50358B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57" name="Text Box 27">
          <a:extLst>
            <a:ext uri="{FF2B5EF4-FFF2-40B4-BE49-F238E27FC236}">
              <a16:creationId xmlns:a16="http://schemas.microsoft.com/office/drawing/2014/main" id="{F5A9F87B-7A11-4D9D-B08A-EF092DB1976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58" name="Text Box 27">
          <a:extLst>
            <a:ext uri="{FF2B5EF4-FFF2-40B4-BE49-F238E27FC236}">
              <a16:creationId xmlns:a16="http://schemas.microsoft.com/office/drawing/2014/main" id="{33F2199F-D0C6-4D2F-B982-6307172C1C6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59" name="Text Box 27">
          <a:extLst>
            <a:ext uri="{FF2B5EF4-FFF2-40B4-BE49-F238E27FC236}">
              <a16:creationId xmlns:a16="http://schemas.microsoft.com/office/drawing/2014/main" id="{823753AD-FA8E-4BE4-BE37-5CEEF43B10D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60" name="Text Box 27">
          <a:extLst>
            <a:ext uri="{FF2B5EF4-FFF2-40B4-BE49-F238E27FC236}">
              <a16:creationId xmlns:a16="http://schemas.microsoft.com/office/drawing/2014/main" id="{E4D67676-29AD-478E-B5E0-E35A2DDDA98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61" name="Text Box 27">
          <a:extLst>
            <a:ext uri="{FF2B5EF4-FFF2-40B4-BE49-F238E27FC236}">
              <a16:creationId xmlns:a16="http://schemas.microsoft.com/office/drawing/2014/main" id="{E3A21B47-ADB0-4396-95BB-DD37B048657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62" name="Text Box 27">
          <a:extLst>
            <a:ext uri="{FF2B5EF4-FFF2-40B4-BE49-F238E27FC236}">
              <a16:creationId xmlns:a16="http://schemas.microsoft.com/office/drawing/2014/main" id="{0D52E6DF-3009-4005-B6C5-C4E437D6078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63" name="Text Box 27">
          <a:extLst>
            <a:ext uri="{FF2B5EF4-FFF2-40B4-BE49-F238E27FC236}">
              <a16:creationId xmlns:a16="http://schemas.microsoft.com/office/drawing/2014/main" id="{F70AB639-5277-4AF9-9FC7-F7EA1CFE64C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64" name="Text Box 27">
          <a:extLst>
            <a:ext uri="{FF2B5EF4-FFF2-40B4-BE49-F238E27FC236}">
              <a16:creationId xmlns:a16="http://schemas.microsoft.com/office/drawing/2014/main" id="{5FFD0EF5-CAF9-4BD8-A49E-5459EF0355C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65" name="Text Box 27">
          <a:extLst>
            <a:ext uri="{FF2B5EF4-FFF2-40B4-BE49-F238E27FC236}">
              <a16:creationId xmlns:a16="http://schemas.microsoft.com/office/drawing/2014/main" id="{D96FE4C5-D418-4AF9-85F6-D7DE346AB97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66" name="Text Box 27">
          <a:extLst>
            <a:ext uri="{FF2B5EF4-FFF2-40B4-BE49-F238E27FC236}">
              <a16:creationId xmlns:a16="http://schemas.microsoft.com/office/drawing/2014/main" id="{6840A022-E21B-4F9F-A33B-C0685BC7A61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67" name="Text Box 27">
          <a:extLst>
            <a:ext uri="{FF2B5EF4-FFF2-40B4-BE49-F238E27FC236}">
              <a16:creationId xmlns:a16="http://schemas.microsoft.com/office/drawing/2014/main" id="{48DD43C0-458A-4ABB-9064-4F65355F6C1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68" name="Text Box 27">
          <a:extLst>
            <a:ext uri="{FF2B5EF4-FFF2-40B4-BE49-F238E27FC236}">
              <a16:creationId xmlns:a16="http://schemas.microsoft.com/office/drawing/2014/main" id="{D914B6DD-4EEB-4C4B-83D5-89F033CC8CB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69" name="Text Box 27">
          <a:extLst>
            <a:ext uri="{FF2B5EF4-FFF2-40B4-BE49-F238E27FC236}">
              <a16:creationId xmlns:a16="http://schemas.microsoft.com/office/drawing/2014/main" id="{4F410C7D-1928-4EEB-AD2E-0787C74D99D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70" name="Text Box 27">
          <a:extLst>
            <a:ext uri="{FF2B5EF4-FFF2-40B4-BE49-F238E27FC236}">
              <a16:creationId xmlns:a16="http://schemas.microsoft.com/office/drawing/2014/main" id="{224F9CE9-BE6F-45C0-8788-894BE294D32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71" name="Text Box 27">
          <a:extLst>
            <a:ext uri="{FF2B5EF4-FFF2-40B4-BE49-F238E27FC236}">
              <a16:creationId xmlns:a16="http://schemas.microsoft.com/office/drawing/2014/main" id="{8D76B140-6EE7-4C46-8071-74D79581C23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72" name="Text Box 27">
          <a:extLst>
            <a:ext uri="{FF2B5EF4-FFF2-40B4-BE49-F238E27FC236}">
              <a16:creationId xmlns:a16="http://schemas.microsoft.com/office/drawing/2014/main" id="{0B3ACE51-6AB3-41D3-9C5B-3934A6F0019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73" name="Text Box 27">
          <a:extLst>
            <a:ext uri="{FF2B5EF4-FFF2-40B4-BE49-F238E27FC236}">
              <a16:creationId xmlns:a16="http://schemas.microsoft.com/office/drawing/2014/main" id="{1E8EDC40-87C5-4EAE-98D6-4F516A4CF09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74" name="Text Box 27">
          <a:extLst>
            <a:ext uri="{FF2B5EF4-FFF2-40B4-BE49-F238E27FC236}">
              <a16:creationId xmlns:a16="http://schemas.microsoft.com/office/drawing/2014/main" id="{BC176E24-6D12-4120-B3EB-3EA51EAA382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75" name="Text Box 27">
          <a:extLst>
            <a:ext uri="{FF2B5EF4-FFF2-40B4-BE49-F238E27FC236}">
              <a16:creationId xmlns:a16="http://schemas.microsoft.com/office/drawing/2014/main" id="{29533032-75E4-4CFA-AD16-71CCF1C21C0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76" name="Text Box 27">
          <a:extLst>
            <a:ext uri="{FF2B5EF4-FFF2-40B4-BE49-F238E27FC236}">
              <a16:creationId xmlns:a16="http://schemas.microsoft.com/office/drawing/2014/main" id="{210544E7-6F83-47DB-90DD-3381A476E27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77" name="Text Box 27">
          <a:extLst>
            <a:ext uri="{FF2B5EF4-FFF2-40B4-BE49-F238E27FC236}">
              <a16:creationId xmlns:a16="http://schemas.microsoft.com/office/drawing/2014/main" id="{EB1E55BC-EF63-4281-AA49-77DE9AF16F7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78" name="Text Box 27">
          <a:extLst>
            <a:ext uri="{FF2B5EF4-FFF2-40B4-BE49-F238E27FC236}">
              <a16:creationId xmlns:a16="http://schemas.microsoft.com/office/drawing/2014/main" id="{643B6AB1-A957-4510-A225-DE5A92FAEBA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79" name="Text Box 27">
          <a:extLst>
            <a:ext uri="{FF2B5EF4-FFF2-40B4-BE49-F238E27FC236}">
              <a16:creationId xmlns:a16="http://schemas.microsoft.com/office/drawing/2014/main" id="{0041AF96-1454-4523-8E6A-F4FB1677E3E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80" name="Text Box 27">
          <a:extLst>
            <a:ext uri="{FF2B5EF4-FFF2-40B4-BE49-F238E27FC236}">
              <a16:creationId xmlns:a16="http://schemas.microsoft.com/office/drawing/2014/main" id="{53090A57-94D3-4340-AAE4-4C0CD884B945}"/>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81" name="Text Box 27">
          <a:extLst>
            <a:ext uri="{FF2B5EF4-FFF2-40B4-BE49-F238E27FC236}">
              <a16:creationId xmlns:a16="http://schemas.microsoft.com/office/drawing/2014/main" id="{9FDAA922-1F22-4320-8034-291A1E5549B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82" name="Text Box 27">
          <a:extLst>
            <a:ext uri="{FF2B5EF4-FFF2-40B4-BE49-F238E27FC236}">
              <a16:creationId xmlns:a16="http://schemas.microsoft.com/office/drawing/2014/main" id="{3C3B73A8-13AD-4CA9-8C96-0E83A543D1B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83" name="Text Box 27">
          <a:extLst>
            <a:ext uri="{FF2B5EF4-FFF2-40B4-BE49-F238E27FC236}">
              <a16:creationId xmlns:a16="http://schemas.microsoft.com/office/drawing/2014/main" id="{9FE3E4AA-9446-46DB-B508-7F5492FEAC3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84" name="Text Box 27">
          <a:extLst>
            <a:ext uri="{FF2B5EF4-FFF2-40B4-BE49-F238E27FC236}">
              <a16:creationId xmlns:a16="http://schemas.microsoft.com/office/drawing/2014/main" id="{327D96B3-9851-4DD3-8A5F-5CBF61525AF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85" name="Text Box 27">
          <a:extLst>
            <a:ext uri="{FF2B5EF4-FFF2-40B4-BE49-F238E27FC236}">
              <a16:creationId xmlns:a16="http://schemas.microsoft.com/office/drawing/2014/main" id="{9CF94B47-409E-428E-BEAA-FE181C0E871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86" name="Text Box 27">
          <a:extLst>
            <a:ext uri="{FF2B5EF4-FFF2-40B4-BE49-F238E27FC236}">
              <a16:creationId xmlns:a16="http://schemas.microsoft.com/office/drawing/2014/main" id="{F22C6F69-784B-4306-A53B-C433AD2B64D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87" name="Text Box 27">
          <a:extLst>
            <a:ext uri="{FF2B5EF4-FFF2-40B4-BE49-F238E27FC236}">
              <a16:creationId xmlns:a16="http://schemas.microsoft.com/office/drawing/2014/main" id="{77CB7514-B6EE-4C7C-98CC-561BB9C5E26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88" name="Text Box 27">
          <a:extLst>
            <a:ext uri="{FF2B5EF4-FFF2-40B4-BE49-F238E27FC236}">
              <a16:creationId xmlns:a16="http://schemas.microsoft.com/office/drawing/2014/main" id="{241FE549-C685-4365-8DAE-7067DC044BA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89" name="Text Box 27">
          <a:extLst>
            <a:ext uri="{FF2B5EF4-FFF2-40B4-BE49-F238E27FC236}">
              <a16:creationId xmlns:a16="http://schemas.microsoft.com/office/drawing/2014/main" id="{10E5F00F-CD39-46D3-A5EC-69426874160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90" name="Text Box 27">
          <a:extLst>
            <a:ext uri="{FF2B5EF4-FFF2-40B4-BE49-F238E27FC236}">
              <a16:creationId xmlns:a16="http://schemas.microsoft.com/office/drawing/2014/main" id="{7558627F-FE8D-49EE-8470-465973CDA33B}"/>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91" name="Text Box 27">
          <a:extLst>
            <a:ext uri="{FF2B5EF4-FFF2-40B4-BE49-F238E27FC236}">
              <a16:creationId xmlns:a16="http://schemas.microsoft.com/office/drawing/2014/main" id="{386B2053-AE71-4E09-A4BB-4DFD2A8831F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92" name="Text Box 27">
          <a:extLst>
            <a:ext uri="{FF2B5EF4-FFF2-40B4-BE49-F238E27FC236}">
              <a16:creationId xmlns:a16="http://schemas.microsoft.com/office/drawing/2014/main" id="{C144E3E6-1C61-420A-A563-9136340AD85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93" name="Text Box 27">
          <a:extLst>
            <a:ext uri="{FF2B5EF4-FFF2-40B4-BE49-F238E27FC236}">
              <a16:creationId xmlns:a16="http://schemas.microsoft.com/office/drawing/2014/main" id="{E461431B-4F19-4D12-850E-71A702977AD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94" name="Text Box 27">
          <a:extLst>
            <a:ext uri="{FF2B5EF4-FFF2-40B4-BE49-F238E27FC236}">
              <a16:creationId xmlns:a16="http://schemas.microsoft.com/office/drawing/2014/main" id="{FF0ADBBD-A36F-4051-B89D-E3D504BAA45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95" name="Text Box 27">
          <a:extLst>
            <a:ext uri="{FF2B5EF4-FFF2-40B4-BE49-F238E27FC236}">
              <a16:creationId xmlns:a16="http://schemas.microsoft.com/office/drawing/2014/main" id="{CE936193-1814-470C-9D1E-5AE71526054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96" name="Text Box 27">
          <a:extLst>
            <a:ext uri="{FF2B5EF4-FFF2-40B4-BE49-F238E27FC236}">
              <a16:creationId xmlns:a16="http://schemas.microsoft.com/office/drawing/2014/main" id="{0C659489-8C02-4566-86E5-545AD8A3E2A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97" name="Text Box 27">
          <a:extLst>
            <a:ext uri="{FF2B5EF4-FFF2-40B4-BE49-F238E27FC236}">
              <a16:creationId xmlns:a16="http://schemas.microsoft.com/office/drawing/2014/main" id="{73254739-422C-4E9D-94BB-4E64FAA98AB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598" name="Text Box 27">
          <a:extLst>
            <a:ext uri="{FF2B5EF4-FFF2-40B4-BE49-F238E27FC236}">
              <a16:creationId xmlns:a16="http://schemas.microsoft.com/office/drawing/2014/main" id="{168C9941-19E1-4FC3-9A44-13E7807E56A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99" name="Text Box 27">
          <a:extLst>
            <a:ext uri="{FF2B5EF4-FFF2-40B4-BE49-F238E27FC236}">
              <a16:creationId xmlns:a16="http://schemas.microsoft.com/office/drawing/2014/main" id="{8E3B8C6F-A9BC-4F5D-827F-7EB0249FB2E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00" name="Text Box 27">
          <a:extLst>
            <a:ext uri="{FF2B5EF4-FFF2-40B4-BE49-F238E27FC236}">
              <a16:creationId xmlns:a16="http://schemas.microsoft.com/office/drawing/2014/main" id="{318ACC06-F632-48EF-8C3B-449D78C7240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01" name="Text Box 27">
          <a:extLst>
            <a:ext uri="{FF2B5EF4-FFF2-40B4-BE49-F238E27FC236}">
              <a16:creationId xmlns:a16="http://schemas.microsoft.com/office/drawing/2014/main" id="{EE1E7D58-306A-4928-A426-7EC172FE7B3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02" name="Text Box 27">
          <a:extLst>
            <a:ext uri="{FF2B5EF4-FFF2-40B4-BE49-F238E27FC236}">
              <a16:creationId xmlns:a16="http://schemas.microsoft.com/office/drawing/2014/main" id="{ABF74CA2-E738-490D-A9F7-14CD342AD8E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03" name="Text Box 27">
          <a:extLst>
            <a:ext uri="{FF2B5EF4-FFF2-40B4-BE49-F238E27FC236}">
              <a16:creationId xmlns:a16="http://schemas.microsoft.com/office/drawing/2014/main" id="{31F16DBF-A471-4E07-8936-93FB7FD5F49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04" name="Text Box 27">
          <a:extLst>
            <a:ext uri="{FF2B5EF4-FFF2-40B4-BE49-F238E27FC236}">
              <a16:creationId xmlns:a16="http://schemas.microsoft.com/office/drawing/2014/main" id="{82F5DD0C-4B9C-4CDF-A036-1F07FBEA2F9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05" name="Text Box 27">
          <a:extLst>
            <a:ext uri="{FF2B5EF4-FFF2-40B4-BE49-F238E27FC236}">
              <a16:creationId xmlns:a16="http://schemas.microsoft.com/office/drawing/2014/main" id="{36CEA1D5-5F0E-453B-ABD7-6B3EDFBE849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06" name="Text Box 27">
          <a:extLst>
            <a:ext uri="{FF2B5EF4-FFF2-40B4-BE49-F238E27FC236}">
              <a16:creationId xmlns:a16="http://schemas.microsoft.com/office/drawing/2014/main" id="{EFE1D971-ADA4-40D4-9C40-7E6F83D30CB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07" name="Text Box 27">
          <a:extLst>
            <a:ext uri="{FF2B5EF4-FFF2-40B4-BE49-F238E27FC236}">
              <a16:creationId xmlns:a16="http://schemas.microsoft.com/office/drawing/2014/main" id="{93191638-F295-4A05-B8E4-9E57A43D97A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08" name="Text Box 27">
          <a:extLst>
            <a:ext uri="{FF2B5EF4-FFF2-40B4-BE49-F238E27FC236}">
              <a16:creationId xmlns:a16="http://schemas.microsoft.com/office/drawing/2014/main" id="{57873462-35E7-4475-A89D-AF48D81AF345}"/>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09" name="Text Box 27">
          <a:extLst>
            <a:ext uri="{FF2B5EF4-FFF2-40B4-BE49-F238E27FC236}">
              <a16:creationId xmlns:a16="http://schemas.microsoft.com/office/drawing/2014/main" id="{4C4045E3-3599-4ED0-9ACE-F4EA3B9F09C9}"/>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10" name="Text Box 27">
          <a:extLst>
            <a:ext uri="{FF2B5EF4-FFF2-40B4-BE49-F238E27FC236}">
              <a16:creationId xmlns:a16="http://schemas.microsoft.com/office/drawing/2014/main" id="{DEC0917E-AEF6-4EFA-A762-EB2F8354F1C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11" name="Text Box 27">
          <a:extLst>
            <a:ext uri="{FF2B5EF4-FFF2-40B4-BE49-F238E27FC236}">
              <a16:creationId xmlns:a16="http://schemas.microsoft.com/office/drawing/2014/main" id="{5CDCB3C1-4D18-4D71-9B09-A76EAA59BE22}"/>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12" name="Text Box 27">
          <a:extLst>
            <a:ext uri="{FF2B5EF4-FFF2-40B4-BE49-F238E27FC236}">
              <a16:creationId xmlns:a16="http://schemas.microsoft.com/office/drawing/2014/main" id="{401EC484-8A1F-4FAC-86D8-9ADB6778D05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13" name="Text Box 27">
          <a:extLst>
            <a:ext uri="{FF2B5EF4-FFF2-40B4-BE49-F238E27FC236}">
              <a16:creationId xmlns:a16="http://schemas.microsoft.com/office/drawing/2014/main" id="{E280325E-7CFB-4773-BA31-3B405123F17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14" name="Text Box 27">
          <a:extLst>
            <a:ext uri="{FF2B5EF4-FFF2-40B4-BE49-F238E27FC236}">
              <a16:creationId xmlns:a16="http://schemas.microsoft.com/office/drawing/2014/main" id="{B0308ADB-F8C5-49B3-8821-4D92F5C5FBF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15" name="Text Box 27">
          <a:extLst>
            <a:ext uri="{FF2B5EF4-FFF2-40B4-BE49-F238E27FC236}">
              <a16:creationId xmlns:a16="http://schemas.microsoft.com/office/drawing/2014/main" id="{F3B5A877-7596-4DBF-98A4-1FB35F76EF9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16" name="Text Box 27">
          <a:extLst>
            <a:ext uri="{FF2B5EF4-FFF2-40B4-BE49-F238E27FC236}">
              <a16:creationId xmlns:a16="http://schemas.microsoft.com/office/drawing/2014/main" id="{8E9C405A-7C1F-43E9-BE3B-979F6268A04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17" name="Text Box 27">
          <a:extLst>
            <a:ext uri="{FF2B5EF4-FFF2-40B4-BE49-F238E27FC236}">
              <a16:creationId xmlns:a16="http://schemas.microsoft.com/office/drawing/2014/main" id="{A743AEA2-CF28-4563-8FD5-BB9201EFEE4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18" name="Text Box 27">
          <a:extLst>
            <a:ext uri="{FF2B5EF4-FFF2-40B4-BE49-F238E27FC236}">
              <a16:creationId xmlns:a16="http://schemas.microsoft.com/office/drawing/2014/main" id="{892D4C8B-46CD-406B-848A-958980F46AB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19" name="Text Box 27">
          <a:extLst>
            <a:ext uri="{FF2B5EF4-FFF2-40B4-BE49-F238E27FC236}">
              <a16:creationId xmlns:a16="http://schemas.microsoft.com/office/drawing/2014/main" id="{B35478E7-6952-4F24-8876-47B8FFD4940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20" name="Text Box 27">
          <a:extLst>
            <a:ext uri="{FF2B5EF4-FFF2-40B4-BE49-F238E27FC236}">
              <a16:creationId xmlns:a16="http://schemas.microsoft.com/office/drawing/2014/main" id="{1064BA26-7BDD-4F09-AA4C-EFD55EA95A2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21" name="Text Box 27">
          <a:extLst>
            <a:ext uri="{FF2B5EF4-FFF2-40B4-BE49-F238E27FC236}">
              <a16:creationId xmlns:a16="http://schemas.microsoft.com/office/drawing/2014/main" id="{D6B5F599-99BD-4FBA-934B-740CE46F73B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22" name="Text Box 27">
          <a:extLst>
            <a:ext uri="{FF2B5EF4-FFF2-40B4-BE49-F238E27FC236}">
              <a16:creationId xmlns:a16="http://schemas.microsoft.com/office/drawing/2014/main" id="{D873DB22-1956-44C2-BE7B-A592C9C99CD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23" name="Text Box 27">
          <a:extLst>
            <a:ext uri="{FF2B5EF4-FFF2-40B4-BE49-F238E27FC236}">
              <a16:creationId xmlns:a16="http://schemas.microsoft.com/office/drawing/2014/main" id="{989A01CD-0C37-48B2-95E2-6B1CB8B6350E}"/>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24" name="Text Box 27">
          <a:extLst>
            <a:ext uri="{FF2B5EF4-FFF2-40B4-BE49-F238E27FC236}">
              <a16:creationId xmlns:a16="http://schemas.microsoft.com/office/drawing/2014/main" id="{65F01A17-7142-430D-9013-00605ECA1AF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25" name="Text Box 27">
          <a:extLst>
            <a:ext uri="{FF2B5EF4-FFF2-40B4-BE49-F238E27FC236}">
              <a16:creationId xmlns:a16="http://schemas.microsoft.com/office/drawing/2014/main" id="{44A2B0FA-630B-44D9-AB2F-A3699ADDF76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26" name="Text Box 27">
          <a:extLst>
            <a:ext uri="{FF2B5EF4-FFF2-40B4-BE49-F238E27FC236}">
              <a16:creationId xmlns:a16="http://schemas.microsoft.com/office/drawing/2014/main" id="{CEE693E7-F21E-4773-851E-2A4633DE1EE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627" name="Text Box 27">
          <a:extLst>
            <a:ext uri="{FF2B5EF4-FFF2-40B4-BE49-F238E27FC236}">
              <a16:creationId xmlns:a16="http://schemas.microsoft.com/office/drawing/2014/main" id="{2E2C27B8-CD74-4E7B-825A-AA66A9E3E48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628" name="Text Box 27">
          <a:extLst>
            <a:ext uri="{FF2B5EF4-FFF2-40B4-BE49-F238E27FC236}">
              <a16:creationId xmlns:a16="http://schemas.microsoft.com/office/drawing/2014/main" id="{C130C46A-2C00-46A6-8083-1D3F0E977F6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149224</xdr:colOff>
      <xdr:row>1</xdr:row>
      <xdr:rowOff>156510</xdr:rowOff>
    </xdr:from>
    <xdr:to>
      <xdr:col>1</xdr:col>
      <xdr:colOff>0</xdr:colOff>
      <xdr:row>1</xdr:row>
      <xdr:rowOff>619126</xdr:rowOff>
    </xdr:to>
    <xdr:pic>
      <xdr:nvPicPr>
        <xdr:cNvPr id="2" name="Picture 1" descr="CSIA.jpg">
          <a:extLst>
            <a:ext uri="{FF2B5EF4-FFF2-40B4-BE49-F238E27FC236}">
              <a16:creationId xmlns:a16="http://schemas.microsoft.com/office/drawing/2014/main" id="{F4864B3C-F0DD-4AF5-9E3A-0F00F0FD503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9224" y="347010"/>
          <a:ext cx="1212851" cy="462616"/>
        </a:xfrm>
        <a:prstGeom prst="rect">
          <a:avLst/>
        </a:prstGeom>
        <a:noFill/>
        <a:ln w="9525">
          <a:noFill/>
          <a:miter lim="800000"/>
          <a:headEnd/>
          <a:tailEnd/>
        </a:ln>
      </xdr:spPr>
    </xdr:pic>
    <xdr:clientData/>
  </xdr:twoCellAnchor>
  <xdr:twoCellAnchor editAs="oneCell">
    <xdr:from>
      <xdr:col>7</xdr:col>
      <xdr:colOff>238124</xdr:colOff>
      <xdr:row>1</xdr:row>
      <xdr:rowOff>133350</xdr:rowOff>
    </xdr:from>
    <xdr:to>
      <xdr:col>8</xdr:col>
      <xdr:colOff>517735</xdr:colOff>
      <xdr:row>1</xdr:row>
      <xdr:rowOff>778698</xdr:rowOff>
    </xdr:to>
    <xdr:pic>
      <xdr:nvPicPr>
        <xdr:cNvPr id="3" name="Picture 2">
          <a:extLst>
            <a:ext uri="{FF2B5EF4-FFF2-40B4-BE49-F238E27FC236}">
              <a16:creationId xmlns:a16="http://schemas.microsoft.com/office/drawing/2014/main" id="{F1F66162-798C-4690-A63F-7FA1C6B8EE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5924" y="323850"/>
          <a:ext cx="981075" cy="641538"/>
        </a:xfrm>
        <a:prstGeom prst="rect">
          <a:avLst/>
        </a:prstGeom>
      </xdr:spPr>
    </xdr:pic>
    <xdr:clientData/>
  </xdr:twoCellAnchor>
  <xdr:oneCellAnchor>
    <xdr:from>
      <xdr:col>1</xdr:col>
      <xdr:colOff>1988820</xdr:colOff>
      <xdr:row>379</xdr:row>
      <xdr:rowOff>0</xdr:rowOff>
    </xdr:from>
    <xdr:ext cx="76200" cy="216050"/>
    <xdr:sp macro="" textlink="">
      <xdr:nvSpPr>
        <xdr:cNvPr id="6" name="Text Box 27">
          <a:extLst>
            <a:ext uri="{FF2B5EF4-FFF2-40B4-BE49-F238E27FC236}">
              <a16:creationId xmlns:a16="http://schemas.microsoft.com/office/drawing/2014/main" id="{FC2E1B94-F71D-46A9-B236-8C5A84FFBDE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 name="Text Box 27">
          <a:extLst>
            <a:ext uri="{FF2B5EF4-FFF2-40B4-BE49-F238E27FC236}">
              <a16:creationId xmlns:a16="http://schemas.microsoft.com/office/drawing/2014/main" id="{64D01E2F-A541-42C8-B5D3-D66EADF830A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 name="Text Box 27">
          <a:extLst>
            <a:ext uri="{FF2B5EF4-FFF2-40B4-BE49-F238E27FC236}">
              <a16:creationId xmlns:a16="http://schemas.microsoft.com/office/drawing/2014/main" id="{E9866C3D-D995-42AC-A126-92356200838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9" name="Text Box 27">
          <a:extLst>
            <a:ext uri="{FF2B5EF4-FFF2-40B4-BE49-F238E27FC236}">
              <a16:creationId xmlns:a16="http://schemas.microsoft.com/office/drawing/2014/main" id="{BDADD8FE-4BD6-4E68-B815-3CC5A08DBCB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0" name="Text Box 27">
          <a:extLst>
            <a:ext uri="{FF2B5EF4-FFF2-40B4-BE49-F238E27FC236}">
              <a16:creationId xmlns:a16="http://schemas.microsoft.com/office/drawing/2014/main" id="{E16C0CEE-EB57-4AB8-BD81-9200A90E2A3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 name="Text Box 27">
          <a:extLst>
            <a:ext uri="{FF2B5EF4-FFF2-40B4-BE49-F238E27FC236}">
              <a16:creationId xmlns:a16="http://schemas.microsoft.com/office/drawing/2014/main" id="{E5C48F60-E574-4FA9-B0E8-A1E75BA011C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2" name="Text Box 27">
          <a:extLst>
            <a:ext uri="{FF2B5EF4-FFF2-40B4-BE49-F238E27FC236}">
              <a16:creationId xmlns:a16="http://schemas.microsoft.com/office/drawing/2014/main" id="{00A55B06-1138-4BD4-8A17-0B5E51DCF769}"/>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 name="Text Box 27">
          <a:extLst>
            <a:ext uri="{FF2B5EF4-FFF2-40B4-BE49-F238E27FC236}">
              <a16:creationId xmlns:a16="http://schemas.microsoft.com/office/drawing/2014/main" id="{A832F212-DE8C-4E43-832B-0F3772EB125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4" name="Text Box 27">
          <a:extLst>
            <a:ext uri="{FF2B5EF4-FFF2-40B4-BE49-F238E27FC236}">
              <a16:creationId xmlns:a16="http://schemas.microsoft.com/office/drawing/2014/main" id="{83EA7FCA-5747-42E1-8875-F574890F9E72}"/>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 name="Text Box 27">
          <a:extLst>
            <a:ext uri="{FF2B5EF4-FFF2-40B4-BE49-F238E27FC236}">
              <a16:creationId xmlns:a16="http://schemas.microsoft.com/office/drawing/2014/main" id="{B2C617D7-4BC2-4E84-8873-28AD1845E38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6" name="Text Box 27">
          <a:extLst>
            <a:ext uri="{FF2B5EF4-FFF2-40B4-BE49-F238E27FC236}">
              <a16:creationId xmlns:a16="http://schemas.microsoft.com/office/drawing/2014/main" id="{FDB305C7-06EC-49DA-B3D6-945CFCB5FD6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7" name="Text Box 27">
          <a:extLst>
            <a:ext uri="{FF2B5EF4-FFF2-40B4-BE49-F238E27FC236}">
              <a16:creationId xmlns:a16="http://schemas.microsoft.com/office/drawing/2014/main" id="{214C3B72-BEA5-49CE-8446-AADA43EBE8E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8" name="Text Box 27">
          <a:extLst>
            <a:ext uri="{FF2B5EF4-FFF2-40B4-BE49-F238E27FC236}">
              <a16:creationId xmlns:a16="http://schemas.microsoft.com/office/drawing/2014/main" id="{FD33B18E-875C-48AA-B73B-539720243CD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9" name="Text Box 27">
          <a:extLst>
            <a:ext uri="{FF2B5EF4-FFF2-40B4-BE49-F238E27FC236}">
              <a16:creationId xmlns:a16="http://schemas.microsoft.com/office/drawing/2014/main" id="{E6EE5573-F2F2-4DA4-8469-5A034CEEF83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0" name="Text Box 27">
          <a:extLst>
            <a:ext uri="{FF2B5EF4-FFF2-40B4-BE49-F238E27FC236}">
              <a16:creationId xmlns:a16="http://schemas.microsoft.com/office/drawing/2014/main" id="{7EC2C5BE-157E-406C-8A4A-DA93364A57A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1" name="Text Box 27">
          <a:extLst>
            <a:ext uri="{FF2B5EF4-FFF2-40B4-BE49-F238E27FC236}">
              <a16:creationId xmlns:a16="http://schemas.microsoft.com/office/drawing/2014/main" id="{40B6B9FB-48DB-48E8-95C4-68A3B0A486C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2" name="Text Box 27">
          <a:extLst>
            <a:ext uri="{FF2B5EF4-FFF2-40B4-BE49-F238E27FC236}">
              <a16:creationId xmlns:a16="http://schemas.microsoft.com/office/drawing/2014/main" id="{B87681B4-1814-4963-A24B-FA0E204F778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23" name="Text Box 27">
          <a:extLst>
            <a:ext uri="{FF2B5EF4-FFF2-40B4-BE49-F238E27FC236}">
              <a16:creationId xmlns:a16="http://schemas.microsoft.com/office/drawing/2014/main" id="{E4CE9868-1398-416C-9AB5-0FBDB6118CD1}"/>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4" name="Text Box 27">
          <a:extLst>
            <a:ext uri="{FF2B5EF4-FFF2-40B4-BE49-F238E27FC236}">
              <a16:creationId xmlns:a16="http://schemas.microsoft.com/office/drawing/2014/main" id="{6469B675-D279-47D7-B02D-6DE9242BBF4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5" name="Text Box 27">
          <a:extLst>
            <a:ext uri="{FF2B5EF4-FFF2-40B4-BE49-F238E27FC236}">
              <a16:creationId xmlns:a16="http://schemas.microsoft.com/office/drawing/2014/main" id="{0A99CB7B-47C6-4DEB-92E9-957578D89D3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6" name="Text Box 27">
          <a:extLst>
            <a:ext uri="{FF2B5EF4-FFF2-40B4-BE49-F238E27FC236}">
              <a16:creationId xmlns:a16="http://schemas.microsoft.com/office/drawing/2014/main" id="{A58DFEB6-B986-4144-A4E5-6C8A0D6BE5B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7" name="Text Box 27">
          <a:extLst>
            <a:ext uri="{FF2B5EF4-FFF2-40B4-BE49-F238E27FC236}">
              <a16:creationId xmlns:a16="http://schemas.microsoft.com/office/drawing/2014/main" id="{E0FBE0C4-E0E3-412B-B0CE-745371B5C7A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8" name="Text Box 27">
          <a:extLst>
            <a:ext uri="{FF2B5EF4-FFF2-40B4-BE49-F238E27FC236}">
              <a16:creationId xmlns:a16="http://schemas.microsoft.com/office/drawing/2014/main" id="{FA052C87-B4BE-4E14-B632-461777ABAD0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9" name="Text Box 27">
          <a:extLst>
            <a:ext uri="{FF2B5EF4-FFF2-40B4-BE49-F238E27FC236}">
              <a16:creationId xmlns:a16="http://schemas.microsoft.com/office/drawing/2014/main" id="{9DCDFC8E-9589-41E9-8F02-6E750492B33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30" name="Text Box 27">
          <a:extLst>
            <a:ext uri="{FF2B5EF4-FFF2-40B4-BE49-F238E27FC236}">
              <a16:creationId xmlns:a16="http://schemas.microsoft.com/office/drawing/2014/main" id="{52671D1F-492C-49BD-8166-DEE14E243893}"/>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31" name="Text Box 27">
          <a:extLst>
            <a:ext uri="{FF2B5EF4-FFF2-40B4-BE49-F238E27FC236}">
              <a16:creationId xmlns:a16="http://schemas.microsoft.com/office/drawing/2014/main" id="{AA3496F6-AB92-42DA-8807-B351187793A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32" name="Text Box 27">
          <a:extLst>
            <a:ext uri="{FF2B5EF4-FFF2-40B4-BE49-F238E27FC236}">
              <a16:creationId xmlns:a16="http://schemas.microsoft.com/office/drawing/2014/main" id="{91E86C92-5C7C-4529-A236-CDEB2ADBE3B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33" name="Text Box 27">
          <a:extLst>
            <a:ext uri="{FF2B5EF4-FFF2-40B4-BE49-F238E27FC236}">
              <a16:creationId xmlns:a16="http://schemas.microsoft.com/office/drawing/2014/main" id="{A7CE3BEE-E264-4298-ADA3-C2E200BB560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34" name="Text Box 27">
          <a:extLst>
            <a:ext uri="{FF2B5EF4-FFF2-40B4-BE49-F238E27FC236}">
              <a16:creationId xmlns:a16="http://schemas.microsoft.com/office/drawing/2014/main" id="{50847A54-E9F2-4442-8544-B88E6FAF6023}"/>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35" name="Text Box 27">
          <a:extLst>
            <a:ext uri="{FF2B5EF4-FFF2-40B4-BE49-F238E27FC236}">
              <a16:creationId xmlns:a16="http://schemas.microsoft.com/office/drawing/2014/main" id="{BA7335A5-A08F-4415-8245-B3586106E82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36" name="Text Box 27">
          <a:extLst>
            <a:ext uri="{FF2B5EF4-FFF2-40B4-BE49-F238E27FC236}">
              <a16:creationId xmlns:a16="http://schemas.microsoft.com/office/drawing/2014/main" id="{E51B954D-59A3-40D6-A79E-CB719EDDC69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7" name="Text Box 27">
          <a:extLst>
            <a:ext uri="{FF2B5EF4-FFF2-40B4-BE49-F238E27FC236}">
              <a16:creationId xmlns:a16="http://schemas.microsoft.com/office/drawing/2014/main" id="{64A43BFE-1444-4461-B8FE-5CE0506381C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8" name="Text Box 27">
          <a:extLst>
            <a:ext uri="{FF2B5EF4-FFF2-40B4-BE49-F238E27FC236}">
              <a16:creationId xmlns:a16="http://schemas.microsoft.com/office/drawing/2014/main" id="{F398144D-7CF7-438E-A0E9-AA2D5DB8285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9" name="Text Box 27">
          <a:extLst>
            <a:ext uri="{FF2B5EF4-FFF2-40B4-BE49-F238E27FC236}">
              <a16:creationId xmlns:a16="http://schemas.microsoft.com/office/drawing/2014/main" id="{83CB012D-75CB-4147-BA6D-A33DA3201DC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0" name="Text Box 27">
          <a:extLst>
            <a:ext uri="{FF2B5EF4-FFF2-40B4-BE49-F238E27FC236}">
              <a16:creationId xmlns:a16="http://schemas.microsoft.com/office/drawing/2014/main" id="{EFF599DA-44FE-4EB1-BBCA-7E21CC0624E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1" name="Text Box 27">
          <a:extLst>
            <a:ext uri="{FF2B5EF4-FFF2-40B4-BE49-F238E27FC236}">
              <a16:creationId xmlns:a16="http://schemas.microsoft.com/office/drawing/2014/main" id="{AC8B1E95-EBD5-47D8-8FDF-23859CA9249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2" name="Text Box 27">
          <a:extLst>
            <a:ext uri="{FF2B5EF4-FFF2-40B4-BE49-F238E27FC236}">
              <a16:creationId xmlns:a16="http://schemas.microsoft.com/office/drawing/2014/main" id="{2F4042A7-C3AF-4768-A59B-64DBC8E40A3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3" name="Text Box 27">
          <a:extLst>
            <a:ext uri="{FF2B5EF4-FFF2-40B4-BE49-F238E27FC236}">
              <a16:creationId xmlns:a16="http://schemas.microsoft.com/office/drawing/2014/main" id="{14D8756F-70A3-450C-8DF7-1BFEFE67233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4" name="Text Box 27">
          <a:extLst>
            <a:ext uri="{FF2B5EF4-FFF2-40B4-BE49-F238E27FC236}">
              <a16:creationId xmlns:a16="http://schemas.microsoft.com/office/drawing/2014/main" id="{076C7F25-C57C-4174-A4C1-0E5D47FC982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45" name="Text Box 27">
          <a:extLst>
            <a:ext uri="{FF2B5EF4-FFF2-40B4-BE49-F238E27FC236}">
              <a16:creationId xmlns:a16="http://schemas.microsoft.com/office/drawing/2014/main" id="{29D31EA3-F6A5-4E1D-A0FF-4B3144DC713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46" name="Text Box 27">
          <a:extLst>
            <a:ext uri="{FF2B5EF4-FFF2-40B4-BE49-F238E27FC236}">
              <a16:creationId xmlns:a16="http://schemas.microsoft.com/office/drawing/2014/main" id="{341A44AF-62DF-49F4-A725-FEB70D2CB83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7" name="Text Box 27">
          <a:extLst>
            <a:ext uri="{FF2B5EF4-FFF2-40B4-BE49-F238E27FC236}">
              <a16:creationId xmlns:a16="http://schemas.microsoft.com/office/drawing/2014/main" id="{9EA63535-D298-4B51-A2E8-E411B1C3507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8" name="Text Box 27">
          <a:extLst>
            <a:ext uri="{FF2B5EF4-FFF2-40B4-BE49-F238E27FC236}">
              <a16:creationId xmlns:a16="http://schemas.microsoft.com/office/drawing/2014/main" id="{84BC3782-28AD-4C62-B176-FBFC44406B0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9" name="Text Box 27">
          <a:extLst>
            <a:ext uri="{FF2B5EF4-FFF2-40B4-BE49-F238E27FC236}">
              <a16:creationId xmlns:a16="http://schemas.microsoft.com/office/drawing/2014/main" id="{7B629364-226D-4386-B280-CF6E850761E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0" name="Text Box 27">
          <a:extLst>
            <a:ext uri="{FF2B5EF4-FFF2-40B4-BE49-F238E27FC236}">
              <a16:creationId xmlns:a16="http://schemas.microsoft.com/office/drawing/2014/main" id="{DB6F38C0-7D73-48D7-840E-402F6F78856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51" name="Text Box 27">
          <a:extLst>
            <a:ext uri="{FF2B5EF4-FFF2-40B4-BE49-F238E27FC236}">
              <a16:creationId xmlns:a16="http://schemas.microsoft.com/office/drawing/2014/main" id="{CFDB86A4-B816-44BA-AAE3-C4ACE192427F}"/>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2" name="Text Box 27">
          <a:extLst>
            <a:ext uri="{FF2B5EF4-FFF2-40B4-BE49-F238E27FC236}">
              <a16:creationId xmlns:a16="http://schemas.microsoft.com/office/drawing/2014/main" id="{DD2F1EBF-50B0-4FCB-8C4C-95C5FEC26D0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53" name="Text Box 27">
          <a:extLst>
            <a:ext uri="{FF2B5EF4-FFF2-40B4-BE49-F238E27FC236}">
              <a16:creationId xmlns:a16="http://schemas.microsoft.com/office/drawing/2014/main" id="{82D82AAC-E874-4565-9B53-5FB29F0AECF6}"/>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4" name="Text Box 27">
          <a:extLst>
            <a:ext uri="{FF2B5EF4-FFF2-40B4-BE49-F238E27FC236}">
              <a16:creationId xmlns:a16="http://schemas.microsoft.com/office/drawing/2014/main" id="{05A052F1-CFB4-45AC-BAB0-C728D1AB199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5" name="Text Box 27">
          <a:extLst>
            <a:ext uri="{FF2B5EF4-FFF2-40B4-BE49-F238E27FC236}">
              <a16:creationId xmlns:a16="http://schemas.microsoft.com/office/drawing/2014/main" id="{30EE30E8-C30D-474C-B5AF-3446AF17CEF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6" name="Text Box 27">
          <a:extLst>
            <a:ext uri="{FF2B5EF4-FFF2-40B4-BE49-F238E27FC236}">
              <a16:creationId xmlns:a16="http://schemas.microsoft.com/office/drawing/2014/main" id="{C5024851-55AB-4D3F-91F5-F34A994A9A3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7" name="Text Box 27">
          <a:extLst>
            <a:ext uri="{FF2B5EF4-FFF2-40B4-BE49-F238E27FC236}">
              <a16:creationId xmlns:a16="http://schemas.microsoft.com/office/drawing/2014/main" id="{85EDD4CF-29C6-45BD-83C5-0D087D84EA1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8" name="Text Box 27">
          <a:extLst>
            <a:ext uri="{FF2B5EF4-FFF2-40B4-BE49-F238E27FC236}">
              <a16:creationId xmlns:a16="http://schemas.microsoft.com/office/drawing/2014/main" id="{7F257DEE-63A4-4057-A2D2-F1DD6B50F67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9" name="Text Box 27">
          <a:extLst>
            <a:ext uri="{FF2B5EF4-FFF2-40B4-BE49-F238E27FC236}">
              <a16:creationId xmlns:a16="http://schemas.microsoft.com/office/drawing/2014/main" id="{C69489C7-E1C2-4D5E-8049-F25BE70D549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0" name="Text Box 27">
          <a:extLst>
            <a:ext uri="{FF2B5EF4-FFF2-40B4-BE49-F238E27FC236}">
              <a16:creationId xmlns:a16="http://schemas.microsoft.com/office/drawing/2014/main" id="{43324ED3-7EBD-4709-A5CD-ADD1BB77B07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1" name="Text Box 27">
          <a:extLst>
            <a:ext uri="{FF2B5EF4-FFF2-40B4-BE49-F238E27FC236}">
              <a16:creationId xmlns:a16="http://schemas.microsoft.com/office/drawing/2014/main" id="{3865B228-6187-44F0-92AC-6FA934281AA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62" name="Text Box 27">
          <a:extLst>
            <a:ext uri="{FF2B5EF4-FFF2-40B4-BE49-F238E27FC236}">
              <a16:creationId xmlns:a16="http://schemas.microsoft.com/office/drawing/2014/main" id="{69F9F8D0-3F12-427B-88AB-0E1F7049AD22}"/>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3" name="Text Box 27">
          <a:extLst>
            <a:ext uri="{FF2B5EF4-FFF2-40B4-BE49-F238E27FC236}">
              <a16:creationId xmlns:a16="http://schemas.microsoft.com/office/drawing/2014/main" id="{4E72D955-45AC-4355-AEC9-A33903AA5B4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4" name="Text Box 27">
          <a:extLst>
            <a:ext uri="{FF2B5EF4-FFF2-40B4-BE49-F238E27FC236}">
              <a16:creationId xmlns:a16="http://schemas.microsoft.com/office/drawing/2014/main" id="{369C59EB-3BFB-4647-AA71-B7CA68EB194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5" name="Text Box 27">
          <a:extLst>
            <a:ext uri="{FF2B5EF4-FFF2-40B4-BE49-F238E27FC236}">
              <a16:creationId xmlns:a16="http://schemas.microsoft.com/office/drawing/2014/main" id="{59E725B3-B2D0-43A3-A194-D91641A3E4F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6" name="Text Box 27">
          <a:extLst>
            <a:ext uri="{FF2B5EF4-FFF2-40B4-BE49-F238E27FC236}">
              <a16:creationId xmlns:a16="http://schemas.microsoft.com/office/drawing/2014/main" id="{41CED689-BFCF-4100-9A0C-F7476AD5C7D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7" name="Text Box 27">
          <a:extLst>
            <a:ext uri="{FF2B5EF4-FFF2-40B4-BE49-F238E27FC236}">
              <a16:creationId xmlns:a16="http://schemas.microsoft.com/office/drawing/2014/main" id="{76F4C483-E82D-42A8-A44A-08B12A54354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8" name="Text Box 27">
          <a:extLst>
            <a:ext uri="{FF2B5EF4-FFF2-40B4-BE49-F238E27FC236}">
              <a16:creationId xmlns:a16="http://schemas.microsoft.com/office/drawing/2014/main" id="{24FD7E47-D7CF-456D-ADF7-B16A465DBA2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69" name="Text Box 27">
          <a:extLst>
            <a:ext uri="{FF2B5EF4-FFF2-40B4-BE49-F238E27FC236}">
              <a16:creationId xmlns:a16="http://schemas.microsoft.com/office/drawing/2014/main" id="{A6AEF913-BEAD-41A9-A29A-9C41968912A9}"/>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70" name="Text Box 27">
          <a:extLst>
            <a:ext uri="{FF2B5EF4-FFF2-40B4-BE49-F238E27FC236}">
              <a16:creationId xmlns:a16="http://schemas.microsoft.com/office/drawing/2014/main" id="{A51CEDB3-62F5-4F53-86A1-7ECEA8355ED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71" name="Text Box 27">
          <a:extLst>
            <a:ext uri="{FF2B5EF4-FFF2-40B4-BE49-F238E27FC236}">
              <a16:creationId xmlns:a16="http://schemas.microsoft.com/office/drawing/2014/main" id="{0A95476C-573F-4883-831B-8C40DCA5C1D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2" name="Text Box 27">
          <a:extLst>
            <a:ext uri="{FF2B5EF4-FFF2-40B4-BE49-F238E27FC236}">
              <a16:creationId xmlns:a16="http://schemas.microsoft.com/office/drawing/2014/main" id="{2B231ECF-6331-41DB-86F5-AF92471CC2B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3" name="Text Box 27">
          <a:extLst>
            <a:ext uri="{FF2B5EF4-FFF2-40B4-BE49-F238E27FC236}">
              <a16:creationId xmlns:a16="http://schemas.microsoft.com/office/drawing/2014/main" id="{528F29BB-1AF9-4AD3-ACC0-D0A332B7230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4" name="Text Box 27">
          <a:extLst>
            <a:ext uri="{FF2B5EF4-FFF2-40B4-BE49-F238E27FC236}">
              <a16:creationId xmlns:a16="http://schemas.microsoft.com/office/drawing/2014/main" id="{2BC1895F-5CFA-425A-AE26-71465155B7F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5" name="Text Box 27">
          <a:extLst>
            <a:ext uri="{FF2B5EF4-FFF2-40B4-BE49-F238E27FC236}">
              <a16:creationId xmlns:a16="http://schemas.microsoft.com/office/drawing/2014/main" id="{43184CBC-B3C8-46DB-868B-729DAE70743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6" name="Text Box 27">
          <a:extLst>
            <a:ext uri="{FF2B5EF4-FFF2-40B4-BE49-F238E27FC236}">
              <a16:creationId xmlns:a16="http://schemas.microsoft.com/office/drawing/2014/main" id="{665B47B0-5DDA-4A8C-817A-A86569745CE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7" name="Text Box 27">
          <a:extLst>
            <a:ext uri="{FF2B5EF4-FFF2-40B4-BE49-F238E27FC236}">
              <a16:creationId xmlns:a16="http://schemas.microsoft.com/office/drawing/2014/main" id="{B1989057-747E-4B72-A80D-0435251249F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8" name="Text Box 27">
          <a:extLst>
            <a:ext uri="{FF2B5EF4-FFF2-40B4-BE49-F238E27FC236}">
              <a16:creationId xmlns:a16="http://schemas.microsoft.com/office/drawing/2014/main" id="{90BA0ABD-A7E6-4FA5-96C2-B28B548090A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9" name="Text Box 27">
          <a:extLst>
            <a:ext uri="{FF2B5EF4-FFF2-40B4-BE49-F238E27FC236}">
              <a16:creationId xmlns:a16="http://schemas.microsoft.com/office/drawing/2014/main" id="{8590108D-6855-45E9-A7A7-AE46A3B7172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0" name="Text Box 27">
          <a:extLst>
            <a:ext uri="{FF2B5EF4-FFF2-40B4-BE49-F238E27FC236}">
              <a16:creationId xmlns:a16="http://schemas.microsoft.com/office/drawing/2014/main" id="{89336489-9AA3-4A3F-9D39-997D8BA5632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1" name="Text Box 27">
          <a:extLst>
            <a:ext uri="{FF2B5EF4-FFF2-40B4-BE49-F238E27FC236}">
              <a16:creationId xmlns:a16="http://schemas.microsoft.com/office/drawing/2014/main" id="{748CE24E-2A1F-4A80-A9EA-FA870D484FA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2" name="Text Box 27">
          <a:extLst>
            <a:ext uri="{FF2B5EF4-FFF2-40B4-BE49-F238E27FC236}">
              <a16:creationId xmlns:a16="http://schemas.microsoft.com/office/drawing/2014/main" id="{F4D93070-CD81-4BCF-98F2-1704F1683C2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3" name="Text Box 27">
          <a:extLst>
            <a:ext uri="{FF2B5EF4-FFF2-40B4-BE49-F238E27FC236}">
              <a16:creationId xmlns:a16="http://schemas.microsoft.com/office/drawing/2014/main" id="{11966850-D5BE-4C2F-988D-F2411BF2160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84" name="Text Box 27">
          <a:extLst>
            <a:ext uri="{FF2B5EF4-FFF2-40B4-BE49-F238E27FC236}">
              <a16:creationId xmlns:a16="http://schemas.microsoft.com/office/drawing/2014/main" id="{CD1DA4FB-F7FC-4A2B-B517-9698FC640EB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85" name="Text Box 27">
          <a:extLst>
            <a:ext uri="{FF2B5EF4-FFF2-40B4-BE49-F238E27FC236}">
              <a16:creationId xmlns:a16="http://schemas.microsoft.com/office/drawing/2014/main" id="{570E1FD0-CCB9-41AD-8F9D-5DD74AC21F63}"/>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6" name="Text Box 27">
          <a:extLst>
            <a:ext uri="{FF2B5EF4-FFF2-40B4-BE49-F238E27FC236}">
              <a16:creationId xmlns:a16="http://schemas.microsoft.com/office/drawing/2014/main" id="{9C34C018-65F7-48DC-A6A4-BC892CFDCFF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87" name="Text Box 27">
          <a:extLst>
            <a:ext uri="{FF2B5EF4-FFF2-40B4-BE49-F238E27FC236}">
              <a16:creationId xmlns:a16="http://schemas.microsoft.com/office/drawing/2014/main" id="{E37F26F1-A56B-4AC0-9868-8EDF18909289}"/>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88" name="Text Box 27">
          <a:extLst>
            <a:ext uri="{FF2B5EF4-FFF2-40B4-BE49-F238E27FC236}">
              <a16:creationId xmlns:a16="http://schemas.microsoft.com/office/drawing/2014/main" id="{A4CBBFBE-BA27-4AF6-B9C7-EE9DBA38F8C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89" name="Text Box 27">
          <a:extLst>
            <a:ext uri="{FF2B5EF4-FFF2-40B4-BE49-F238E27FC236}">
              <a16:creationId xmlns:a16="http://schemas.microsoft.com/office/drawing/2014/main" id="{0668D792-5AD0-4805-896C-940DE9739F8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0" name="Text Box 27">
          <a:extLst>
            <a:ext uri="{FF2B5EF4-FFF2-40B4-BE49-F238E27FC236}">
              <a16:creationId xmlns:a16="http://schemas.microsoft.com/office/drawing/2014/main" id="{6DBE1156-43E7-4591-9C0B-C152299F7DE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1" name="Text Box 27">
          <a:extLst>
            <a:ext uri="{FF2B5EF4-FFF2-40B4-BE49-F238E27FC236}">
              <a16:creationId xmlns:a16="http://schemas.microsoft.com/office/drawing/2014/main" id="{D18A0410-9EBF-4784-808F-D2F3BCC1494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2" name="Text Box 27">
          <a:extLst>
            <a:ext uri="{FF2B5EF4-FFF2-40B4-BE49-F238E27FC236}">
              <a16:creationId xmlns:a16="http://schemas.microsoft.com/office/drawing/2014/main" id="{5E6C858D-374E-485C-95B9-19980EBB50D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3" name="Text Box 27">
          <a:extLst>
            <a:ext uri="{FF2B5EF4-FFF2-40B4-BE49-F238E27FC236}">
              <a16:creationId xmlns:a16="http://schemas.microsoft.com/office/drawing/2014/main" id="{57269351-0B9C-44EF-83A4-55A07B034A1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4" name="Text Box 27">
          <a:extLst>
            <a:ext uri="{FF2B5EF4-FFF2-40B4-BE49-F238E27FC236}">
              <a16:creationId xmlns:a16="http://schemas.microsoft.com/office/drawing/2014/main" id="{2D2D60AB-AE3F-41DA-BAFE-93F26C6EED1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95" name="Text Box 27">
          <a:extLst>
            <a:ext uri="{FF2B5EF4-FFF2-40B4-BE49-F238E27FC236}">
              <a16:creationId xmlns:a16="http://schemas.microsoft.com/office/drawing/2014/main" id="{205AF59A-906B-43FD-BE08-4DD44213CA4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96" name="Text Box 27">
          <a:extLst>
            <a:ext uri="{FF2B5EF4-FFF2-40B4-BE49-F238E27FC236}">
              <a16:creationId xmlns:a16="http://schemas.microsoft.com/office/drawing/2014/main" id="{7944B894-3E90-4178-A427-D7E6668DAF75}"/>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7" name="Text Box 27">
          <a:extLst>
            <a:ext uri="{FF2B5EF4-FFF2-40B4-BE49-F238E27FC236}">
              <a16:creationId xmlns:a16="http://schemas.microsoft.com/office/drawing/2014/main" id="{F6DE6B9B-44D5-4ECE-AF56-0C11588A4B8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8" name="Text Box 27">
          <a:extLst>
            <a:ext uri="{FF2B5EF4-FFF2-40B4-BE49-F238E27FC236}">
              <a16:creationId xmlns:a16="http://schemas.microsoft.com/office/drawing/2014/main" id="{68325C47-3601-4078-A2B2-6922D7D912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99" name="Text Box 27">
          <a:extLst>
            <a:ext uri="{FF2B5EF4-FFF2-40B4-BE49-F238E27FC236}">
              <a16:creationId xmlns:a16="http://schemas.microsoft.com/office/drawing/2014/main" id="{F63AEDA2-17A8-49AE-BF39-9E0FEDFB494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0" name="Text Box 27">
          <a:extLst>
            <a:ext uri="{FF2B5EF4-FFF2-40B4-BE49-F238E27FC236}">
              <a16:creationId xmlns:a16="http://schemas.microsoft.com/office/drawing/2014/main" id="{035DD77F-2132-4AF5-98F4-1904AE69C70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1" name="Text Box 27">
          <a:extLst>
            <a:ext uri="{FF2B5EF4-FFF2-40B4-BE49-F238E27FC236}">
              <a16:creationId xmlns:a16="http://schemas.microsoft.com/office/drawing/2014/main" id="{F2680D45-7E0D-45F2-82DA-EE95348FD40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02" name="Text Box 27">
          <a:extLst>
            <a:ext uri="{FF2B5EF4-FFF2-40B4-BE49-F238E27FC236}">
              <a16:creationId xmlns:a16="http://schemas.microsoft.com/office/drawing/2014/main" id="{994DC29C-A3AD-40B5-A90C-578198973E3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03" name="Text Box 27">
          <a:extLst>
            <a:ext uri="{FF2B5EF4-FFF2-40B4-BE49-F238E27FC236}">
              <a16:creationId xmlns:a16="http://schemas.microsoft.com/office/drawing/2014/main" id="{DA089598-14B6-4327-91CD-A2E0A2C6230E}"/>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04" name="Text Box 27">
          <a:extLst>
            <a:ext uri="{FF2B5EF4-FFF2-40B4-BE49-F238E27FC236}">
              <a16:creationId xmlns:a16="http://schemas.microsoft.com/office/drawing/2014/main" id="{A9CF8234-1A35-44BC-A6FA-B1897DA36A65}"/>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05" name="Text Box 27">
          <a:extLst>
            <a:ext uri="{FF2B5EF4-FFF2-40B4-BE49-F238E27FC236}">
              <a16:creationId xmlns:a16="http://schemas.microsoft.com/office/drawing/2014/main" id="{89566D78-3078-4181-9A60-96A217BA74C3}"/>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06" name="Text Box 27">
          <a:extLst>
            <a:ext uri="{FF2B5EF4-FFF2-40B4-BE49-F238E27FC236}">
              <a16:creationId xmlns:a16="http://schemas.microsoft.com/office/drawing/2014/main" id="{66E023C5-AD7E-4157-8816-11944D6BC85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07" name="Text Box 27">
          <a:extLst>
            <a:ext uri="{FF2B5EF4-FFF2-40B4-BE49-F238E27FC236}">
              <a16:creationId xmlns:a16="http://schemas.microsoft.com/office/drawing/2014/main" id="{CE3A3981-306C-45F0-B333-91E7AB895C6D}"/>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08" name="Text Box 27">
          <a:extLst>
            <a:ext uri="{FF2B5EF4-FFF2-40B4-BE49-F238E27FC236}">
              <a16:creationId xmlns:a16="http://schemas.microsoft.com/office/drawing/2014/main" id="{199EF988-EB60-4C7D-9991-9F649FF239B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09" name="Text Box 27">
          <a:extLst>
            <a:ext uri="{FF2B5EF4-FFF2-40B4-BE49-F238E27FC236}">
              <a16:creationId xmlns:a16="http://schemas.microsoft.com/office/drawing/2014/main" id="{15ABFA93-AD12-40BF-B56A-B6B5BE2C291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0" name="Text Box 27">
          <a:extLst>
            <a:ext uri="{FF2B5EF4-FFF2-40B4-BE49-F238E27FC236}">
              <a16:creationId xmlns:a16="http://schemas.microsoft.com/office/drawing/2014/main" id="{23868641-1E17-4E2E-8757-910A1394C9A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1" name="Text Box 27">
          <a:extLst>
            <a:ext uri="{FF2B5EF4-FFF2-40B4-BE49-F238E27FC236}">
              <a16:creationId xmlns:a16="http://schemas.microsoft.com/office/drawing/2014/main" id="{E76931C4-42BC-4CCC-8A6E-685C4931484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2" name="Text Box 27">
          <a:extLst>
            <a:ext uri="{FF2B5EF4-FFF2-40B4-BE49-F238E27FC236}">
              <a16:creationId xmlns:a16="http://schemas.microsoft.com/office/drawing/2014/main" id="{6DA1D9E3-7717-4788-B024-887EFD6E0C7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13" name="Text Box 27">
          <a:extLst>
            <a:ext uri="{FF2B5EF4-FFF2-40B4-BE49-F238E27FC236}">
              <a16:creationId xmlns:a16="http://schemas.microsoft.com/office/drawing/2014/main" id="{BE1A1CF1-6D86-4092-982E-4776FF8BDBB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4" name="Text Box 27">
          <a:extLst>
            <a:ext uri="{FF2B5EF4-FFF2-40B4-BE49-F238E27FC236}">
              <a16:creationId xmlns:a16="http://schemas.microsoft.com/office/drawing/2014/main" id="{56A53F0D-27D1-43E7-A33D-1727D4C4008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5" name="Text Box 27">
          <a:extLst>
            <a:ext uri="{FF2B5EF4-FFF2-40B4-BE49-F238E27FC236}">
              <a16:creationId xmlns:a16="http://schemas.microsoft.com/office/drawing/2014/main" id="{610CB671-29B4-459D-A60F-0565B47D56C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6" name="Text Box 27">
          <a:extLst>
            <a:ext uri="{FF2B5EF4-FFF2-40B4-BE49-F238E27FC236}">
              <a16:creationId xmlns:a16="http://schemas.microsoft.com/office/drawing/2014/main" id="{59E511E5-D76E-4686-96D1-29568EA80CC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17" name="Text Box 27">
          <a:extLst>
            <a:ext uri="{FF2B5EF4-FFF2-40B4-BE49-F238E27FC236}">
              <a16:creationId xmlns:a16="http://schemas.microsoft.com/office/drawing/2014/main" id="{43EF7C71-C8CF-4968-94D2-57153F88B29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18" name="Text Box 27">
          <a:extLst>
            <a:ext uri="{FF2B5EF4-FFF2-40B4-BE49-F238E27FC236}">
              <a16:creationId xmlns:a16="http://schemas.microsoft.com/office/drawing/2014/main" id="{DBBF1C5D-DF31-4D5F-9C98-E1136E75E4B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19" name="Text Box 27">
          <a:extLst>
            <a:ext uri="{FF2B5EF4-FFF2-40B4-BE49-F238E27FC236}">
              <a16:creationId xmlns:a16="http://schemas.microsoft.com/office/drawing/2014/main" id="{AECB31B4-3CF1-4684-B901-6669A986631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0" name="Text Box 27">
          <a:extLst>
            <a:ext uri="{FF2B5EF4-FFF2-40B4-BE49-F238E27FC236}">
              <a16:creationId xmlns:a16="http://schemas.microsoft.com/office/drawing/2014/main" id="{E48F417B-C43C-4D5E-8353-0E787DB172B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1" name="Text Box 27">
          <a:extLst>
            <a:ext uri="{FF2B5EF4-FFF2-40B4-BE49-F238E27FC236}">
              <a16:creationId xmlns:a16="http://schemas.microsoft.com/office/drawing/2014/main" id="{0C828D7E-7C87-4675-860C-189D82B0FE6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2" name="Text Box 27">
          <a:extLst>
            <a:ext uri="{FF2B5EF4-FFF2-40B4-BE49-F238E27FC236}">
              <a16:creationId xmlns:a16="http://schemas.microsoft.com/office/drawing/2014/main" id="{F67F0A6F-092C-47FB-816E-52E214C1A6C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23" name="Text Box 27">
          <a:extLst>
            <a:ext uri="{FF2B5EF4-FFF2-40B4-BE49-F238E27FC236}">
              <a16:creationId xmlns:a16="http://schemas.microsoft.com/office/drawing/2014/main" id="{627A7B28-D448-4EC6-9B94-3E046BB9791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24" name="Text Box 27">
          <a:extLst>
            <a:ext uri="{FF2B5EF4-FFF2-40B4-BE49-F238E27FC236}">
              <a16:creationId xmlns:a16="http://schemas.microsoft.com/office/drawing/2014/main" id="{566F2E47-4213-49B9-9FEF-2D7F828193D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5" name="Text Box 27">
          <a:extLst>
            <a:ext uri="{FF2B5EF4-FFF2-40B4-BE49-F238E27FC236}">
              <a16:creationId xmlns:a16="http://schemas.microsoft.com/office/drawing/2014/main" id="{35CE72A9-B214-4B1E-9424-16E4AF7BFA9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26" name="Text Box 27">
          <a:extLst>
            <a:ext uri="{FF2B5EF4-FFF2-40B4-BE49-F238E27FC236}">
              <a16:creationId xmlns:a16="http://schemas.microsoft.com/office/drawing/2014/main" id="{97DE2324-DC5C-40F8-A276-8B9A325D3807}"/>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27" name="Text Box 27">
          <a:extLst>
            <a:ext uri="{FF2B5EF4-FFF2-40B4-BE49-F238E27FC236}">
              <a16:creationId xmlns:a16="http://schemas.microsoft.com/office/drawing/2014/main" id="{6FB6EEEF-8C9D-46E8-9644-402766D3E32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8" name="Text Box 27">
          <a:extLst>
            <a:ext uri="{FF2B5EF4-FFF2-40B4-BE49-F238E27FC236}">
              <a16:creationId xmlns:a16="http://schemas.microsoft.com/office/drawing/2014/main" id="{194B471C-CF96-4DE7-BBD5-3490BC549C4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29" name="Text Box 27">
          <a:extLst>
            <a:ext uri="{FF2B5EF4-FFF2-40B4-BE49-F238E27FC236}">
              <a16:creationId xmlns:a16="http://schemas.microsoft.com/office/drawing/2014/main" id="{1B41FC92-AA10-40E2-B0FE-B11BD30750E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0" name="Text Box 27">
          <a:extLst>
            <a:ext uri="{FF2B5EF4-FFF2-40B4-BE49-F238E27FC236}">
              <a16:creationId xmlns:a16="http://schemas.microsoft.com/office/drawing/2014/main" id="{92BE44C7-86F3-41AF-83E9-4DC6D45A83D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1" name="Text Box 27">
          <a:extLst>
            <a:ext uri="{FF2B5EF4-FFF2-40B4-BE49-F238E27FC236}">
              <a16:creationId xmlns:a16="http://schemas.microsoft.com/office/drawing/2014/main" id="{F88570F7-00ED-4771-B90C-A09D0CFCDA2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2" name="Text Box 27">
          <a:extLst>
            <a:ext uri="{FF2B5EF4-FFF2-40B4-BE49-F238E27FC236}">
              <a16:creationId xmlns:a16="http://schemas.microsoft.com/office/drawing/2014/main" id="{C9F4F603-9B7F-4286-AC5F-85691F6B5F1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3" name="Text Box 27">
          <a:extLst>
            <a:ext uri="{FF2B5EF4-FFF2-40B4-BE49-F238E27FC236}">
              <a16:creationId xmlns:a16="http://schemas.microsoft.com/office/drawing/2014/main" id="{7AC70607-BF31-4E98-BCAE-F70524CBDC3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34" name="Text Box 27">
          <a:extLst>
            <a:ext uri="{FF2B5EF4-FFF2-40B4-BE49-F238E27FC236}">
              <a16:creationId xmlns:a16="http://schemas.microsoft.com/office/drawing/2014/main" id="{588982E4-27DC-4491-91C8-7CE277DACF5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35" name="Text Box 27">
          <a:extLst>
            <a:ext uri="{FF2B5EF4-FFF2-40B4-BE49-F238E27FC236}">
              <a16:creationId xmlns:a16="http://schemas.microsoft.com/office/drawing/2014/main" id="{0B579338-D6A4-4BD9-8D7D-C926D65A936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6" name="Text Box 27">
          <a:extLst>
            <a:ext uri="{FF2B5EF4-FFF2-40B4-BE49-F238E27FC236}">
              <a16:creationId xmlns:a16="http://schemas.microsoft.com/office/drawing/2014/main" id="{131F6816-3A4B-4977-A051-0DE23F9D8AB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7" name="Text Box 27">
          <a:extLst>
            <a:ext uri="{FF2B5EF4-FFF2-40B4-BE49-F238E27FC236}">
              <a16:creationId xmlns:a16="http://schemas.microsoft.com/office/drawing/2014/main" id="{886D0D27-2CC5-4915-8123-59FC56A3667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8" name="Text Box 27">
          <a:extLst>
            <a:ext uri="{FF2B5EF4-FFF2-40B4-BE49-F238E27FC236}">
              <a16:creationId xmlns:a16="http://schemas.microsoft.com/office/drawing/2014/main" id="{51D8AC5E-B0B8-4081-8C69-8A4C874CD35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39" name="Text Box 27">
          <a:extLst>
            <a:ext uri="{FF2B5EF4-FFF2-40B4-BE49-F238E27FC236}">
              <a16:creationId xmlns:a16="http://schemas.microsoft.com/office/drawing/2014/main" id="{F5B13945-F7F5-49A2-9C9F-F00E3979A3D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0" name="Text Box 27">
          <a:extLst>
            <a:ext uri="{FF2B5EF4-FFF2-40B4-BE49-F238E27FC236}">
              <a16:creationId xmlns:a16="http://schemas.microsoft.com/office/drawing/2014/main" id="{DAFFF983-CC80-4F0E-B149-BB32210BD99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41" name="Text Box 27">
          <a:extLst>
            <a:ext uri="{FF2B5EF4-FFF2-40B4-BE49-F238E27FC236}">
              <a16:creationId xmlns:a16="http://schemas.microsoft.com/office/drawing/2014/main" id="{E412C96B-8401-49EB-81B8-53F1D5D0F3C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42" name="Text Box 27">
          <a:extLst>
            <a:ext uri="{FF2B5EF4-FFF2-40B4-BE49-F238E27FC236}">
              <a16:creationId xmlns:a16="http://schemas.microsoft.com/office/drawing/2014/main" id="{704B1535-DDCB-46D8-8AEE-F9F8CF704A04}"/>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43" name="Text Box 27">
          <a:extLst>
            <a:ext uri="{FF2B5EF4-FFF2-40B4-BE49-F238E27FC236}">
              <a16:creationId xmlns:a16="http://schemas.microsoft.com/office/drawing/2014/main" id="{048A82DF-0D8D-48DE-BD1F-BE5A279DE30F}"/>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44" name="Text Box 27">
          <a:extLst>
            <a:ext uri="{FF2B5EF4-FFF2-40B4-BE49-F238E27FC236}">
              <a16:creationId xmlns:a16="http://schemas.microsoft.com/office/drawing/2014/main" id="{177E9AB8-8326-4616-B960-57DBE65747C9}"/>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45" name="Text Box 27">
          <a:extLst>
            <a:ext uri="{FF2B5EF4-FFF2-40B4-BE49-F238E27FC236}">
              <a16:creationId xmlns:a16="http://schemas.microsoft.com/office/drawing/2014/main" id="{95734F69-A83A-4608-8D79-E8E1B9499483}"/>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46" name="Text Box 27">
          <a:extLst>
            <a:ext uri="{FF2B5EF4-FFF2-40B4-BE49-F238E27FC236}">
              <a16:creationId xmlns:a16="http://schemas.microsoft.com/office/drawing/2014/main" id="{7849D857-A1C8-4412-81AE-1FE6354CE712}"/>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47" name="Text Box 27">
          <a:extLst>
            <a:ext uri="{FF2B5EF4-FFF2-40B4-BE49-F238E27FC236}">
              <a16:creationId xmlns:a16="http://schemas.microsoft.com/office/drawing/2014/main" id="{DDF52B7A-724E-4949-9664-AC95DF086D5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8" name="Text Box 27">
          <a:extLst>
            <a:ext uri="{FF2B5EF4-FFF2-40B4-BE49-F238E27FC236}">
              <a16:creationId xmlns:a16="http://schemas.microsoft.com/office/drawing/2014/main" id="{37088D1A-8403-4159-8F42-740C49FA643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49" name="Text Box 27">
          <a:extLst>
            <a:ext uri="{FF2B5EF4-FFF2-40B4-BE49-F238E27FC236}">
              <a16:creationId xmlns:a16="http://schemas.microsoft.com/office/drawing/2014/main" id="{A9818E4C-4A60-4D2F-91E3-3024EE7B633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0" name="Text Box 27">
          <a:extLst>
            <a:ext uri="{FF2B5EF4-FFF2-40B4-BE49-F238E27FC236}">
              <a16:creationId xmlns:a16="http://schemas.microsoft.com/office/drawing/2014/main" id="{65DE0D54-BF41-4B43-AA2B-14A5F7AAD8C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1" name="Text Box 27">
          <a:extLst>
            <a:ext uri="{FF2B5EF4-FFF2-40B4-BE49-F238E27FC236}">
              <a16:creationId xmlns:a16="http://schemas.microsoft.com/office/drawing/2014/main" id="{5C632F82-CA47-4185-9E4F-6CE977F295C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2" name="Text Box 27">
          <a:extLst>
            <a:ext uri="{FF2B5EF4-FFF2-40B4-BE49-F238E27FC236}">
              <a16:creationId xmlns:a16="http://schemas.microsoft.com/office/drawing/2014/main" id="{6B263D7E-3163-4EFC-80BD-409B56DFAF7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3" name="Text Box 27">
          <a:extLst>
            <a:ext uri="{FF2B5EF4-FFF2-40B4-BE49-F238E27FC236}">
              <a16:creationId xmlns:a16="http://schemas.microsoft.com/office/drawing/2014/main" id="{9A00250A-58EF-48E0-B0CA-D57F504F7C3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4" name="Text Box 27">
          <a:extLst>
            <a:ext uri="{FF2B5EF4-FFF2-40B4-BE49-F238E27FC236}">
              <a16:creationId xmlns:a16="http://schemas.microsoft.com/office/drawing/2014/main" id="{81CD49F3-72AC-4110-9D91-AEB76C0E7B7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55" name="Text Box 27">
          <a:extLst>
            <a:ext uri="{FF2B5EF4-FFF2-40B4-BE49-F238E27FC236}">
              <a16:creationId xmlns:a16="http://schemas.microsoft.com/office/drawing/2014/main" id="{C1D3A528-D643-4F6C-B315-D3F5DA02DAA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2026920</xdr:colOff>
      <xdr:row>379</xdr:row>
      <xdr:rowOff>0</xdr:rowOff>
    </xdr:from>
    <xdr:to>
      <xdr:col>1</xdr:col>
      <xdr:colOff>2110740</xdr:colOff>
      <xdr:row>379</xdr:row>
      <xdr:rowOff>57374</xdr:rowOff>
    </xdr:to>
    <xdr:sp macro="" textlink="">
      <xdr:nvSpPr>
        <xdr:cNvPr id="156" name="Text Box 27">
          <a:extLst>
            <a:ext uri="{FF2B5EF4-FFF2-40B4-BE49-F238E27FC236}">
              <a16:creationId xmlns:a16="http://schemas.microsoft.com/office/drawing/2014/main" id="{6A83580F-4E67-4115-B617-6BF9C76DF518}"/>
            </a:ext>
          </a:extLst>
        </xdr:cNvPr>
        <xdr:cNvSpPr txBox="1">
          <a:spLocks noChangeArrowheads="1"/>
        </xdr:cNvSpPr>
      </xdr:nvSpPr>
      <xdr:spPr bwMode="auto">
        <a:xfrm>
          <a:off x="2674620" y="7261860"/>
          <a:ext cx="76200" cy="5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1988820</xdr:colOff>
      <xdr:row>379</xdr:row>
      <xdr:rowOff>0</xdr:rowOff>
    </xdr:from>
    <xdr:ext cx="76200" cy="216050"/>
    <xdr:sp macro="" textlink="">
      <xdr:nvSpPr>
        <xdr:cNvPr id="157" name="Text Box 27">
          <a:extLst>
            <a:ext uri="{FF2B5EF4-FFF2-40B4-BE49-F238E27FC236}">
              <a16:creationId xmlns:a16="http://schemas.microsoft.com/office/drawing/2014/main" id="{62D5B642-2F63-4B1D-9BC0-B3AF138EE08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58" name="Text Box 27">
          <a:extLst>
            <a:ext uri="{FF2B5EF4-FFF2-40B4-BE49-F238E27FC236}">
              <a16:creationId xmlns:a16="http://schemas.microsoft.com/office/drawing/2014/main" id="{E67F2E71-02D9-42E0-ABCB-3849191A581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59" name="Text Box 27">
          <a:extLst>
            <a:ext uri="{FF2B5EF4-FFF2-40B4-BE49-F238E27FC236}">
              <a16:creationId xmlns:a16="http://schemas.microsoft.com/office/drawing/2014/main" id="{01CBFB45-2680-43C0-A57F-F3838058BB7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60" name="Text Box 27">
          <a:extLst>
            <a:ext uri="{FF2B5EF4-FFF2-40B4-BE49-F238E27FC236}">
              <a16:creationId xmlns:a16="http://schemas.microsoft.com/office/drawing/2014/main" id="{80A3C075-6CDD-453F-9912-33FF5B12B00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61" name="Text Box 27">
          <a:extLst>
            <a:ext uri="{FF2B5EF4-FFF2-40B4-BE49-F238E27FC236}">
              <a16:creationId xmlns:a16="http://schemas.microsoft.com/office/drawing/2014/main" id="{494A28E6-A49F-4CC9-865A-FC8459D2B64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62" name="Text Box 27">
          <a:extLst>
            <a:ext uri="{FF2B5EF4-FFF2-40B4-BE49-F238E27FC236}">
              <a16:creationId xmlns:a16="http://schemas.microsoft.com/office/drawing/2014/main" id="{8B741F6B-70CE-44CB-836C-B8212E19CC4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63" name="Text Box 27">
          <a:extLst>
            <a:ext uri="{FF2B5EF4-FFF2-40B4-BE49-F238E27FC236}">
              <a16:creationId xmlns:a16="http://schemas.microsoft.com/office/drawing/2014/main" id="{0F38F41F-376A-4719-A512-67811CC1C6F0}"/>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64" name="Text Box 27">
          <a:extLst>
            <a:ext uri="{FF2B5EF4-FFF2-40B4-BE49-F238E27FC236}">
              <a16:creationId xmlns:a16="http://schemas.microsoft.com/office/drawing/2014/main" id="{04B07D25-B4FA-4EC8-BF22-8DEC0F593BF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165" name="Text Box 27">
          <a:extLst>
            <a:ext uri="{FF2B5EF4-FFF2-40B4-BE49-F238E27FC236}">
              <a16:creationId xmlns:a16="http://schemas.microsoft.com/office/drawing/2014/main" id="{895EAE7C-F73B-4B04-AB3D-275D0FCB9691}"/>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66" name="Text Box 27">
          <a:extLst>
            <a:ext uri="{FF2B5EF4-FFF2-40B4-BE49-F238E27FC236}">
              <a16:creationId xmlns:a16="http://schemas.microsoft.com/office/drawing/2014/main" id="{87EAA4CA-B151-479B-BDAC-28D58376C32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67" name="Text Box 27">
          <a:extLst>
            <a:ext uri="{FF2B5EF4-FFF2-40B4-BE49-F238E27FC236}">
              <a16:creationId xmlns:a16="http://schemas.microsoft.com/office/drawing/2014/main" id="{9C39AB0E-69DB-495B-BF17-71FCFE1DA80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68" name="Text Box 27">
          <a:extLst>
            <a:ext uri="{FF2B5EF4-FFF2-40B4-BE49-F238E27FC236}">
              <a16:creationId xmlns:a16="http://schemas.microsoft.com/office/drawing/2014/main" id="{FAD0BEE4-E480-48CF-B2C1-14BF0AC42F6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69" name="Text Box 27">
          <a:extLst>
            <a:ext uri="{FF2B5EF4-FFF2-40B4-BE49-F238E27FC236}">
              <a16:creationId xmlns:a16="http://schemas.microsoft.com/office/drawing/2014/main" id="{47EB13B1-71F4-41FD-BA40-8F24EE14BF6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70" name="Text Box 27">
          <a:extLst>
            <a:ext uri="{FF2B5EF4-FFF2-40B4-BE49-F238E27FC236}">
              <a16:creationId xmlns:a16="http://schemas.microsoft.com/office/drawing/2014/main" id="{FEC33901-0711-403E-BA39-1594CB87641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71" name="Text Box 27">
          <a:extLst>
            <a:ext uri="{FF2B5EF4-FFF2-40B4-BE49-F238E27FC236}">
              <a16:creationId xmlns:a16="http://schemas.microsoft.com/office/drawing/2014/main" id="{E663B2FE-E6AA-4658-951C-A630BA73239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72" name="Text Box 27">
          <a:extLst>
            <a:ext uri="{FF2B5EF4-FFF2-40B4-BE49-F238E27FC236}">
              <a16:creationId xmlns:a16="http://schemas.microsoft.com/office/drawing/2014/main" id="{39F0EF16-0A00-418B-AA40-B180D77EEB7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73" name="Text Box 27">
          <a:extLst>
            <a:ext uri="{FF2B5EF4-FFF2-40B4-BE49-F238E27FC236}">
              <a16:creationId xmlns:a16="http://schemas.microsoft.com/office/drawing/2014/main" id="{EB54E02B-C8A5-4F13-A83D-0F2A08AEE56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174" name="Text Box 27">
          <a:extLst>
            <a:ext uri="{FF2B5EF4-FFF2-40B4-BE49-F238E27FC236}">
              <a16:creationId xmlns:a16="http://schemas.microsoft.com/office/drawing/2014/main" id="{8A4BEE7C-8AE0-4852-A30E-BFBAAE7214C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75" name="Text Box 27">
          <a:extLst>
            <a:ext uri="{FF2B5EF4-FFF2-40B4-BE49-F238E27FC236}">
              <a16:creationId xmlns:a16="http://schemas.microsoft.com/office/drawing/2014/main" id="{7A357C1D-80E3-415F-BA86-295D160890C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76" name="Text Box 27">
          <a:extLst>
            <a:ext uri="{FF2B5EF4-FFF2-40B4-BE49-F238E27FC236}">
              <a16:creationId xmlns:a16="http://schemas.microsoft.com/office/drawing/2014/main" id="{FE7D16A0-51E5-4488-9502-27E49F96C09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77" name="Text Box 27">
          <a:extLst>
            <a:ext uri="{FF2B5EF4-FFF2-40B4-BE49-F238E27FC236}">
              <a16:creationId xmlns:a16="http://schemas.microsoft.com/office/drawing/2014/main" id="{1A91F2A6-5418-4D28-9C95-C1272CA83C7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78" name="Text Box 27">
          <a:extLst>
            <a:ext uri="{FF2B5EF4-FFF2-40B4-BE49-F238E27FC236}">
              <a16:creationId xmlns:a16="http://schemas.microsoft.com/office/drawing/2014/main" id="{4F0716C0-1D6B-49DF-8326-482153CB441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79" name="Text Box 27">
          <a:extLst>
            <a:ext uri="{FF2B5EF4-FFF2-40B4-BE49-F238E27FC236}">
              <a16:creationId xmlns:a16="http://schemas.microsoft.com/office/drawing/2014/main" id="{E2E17BFC-401D-4A82-A81C-225F838A208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180" name="Text Box 27">
          <a:extLst>
            <a:ext uri="{FF2B5EF4-FFF2-40B4-BE49-F238E27FC236}">
              <a16:creationId xmlns:a16="http://schemas.microsoft.com/office/drawing/2014/main" id="{048106D7-6B3A-4029-A833-C1815D436BD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181" name="Text Box 27">
          <a:extLst>
            <a:ext uri="{FF2B5EF4-FFF2-40B4-BE49-F238E27FC236}">
              <a16:creationId xmlns:a16="http://schemas.microsoft.com/office/drawing/2014/main" id="{848F174F-4B3E-4BBA-9B20-5CB229D790B1}"/>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82" name="Text Box 27">
          <a:extLst>
            <a:ext uri="{FF2B5EF4-FFF2-40B4-BE49-F238E27FC236}">
              <a16:creationId xmlns:a16="http://schemas.microsoft.com/office/drawing/2014/main" id="{0179927F-E39F-4420-97DA-16726FEEF20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83" name="Text Box 27">
          <a:extLst>
            <a:ext uri="{FF2B5EF4-FFF2-40B4-BE49-F238E27FC236}">
              <a16:creationId xmlns:a16="http://schemas.microsoft.com/office/drawing/2014/main" id="{19AA4346-E1FE-4354-8F42-7A8A79AB6F0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184" name="Text Box 27">
          <a:extLst>
            <a:ext uri="{FF2B5EF4-FFF2-40B4-BE49-F238E27FC236}">
              <a16:creationId xmlns:a16="http://schemas.microsoft.com/office/drawing/2014/main" id="{F9299FE6-2174-4F73-9539-F316971DA3D1}"/>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185" name="Text Box 27">
          <a:extLst>
            <a:ext uri="{FF2B5EF4-FFF2-40B4-BE49-F238E27FC236}">
              <a16:creationId xmlns:a16="http://schemas.microsoft.com/office/drawing/2014/main" id="{5B55BE60-137B-4B9E-B1A8-35969FA9D7F3}"/>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86" name="Text Box 27">
          <a:extLst>
            <a:ext uri="{FF2B5EF4-FFF2-40B4-BE49-F238E27FC236}">
              <a16:creationId xmlns:a16="http://schemas.microsoft.com/office/drawing/2014/main" id="{92E67450-9F6D-44B7-A2D2-AD0E2FFD1E2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87" name="Text Box 27">
          <a:extLst>
            <a:ext uri="{FF2B5EF4-FFF2-40B4-BE49-F238E27FC236}">
              <a16:creationId xmlns:a16="http://schemas.microsoft.com/office/drawing/2014/main" id="{9A9D5EA3-7E48-44A5-B952-9E3FEC18C10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88" name="Text Box 27">
          <a:extLst>
            <a:ext uri="{FF2B5EF4-FFF2-40B4-BE49-F238E27FC236}">
              <a16:creationId xmlns:a16="http://schemas.microsoft.com/office/drawing/2014/main" id="{74C1E811-2727-4985-A4C2-29662ED9708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89" name="Text Box 27">
          <a:extLst>
            <a:ext uri="{FF2B5EF4-FFF2-40B4-BE49-F238E27FC236}">
              <a16:creationId xmlns:a16="http://schemas.microsoft.com/office/drawing/2014/main" id="{968ECB02-46E6-47C6-A87E-730D9520F75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90" name="Text Box 27">
          <a:extLst>
            <a:ext uri="{FF2B5EF4-FFF2-40B4-BE49-F238E27FC236}">
              <a16:creationId xmlns:a16="http://schemas.microsoft.com/office/drawing/2014/main" id="{5060E97F-B382-46EC-B9E1-16DE5B3F42A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91" name="Text Box 27">
          <a:extLst>
            <a:ext uri="{FF2B5EF4-FFF2-40B4-BE49-F238E27FC236}">
              <a16:creationId xmlns:a16="http://schemas.microsoft.com/office/drawing/2014/main" id="{2F484EBF-AEAD-4829-826D-4F186B1547A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92" name="Text Box 27">
          <a:extLst>
            <a:ext uri="{FF2B5EF4-FFF2-40B4-BE49-F238E27FC236}">
              <a16:creationId xmlns:a16="http://schemas.microsoft.com/office/drawing/2014/main" id="{4AD38A2F-2168-437B-BD32-E8DA5B2D275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93" name="Text Box 27">
          <a:extLst>
            <a:ext uri="{FF2B5EF4-FFF2-40B4-BE49-F238E27FC236}">
              <a16:creationId xmlns:a16="http://schemas.microsoft.com/office/drawing/2014/main" id="{23E0CB64-7747-45CE-A96E-6D5A5539B30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94" name="Text Box 27">
          <a:extLst>
            <a:ext uri="{FF2B5EF4-FFF2-40B4-BE49-F238E27FC236}">
              <a16:creationId xmlns:a16="http://schemas.microsoft.com/office/drawing/2014/main" id="{FC341A1B-D58E-4750-9130-BEA74C3E195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195" name="Text Box 27">
          <a:extLst>
            <a:ext uri="{FF2B5EF4-FFF2-40B4-BE49-F238E27FC236}">
              <a16:creationId xmlns:a16="http://schemas.microsoft.com/office/drawing/2014/main" id="{D212BF17-708B-4175-A1B8-9AA3D1E0620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196" name="Text Box 27">
          <a:extLst>
            <a:ext uri="{FF2B5EF4-FFF2-40B4-BE49-F238E27FC236}">
              <a16:creationId xmlns:a16="http://schemas.microsoft.com/office/drawing/2014/main" id="{324DEC10-FFD6-4B3F-BA19-4A087CB03AC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197" name="Text Box 27">
          <a:extLst>
            <a:ext uri="{FF2B5EF4-FFF2-40B4-BE49-F238E27FC236}">
              <a16:creationId xmlns:a16="http://schemas.microsoft.com/office/drawing/2014/main" id="{AE113B85-56DF-4634-A243-7ED3299CDE61}"/>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98" name="Text Box 27">
          <a:extLst>
            <a:ext uri="{FF2B5EF4-FFF2-40B4-BE49-F238E27FC236}">
              <a16:creationId xmlns:a16="http://schemas.microsoft.com/office/drawing/2014/main" id="{35EEC684-4753-4FFD-A82B-D1B52CE3117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199" name="Text Box 27">
          <a:extLst>
            <a:ext uri="{FF2B5EF4-FFF2-40B4-BE49-F238E27FC236}">
              <a16:creationId xmlns:a16="http://schemas.microsoft.com/office/drawing/2014/main" id="{6B5E3C1C-2559-46BE-9D0A-7E07BC957E6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00" name="Text Box 27">
          <a:extLst>
            <a:ext uri="{FF2B5EF4-FFF2-40B4-BE49-F238E27FC236}">
              <a16:creationId xmlns:a16="http://schemas.microsoft.com/office/drawing/2014/main" id="{9ECCE0D7-4339-4059-9E35-F04D4E2C535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01" name="Text Box 27">
          <a:extLst>
            <a:ext uri="{FF2B5EF4-FFF2-40B4-BE49-F238E27FC236}">
              <a16:creationId xmlns:a16="http://schemas.microsoft.com/office/drawing/2014/main" id="{529BB868-A936-497B-98F7-114012F3FE0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202" name="Text Box 27">
          <a:extLst>
            <a:ext uri="{FF2B5EF4-FFF2-40B4-BE49-F238E27FC236}">
              <a16:creationId xmlns:a16="http://schemas.microsoft.com/office/drawing/2014/main" id="{0FE09102-F32D-4D47-8649-6B707D8478B0}"/>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03" name="Text Box 27">
          <a:extLst>
            <a:ext uri="{FF2B5EF4-FFF2-40B4-BE49-F238E27FC236}">
              <a16:creationId xmlns:a16="http://schemas.microsoft.com/office/drawing/2014/main" id="{349FB366-9C58-4593-B911-BE1AE74E733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204" name="Text Box 27">
          <a:extLst>
            <a:ext uri="{FF2B5EF4-FFF2-40B4-BE49-F238E27FC236}">
              <a16:creationId xmlns:a16="http://schemas.microsoft.com/office/drawing/2014/main" id="{BA0EFB72-E0F3-4157-91BF-188A9168193E}"/>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05" name="Text Box 27">
          <a:extLst>
            <a:ext uri="{FF2B5EF4-FFF2-40B4-BE49-F238E27FC236}">
              <a16:creationId xmlns:a16="http://schemas.microsoft.com/office/drawing/2014/main" id="{56619AF5-3B50-4F27-9F33-72EEFD5597D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06" name="Text Box 27">
          <a:extLst>
            <a:ext uri="{FF2B5EF4-FFF2-40B4-BE49-F238E27FC236}">
              <a16:creationId xmlns:a16="http://schemas.microsoft.com/office/drawing/2014/main" id="{1D03709C-2213-40D4-BCD7-51E372F1BC2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07" name="Text Box 27">
          <a:extLst>
            <a:ext uri="{FF2B5EF4-FFF2-40B4-BE49-F238E27FC236}">
              <a16:creationId xmlns:a16="http://schemas.microsoft.com/office/drawing/2014/main" id="{F6989D4B-8A4D-4D2F-A444-0F2B40A1D05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08" name="Text Box 27">
          <a:extLst>
            <a:ext uri="{FF2B5EF4-FFF2-40B4-BE49-F238E27FC236}">
              <a16:creationId xmlns:a16="http://schemas.microsoft.com/office/drawing/2014/main" id="{C2BCA428-4066-42FB-82AB-ACB6B297406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09" name="Text Box 27">
          <a:extLst>
            <a:ext uri="{FF2B5EF4-FFF2-40B4-BE49-F238E27FC236}">
              <a16:creationId xmlns:a16="http://schemas.microsoft.com/office/drawing/2014/main" id="{CD2B12AC-FFF5-4802-8537-785376CDB1B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10" name="Text Box 27">
          <a:extLst>
            <a:ext uri="{FF2B5EF4-FFF2-40B4-BE49-F238E27FC236}">
              <a16:creationId xmlns:a16="http://schemas.microsoft.com/office/drawing/2014/main" id="{76237D9C-3E1B-4E6E-9043-5EC42F2A043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11" name="Text Box 27">
          <a:extLst>
            <a:ext uri="{FF2B5EF4-FFF2-40B4-BE49-F238E27FC236}">
              <a16:creationId xmlns:a16="http://schemas.microsoft.com/office/drawing/2014/main" id="{CABB9779-616D-4572-A359-793BCD5FF81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12" name="Text Box 27">
          <a:extLst>
            <a:ext uri="{FF2B5EF4-FFF2-40B4-BE49-F238E27FC236}">
              <a16:creationId xmlns:a16="http://schemas.microsoft.com/office/drawing/2014/main" id="{0286F963-D6E6-42DE-8941-BCEE6744C99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213" name="Text Box 27">
          <a:extLst>
            <a:ext uri="{FF2B5EF4-FFF2-40B4-BE49-F238E27FC236}">
              <a16:creationId xmlns:a16="http://schemas.microsoft.com/office/drawing/2014/main" id="{00CF72C9-1DD4-48ED-8510-51D6ABBEE1A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14" name="Text Box 27">
          <a:extLst>
            <a:ext uri="{FF2B5EF4-FFF2-40B4-BE49-F238E27FC236}">
              <a16:creationId xmlns:a16="http://schemas.microsoft.com/office/drawing/2014/main" id="{54B02B0D-8247-4ADB-9EB7-8B7A4F42481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15" name="Text Box 27">
          <a:extLst>
            <a:ext uri="{FF2B5EF4-FFF2-40B4-BE49-F238E27FC236}">
              <a16:creationId xmlns:a16="http://schemas.microsoft.com/office/drawing/2014/main" id="{AF418E51-BBF5-4FBE-B22C-2C4DD6FED30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16" name="Text Box 27">
          <a:extLst>
            <a:ext uri="{FF2B5EF4-FFF2-40B4-BE49-F238E27FC236}">
              <a16:creationId xmlns:a16="http://schemas.microsoft.com/office/drawing/2014/main" id="{20D1E746-84E8-42F3-8387-DC951E1F80C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17" name="Text Box 27">
          <a:extLst>
            <a:ext uri="{FF2B5EF4-FFF2-40B4-BE49-F238E27FC236}">
              <a16:creationId xmlns:a16="http://schemas.microsoft.com/office/drawing/2014/main" id="{AA9B490A-7FDB-426B-8B65-6657DF3145E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18" name="Text Box 27">
          <a:extLst>
            <a:ext uri="{FF2B5EF4-FFF2-40B4-BE49-F238E27FC236}">
              <a16:creationId xmlns:a16="http://schemas.microsoft.com/office/drawing/2014/main" id="{2CEB4082-CEF9-404A-9C57-A49B76E259C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19" name="Text Box 27">
          <a:extLst>
            <a:ext uri="{FF2B5EF4-FFF2-40B4-BE49-F238E27FC236}">
              <a16:creationId xmlns:a16="http://schemas.microsoft.com/office/drawing/2014/main" id="{262FC55F-6D10-42FD-88FC-412D4C0C0C0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220" name="Text Box 27">
          <a:extLst>
            <a:ext uri="{FF2B5EF4-FFF2-40B4-BE49-F238E27FC236}">
              <a16:creationId xmlns:a16="http://schemas.microsoft.com/office/drawing/2014/main" id="{73F8E498-CD95-437B-853F-673AABFAC408}"/>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221" name="Text Box 27">
          <a:extLst>
            <a:ext uri="{FF2B5EF4-FFF2-40B4-BE49-F238E27FC236}">
              <a16:creationId xmlns:a16="http://schemas.microsoft.com/office/drawing/2014/main" id="{A6E085E8-773C-4F8C-A091-F49DB8577E4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222" name="Text Box 27">
          <a:extLst>
            <a:ext uri="{FF2B5EF4-FFF2-40B4-BE49-F238E27FC236}">
              <a16:creationId xmlns:a16="http://schemas.microsoft.com/office/drawing/2014/main" id="{180CD198-05DE-4291-90E2-7D4F76DDA1C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223" name="Text Box 27">
          <a:extLst>
            <a:ext uri="{FF2B5EF4-FFF2-40B4-BE49-F238E27FC236}">
              <a16:creationId xmlns:a16="http://schemas.microsoft.com/office/drawing/2014/main" id="{CB46BE4E-9006-4633-9D05-B7626A42FC7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24" name="Text Box 27">
          <a:extLst>
            <a:ext uri="{FF2B5EF4-FFF2-40B4-BE49-F238E27FC236}">
              <a16:creationId xmlns:a16="http://schemas.microsoft.com/office/drawing/2014/main" id="{1D94BCD1-B5C5-4449-8E57-0EDADEB4335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25" name="Text Box 27">
          <a:extLst>
            <a:ext uri="{FF2B5EF4-FFF2-40B4-BE49-F238E27FC236}">
              <a16:creationId xmlns:a16="http://schemas.microsoft.com/office/drawing/2014/main" id="{164F3EF7-5906-44D8-81E4-CB8112628F5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26" name="Text Box 27">
          <a:extLst>
            <a:ext uri="{FF2B5EF4-FFF2-40B4-BE49-F238E27FC236}">
              <a16:creationId xmlns:a16="http://schemas.microsoft.com/office/drawing/2014/main" id="{B5AC9D80-9BC2-42CE-9AF2-A5C9E903A35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27" name="Text Box 27">
          <a:extLst>
            <a:ext uri="{FF2B5EF4-FFF2-40B4-BE49-F238E27FC236}">
              <a16:creationId xmlns:a16="http://schemas.microsoft.com/office/drawing/2014/main" id="{CEF85A66-7FAF-4E63-8395-E1170292EC4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28" name="Text Box 27">
          <a:extLst>
            <a:ext uri="{FF2B5EF4-FFF2-40B4-BE49-F238E27FC236}">
              <a16:creationId xmlns:a16="http://schemas.microsoft.com/office/drawing/2014/main" id="{6203C175-07D1-4A18-B355-3944D065F64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29" name="Text Box 27">
          <a:extLst>
            <a:ext uri="{FF2B5EF4-FFF2-40B4-BE49-F238E27FC236}">
              <a16:creationId xmlns:a16="http://schemas.microsoft.com/office/drawing/2014/main" id="{2900543E-6C20-4969-81D7-37D8D37BB49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230" name="Text Box 27">
          <a:extLst>
            <a:ext uri="{FF2B5EF4-FFF2-40B4-BE49-F238E27FC236}">
              <a16:creationId xmlns:a16="http://schemas.microsoft.com/office/drawing/2014/main" id="{9B886582-1CFF-49BD-A48F-CDD22367865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231" name="Text Box 27">
          <a:extLst>
            <a:ext uri="{FF2B5EF4-FFF2-40B4-BE49-F238E27FC236}">
              <a16:creationId xmlns:a16="http://schemas.microsoft.com/office/drawing/2014/main" id="{94E7FBF6-0ACB-4E74-8408-E30A9EECB5E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32" name="Text Box 27">
          <a:extLst>
            <a:ext uri="{FF2B5EF4-FFF2-40B4-BE49-F238E27FC236}">
              <a16:creationId xmlns:a16="http://schemas.microsoft.com/office/drawing/2014/main" id="{2AD1C3CD-0841-47BD-9FC8-8FB67FC408C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33" name="Text Box 27">
          <a:extLst>
            <a:ext uri="{FF2B5EF4-FFF2-40B4-BE49-F238E27FC236}">
              <a16:creationId xmlns:a16="http://schemas.microsoft.com/office/drawing/2014/main" id="{5A937891-2573-4D52-A4B0-95DFB72621B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34" name="Text Box 27">
          <a:extLst>
            <a:ext uri="{FF2B5EF4-FFF2-40B4-BE49-F238E27FC236}">
              <a16:creationId xmlns:a16="http://schemas.microsoft.com/office/drawing/2014/main" id="{AA1B9E77-6D59-4C69-8F35-BF600A8C516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35" name="Text Box 27">
          <a:extLst>
            <a:ext uri="{FF2B5EF4-FFF2-40B4-BE49-F238E27FC236}">
              <a16:creationId xmlns:a16="http://schemas.microsoft.com/office/drawing/2014/main" id="{924095C0-7E47-4366-A76D-6C937FA844C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236" name="Text Box 27">
          <a:extLst>
            <a:ext uri="{FF2B5EF4-FFF2-40B4-BE49-F238E27FC236}">
              <a16:creationId xmlns:a16="http://schemas.microsoft.com/office/drawing/2014/main" id="{A7B134A2-FA4C-4343-B6EB-5225B2BB723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37" name="Text Box 27">
          <a:extLst>
            <a:ext uri="{FF2B5EF4-FFF2-40B4-BE49-F238E27FC236}">
              <a16:creationId xmlns:a16="http://schemas.microsoft.com/office/drawing/2014/main" id="{013E0A8E-A8D7-4A06-8E81-C494C389D41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238" name="Text Box 27">
          <a:extLst>
            <a:ext uri="{FF2B5EF4-FFF2-40B4-BE49-F238E27FC236}">
              <a16:creationId xmlns:a16="http://schemas.microsoft.com/office/drawing/2014/main" id="{2EC642B1-826A-45B0-BE79-791630EA24F2}"/>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39" name="Text Box 27">
          <a:extLst>
            <a:ext uri="{FF2B5EF4-FFF2-40B4-BE49-F238E27FC236}">
              <a16:creationId xmlns:a16="http://schemas.microsoft.com/office/drawing/2014/main" id="{7D50BDF5-28DE-420A-A857-B4A179BA737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40" name="Text Box 27">
          <a:extLst>
            <a:ext uri="{FF2B5EF4-FFF2-40B4-BE49-F238E27FC236}">
              <a16:creationId xmlns:a16="http://schemas.microsoft.com/office/drawing/2014/main" id="{19B7A4D1-6090-4653-9181-F4B5AA9C4DD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41" name="Text Box 27">
          <a:extLst>
            <a:ext uri="{FF2B5EF4-FFF2-40B4-BE49-F238E27FC236}">
              <a16:creationId xmlns:a16="http://schemas.microsoft.com/office/drawing/2014/main" id="{10BED315-EA14-413C-86D1-EAFA9FE39C5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42" name="Text Box 27">
          <a:extLst>
            <a:ext uri="{FF2B5EF4-FFF2-40B4-BE49-F238E27FC236}">
              <a16:creationId xmlns:a16="http://schemas.microsoft.com/office/drawing/2014/main" id="{A07A5BE1-0710-44AB-A90E-A809A070F01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43" name="Text Box 27">
          <a:extLst>
            <a:ext uri="{FF2B5EF4-FFF2-40B4-BE49-F238E27FC236}">
              <a16:creationId xmlns:a16="http://schemas.microsoft.com/office/drawing/2014/main" id="{94514DE5-7439-4954-93E9-637B689943F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44" name="Text Box 27">
          <a:extLst>
            <a:ext uri="{FF2B5EF4-FFF2-40B4-BE49-F238E27FC236}">
              <a16:creationId xmlns:a16="http://schemas.microsoft.com/office/drawing/2014/main" id="{0B6FC8C2-435A-4FF8-96FA-6E8BD905CD6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45" name="Text Box 27">
          <a:extLst>
            <a:ext uri="{FF2B5EF4-FFF2-40B4-BE49-F238E27FC236}">
              <a16:creationId xmlns:a16="http://schemas.microsoft.com/office/drawing/2014/main" id="{2F174DE7-9F84-4C74-9831-E48FDB793BE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46" name="Text Box 27">
          <a:extLst>
            <a:ext uri="{FF2B5EF4-FFF2-40B4-BE49-F238E27FC236}">
              <a16:creationId xmlns:a16="http://schemas.microsoft.com/office/drawing/2014/main" id="{14643D4E-5E0F-45F2-B0E5-5DA8E48D929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247" name="Text Box 27">
          <a:extLst>
            <a:ext uri="{FF2B5EF4-FFF2-40B4-BE49-F238E27FC236}">
              <a16:creationId xmlns:a16="http://schemas.microsoft.com/office/drawing/2014/main" id="{8C9AA30E-5C7F-4267-9362-833E15FC91F1}"/>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48" name="Text Box 27">
          <a:extLst>
            <a:ext uri="{FF2B5EF4-FFF2-40B4-BE49-F238E27FC236}">
              <a16:creationId xmlns:a16="http://schemas.microsoft.com/office/drawing/2014/main" id="{971B7A6B-F1C9-4AC5-B62F-9288EFFB3CF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49" name="Text Box 27">
          <a:extLst>
            <a:ext uri="{FF2B5EF4-FFF2-40B4-BE49-F238E27FC236}">
              <a16:creationId xmlns:a16="http://schemas.microsoft.com/office/drawing/2014/main" id="{5B185556-7FF4-4F7C-9051-8FAB97997AA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50" name="Text Box 27">
          <a:extLst>
            <a:ext uri="{FF2B5EF4-FFF2-40B4-BE49-F238E27FC236}">
              <a16:creationId xmlns:a16="http://schemas.microsoft.com/office/drawing/2014/main" id="{C0056EBF-6815-4B8E-A0DC-42C5E97EA84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51" name="Text Box 27">
          <a:extLst>
            <a:ext uri="{FF2B5EF4-FFF2-40B4-BE49-F238E27FC236}">
              <a16:creationId xmlns:a16="http://schemas.microsoft.com/office/drawing/2014/main" id="{8986F15F-AE86-43C4-B52B-FB970549077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52" name="Text Box 27">
          <a:extLst>
            <a:ext uri="{FF2B5EF4-FFF2-40B4-BE49-F238E27FC236}">
              <a16:creationId xmlns:a16="http://schemas.microsoft.com/office/drawing/2014/main" id="{F69514E1-E1B3-44F2-9DF4-838597BA4C5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53" name="Text Box 27">
          <a:extLst>
            <a:ext uri="{FF2B5EF4-FFF2-40B4-BE49-F238E27FC236}">
              <a16:creationId xmlns:a16="http://schemas.microsoft.com/office/drawing/2014/main" id="{4F634F39-890D-43B3-B009-AC53183AB14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254" name="Text Box 27">
          <a:extLst>
            <a:ext uri="{FF2B5EF4-FFF2-40B4-BE49-F238E27FC236}">
              <a16:creationId xmlns:a16="http://schemas.microsoft.com/office/drawing/2014/main" id="{6D8E7AF5-E362-4286-8DBA-A1C263B29E0C}"/>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255" name="Text Box 27">
          <a:extLst>
            <a:ext uri="{FF2B5EF4-FFF2-40B4-BE49-F238E27FC236}">
              <a16:creationId xmlns:a16="http://schemas.microsoft.com/office/drawing/2014/main" id="{618C46CF-EB81-4A1A-99E9-9D0E8718442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256" name="Text Box 27">
          <a:extLst>
            <a:ext uri="{FF2B5EF4-FFF2-40B4-BE49-F238E27FC236}">
              <a16:creationId xmlns:a16="http://schemas.microsoft.com/office/drawing/2014/main" id="{FD8E3C16-7885-4057-8EEA-92456167A57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257" name="Text Box 27">
          <a:extLst>
            <a:ext uri="{FF2B5EF4-FFF2-40B4-BE49-F238E27FC236}">
              <a16:creationId xmlns:a16="http://schemas.microsoft.com/office/drawing/2014/main" id="{C40159BB-AC25-4EB5-890F-0D44DBAF592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258" name="Text Box 27">
          <a:extLst>
            <a:ext uri="{FF2B5EF4-FFF2-40B4-BE49-F238E27FC236}">
              <a16:creationId xmlns:a16="http://schemas.microsoft.com/office/drawing/2014/main" id="{51CBA2BD-140C-4C4D-A042-0D4FFC15EEE4}"/>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259" name="Text Box 27">
          <a:extLst>
            <a:ext uri="{FF2B5EF4-FFF2-40B4-BE49-F238E27FC236}">
              <a16:creationId xmlns:a16="http://schemas.microsoft.com/office/drawing/2014/main" id="{8F645BA6-C553-463A-BF13-D28AC765C66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260" name="Text Box 27">
          <a:extLst>
            <a:ext uri="{FF2B5EF4-FFF2-40B4-BE49-F238E27FC236}">
              <a16:creationId xmlns:a16="http://schemas.microsoft.com/office/drawing/2014/main" id="{3E2DEBC2-3371-4A21-8CAB-CFF4C7152D4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61" name="Text Box 27">
          <a:extLst>
            <a:ext uri="{FF2B5EF4-FFF2-40B4-BE49-F238E27FC236}">
              <a16:creationId xmlns:a16="http://schemas.microsoft.com/office/drawing/2014/main" id="{AC346313-74C9-42E8-879F-A8C186429A0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62" name="Text Box 27">
          <a:extLst>
            <a:ext uri="{FF2B5EF4-FFF2-40B4-BE49-F238E27FC236}">
              <a16:creationId xmlns:a16="http://schemas.microsoft.com/office/drawing/2014/main" id="{EAF3AFBE-B4C6-4AD0-B22D-15E070A42E9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63" name="Text Box 27">
          <a:extLst>
            <a:ext uri="{FF2B5EF4-FFF2-40B4-BE49-F238E27FC236}">
              <a16:creationId xmlns:a16="http://schemas.microsoft.com/office/drawing/2014/main" id="{B35714BE-B94E-4AC9-9D38-DCFF70FDB3C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64" name="Text Box 27">
          <a:extLst>
            <a:ext uri="{FF2B5EF4-FFF2-40B4-BE49-F238E27FC236}">
              <a16:creationId xmlns:a16="http://schemas.microsoft.com/office/drawing/2014/main" id="{901B8D80-2D02-4C10-ABAE-AC486BE1AE2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65" name="Text Box 27">
          <a:extLst>
            <a:ext uri="{FF2B5EF4-FFF2-40B4-BE49-F238E27FC236}">
              <a16:creationId xmlns:a16="http://schemas.microsoft.com/office/drawing/2014/main" id="{6A728F0C-B900-4868-B613-A15F82416FC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66" name="Text Box 27">
          <a:extLst>
            <a:ext uri="{FF2B5EF4-FFF2-40B4-BE49-F238E27FC236}">
              <a16:creationId xmlns:a16="http://schemas.microsoft.com/office/drawing/2014/main" id="{29100FE2-4185-4D2E-A9FD-E7D144E4E25E}"/>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67" name="Text Box 27">
          <a:extLst>
            <a:ext uri="{FF2B5EF4-FFF2-40B4-BE49-F238E27FC236}">
              <a16:creationId xmlns:a16="http://schemas.microsoft.com/office/drawing/2014/main" id="{F4F4E772-BE4E-4AFE-8E60-5E91A2B58D1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68" name="Text Box 27">
          <a:extLst>
            <a:ext uri="{FF2B5EF4-FFF2-40B4-BE49-F238E27FC236}">
              <a16:creationId xmlns:a16="http://schemas.microsoft.com/office/drawing/2014/main" id="{8D8B63CA-9758-4D18-A198-644A75198C3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269" name="Text Box 27">
          <a:extLst>
            <a:ext uri="{FF2B5EF4-FFF2-40B4-BE49-F238E27FC236}">
              <a16:creationId xmlns:a16="http://schemas.microsoft.com/office/drawing/2014/main" id="{C1AE7E17-F055-49E4-A56D-CC589B16BCF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270" name="Text Box 27">
          <a:extLst>
            <a:ext uri="{FF2B5EF4-FFF2-40B4-BE49-F238E27FC236}">
              <a16:creationId xmlns:a16="http://schemas.microsoft.com/office/drawing/2014/main" id="{83FE8077-9E6A-458B-8253-BFE7D7896271}"/>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71" name="Text Box 27">
          <a:extLst>
            <a:ext uri="{FF2B5EF4-FFF2-40B4-BE49-F238E27FC236}">
              <a16:creationId xmlns:a16="http://schemas.microsoft.com/office/drawing/2014/main" id="{627F5B9C-C6DE-4E24-BCCC-BC6EB7B6932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72" name="Text Box 27">
          <a:extLst>
            <a:ext uri="{FF2B5EF4-FFF2-40B4-BE49-F238E27FC236}">
              <a16:creationId xmlns:a16="http://schemas.microsoft.com/office/drawing/2014/main" id="{AA9656E5-8953-473A-B6BD-3EC0CE19AF0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73" name="Text Box 27">
          <a:extLst>
            <a:ext uri="{FF2B5EF4-FFF2-40B4-BE49-F238E27FC236}">
              <a16:creationId xmlns:a16="http://schemas.microsoft.com/office/drawing/2014/main" id="{C5362B7F-2E03-45DE-9BD4-3B187FAA4F9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74" name="Text Box 27">
          <a:extLst>
            <a:ext uri="{FF2B5EF4-FFF2-40B4-BE49-F238E27FC236}">
              <a16:creationId xmlns:a16="http://schemas.microsoft.com/office/drawing/2014/main" id="{864E3658-D10D-4019-942E-E566F2663C7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275" name="Text Box 27">
          <a:extLst>
            <a:ext uri="{FF2B5EF4-FFF2-40B4-BE49-F238E27FC236}">
              <a16:creationId xmlns:a16="http://schemas.microsoft.com/office/drawing/2014/main" id="{B1AF4B15-6E8B-4F46-8A59-CEEF0EA8DA3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76" name="Text Box 27">
          <a:extLst>
            <a:ext uri="{FF2B5EF4-FFF2-40B4-BE49-F238E27FC236}">
              <a16:creationId xmlns:a16="http://schemas.microsoft.com/office/drawing/2014/main" id="{0F34C0B7-1015-4477-AB5C-C97631CAD53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277" name="Text Box 27">
          <a:extLst>
            <a:ext uri="{FF2B5EF4-FFF2-40B4-BE49-F238E27FC236}">
              <a16:creationId xmlns:a16="http://schemas.microsoft.com/office/drawing/2014/main" id="{A68C30A8-6E1B-43C1-AFA3-063798B03E9C}"/>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78" name="Text Box 27">
          <a:extLst>
            <a:ext uri="{FF2B5EF4-FFF2-40B4-BE49-F238E27FC236}">
              <a16:creationId xmlns:a16="http://schemas.microsoft.com/office/drawing/2014/main" id="{4103D078-241F-488D-AD65-2FD6434927A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79" name="Text Box 27">
          <a:extLst>
            <a:ext uri="{FF2B5EF4-FFF2-40B4-BE49-F238E27FC236}">
              <a16:creationId xmlns:a16="http://schemas.microsoft.com/office/drawing/2014/main" id="{441618EA-7974-4B8E-B94D-29B0B56AB33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80" name="Text Box 27">
          <a:extLst>
            <a:ext uri="{FF2B5EF4-FFF2-40B4-BE49-F238E27FC236}">
              <a16:creationId xmlns:a16="http://schemas.microsoft.com/office/drawing/2014/main" id="{683BC8D0-FEA2-41AC-8EB0-9B3F83F8804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81" name="Text Box 27">
          <a:extLst>
            <a:ext uri="{FF2B5EF4-FFF2-40B4-BE49-F238E27FC236}">
              <a16:creationId xmlns:a16="http://schemas.microsoft.com/office/drawing/2014/main" id="{93624241-6C76-4896-8934-0C6CB0AC8EF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82" name="Text Box 27">
          <a:extLst>
            <a:ext uri="{FF2B5EF4-FFF2-40B4-BE49-F238E27FC236}">
              <a16:creationId xmlns:a16="http://schemas.microsoft.com/office/drawing/2014/main" id="{868D1384-E6F0-4034-8B69-4D575B33AC4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83" name="Text Box 27">
          <a:extLst>
            <a:ext uri="{FF2B5EF4-FFF2-40B4-BE49-F238E27FC236}">
              <a16:creationId xmlns:a16="http://schemas.microsoft.com/office/drawing/2014/main" id="{ABAE6AC5-5600-4EF5-AB9B-3BC93AAA3E8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84" name="Text Box 27">
          <a:extLst>
            <a:ext uri="{FF2B5EF4-FFF2-40B4-BE49-F238E27FC236}">
              <a16:creationId xmlns:a16="http://schemas.microsoft.com/office/drawing/2014/main" id="{56B4105D-F3D2-4DE4-B67D-ECD788A0E92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285" name="Text Box 27">
          <a:extLst>
            <a:ext uri="{FF2B5EF4-FFF2-40B4-BE49-F238E27FC236}">
              <a16:creationId xmlns:a16="http://schemas.microsoft.com/office/drawing/2014/main" id="{EEAD4DC4-C78D-4661-B228-EEBE558AE2A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286" name="Text Box 27">
          <a:extLst>
            <a:ext uri="{FF2B5EF4-FFF2-40B4-BE49-F238E27FC236}">
              <a16:creationId xmlns:a16="http://schemas.microsoft.com/office/drawing/2014/main" id="{B5F3D802-7118-4B96-820C-31BD8629687F}"/>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87" name="Text Box 27">
          <a:extLst>
            <a:ext uri="{FF2B5EF4-FFF2-40B4-BE49-F238E27FC236}">
              <a16:creationId xmlns:a16="http://schemas.microsoft.com/office/drawing/2014/main" id="{61DC21CA-09EA-4A99-B09A-158A6094BFE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88" name="Text Box 27">
          <a:extLst>
            <a:ext uri="{FF2B5EF4-FFF2-40B4-BE49-F238E27FC236}">
              <a16:creationId xmlns:a16="http://schemas.microsoft.com/office/drawing/2014/main" id="{71629BFF-354D-498F-881F-02E56C04811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89" name="Text Box 27">
          <a:extLst>
            <a:ext uri="{FF2B5EF4-FFF2-40B4-BE49-F238E27FC236}">
              <a16:creationId xmlns:a16="http://schemas.microsoft.com/office/drawing/2014/main" id="{37A0094C-9DB2-4F92-BB11-C70AD85B2B6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90" name="Text Box 27">
          <a:extLst>
            <a:ext uri="{FF2B5EF4-FFF2-40B4-BE49-F238E27FC236}">
              <a16:creationId xmlns:a16="http://schemas.microsoft.com/office/drawing/2014/main" id="{CE3CF314-D802-4AB1-A41B-DFE1A3DB25D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91" name="Text Box 27">
          <a:extLst>
            <a:ext uri="{FF2B5EF4-FFF2-40B4-BE49-F238E27FC236}">
              <a16:creationId xmlns:a16="http://schemas.microsoft.com/office/drawing/2014/main" id="{8DBC4C39-0718-4CA9-BB56-812E129A12B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292" name="Text Box 27">
          <a:extLst>
            <a:ext uri="{FF2B5EF4-FFF2-40B4-BE49-F238E27FC236}">
              <a16:creationId xmlns:a16="http://schemas.microsoft.com/office/drawing/2014/main" id="{9C485954-BEF9-4203-98F2-5C203BAF6C6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293" name="Text Box 27">
          <a:extLst>
            <a:ext uri="{FF2B5EF4-FFF2-40B4-BE49-F238E27FC236}">
              <a16:creationId xmlns:a16="http://schemas.microsoft.com/office/drawing/2014/main" id="{B72BE9F3-3A12-472C-8C5E-41C90617EF2B}"/>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294" name="Text Box 27">
          <a:extLst>
            <a:ext uri="{FF2B5EF4-FFF2-40B4-BE49-F238E27FC236}">
              <a16:creationId xmlns:a16="http://schemas.microsoft.com/office/drawing/2014/main" id="{1408BAB1-6841-4AC4-848D-46A0C41768F0}"/>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295" name="Text Box 27">
          <a:extLst>
            <a:ext uri="{FF2B5EF4-FFF2-40B4-BE49-F238E27FC236}">
              <a16:creationId xmlns:a16="http://schemas.microsoft.com/office/drawing/2014/main" id="{18209EC8-6D59-4DA7-A86B-6AC20439988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296" name="Text Box 27">
          <a:extLst>
            <a:ext uri="{FF2B5EF4-FFF2-40B4-BE49-F238E27FC236}">
              <a16:creationId xmlns:a16="http://schemas.microsoft.com/office/drawing/2014/main" id="{C206CC3D-69D2-4A3C-A671-3B32536325C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97" name="Text Box 27">
          <a:extLst>
            <a:ext uri="{FF2B5EF4-FFF2-40B4-BE49-F238E27FC236}">
              <a16:creationId xmlns:a16="http://schemas.microsoft.com/office/drawing/2014/main" id="{7343BB55-A6C3-4073-8A00-3A29843BAD7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98" name="Text Box 27">
          <a:extLst>
            <a:ext uri="{FF2B5EF4-FFF2-40B4-BE49-F238E27FC236}">
              <a16:creationId xmlns:a16="http://schemas.microsoft.com/office/drawing/2014/main" id="{645FFBCB-233F-4598-B261-80855F497E0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299" name="Text Box 27">
          <a:extLst>
            <a:ext uri="{FF2B5EF4-FFF2-40B4-BE49-F238E27FC236}">
              <a16:creationId xmlns:a16="http://schemas.microsoft.com/office/drawing/2014/main" id="{15E62BE7-4C15-45FE-960B-3FC0FB8A149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00" name="Text Box 27">
          <a:extLst>
            <a:ext uri="{FF2B5EF4-FFF2-40B4-BE49-F238E27FC236}">
              <a16:creationId xmlns:a16="http://schemas.microsoft.com/office/drawing/2014/main" id="{20813B92-8E94-439B-817F-E51DC31A1AF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01" name="Text Box 27">
          <a:extLst>
            <a:ext uri="{FF2B5EF4-FFF2-40B4-BE49-F238E27FC236}">
              <a16:creationId xmlns:a16="http://schemas.microsoft.com/office/drawing/2014/main" id="{CE6AC7C4-69E2-47B5-B8BB-4743277AB98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02" name="Text Box 27">
          <a:extLst>
            <a:ext uri="{FF2B5EF4-FFF2-40B4-BE49-F238E27FC236}">
              <a16:creationId xmlns:a16="http://schemas.microsoft.com/office/drawing/2014/main" id="{3DFF516F-79D5-4196-A530-416E8D296DE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303" name="Text Box 27">
          <a:extLst>
            <a:ext uri="{FF2B5EF4-FFF2-40B4-BE49-F238E27FC236}">
              <a16:creationId xmlns:a16="http://schemas.microsoft.com/office/drawing/2014/main" id="{D36EC90E-B1BD-45D2-8655-96B79F6CBE2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304" name="Text Box 27">
          <a:extLst>
            <a:ext uri="{FF2B5EF4-FFF2-40B4-BE49-F238E27FC236}">
              <a16:creationId xmlns:a16="http://schemas.microsoft.com/office/drawing/2014/main" id="{2C1412FA-55B7-467A-90D9-591B5624A93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05" name="Text Box 27">
          <a:extLst>
            <a:ext uri="{FF2B5EF4-FFF2-40B4-BE49-F238E27FC236}">
              <a16:creationId xmlns:a16="http://schemas.microsoft.com/office/drawing/2014/main" id="{B8B4CF44-EBFC-476F-9CD1-154C5F6C9AA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06" name="Text Box 27">
          <a:extLst>
            <a:ext uri="{FF2B5EF4-FFF2-40B4-BE49-F238E27FC236}">
              <a16:creationId xmlns:a16="http://schemas.microsoft.com/office/drawing/2014/main" id="{66A3A427-2F0D-4E43-9697-F47D88E02B4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07" name="Text Box 27">
          <a:extLst>
            <a:ext uri="{FF2B5EF4-FFF2-40B4-BE49-F238E27FC236}">
              <a16:creationId xmlns:a16="http://schemas.microsoft.com/office/drawing/2014/main" id="{FA9FE570-4B6C-4FF0-BCAD-9D0B47D6C06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08" name="Text Box 27">
          <a:extLst>
            <a:ext uri="{FF2B5EF4-FFF2-40B4-BE49-F238E27FC236}">
              <a16:creationId xmlns:a16="http://schemas.microsoft.com/office/drawing/2014/main" id="{7EC81B3C-0894-4956-B6FF-417C06D2A5D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309" name="Text Box 27">
          <a:extLst>
            <a:ext uri="{FF2B5EF4-FFF2-40B4-BE49-F238E27FC236}">
              <a16:creationId xmlns:a16="http://schemas.microsoft.com/office/drawing/2014/main" id="{071E7848-E2C3-49D7-9D0F-36FA0558AF6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10" name="Text Box 27">
          <a:extLst>
            <a:ext uri="{FF2B5EF4-FFF2-40B4-BE49-F238E27FC236}">
              <a16:creationId xmlns:a16="http://schemas.microsoft.com/office/drawing/2014/main" id="{42A0877C-1F08-4598-86DC-CCF7043CAC4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311" name="Text Box 27">
          <a:extLst>
            <a:ext uri="{FF2B5EF4-FFF2-40B4-BE49-F238E27FC236}">
              <a16:creationId xmlns:a16="http://schemas.microsoft.com/office/drawing/2014/main" id="{843FAB0B-963F-4B23-854C-85FA5DA05DB9}"/>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12" name="Text Box 27">
          <a:extLst>
            <a:ext uri="{FF2B5EF4-FFF2-40B4-BE49-F238E27FC236}">
              <a16:creationId xmlns:a16="http://schemas.microsoft.com/office/drawing/2014/main" id="{BE06994E-8697-412F-891B-DEB11FF5B0E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13" name="Text Box 27">
          <a:extLst>
            <a:ext uri="{FF2B5EF4-FFF2-40B4-BE49-F238E27FC236}">
              <a16:creationId xmlns:a16="http://schemas.microsoft.com/office/drawing/2014/main" id="{6BDB2A6E-D071-4779-A70B-10E48AE9EE6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14" name="Text Box 27">
          <a:extLst>
            <a:ext uri="{FF2B5EF4-FFF2-40B4-BE49-F238E27FC236}">
              <a16:creationId xmlns:a16="http://schemas.microsoft.com/office/drawing/2014/main" id="{A1E6EAFA-0CE8-49DD-A9B7-700008B4C64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15" name="Text Box 27">
          <a:extLst>
            <a:ext uri="{FF2B5EF4-FFF2-40B4-BE49-F238E27FC236}">
              <a16:creationId xmlns:a16="http://schemas.microsoft.com/office/drawing/2014/main" id="{758880C0-2BE6-417E-AD0A-42B8CBAF9A6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16" name="Text Box 27">
          <a:extLst>
            <a:ext uri="{FF2B5EF4-FFF2-40B4-BE49-F238E27FC236}">
              <a16:creationId xmlns:a16="http://schemas.microsoft.com/office/drawing/2014/main" id="{C6FDBEC9-2D51-4989-9738-D0AF030879A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17" name="Text Box 27">
          <a:extLst>
            <a:ext uri="{FF2B5EF4-FFF2-40B4-BE49-F238E27FC236}">
              <a16:creationId xmlns:a16="http://schemas.microsoft.com/office/drawing/2014/main" id="{E4B8893F-CD66-49CE-93AF-16AE02C3093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18" name="Text Box 27">
          <a:extLst>
            <a:ext uri="{FF2B5EF4-FFF2-40B4-BE49-F238E27FC236}">
              <a16:creationId xmlns:a16="http://schemas.microsoft.com/office/drawing/2014/main" id="{C3C811DC-05CC-40D4-AF9C-EC9D144A386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19" name="Text Box 27">
          <a:extLst>
            <a:ext uri="{FF2B5EF4-FFF2-40B4-BE49-F238E27FC236}">
              <a16:creationId xmlns:a16="http://schemas.microsoft.com/office/drawing/2014/main" id="{F9F870F0-9E2F-4F12-863B-AAAA0109310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320" name="Text Box 27">
          <a:extLst>
            <a:ext uri="{FF2B5EF4-FFF2-40B4-BE49-F238E27FC236}">
              <a16:creationId xmlns:a16="http://schemas.microsoft.com/office/drawing/2014/main" id="{52FA75A6-EA91-47C2-8BDE-1B590C235D20}"/>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21" name="Text Box 27">
          <a:extLst>
            <a:ext uri="{FF2B5EF4-FFF2-40B4-BE49-F238E27FC236}">
              <a16:creationId xmlns:a16="http://schemas.microsoft.com/office/drawing/2014/main" id="{9E7BEB35-5639-403D-9A4F-4A99B5E4D03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22" name="Text Box 27">
          <a:extLst>
            <a:ext uri="{FF2B5EF4-FFF2-40B4-BE49-F238E27FC236}">
              <a16:creationId xmlns:a16="http://schemas.microsoft.com/office/drawing/2014/main" id="{5D2390DB-252A-4724-9851-F893DE40D1C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23" name="Text Box 27">
          <a:extLst>
            <a:ext uri="{FF2B5EF4-FFF2-40B4-BE49-F238E27FC236}">
              <a16:creationId xmlns:a16="http://schemas.microsoft.com/office/drawing/2014/main" id="{385DA634-9BD5-42C7-98CF-BB222D62B1B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24" name="Text Box 27">
          <a:extLst>
            <a:ext uri="{FF2B5EF4-FFF2-40B4-BE49-F238E27FC236}">
              <a16:creationId xmlns:a16="http://schemas.microsoft.com/office/drawing/2014/main" id="{329A5909-EA1D-4987-ACCA-C50574860A9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25" name="Text Box 27">
          <a:extLst>
            <a:ext uri="{FF2B5EF4-FFF2-40B4-BE49-F238E27FC236}">
              <a16:creationId xmlns:a16="http://schemas.microsoft.com/office/drawing/2014/main" id="{35003F57-8129-49CE-B595-0284D640839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26" name="Text Box 27">
          <a:extLst>
            <a:ext uri="{FF2B5EF4-FFF2-40B4-BE49-F238E27FC236}">
              <a16:creationId xmlns:a16="http://schemas.microsoft.com/office/drawing/2014/main" id="{B06F4816-DAF5-4821-9264-4C6ED058000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327" name="Text Box 27">
          <a:extLst>
            <a:ext uri="{FF2B5EF4-FFF2-40B4-BE49-F238E27FC236}">
              <a16:creationId xmlns:a16="http://schemas.microsoft.com/office/drawing/2014/main" id="{C1B97EDC-32AA-4B03-86AB-04BA0101E83B}"/>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328" name="Text Box 27">
          <a:extLst>
            <a:ext uri="{FF2B5EF4-FFF2-40B4-BE49-F238E27FC236}">
              <a16:creationId xmlns:a16="http://schemas.microsoft.com/office/drawing/2014/main" id="{5F9ED990-4707-475C-B7EE-C6D6602DEAF7}"/>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329" name="Text Box 27">
          <a:extLst>
            <a:ext uri="{FF2B5EF4-FFF2-40B4-BE49-F238E27FC236}">
              <a16:creationId xmlns:a16="http://schemas.microsoft.com/office/drawing/2014/main" id="{3A14B41E-ACCD-4C47-B484-1930B20BBC13}"/>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330" name="Text Box 27">
          <a:extLst>
            <a:ext uri="{FF2B5EF4-FFF2-40B4-BE49-F238E27FC236}">
              <a16:creationId xmlns:a16="http://schemas.microsoft.com/office/drawing/2014/main" id="{EAEFBB2A-F039-4487-AA91-629344D0919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331" name="Text Box 27">
          <a:extLst>
            <a:ext uri="{FF2B5EF4-FFF2-40B4-BE49-F238E27FC236}">
              <a16:creationId xmlns:a16="http://schemas.microsoft.com/office/drawing/2014/main" id="{E63C5E3D-236E-4B6B-BBFE-8669F416E580}"/>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332" name="Text Box 27">
          <a:extLst>
            <a:ext uri="{FF2B5EF4-FFF2-40B4-BE49-F238E27FC236}">
              <a16:creationId xmlns:a16="http://schemas.microsoft.com/office/drawing/2014/main" id="{580A3F63-AA71-47DB-83E0-1AC7083BFD6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333" name="Text Box 27">
          <a:extLst>
            <a:ext uri="{FF2B5EF4-FFF2-40B4-BE49-F238E27FC236}">
              <a16:creationId xmlns:a16="http://schemas.microsoft.com/office/drawing/2014/main" id="{4AE8D200-5FF5-40CC-953D-73747F7F2864}"/>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34" name="Text Box 27">
          <a:extLst>
            <a:ext uri="{FF2B5EF4-FFF2-40B4-BE49-F238E27FC236}">
              <a16:creationId xmlns:a16="http://schemas.microsoft.com/office/drawing/2014/main" id="{BECE93AA-1039-4A96-920B-C998FB56582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35" name="Text Box 27">
          <a:extLst>
            <a:ext uri="{FF2B5EF4-FFF2-40B4-BE49-F238E27FC236}">
              <a16:creationId xmlns:a16="http://schemas.microsoft.com/office/drawing/2014/main" id="{35EFD93A-C09B-4623-86F3-A30C820D187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36" name="Text Box 27">
          <a:extLst>
            <a:ext uri="{FF2B5EF4-FFF2-40B4-BE49-F238E27FC236}">
              <a16:creationId xmlns:a16="http://schemas.microsoft.com/office/drawing/2014/main" id="{C2700DE9-D42B-43BD-8A3E-3F5FD292828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37" name="Text Box 27">
          <a:extLst>
            <a:ext uri="{FF2B5EF4-FFF2-40B4-BE49-F238E27FC236}">
              <a16:creationId xmlns:a16="http://schemas.microsoft.com/office/drawing/2014/main" id="{11EE51E4-C309-4E6A-9C6F-82C8F105823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38" name="Text Box 27">
          <a:extLst>
            <a:ext uri="{FF2B5EF4-FFF2-40B4-BE49-F238E27FC236}">
              <a16:creationId xmlns:a16="http://schemas.microsoft.com/office/drawing/2014/main" id="{CB556681-DF0E-4365-AE9B-64037F9E895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39" name="Text Box 27">
          <a:extLst>
            <a:ext uri="{FF2B5EF4-FFF2-40B4-BE49-F238E27FC236}">
              <a16:creationId xmlns:a16="http://schemas.microsoft.com/office/drawing/2014/main" id="{7BF3546F-CE40-4C72-8AD2-CC4766ECDE6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40" name="Text Box 27">
          <a:extLst>
            <a:ext uri="{FF2B5EF4-FFF2-40B4-BE49-F238E27FC236}">
              <a16:creationId xmlns:a16="http://schemas.microsoft.com/office/drawing/2014/main" id="{E7A442EA-3DFF-456B-9865-46133579942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41" name="Text Box 27">
          <a:extLst>
            <a:ext uri="{FF2B5EF4-FFF2-40B4-BE49-F238E27FC236}">
              <a16:creationId xmlns:a16="http://schemas.microsoft.com/office/drawing/2014/main" id="{EAE6E86C-63C6-4F55-AAC1-D718203858F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342" name="Text Box 27">
          <a:extLst>
            <a:ext uri="{FF2B5EF4-FFF2-40B4-BE49-F238E27FC236}">
              <a16:creationId xmlns:a16="http://schemas.microsoft.com/office/drawing/2014/main" id="{0FF39150-9F5A-4CB2-ACCD-822D0C59C2F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343" name="Text Box 27">
          <a:extLst>
            <a:ext uri="{FF2B5EF4-FFF2-40B4-BE49-F238E27FC236}">
              <a16:creationId xmlns:a16="http://schemas.microsoft.com/office/drawing/2014/main" id="{9D406566-F2D7-4252-A3E9-0E0462BF0801}"/>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44" name="Text Box 27">
          <a:extLst>
            <a:ext uri="{FF2B5EF4-FFF2-40B4-BE49-F238E27FC236}">
              <a16:creationId xmlns:a16="http://schemas.microsoft.com/office/drawing/2014/main" id="{622F38D0-FEAD-4C2B-97FD-FC516512562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45" name="Text Box 27">
          <a:extLst>
            <a:ext uri="{FF2B5EF4-FFF2-40B4-BE49-F238E27FC236}">
              <a16:creationId xmlns:a16="http://schemas.microsoft.com/office/drawing/2014/main" id="{7BB74158-DD68-4FF9-840A-E36D87D60B5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46" name="Text Box 27">
          <a:extLst>
            <a:ext uri="{FF2B5EF4-FFF2-40B4-BE49-F238E27FC236}">
              <a16:creationId xmlns:a16="http://schemas.microsoft.com/office/drawing/2014/main" id="{E7D58A68-ADF8-4A7F-BD49-DBED7B148F0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47" name="Text Box 27">
          <a:extLst>
            <a:ext uri="{FF2B5EF4-FFF2-40B4-BE49-F238E27FC236}">
              <a16:creationId xmlns:a16="http://schemas.microsoft.com/office/drawing/2014/main" id="{7648EE9F-824D-4E48-98AE-7D519EBB5A8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348" name="Text Box 27">
          <a:extLst>
            <a:ext uri="{FF2B5EF4-FFF2-40B4-BE49-F238E27FC236}">
              <a16:creationId xmlns:a16="http://schemas.microsoft.com/office/drawing/2014/main" id="{502D7EF5-D291-42D5-BBB5-9FC7138B559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49" name="Text Box 27">
          <a:extLst>
            <a:ext uri="{FF2B5EF4-FFF2-40B4-BE49-F238E27FC236}">
              <a16:creationId xmlns:a16="http://schemas.microsoft.com/office/drawing/2014/main" id="{52879327-ADCD-43DD-BDB8-3FCFEBBEC65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350" name="Text Box 27">
          <a:extLst>
            <a:ext uri="{FF2B5EF4-FFF2-40B4-BE49-F238E27FC236}">
              <a16:creationId xmlns:a16="http://schemas.microsoft.com/office/drawing/2014/main" id="{EBC18C2A-FCAD-4A92-8249-0097832651D4}"/>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51" name="Text Box 27">
          <a:extLst>
            <a:ext uri="{FF2B5EF4-FFF2-40B4-BE49-F238E27FC236}">
              <a16:creationId xmlns:a16="http://schemas.microsoft.com/office/drawing/2014/main" id="{0D8CB32B-1A19-41F5-8B22-9071BF298DA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52" name="Text Box 27">
          <a:extLst>
            <a:ext uri="{FF2B5EF4-FFF2-40B4-BE49-F238E27FC236}">
              <a16:creationId xmlns:a16="http://schemas.microsoft.com/office/drawing/2014/main" id="{4274A4E9-2197-43CC-8819-314A0B59DCC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53" name="Text Box 27">
          <a:extLst>
            <a:ext uri="{FF2B5EF4-FFF2-40B4-BE49-F238E27FC236}">
              <a16:creationId xmlns:a16="http://schemas.microsoft.com/office/drawing/2014/main" id="{D1A2F479-96C6-4F97-8B56-EE1C837E367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54" name="Text Box 27">
          <a:extLst>
            <a:ext uri="{FF2B5EF4-FFF2-40B4-BE49-F238E27FC236}">
              <a16:creationId xmlns:a16="http://schemas.microsoft.com/office/drawing/2014/main" id="{2EEDE23E-FAF7-420A-BF28-15A674E0E11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55" name="Text Box 27">
          <a:extLst>
            <a:ext uri="{FF2B5EF4-FFF2-40B4-BE49-F238E27FC236}">
              <a16:creationId xmlns:a16="http://schemas.microsoft.com/office/drawing/2014/main" id="{815DE681-3009-4911-965E-D6BBF467AF3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56" name="Text Box 27">
          <a:extLst>
            <a:ext uri="{FF2B5EF4-FFF2-40B4-BE49-F238E27FC236}">
              <a16:creationId xmlns:a16="http://schemas.microsoft.com/office/drawing/2014/main" id="{F6A41F3D-FAF3-45E9-9FB4-921C9AB0406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57" name="Text Box 27">
          <a:extLst>
            <a:ext uri="{FF2B5EF4-FFF2-40B4-BE49-F238E27FC236}">
              <a16:creationId xmlns:a16="http://schemas.microsoft.com/office/drawing/2014/main" id="{054EB774-AA87-48A8-9DCD-936F5D9E0B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58" name="Text Box 27">
          <a:extLst>
            <a:ext uri="{FF2B5EF4-FFF2-40B4-BE49-F238E27FC236}">
              <a16:creationId xmlns:a16="http://schemas.microsoft.com/office/drawing/2014/main" id="{90980B38-51A7-440A-8A68-4CF1D59AC2D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359" name="Text Box 27">
          <a:extLst>
            <a:ext uri="{FF2B5EF4-FFF2-40B4-BE49-F238E27FC236}">
              <a16:creationId xmlns:a16="http://schemas.microsoft.com/office/drawing/2014/main" id="{4EEE535A-C39F-40CF-A391-EFBD3C6C2D51}"/>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60" name="Text Box 27">
          <a:extLst>
            <a:ext uri="{FF2B5EF4-FFF2-40B4-BE49-F238E27FC236}">
              <a16:creationId xmlns:a16="http://schemas.microsoft.com/office/drawing/2014/main" id="{34A72154-CA49-4EFE-BB88-32C560934A0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61" name="Text Box 27">
          <a:extLst>
            <a:ext uri="{FF2B5EF4-FFF2-40B4-BE49-F238E27FC236}">
              <a16:creationId xmlns:a16="http://schemas.microsoft.com/office/drawing/2014/main" id="{312383EC-9B30-44DB-BF71-662350A9AF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62" name="Text Box 27">
          <a:extLst>
            <a:ext uri="{FF2B5EF4-FFF2-40B4-BE49-F238E27FC236}">
              <a16:creationId xmlns:a16="http://schemas.microsoft.com/office/drawing/2014/main" id="{F1519816-1D86-4C71-958D-2E78EB4CC70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63" name="Text Box 27">
          <a:extLst>
            <a:ext uri="{FF2B5EF4-FFF2-40B4-BE49-F238E27FC236}">
              <a16:creationId xmlns:a16="http://schemas.microsoft.com/office/drawing/2014/main" id="{96BB6BD4-67F8-4837-AAD1-6C5B516E8DD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64" name="Text Box 27">
          <a:extLst>
            <a:ext uri="{FF2B5EF4-FFF2-40B4-BE49-F238E27FC236}">
              <a16:creationId xmlns:a16="http://schemas.microsoft.com/office/drawing/2014/main" id="{16912F89-E1FB-4B8A-BC54-DA250E0D9E2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65" name="Text Box 27">
          <a:extLst>
            <a:ext uri="{FF2B5EF4-FFF2-40B4-BE49-F238E27FC236}">
              <a16:creationId xmlns:a16="http://schemas.microsoft.com/office/drawing/2014/main" id="{8EDA4A48-E89C-405A-B7DE-E5A15433064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366" name="Text Box 27">
          <a:extLst>
            <a:ext uri="{FF2B5EF4-FFF2-40B4-BE49-F238E27FC236}">
              <a16:creationId xmlns:a16="http://schemas.microsoft.com/office/drawing/2014/main" id="{2BE907CA-E404-4176-8D73-2CD6DA4E1F60}"/>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367" name="Text Box 27">
          <a:extLst>
            <a:ext uri="{FF2B5EF4-FFF2-40B4-BE49-F238E27FC236}">
              <a16:creationId xmlns:a16="http://schemas.microsoft.com/office/drawing/2014/main" id="{AC4A2759-7936-4768-B67B-91D5B2BD01E2}"/>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368" name="Text Box 27">
          <a:extLst>
            <a:ext uri="{FF2B5EF4-FFF2-40B4-BE49-F238E27FC236}">
              <a16:creationId xmlns:a16="http://schemas.microsoft.com/office/drawing/2014/main" id="{A63CDA71-AB99-499C-8B86-9C498DD6E0E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369" name="Text Box 27">
          <a:extLst>
            <a:ext uri="{FF2B5EF4-FFF2-40B4-BE49-F238E27FC236}">
              <a16:creationId xmlns:a16="http://schemas.microsoft.com/office/drawing/2014/main" id="{9531E100-A7EF-453C-B27A-2CCF0070C59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370" name="Text Box 27">
          <a:extLst>
            <a:ext uri="{FF2B5EF4-FFF2-40B4-BE49-F238E27FC236}">
              <a16:creationId xmlns:a16="http://schemas.microsoft.com/office/drawing/2014/main" id="{A42C40A1-21C9-48DC-8856-B10CDF2F8821}"/>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371" name="Text Box 27">
          <a:extLst>
            <a:ext uri="{FF2B5EF4-FFF2-40B4-BE49-F238E27FC236}">
              <a16:creationId xmlns:a16="http://schemas.microsoft.com/office/drawing/2014/main" id="{5E4FC687-CC07-4411-8EAA-291C6271F9F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72" name="Text Box 27">
          <a:extLst>
            <a:ext uri="{FF2B5EF4-FFF2-40B4-BE49-F238E27FC236}">
              <a16:creationId xmlns:a16="http://schemas.microsoft.com/office/drawing/2014/main" id="{48F8BFB2-4459-4864-A0EC-12CF87C025C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73" name="Text Box 27">
          <a:extLst>
            <a:ext uri="{FF2B5EF4-FFF2-40B4-BE49-F238E27FC236}">
              <a16:creationId xmlns:a16="http://schemas.microsoft.com/office/drawing/2014/main" id="{F6C3C4B7-481E-4AE0-BC8F-4868FBC9A6E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74" name="Text Box 27">
          <a:extLst>
            <a:ext uri="{FF2B5EF4-FFF2-40B4-BE49-F238E27FC236}">
              <a16:creationId xmlns:a16="http://schemas.microsoft.com/office/drawing/2014/main" id="{E808753C-C47B-47C7-8EF5-B29845E8386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75" name="Text Box 27">
          <a:extLst>
            <a:ext uri="{FF2B5EF4-FFF2-40B4-BE49-F238E27FC236}">
              <a16:creationId xmlns:a16="http://schemas.microsoft.com/office/drawing/2014/main" id="{92B0B4A5-CE76-4822-90F7-C257FBACED8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76" name="Text Box 27">
          <a:extLst>
            <a:ext uri="{FF2B5EF4-FFF2-40B4-BE49-F238E27FC236}">
              <a16:creationId xmlns:a16="http://schemas.microsoft.com/office/drawing/2014/main" id="{9A7581A4-84B8-4718-B387-9AFF67847DE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77" name="Text Box 27">
          <a:extLst>
            <a:ext uri="{FF2B5EF4-FFF2-40B4-BE49-F238E27FC236}">
              <a16:creationId xmlns:a16="http://schemas.microsoft.com/office/drawing/2014/main" id="{9805CEA1-B43A-4B55-830A-1D2BA84D4B9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78" name="Text Box 27">
          <a:extLst>
            <a:ext uri="{FF2B5EF4-FFF2-40B4-BE49-F238E27FC236}">
              <a16:creationId xmlns:a16="http://schemas.microsoft.com/office/drawing/2014/main" id="{D16AB512-9521-49F7-8A97-E8AB961DF19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79" name="Text Box 27">
          <a:extLst>
            <a:ext uri="{FF2B5EF4-FFF2-40B4-BE49-F238E27FC236}">
              <a16:creationId xmlns:a16="http://schemas.microsoft.com/office/drawing/2014/main" id="{B9AF001A-5ECA-42E7-B4E0-020F9EEE3A5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380" name="Text Box 27">
          <a:extLst>
            <a:ext uri="{FF2B5EF4-FFF2-40B4-BE49-F238E27FC236}">
              <a16:creationId xmlns:a16="http://schemas.microsoft.com/office/drawing/2014/main" id="{0982805B-D58E-4118-AB65-FB5FA172464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381" name="Text Box 27">
          <a:extLst>
            <a:ext uri="{FF2B5EF4-FFF2-40B4-BE49-F238E27FC236}">
              <a16:creationId xmlns:a16="http://schemas.microsoft.com/office/drawing/2014/main" id="{1ACC0F53-1980-4E57-93E1-BD818CD9F744}"/>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82" name="Text Box 27">
          <a:extLst>
            <a:ext uri="{FF2B5EF4-FFF2-40B4-BE49-F238E27FC236}">
              <a16:creationId xmlns:a16="http://schemas.microsoft.com/office/drawing/2014/main" id="{A758C634-EA20-4778-B384-6BAC33EB07A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83" name="Text Box 27">
          <a:extLst>
            <a:ext uri="{FF2B5EF4-FFF2-40B4-BE49-F238E27FC236}">
              <a16:creationId xmlns:a16="http://schemas.microsoft.com/office/drawing/2014/main" id="{A5A3BC5B-75C6-4C34-92DC-1E095FF95EE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84" name="Text Box 27">
          <a:extLst>
            <a:ext uri="{FF2B5EF4-FFF2-40B4-BE49-F238E27FC236}">
              <a16:creationId xmlns:a16="http://schemas.microsoft.com/office/drawing/2014/main" id="{DBFB6802-443B-4850-8D6C-68F52F1876F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385" name="Text Box 27">
          <a:extLst>
            <a:ext uri="{FF2B5EF4-FFF2-40B4-BE49-F238E27FC236}">
              <a16:creationId xmlns:a16="http://schemas.microsoft.com/office/drawing/2014/main" id="{3C7E1E70-3C46-46B4-A3D1-2244A457566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386" name="Text Box 27">
          <a:extLst>
            <a:ext uri="{FF2B5EF4-FFF2-40B4-BE49-F238E27FC236}">
              <a16:creationId xmlns:a16="http://schemas.microsoft.com/office/drawing/2014/main" id="{8368D290-5C89-47F5-B49C-1F8084D4B262}"/>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87" name="Text Box 27">
          <a:extLst>
            <a:ext uri="{FF2B5EF4-FFF2-40B4-BE49-F238E27FC236}">
              <a16:creationId xmlns:a16="http://schemas.microsoft.com/office/drawing/2014/main" id="{13EF6208-CF8B-4C5B-9BAC-9655038CBAF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388" name="Text Box 27">
          <a:extLst>
            <a:ext uri="{FF2B5EF4-FFF2-40B4-BE49-F238E27FC236}">
              <a16:creationId xmlns:a16="http://schemas.microsoft.com/office/drawing/2014/main" id="{08483A82-6A74-42BA-80BF-1BE993DC13E1}"/>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89" name="Text Box 27">
          <a:extLst>
            <a:ext uri="{FF2B5EF4-FFF2-40B4-BE49-F238E27FC236}">
              <a16:creationId xmlns:a16="http://schemas.microsoft.com/office/drawing/2014/main" id="{452B8D73-9BE9-4D65-B72B-10F08B0A017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90" name="Text Box 27">
          <a:extLst>
            <a:ext uri="{FF2B5EF4-FFF2-40B4-BE49-F238E27FC236}">
              <a16:creationId xmlns:a16="http://schemas.microsoft.com/office/drawing/2014/main" id="{E498994E-9B91-4A7C-B17D-1D5941ED775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91" name="Text Box 27">
          <a:extLst>
            <a:ext uri="{FF2B5EF4-FFF2-40B4-BE49-F238E27FC236}">
              <a16:creationId xmlns:a16="http://schemas.microsoft.com/office/drawing/2014/main" id="{622204F7-70C4-4260-84C1-8787A4678C6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92" name="Text Box 27">
          <a:extLst>
            <a:ext uri="{FF2B5EF4-FFF2-40B4-BE49-F238E27FC236}">
              <a16:creationId xmlns:a16="http://schemas.microsoft.com/office/drawing/2014/main" id="{9FAF6EE6-9577-4227-9EF7-A27250A78C8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93" name="Text Box 27">
          <a:extLst>
            <a:ext uri="{FF2B5EF4-FFF2-40B4-BE49-F238E27FC236}">
              <a16:creationId xmlns:a16="http://schemas.microsoft.com/office/drawing/2014/main" id="{3B8E7F89-68E5-4D26-AE68-7324F9A4513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94" name="Text Box 27">
          <a:extLst>
            <a:ext uri="{FF2B5EF4-FFF2-40B4-BE49-F238E27FC236}">
              <a16:creationId xmlns:a16="http://schemas.microsoft.com/office/drawing/2014/main" id="{89384564-B70D-407A-A6BE-C852FA46B01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95" name="Text Box 27">
          <a:extLst>
            <a:ext uri="{FF2B5EF4-FFF2-40B4-BE49-F238E27FC236}">
              <a16:creationId xmlns:a16="http://schemas.microsoft.com/office/drawing/2014/main" id="{14A4D5B4-AEE4-40BA-9B4C-A2B12C508C6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396" name="Text Box 27">
          <a:extLst>
            <a:ext uri="{FF2B5EF4-FFF2-40B4-BE49-F238E27FC236}">
              <a16:creationId xmlns:a16="http://schemas.microsoft.com/office/drawing/2014/main" id="{F9EBB974-40D2-4B0C-A32A-1DE1DF9B16B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397" name="Text Box 27">
          <a:extLst>
            <a:ext uri="{FF2B5EF4-FFF2-40B4-BE49-F238E27FC236}">
              <a16:creationId xmlns:a16="http://schemas.microsoft.com/office/drawing/2014/main" id="{575BFFEF-F22F-4CF6-95A9-2049A387B4D5}"/>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98" name="Text Box 27">
          <a:extLst>
            <a:ext uri="{FF2B5EF4-FFF2-40B4-BE49-F238E27FC236}">
              <a16:creationId xmlns:a16="http://schemas.microsoft.com/office/drawing/2014/main" id="{D451A3E3-3074-4695-8BAD-40601D77202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399" name="Text Box 27">
          <a:extLst>
            <a:ext uri="{FF2B5EF4-FFF2-40B4-BE49-F238E27FC236}">
              <a16:creationId xmlns:a16="http://schemas.microsoft.com/office/drawing/2014/main" id="{EFE2F7B3-38D9-4923-BDC1-A799682C9DF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00" name="Text Box 27">
          <a:extLst>
            <a:ext uri="{FF2B5EF4-FFF2-40B4-BE49-F238E27FC236}">
              <a16:creationId xmlns:a16="http://schemas.microsoft.com/office/drawing/2014/main" id="{A3765526-A8AA-4F80-825C-0888A7A857E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01" name="Text Box 27">
          <a:extLst>
            <a:ext uri="{FF2B5EF4-FFF2-40B4-BE49-F238E27FC236}">
              <a16:creationId xmlns:a16="http://schemas.microsoft.com/office/drawing/2014/main" id="{8CC9296F-1F96-4182-A5B5-E1465692D8F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02" name="Text Box 27">
          <a:extLst>
            <a:ext uri="{FF2B5EF4-FFF2-40B4-BE49-F238E27FC236}">
              <a16:creationId xmlns:a16="http://schemas.microsoft.com/office/drawing/2014/main" id="{359606F4-96E8-4F81-A2CA-37AF065E051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03" name="Text Box 27">
          <a:extLst>
            <a:ext uri="{FF2B5EF4-FFF2-40B4-BE49-F238E27FC236}">
              <a16:creationId xmlns:a16="http://schemas.microsoft.com/office/drawing/2014/main" id="{0AE719DD-408E-45EB-B877-CA3C7A60D81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404" name="Text Box 27">
          <a:extLst>
            <a:ext uri="{FF2B5EF4-FFF2-40B4-BE49-F238E27FC236}">
              <a16:creationId xmlns:a16="http://schemas.microsoft.com/office/drawing/2014/main" id="{EC05DF81-004D-422F-87B5-3BEE355D91C1}"/>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405" name="Text Box 27">
          <a:extLst>
            <a:ext uri="{FF2B5EF4-FFF2-40B4-BE49-F238E27FC236}">
              <a16:creationId xmlns:a16="http://schemas.microsoft.com/office/drawing/2014/main" id="{5F79354C-D8DC-404C-8387-738136A4901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406" name="Text Box 27">
          <a:extLst>
            <a:ext uri="{FF2B5EF4-FFF2-40B4-BE49-F238E27FC236}">
              <a16:creationId xmlns:a16="http://schemas.microsoft.com/office/drawing/2014/main" id="{59B9C7DA-3869-48AF-A8C8-819B4EDF6E1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407" name="Text Box 27">
          <a:extLst>
            <a:ext uri="{FF2B5EF4-FFF2-40B4-BE49-F238E27FC236}">
              <a16:creationId xmlns:a16="http://schemas.microsoft.com/office/drawing/2014/main" id="{5DCF0C54-90E0-4783-9839-3449395E79E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408" name="Text Box 27">
          <a:extLst>
            <a:ext uri="{FF2B5EF4-FFF2-40B4-BE49-F238E27FC236}">
              <a16:creationId xmlns:a16="http://schemas.microsoft.com/office/drawing/2014/main" id="{4938AA87-D3FB-450D-A96A-5BD3E71E77BD}"/>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409" name="Text Box 27">
          <a:extLst>
            <a:ext uri="{FF2B5EF4-FFF2-40B4-BE49-F238E27FC236}">
              <a16:creationId xmlns:a16="http://schemas.microsoft.com/office/drawing/2014/main" id="{B312FE9B-D95C-49FD-B89B-CCA7E7FD043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410" name="Text Box 27">
          <a:extLst>
            <a:ext uri="{FF2B5EF4-FFF2-40B4-BE49-F238E27FC236}">
              <a16:creationId xmlns:a16="http://schemas.microsoft.com/office/drawing/2014/main" id="{87F4BF52-E1E8-4923-B2F4-768621C179D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11" name="Text Box 27">
          <a:extLst>
            <a:ext uri="{FF2B5EF4-FFF2-40B4-BE49-F238E27FC236}">
              <a16:creationId xmlns:a16="http://schemas.microsoft.com/office/drawing/2014/main" id="{7067E34B-2FC7-4127-B8CC-E304C95DCB7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12" name="Text Box 27">
          <a:extLst>
            <a:ext uri="{FF2B5EF4-FFF2-40B4-BE49-F238E27FC236}">
              <a16:creationId xmlns:a16="http://schemas.microsoft.com/office/drawing/2014/main" id="{F076D2A8-AB9C-4684-9485-AA4B877DBE5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13" name="Text Box 27">
          <a:extLst>
            <a:ext uri="{FF2B5EF4-FFF2-40B4-BE49-F238E27FC236}">
              <a16:creationId xmlns:a16="http://schemas.microsoft.com/office/drawing/2014/main" id="{FF142F6B-6649-4706-8525-A9CE73603AB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14" name="Text Box 27">
          <a:extLst>
            <a:ext uri="{FF2B5EF4-FFF2-40B4-BE49-F238E27FC236}">
              <a16:creationId xmlns:a16="http://schemas.microsoft.com/office/drawing/2014/main" id="{0EF1CD06-72F4-4CDE-BF02-BE344A7B199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15" name="Text Box 27">
          <a:extLst>
            <a:ext uri="{FF2B5EF4-FFF2-40B4-BE49-F238E27FC236}">
              <a16:creationId xmlns:a16="http://schemas.microsoft.com/office/drawing/2014/main" id="{846AE077-06C1-4E2A-AACC-4F77F8BD475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16" name="Text Box 27">
          <a:extLst>
            <a:ext uri="{FF2B5EF4-FFF2-40B4-BE49-F238E27FC236}">
              <a16:creationId xmlns:a16="http://schemas.microsoft.com/office/drawing/2014/main" id="{70D2CFA6-855A-49D5-983E-61FCFD11213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17" name="Text Box 27">
          <a:extLst>
            <a:ext uri="{FF2B5EF4-FFF2-40B4-BE49-F238E27FC236}">
              <a16:creationId xmlns:a16="http://schemas.microsoft.com/office/drawing/2014/main" id="{ADEB2987-D9E4-4699-930D-E91498CEFCA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18" name="Text Box 27">
          <a:extLst>
            <a:ext uri="{FF2B5EF4-FFF2-40B4-BE49-F238E27FC236}">
              <a16:creationId xmlns:a16="http://schemas.microsoft.com/office/drawing/2014/main" id="{52D28794-9F8B-4FCF-A1F4-FAB5CD8EDA3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419" name="Text Box 27">
          <a:extLst>
            <a:ext uri="{FF2B5EF4-FFF2-40B4-BE49-F238E27FC236}">
              <a16:creationId xmlns:a16="http://schemas.microsoft.com/office/drawing/2014/main" id="{D116DEFB-9EDC-4A57-901B-2887D174C6B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420" name="Text Box 27">
          <a:extLst>
            <a:ext uri="{FF2B5EF4-FFF2-40B4-BE49-F238E27FC236}">
              <a16:creationId xmlns:a16="http://schemas.microsoft.com/office/drawing/2014/main" id="{2DECCA13-E45F-4816-B5B7-73A2F1217EA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21" name="Text Box 27">
          <a:extLst>
            <a:ext uri="{FF2B5EF4-FFF2-40B4-BE49-F238E27FC236}">
              <a16:creationId xmlns:a16="http://schemas.microsoft.com/office/drawing/2014/main" id="{BC30737C-E760-4CA3-B36F-E292CBF5E96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22" name="Text Box 27">
          <a:extLst>
            <a:ext uri="{FF2B5EF4-FFF2-40B4-BE49-F238E27FC236}">
              <a16:creationId xmlns:a16="http://schemas.microsoft.com/office/drawing/2014/main" id="{8732DDF1-5DAA-4345-AAD7-7681C4D9381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23" name="Text Box 27">
          <a:extLst>
            <a:ext uri="{FF2B5EF4-FFF2-40B4-BE49-F238E27FC236}">
              <a16:creationId xmlns:a16="http://schemas.microsoft.com/office/drawing/2014/main" id="{5EA72F33-FE61-4A57-8018-922E7181759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24" name="Text Box 27">
          <a:extLst>
            <a:ext uri="{FF2B5EF4-FFF2-40B4-BE49-F238E27FC236}">
              <a16:creationId xmlns:a16="http://schemas.microsoft.com/office/drawing/2014/main" id="{559F62C1-EC6C-407C-BF95-2BA802189A5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425" name="Text Box 27">
          <a:extLst>
            <a:ext uri="{FF2B5EF4-FFF2-40B4-BE49-F238E27FC236}">
              <a16:creationId xmlns:a16="http://schemas.microsoft.com/office/drawing/2014/main" id="{D2E64DD6-157D-45EB-A660-E14E276321B0}"/>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26" name="Text Box 27">
          <a:extLst>
            <a:ext uri="{FF2B5EF4-FFF2-40B4-BE49-F238E27FC236}">
              <a16:creationId xmlns:a16="http://schemas.microsoft.com/office/drawing/2014/main" id="{A8D4FB74-2F3F-478B-AFFF-AB7373C984E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427" name="Text Box 27">
          <a:extLst>
            <a:ext uri="{FF2B5EF4-FFF2-40B4-BE49-F238E27FC236}">
              <a16:creationId xmlns:a16="http://schemas.microsoft.com/office/drawing/2014/main" id="{69168C37-7C30-4190-8CB3-09A70D524162}"/>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28" name="Text Box 27">
          <a:extLst>
            <a:ext uri="{FF2B5EF4-FFF2-40B4-BE49-F238E27FC236}">
              <a16:creationId xmlns:a16="http://schemas.microsoft.com/office/drawing/2014/main" id="{082C8ECC-FB08-487B-9250-045DC5B364A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29" name="Text Box 27">
          <a:extLst>
            <a:ext uri="{FF2B5EF4-FFF2-40B4-BE49-F238E27FC236}">
              <a16:creationId xmlns:a16="http://schemas.microsoft.com/office/drawing/2014/main" id="{5E73D256-019A-4302-A14F-9353AB0209B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30" name="Text Box 27">
          <a:extLst>
            <a:ext uri="{FF2B5EF4-FFF2-40B4-BE49-F238E27FC236}">
              <a16:creationId xmlns:a16="http://schemas.microsoft.com/office/drawing/2014/main" id="{8151C0BA-9CB4-491F-840F-69556868C29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31" name="Text Box 27">
          <a:extLst>
            <a:ext uri="{FF2B5EF4-FFF2-40B4-BE49-F238E27FC236}">
              <a16:creationId xmlns:a16="http://schemas.microsoft.com/office/drawing/2014/main" id="{2FADD68A-E488-40F8-8115-4D21E8602CF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32" name="Text Box 27">
          <a:extLst>
            <a:ext uri="{FF2B5EF4-FFF2-40B4-BE49-F238E27FC236}">
              <a16:creationId xmlns:a16="http://schemas.microsoft.com/office/drawing/2014/main" id="{7590067F-1C18-485A-B65B-5FE00E8627C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33" name="Text Box 27">
          <a:extLst>
            <a:ext uri="{FF2B5EF4-FFF2-40B4-BE49-F238E27FC236}">
              <a16:creationId xmlns:a16="http://schemas.microsoft.com/office/drawing/2014/main" id="{C56381BE-C463-4979-9D7E-5CD96025B0F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34" name="Text Box 27">
          <a:extLst>
            <a:ext uri="{FF2B5EF4-FFF2-40B4-BE49-F238E27FC236}">
              <a16:creationId xmlns:a16="http://schemas.microsoft.com/office/drawing/2014/main" id="{62F6A955-069B-4945-B56D-60EEF752651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35" name="Text Box 27">
          <a:extLst>
            <a:ext uri="{FF2B5EF4-FFF2-40B4-BE49-F238E27FC236}">
              <a16:creationId xmlns:a16="http://schemas.microsoft.com/office/drawing/2014/main" id="{F9786FF8-C363-4BD1-BDBD-4C51D09DAEF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436" name="Text Box 27">
          <a:extLst>
            <a:ext uri="{FF2B5EF4-FFF2-40B4-BE49-F238E27FC236}">
              <a16:creationId xmlns:a16="http://schemas.microsoft.com/office/drawing/2014/main" id="{EBC3AE70-023F-49DB-B5E8-3A501005A95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37" name="Text Box 27">
          <a:extLst>
            <a:ext uri="{FF2B5EF4-FFF2-40B4-BE49-F238E27FC236}">
              <a16:creationId xmlns:a16="http://schemas.microsoft.com/office/drawing/2014/main" id="{6C8BA56D-83A1-4A8A-9299-B0CBB4E6C9C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38" name="Text Box 27">
          <a:extLst>
            <a:ext uri="{FF2B5EF4-FFF2-40B4-BE49-F238E27FC236}">
              <a16:creationId xmlns:a16="http://schemas.microsoft.com/office/drawing/2014/main" id="{1BA75734-4E98-4C50-AD51-32D2C70C2F8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39" name="Text Box 27">
          <a:extLst>
            <a:ext uri="{FF2B5EF4-FFF2-40B4-BE49-F238E27FC236}">
              <a16:creationId xmlns:a16="http://schemas.microsoft.com/office/drawing/2014/main" id="{583266E8-8D5F-4543-9DAE-84C31DB838E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40" name="Text Box 27">
          <a:extLst>
            <a:ext uri="{FF2B5EF4-FFF2-40B4-BE49-F238E27FC236}">
              <a16:creationId xmlns:a16="http://schemas.microsoft.com/office/drawing/2014/main" id="{A31AC3E1-4A07-44FD-A76F-16E91B1AF1E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41" name="Text Box 27">
          <a:extLst>
            <a:ext uri="{FF2B5EF4-FFF2-40B4-BE49-F238E27FC236}">
              <a16:creationId xmlns:a16="http://schemas.microsoft.com/office/drawing/2014/main" id="{0E6326BD-937E-4212-9A04-1087DAD0EA1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42" name="Text Box 27">
          <a:extLst>
            <a:ext uri="{FF2B5EF4-FFF2-40B4-BE49-F238E27FC236}">
              <a16:creationId xmlns:a16="http://schemas.microsoft.com/office/drawing/2014/main" id="{F2ED909B-CBCD-4D39-AC5C-742AACD23D8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443" name="Text Box 27">
          <a:extLst>
            <a:ext uri="{FF2B5EF4-FFF2-40B4-BE49-F238E27FC236}">
              <a16:creationId xmlns:a16="http://schemas.microsoft.com/office/drawing/2014/main" id="{A5E719E8-52A2-4EF2-B22F-C93F56CE546D}"/>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444" name="Text Box 27">
          <a:extLst>
            <a:ext uri="{FF2B5EF4-FFF2-40B4-BE49-F238E27FC236}">
              <a16:creationId xmlns:a16="http://schemas.microsoft.com/office/drawing/2014/main" id="{54676B01-2832-4A39-AD62-94D08845A25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445" name="Text Box 27">
          <a:extLst>
            <a:ext uri="{FF2B5EF4-FFF2-40B4-BE49-F238E27FC236}">
              <a16:creationId xmlns:a16="http://schemas.microsoft.com/office/drawing/2014/main" id="{2261F648-2257-4125-AA52-62B82BF14139}"/>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446" name="Text Box 27">
          <a:extLst>
            <a:ext uri="{FF2B5EF4-FFF2-40B4-BE49-F238E27FC236}">
              <a16:creationId xmlns:a16="http://schemas.microsoft.com/office/drawing/2014/main" id="{2CB609CE-5610-41AA-AC05-F534D260D57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47" name="Text Box 27">
          <a:extLst>
            <a:ext uri="{FF2B5EF4-FFF2-40B4-BE49-F238E27FC236}">
              <a16:creationId xmlns:a16="http://schemas.microsoft.com/office/drawing/2014/main" id="{4E007A22-986C-4BF7-80D1-2A8111F3BAE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48" name="Text Box 27">
          <a:extLst>
            <a:ext uri="{FF2B5EF4-FFF2-40B4-BE49-F238E27FC236}">
              <a16:creationId xmlns:a16="http://schemas.microsoft.com/office/drawing/2014/main" id="{750D42D2-CC27-46AE-90B3-0096A095844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49" name="Text Box 27">
          <a:extLst>
            <a:ext uri="{FF2B5EF4-FFF2-40B4-BE49-F238E27FC236}">
              <a16:creationId xmlns:a16="http://schemas.microsoft.com/office/drawing/2014/main" id="{B6D28A1E-067A-477B-AF76-162FD522FEA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50" name="Text Box 27">
          <a:extLst>
            <a:ext uri="{FF2B5EF4-FFF2-40B4-BE49-F238E27FC236}">
              <a16:creationId xmlns:a16="http://schemas.microsoft.com/office/drawing/2014/main" id="{A8AC15B4-1865-48EF-9E8F-5959AC2C8DE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51" name="Text Box 27">
          <a:extLst>
            <a:ext uri="{FF2B5EF4-FFF2-40B4-BE49-F238E27FC236}">
              <a16:creationId xmlns:a16="http://schemas.microsoft.com/office/drawing/2014/main" id="{03377E80-9693-4401-A84D-89F79AA668E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52" name="Text Box 27">
          <a:extLst>
            <a:ext uri="{FF2B5EF4-FFF2-40B4-BE49-F238E27FC236}">
              <a16:creationId xmlns:a16="http://schemas.microsoft.com/office/drawing/2014/main" id="{93F71D6A-EE06-40E1-8052-93521E1F1BFE}"/>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453" name="Text Box 27">
          <a:extLst>
            <a:ext uri="{FF2B5EF4-FFF2-40B4-BE49-F238E27FC236}">
              <a16:creationId xmlns:a16="http://schemas.microsoft.com/office/drawing/2014/main" id="{66142DA2-7D3A-4322-9D77-44A4E571750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454" name="Text Box 27">
          <a:extLst>
            <a:ext uri="{FF2B5EF4-FFF2-40B4-BE49-F238E27FC236}">
              <a16:creationId xmlns:a16="http://schemas.microsoft.com/office/drawing/2014/main" id="{6FB7C824-3894-4A97-9AB9-3D0017B5989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55" name="Text Box 27">
          <a:extLst>
            <a:ext uri="{FF2B5EF4-FFF2-40B4-BE49-F238E27FC236}">
              <a16:creationId xmlns:a16="http://schemas.microsoft.com/office/drawing/2014/main" id="{A16D9126-9BD7-4F63-865F-EF3817F2614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56" name="Text Box 27">
          <a:extLst>
            <a:ext uri="{FF2B5EF4-FFF2-40B4-BE49-F238E27FC236}">
              <a16:creationId xmlns:a16="http://schemas.microsoft.com/office/drawing/2014/main" id="{BE5E3FA7-D4E6-4DC2-B075-D75627DC8C4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57" name="Text Box 27">
          <a:extLst>
            <a:ext uri="{FF2B5EF4-FFF2-40B4-BE49-F238E27FC236}">
              <a16:creationId xmlns:a16="http://schemas.microsoft.com/office/drawing/2014/main" id="{3C923AD7-D829-4788-9AFE-CD8A91CC52F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58" name="Text Box 27">
          <a:extLst>
            <a:ext uri="{FF2B5EF4-FFF2-40B4-BE49-F238E27FC236}">
              <a16:creationId xmlns:a16="http://schemas.microsoft.com/office/drawing/2014/main" id="{2EB9E3E4-8853-44C9-BE4A-65D22A96B99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459" name="Text Box 27">
          <a:extLst>
            <a:ext uri="{FF2B5EF4-FFF2-40B4-BE49-F238E27FC236}">
              <a16:creationId xmlns:a16="http://schemas.microsoft.com/office/drawing/2014/main" id="{8C1AABB8-D71F-4D5E-BD51-EC922A8B471C}"/>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60" name="Text Box 27">
          <a:extLst>
            <a:ext uri="{FF2B5EF4-FFF2-40B4-BE49-F238E27FC236}">
              <a16:creationId xmlns:a16="http://schemas.microsoft.com/office/drawing/2014/main" id="{46F4D021-D6BC-42AB-BDF7-857D5A9AEE4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461" name="Text Box 27">
          <a:extLst>
            <a:ext uri="{FF2B5EF4-FFF2-40B4-BE49-F238E27FC236}">
              <a16:creationId xmlns:a16="http://schemas.microsoft.com/office/drawing/2014/main" id="{D35ABCF4-277F-4C19-8E0A-F1E5DB02B647}"/>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62" name="Text Box 27">
          <a:extLst>
            <a:ext uri="{FF2B5EF4-FFF2-40B4-BE49-F238E27FC236}">
              <a16:creationId xmlns:a16="http://schemas.microsoft.com/office/drawing/2014/main" id="{7169073B-9AB1-4E2A-B955-641B8284DB7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63" name="Text Box 27">
          <a:extLst>
            <a:ext uri="{FF2B5EF4-FFF2-40B4-BE49-F238E27FC236}">
              <a16:creationId xmlns:a16="http://schemas.microsoft.com/office/drawing/2014/main" id="{95E69E8C-49BD-49A3-87D8-2E4308E8006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64" name="Text Box 27">
          <a:extLst>
            <a:ext uri="{FF2B5EF4-FFF2-40B4-BE49-F238E27FC236}">
              <a16:creationId xmlns:a16="http://schemas.microsoft.com/office/drawing/2014/main" id="{5E50BAB1-312B-4041-B97D-079C4AC17A2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65" name="Text Box 27">
          <a:extLst>
            <a:ext uri="{FF2B5EF4-FFF2-40B4-BE49-F238E27FC236}">
              <a16:creationId xmlns:a16="http://schemas.microsoft.com/office/drawing/2014/main" id="{EA896BBF-0300-45B8-9EA3-A3F0D73F5E4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66" name="Text Box 27">
          <a:extLst>
            <a:ext uri="{FF2B5EF4-FFF2-40B4-BE49-F238E27FC236}">
              <a16:creationId xmlns:a16="http://schemas.microsoft.com/office/drawing/2014/main" id="{4C0BE575-D781-4FD2-B9DA-9871A2A118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67" name="Text Box 27">
          <a:extLst>
            <a:ext uri="{FF2B5EF4-FFF2-40B4-BE49-F238E27FC236}">
              <a16:creationId xmlns:a16="http://schemas.microsoft.com/office/drawing/2014/main" id="{84210951-9F48-449F-9DC7-6D3D2FF910D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68" name="Text Box 27">
          <a:extLst>
            <a:ext uri="{FF2B5EF4-FFF2-40B4-BE49-F238E27FC236}">
              <a16:creationId xmlns:a16="http://schemas.microsoft.com/office/drawing/2014/main" id="{4C6C0A56-F1C6-4998-BEAF-A7175095A73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69" name="Text Box 27">
          <a:extLst>
            <a:ext uri="{FF2B5EF4-FFF2-40B4-BE49-F238E27FC236}">
              <a16:creationId xmlns:a16="http://schemas.microsoft.com/office/drawing/2014/main" id="{391BF700-AA94-4133-9F1A-317DB12F6A5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470" name="Text Box 27">
          <a:extLst>
            <a:ext uri="{FF2B5EF4-FFF2-40B4-BE49-F238E27FC236}">
              <a16:creationId xmlns:a16="http://schemas.microsoft.com/office/drawing/2014/main" id="{986F105E-D407-4230-A117-577F249F239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71" name="Text Box 27">
          <a:extLst>
            <a:ext uri="{FF2B5EF4-FFF2-40B4-BE49-F238E27FC236}">
              <a16:creationId xmlns:a16="http://schemas.microsoft.com/office/drawing/2014/main" id="{21DBF9C6-1F89-4CF0-8DAE-4AA6D037FC5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72" name="Text Box 27">
          <a:extLst>
            <a:ext uri="{FF2B5EF4-FFF2-40B4-BE49-F238E27FC236}">
              <a16:creationId xmlns:a16="http://schemas.microsoft.com/office/drawing/2014/main" id="{2B10D705-0144-4B85-B469-91FDAF641C6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73" name="Text Box 27">
          <a:extLst>
            <a:ext uri="{FF2B5EF4-FFF2-40B4-BE49-F238E27FC236}">
              <a16:creationId xmlns:a16="http://schemas.microsoft.com/office/drawing/2014/main" id="{24CA7670-3611-4804-8255-EDD22B50373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74" name="Text Box 27">
          <a:extLst>
            <a:ext uri="{FF2B5EF4-FFF2-40B4-BE49-F238E27FC236}">
              <a16:creationId xmlns:a16="http://schemas.microsoft.com/office/drawing/2014/main" id="{D87F8F70-6B1F-4306-ABB8-B6E43DBACC0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75" name="Text Box 27">
          <a:extLst>
            <a:ext uri="{FF2B5EF4-FFF2-40B4-BE49-F238E27FC236}">
              <a16:creationId xmlns:a16="http://schemas.microsoft.com/office/drawing/2014/main" id="{040746DB-34F9-4BBC-9B7E-F5906AA3CE0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76" name="Text Box 27">
          <a:extLst>
            <a:ext uri="{FF2B5EF4-FFF2-40B4-BE49-F238E27FC236}">
              <a16:creationId xmlns:a16="http://schemas.microsoft.com/office/drawing/2014/main" id="{D80E5C6E-42F6-4547-A97C-540AE042498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477" name="Text Box 27">
          <a:extLst>
            <a:ext uri="{FF2B5EF4-FFF2-40B4-BE49-F238E27FC236}">
              <a16:creationId xmlns:a16="http://schemas.microsoft.com/office/drawing/2014/main" id="{76FB8A95-3E7D-4A15-BDEE-EE1F1D681C2C}"/>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478" name="Text Box 27">
          <a:extLst>
            <a:ext uri="{FF2B5EF4-FFF2-40B4-BE49-F238E27FC236}">
              <a16:creationId xmlns:a16="http://schemas.microsoft.com/office/drawing/2014/main" id="{EEA70418-A84E-4AE0-A04D-45A7981A383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479" name="Text Box 27">
          <a:extLst>
            <a:ext uri="{FF2B5EF4-FFF2-40B4-BE49-F238E27FC236}">
              <a16:creationId xmlns:a16="http://schemas.microsoft.com/office/drawing/2014/main" id="{55ACE77A-94B6-4109-834A-9621DA24B9B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480" name="Text Box 27">
          <a:extLst>
            <a:ext uri="{FF2B5EF4-FFF2-40B4-BE49-F238E27FC236}">
              <a16:creationId xmlns:a16="http://schemas.microsoft.com/office/drawing/2014/main" id="{D7BB0152-840E-4D93-AD04-9F9E376366D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481" name="Text Box 27">
          <a:extLst>
            <a:ext uri="{FF2B5EF4-FFF2-40B4-BE49-F238E27FC236}">
              <a16:creationId xmlns:a16="http://schemas.microsoft.com/office/drawing/2014/main" id="{6BD4D8AC-6DF2-4844-9A35-382E1417D717}"/>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482" name="Text Box 27">
          <a:extLst>
            <a:ext uri="{FF2B5EF4-FFF2-40B4-BE49-F238E27FC236}">
              <a16:creationId xmlns:a16="http://schemas.microsoft.com/office/drawing/2014/main" id="{4ED56604-0E89-404A-8EC2-BC4911FB618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483" name="Text Box 27">
          <a:extLst>
            <a:ext uri="{FF2B5EF4-FFF2-40B4-BE49-F238E27FC236}">
              <a16:creationId xmlns:a16="http://schemas.microsoft.com/office/drawing/2014/main" id="{1D0A9D8F-6FA5-4FA6-B3E1-22ADF6782D4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84" name="Text Box 27">
          <a:extLst>
            <a:ext uri="{FF2B5EF4-FFF2-40B4-BE49-F238E27FC236}">
              <a16:creationId xmlns:a16="http://schemas.microsoft.com/office/drawing/2014/main" id="{A34206A4-8A16-4653-9BC8-3CD5C267CBB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85" name="Text Box 27">
          <a:extLst>
            <a:ext uri="{FF2B5EF4-FFF2-40B4-BE49-F238E27FC236}">
              <a16:creationId xmlns:a16="http://schemas.microsoft.com/office/drawing/2014/main" id="{154ECDAE-CC42-46E2-BDB1-1C8D924D888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86" name="Text Box 27">
          <a:extLst>
            <a:ext uri="{FF2B5EF4-FFF2-40B4-BE49-F238E27FC236}">
              <a16:creationId xmlns:a16="http://schemas.microsoft.com/office/drawing/2014/main" id="{CF3ACA3D-0BC7-4779-A31A-EC165342987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87" name="Text Box 27">
          <a:extLst>
            <a:ext uri="{FF2B5EF4-FFF2-40B4-BE49-F238E27FC236}">
              <a16:creationId xmlns:a16="http://schemas.microsoft.com/office/drawing/2014/main" id="{B95F4507-4367-4BCD-9CD7-44049EACD0B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88" name="Text Box 27">
          <a:extLst>
            <a:ext uri="{FF2B5EF4-FFF2-40B4-BE49-F238E27FC236}">
              <a16:creationId xmlns:a16="http://schemas.microsoft.com/office/drawing/2014/main" id="{469C59B0-56BB-4C2B-A7A1-2EA18E140AD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89" name="Text Box 27">
          <a:extLst>
            <a:ext uri="{FF2B5EF4-FFF2-40B4-BE49-F238E27FC236}">
              <a16:creationId xmlns:a16="http://schemas.microsoft.com/office/drawing/2014/main" id="{ADB3F9A8-EAA3-46E5-A925-0088D8E3878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90" name="Text Box 27">
          <a:extLst>
            <a:ext uri="{FF2B5EF4-FFF2-40B4-BE49-F238E27FC236}">
              <a16:creationId xmlns:a16="http://schemas.microsoft.com/office/drawing/2014/main" id="{F73278B7-677F-4973-8F38-480381C6742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491" name="Text Box 27">
          <a:extLst>
            <a:ext uri="{FF2B5EF4-FFF2-40B4-BE49-F238E27FC236}">
              <a16:creationId xmlns:a16="http://schemas.microsoft.com/office/drawing/2014/main" id="{64F262EA-76EC-4C53-B6A3-DE53AB14AF7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492" name="Text Box 27">
          <a:extLst>
            <a:ext uri="{FF2B5EF4-FFF2-40B4-BE49-F238E27FC236}">
              <a16:creationId xmlns:a16="http://schemas.microsoft.com/office/drawing/2014/main" id="{D4FEC139-1D1E-4385-8A6C-80E239B4953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493" name="Text Box 27">
          <a:extLst>
            <a:ext uri="{FF2B5EF4-FFF2-40B4-BE49-F238E27FC236}">
              <a16:creationId xmlns:a16="http://schemas.microsoft.com/office/drawing/2014/main" id="{58405B92-5FBB-4616-B589-3C03D9725EB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94" name="Text Box 27">
          <a:extLst>
            <a:ext uri="{FF2B5EF4-FFF2-40B4-BE49-F238E27FC236}">
              <a16:creationId xmlns:a16="http://schemas.microsoft.com/office/drawing/2014/main" id="{1A928836-5279-4F5A-8497-EBBEA3F5752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95" name="Text Box 27">
          <a:extLst>
            <a:ext uri="{FF2B5EF4-FFF2-40B4-BE49-F238E27FC236}">
              <a16:creationId xmlns:a16="http://schemas.microsoft.com/office/drawing/2014/main" id="{DC5DF403-5658-4EFD-80E3-C15F5770466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96" name="Text Box 27">
          <a:extLst>
            <a:ext uri="{FF2B5EF4-FFF2-40B4-BE49-F238E27FC236}">
              <a16:creationId xmlns:a16="http://schemas.microsoft.com/office/drawing/2014/main" id="{6A5E9789-100D-441A-A808-BC912F311FA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497" name="Text Box 27">
          <a:extLst>
            <a:ext uri="{FF2B5EF4-FFF2-40B4-BE49-F238E27FC236}">
              <a16:creationId xmlns:a16="http://schemas.microsoft.com/office/drawing/2014/main" id="{9E9BA706-CE8C-435D-9C12-8E7DA34D17C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498" name="Text Box 27">
          <a:extLst>
            <a:ext uri="{FF2B5EF4-FFF2-40B4-BE49-F238E27FC236}">
              <a16:creationId xmlns:a16="http://schemas.microsoft.com/office/drawing/2014/main" id="{1093469F-7BF1-4D72-A341-1DB495C66002}"/>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499" name="Text Box 27">
          <a:extLst>
            <a:ext uri="{FF2B5EF4-FFF2-40B4-BE49-F238E27FC236}">
              <a16:creationId xmlns:a16="http://schemas.microsoft.com/office/drawing/2014/main" id="{F0DD88CF-AB1E-49CE-BBB5-C77A30624D3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500" name="Text Box 27">
          <a:extLst>
            <a:ext uri="{FF2B5EF4-FFF2-40B4-BE49-F238E27FC236}">
              <a16:creationId xmlns:a16="http://schemas.microsoft.com/office/drawing/2014/main" id="{A5D6F3D1-C1AC-4437-9517-A3FA0242A2C6}"/>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01" name="Text Box 27">
          <a:extLst>
            <a:ext uri="{FF2B5EF4-FFF2-40B4-BE49-F238E27FC236}">
              <a16:creationId xmlns:a16="http://schemas.microsoft.com/office/drawing/2014/main" id="{CE5D2CB9-4758-48C5-A87F-C75F296D878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02" name="Text Box 27">
          <a:extLst>
            <a:ext uri="{FF2B5EF4-FFF2-40B4-BE49-F238E27FC236}">
              <a16:creationId xmlns:a16="http://schemas.microsoft.com/office/drawing/2014/main" id="{5F15CD70-EC33-4224-9EC5-3D0995A9140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03" name="Text Box 27">
          <a:extLst>
            <a:ext uri="{FF2B5EF4-FFF2-40B4-BE49-F238E27FC236}">
              <a16:creationId xmlns:a16="http://schemas.microsoft.com/office/drawing/2014/main" id="{2559709F-AE65-4987-A074-D86B2C83671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04" name="Text Box 27">
          <a:extLst>
            <a:ext uri="{FF2B5EF4-FFF2-40B4-BE49-F238E27FC236}">
              <a16:creationId xmlns:a16="http://schemas.microsoft.com/office/drawing/2014/main" id="{A5D496CF-BB37-4CA9-9120-FA06482E739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05" name="Text Box 27">
          <a:extLst>
            <a:ext uri="{FF2B5EF4-FFF2-40B4-BE49-F238E27FC236}">
              <a16:creationId xmlns:a16="http://schemas.microsoft.com/office/drawing/2014/main" id="{96E44509-CCAA-4B2E-B053-35C75F0D4FB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06" name="Text Box 27">
          <a:extLst>
            <a:ext uri="{FF2B5EF4-FFF2-40B4-BE49-F238E27FC236}">
              <a16:creationId xmlns:a16="http://schemas.microsoft.com/office/drawing/2014/main" id="{32DF24C0-C00C-4CAE-912A-BD14539F8D9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07" name="Text Box 27">
          <a:extLst>
            <a:ext uri="{FF2B5EF4-FFF2-40B4-BE49-F238E27FC236}">
              <a16:creationId xmlns:a16="http://schemas.microsoft.com/office/drawing/2014/main" id="{1AD43FC6-24D9-4EF7-98D1-1DBA09E8B89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08" name="Text Box 27">
          <a:extLst>
            <a:ext uri="{FF2B5EF4-FFF2-40B4-BE49-F238E27FC236}">
              <a16:creationId xmlns:a16="http://schemas.microsoft.com/office/drawing/2014/main" id="{3FD3D180-5B06-479B-9036-A158449315B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509" name="Text Box 27">
          <a:extLst>
            <a:ext uri="{FF2B5EF4-FFF2-40B4-BE49-F238E27FC236}">
              <a16:creationId xmlns:a16="http://schemas.microsoft.com/office/drawing/2014/main" id="{91CD8E8D-DB23-49F3-B2F4-47F787C208A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10" name="Text Box 27">
          <a:extLst>
            <a:ext uri="{FF2B5EF4-FFF2-40B4-BE49-F238E27FC236}">
              <a16:creationId xmlns:a16="http://schemas.microsoft.com/office/drawing/2014/main" id="{7A5B2D52-FF92-4245-9249-51BBE70130A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11" name="Text Box 27">
          <a:extLst>
            <a:ext uri="{FF2B5EF4-FFF2-40B4-BE49-F238E27FC236}">
              <a16:creationId xmlns:a16="http://schemas.microsoft.com/office/drawing/2014/main" id="{B204BCFC-AF11-434A-A1F8-CE82235F4C7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12" name="Text Box 27">
          <a:extLst>
            <a:ext uri="{FF2B5EF4-FFF2-40B4-BE49-F238E27FC236}">
              <a16:creationId xmlns:a16="http://schemas.microsoft.com/office/drawing/2014/main" id="{90C6538A-EC63-492A-B0F5-5805C27D789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13" name="Text Box 27">
          <a:extLst>
            <a:ext uri="{FF2B5EF4-FFF2-40B4-BE49-F238E27FC236}">
              <a16:creationId xmlns:a16="http://schemas.microsoft.com/office/drawing/2014/main" id="{67AFB73D-4E77-4970-9060-1143BC10CF6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14" name="Text Box 27">
          <a:extLst>
            <a:ext uri="{FF2B5EF4-FFF2-40B4-BE49-F238E27FC236}">
              <a16:creationId xmlns:a16="http://schemas.microsoft.com/office/drawing/2014/main" id="{D745555E-C5B3-4002-9B79-50581FA4835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15" name="Text Box 27">
          <a:extLst>
            <a:ext uri="{FF2B5EF4-FFF2-40B4-BE49-F238E27FC236}">
              <a16:creationId xmlns:a16="http://schemas.microsoft.com/office/drawing/2014/main" id="{A4D5CC33-FA35-45A7-924A-FBA927DA770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516" name="Text Box 27">
          <a:extLst>
            <a:ext uri="{FF2B5EF4-FFF2-40B4-BE49-F238E27FC236}">
              <a16:creationId xmlns:a16="http://schemas.microsoft.com/office/drawing/2014/main" id="{2E51539A-D382-4A95-B754-6EB12003C1D6}"/>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517" name="Text Box 27">
          <a:extLst>
            <a:ext uri="{FF2B5EF4-FFF2-40B4-BE49-F238E27FC236}">
              <a16:creationId xmlns:a16="http://schemas.microsoft.com/office/drawing/2014/main" id="{08091961-BFF2-4190-BBC0-BAB2D3B6F7E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518" name="Text Box 27">
          <a:extLst>
            <a:ext uri="{FF2B5EF4-FFF2-40B4-BE49-F238E27FC236}">
              <a16:creationId xmlns:a16="http://schemas.microsoft.com/office/drawing/2014/main" id="{233F9399-8FFF-4423-A2CD-A153FE3B3A91}"/>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519" name="Text Box 27">
          <a:extLst>
            <a:ext uri="{FF2B5EF4-FFF2-40B4-BE49-F238E27FC236}">
              <a16:creationId xmlns:a16="http://schemas.microsoft.com/office/drawing/2014/main" id="{FC79BD77-714E-4C3C-8224-E2993647A40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20" name="Text Box 27">
          <a:extLst>
            <a:ext uri="{FF2B5EF4-FFF2-40B4-BE49-F238E27FC236}">
              <a16:creationId xmlns:a16="http://schemas.microsoft.com/office/drawing/2014/main" id="{3D209D09-40CB-4907-9957-657B5FB6C27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21" name="Text Box 27">
          <a:extLst>
            <a:ext uri="{FF2B5EF4-FFF2-40B4-BE49-F238E27FC236}">
              <a16:creationId xmlns:a16="http://schemas.microsoft.com/office/drawing/2014/main" id="{0859D24C-AE48-4B83-ABB5-BFFCD16B516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22" name="Text Box 27">
          <a:extLst>
            <a:ext uri="{FF2B5EF4-FFF2-40B4-BE49-F238E27FC236}">
              <a16:creationId xmlns:a16="http://schemas.microsoft.com/office/drawing/2014/main" id="{EF0791B1-C1EC-4C18-8C27-B7BDB5077BF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23" name="Text Box 27">
          <a:extLst>
            <a:ext uri="{FF2B5EF4-FFF2-40B4-BE49-F238E27FC236}">
              <a16:creationId xmlns:a16="http://schemas.microsoft.com/office/drawing/2014/main" id="{68F6828A-0539-4280-8B03-10C5002904C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24" name="Text Box 27">
          <a:extLst>
            <a:ext uri="{FF2B5EF4-FFF2-40B4-BE49-F238E27FC236}">
              <a16:creationId xmlns:a16="http://schemas.microsoft.com/office/drawing/2014/main" id="{1E46164F-466F-4894-BD84-D5D1D6B9FE2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25" name="Text Box 27">
          <a:extLst>
            <a:ext uri="{FF2B5EF4-FFF2-40B4-BE49-F238E27FC236}">
              <a16:creationId xmlns:a16="http://schemas.microsoft.com/office/drawing/2014/main" id="{EC5C8A99-E784-422F-8423-78B97E53084E}"/>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526" name="Text Box 27">
          <a:extLst>
            <a:ext uri="{FF2B5EF4-FFF2-40B4-BE49-F238E27FC236}">
              <a16:creationId xmlns:a16="http://schemas.microsoft.com/office/drawing/2014/main" id="{20AB8358-37CB-4CE5-BD6A-D0A19AA9944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527" name="Text Box 27">
          <a:extLst>
            <a:ext uri="{FF2B5EF4-FFF2-40B4-BE49-F238E27FC236}">
              <a16:creationId xmlns:a16="http://schemas.microsoft.com/office/drawing/2014/main" id="{602EF2E0-EF8D-48A4-BD76-ADD5A5C9B31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28" name="Text Box 27">
          <a:extLst>
            <a:ext uri="{FF2B5EF4-FFF2-40B4-BE49-F238E27FC236}">
              <a16:creationId xmlns:a16="http://schemas.microsoft.com/office/drawing/2014/main" id="{DA8FC50B-ACA3-4DC7-B3BA-9BB16560DBD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29" name="Text Box 27">
          <a:extLst>
            <a:ext uri="{FF2B5EF4-FFF2-40B4-BE49-F238E27FC236}">
              <a16:creationId xmlns:a16="http://schemas.microsoft.com/office/drawing/2014/main" id="{2D7DB454-F923-4347-8ED9-71D00520D23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30" name="Text Box 27">
          <a:extLst>
            <a:ext uri="{FF2B5EF4-FFF2-40B4-BE49-F238E27FC236}">
              <a16:creationId xmlns:a16="http://schemas.microsoft.com/office/drawing/2014/main" id="{8841741E-8865-49E0-92C4-9D296C417FD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31" name="Text Box 27">
          <a:extLst>
            <a:ext uri="{FF2B5EF4-FFF2-40B4-BE49-F238E27FC236}">
              <a16:creationId xmlns:a16="http://schemas.microsoft.com/office/drawing/2014/main" id="{0FC50622-5AC1-41D9-842F-6CD5920CF09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532" name="Text Box 27">
          <a:extLst>
            <a:ext uri="{FF2B5EF4-FFF2-40B4-BE49-F238E27FC236}">
              <a16:creationId xmlns:a16="http://schemas.microsoft.com/office/drawing/2014/main" id="{0E86614C-DFBD-4DE7-B609-1FD95CE6C8D0}"/>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33" name="Text Box 27">
          <a:extLst>
            <a:ext uri="{FF2B5EF4-FFF2-40B4-BE49-F238E27FC236}">
              <a16:creationId xmlns:a16="http://schemas.microsoft.com/office/drawing/2014/main" id="{AB93190D-FA12-4AEC-8E77-6F272F09768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534" name="Text Box 27">
          <a:extLst>
            <a:ext uri="{FF2B5EF4-FFF2-40B4-BE49-F238E27FC236}">
              <a16:creationId xmlns:a16="http://schemas.microsoft.com/office/drawing/2014/main" id="{EB0E0D69-540C-498D-8B8F-36DF7C6E3718}"/>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35" name="Text Box 27">
          <a:extLst>
            <a:ext uri="{FF2B5EF4-FFF2-40B4-BE49-F238E27FC236}">
              <a16:creationId xmlns:a16="http://schemas.microsoft.com/office/drawing/2014/main" id="{619ABD81-D609-42BE-9E9C-7321EDAE8E1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36" name="Text Box 27">
          <a:extLst>
            <a:ext uri="{FF2B5EF4-FFF2-40B4-BE49-F238E27FC236}">
              <a16:creationId xmlns:a16="http://schemas.microsoft.com/office/drawing/2014/main" id="{D9899A14-967F-462B-9F34-17D776DBE97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37" name="Text Box 27">
          <a:extLst>
            <a:ext uri="{FF2B5EF4-FFF2-40B4-BE49-F238E27FC236}">
              <a16:creationId xmlns:a16="http://schemas.microsoft.com/office/drawing/2014/main" id="{F4A1A310-5FC3-4CFA-A3B1-001FAB4A961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38" name="Text Box 27">
          <a:extLst>
            <a:ext uri="{FF2B5EF4-FFF2-40B4-BE49-F238E27FC236}">
              <a16:creationId xmlns:a16="http://schemas.microsoft.com/office/drawing/2014/main" id="{5F9ADD09-56FD-4113-A3A6-42904563E89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39" name="Text Box 27">
          <a:extLst>
            <a:ext uri="{FF2B5EF4-FFF2-40B4-BE49-F238E27FC236}">
              <a16:creationId xmlns:a16="http://schemas.microsoft.com/office/drawing/2014/main" id="{6E44483F-88A2-414F-8DB5-A47589039D8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40" name="Text Box 27">
          <a:extLst>
            <a:ext uri="{FF2B5EF4-FFF2-40B4-BE49-F238E27FC236}">
              <a16:creationId xmlns:a16="http://schemas.microsoft.com/office/drawing/2014/main" id="{7099DDF2-B5CD-4A67-A939-82467CD920D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41" name="Text Box 27">
          <a:extLst>
            <a:ext uri="{FF2B5EF4-FFF2-40B4-BE49-F238E27FC236}">
              <a16:creationId xmlns:a16="http://schemas.microsoft.com/office/drawing/2014/main" id="{96EF971B-8177-4181-AF1F-463D43385AA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42" name="Text Box 27">
          <a:extLst>
            <a:ext uri="{FF2B5EF4-FFF2-40B4-BE49-F238E27FC236}">
              <a16:creationId xmlns:a16="http://schemas.microsoft.com/office/drawing/2014/main" id="{ED6C1A72-2F53-4983-A739-72F16FDA346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543" name="Text Box 27">
          <a:extLst>
            <a:ext uri="{FF2B5EF4-FFF2-40B4-BE49-F238E27FC236}">
              <a16:creationId xmlns:a16="http://schemas.microsoft.com/office/drawing/2014/main" id="{77019822-85F3-42A4-9307-5BA4D9D24AC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44" name="Text Box 27">
          <a:extLst>
            <a:ext uri="{FF2B5EF4-FFF2-40B4-BE49-F238E27FC236}">
              <a16:creationId xmlns:a16="http://schemas.microsoft.com/office/drawing/2014/main" id="{257013E9-D23F-4C4B-8EE9-4E99BA84413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45" name="Text Box 27">
          <a:extLst>
            <a:ext uri="{FF2B5EF4-FFF2-40B4-BE49-F238E27FC236}">
              <a16:creationId xmlns:a16="http://schemas.microsoft.com/office/drawing/2014/main" id="{249120C0-7E6D-47E3-8F59-6F3E8C21E6C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46" name="Text Box 27">
          <a:extLst>
            <a:ext uri="{FF2B5EF4-FFF2-40B4-BE49-F238E27FC236}">
              <a16:creationId xmlns:a16="http://schemas.microsoft.com/office/drawing/2014/main" id="{FC52281C-D1AA-4917-AA6B-2E0E7A54D40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47" name="Text Box 27">
          <a:extLst>
            <a:ext uri="{FF2B5EF4-FFF2-40B4-BE49-F238E27FC236}">
              <a16:creationId xmlns:a16="http://schemas.microsoft.com/office/drawing/2014/main" id="{50D724E8-1048-44FC-BFB3-153B3F7AF4A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48" name="Text Box 27">
          <a:extLst>
            <a:ext uri="{FF2B5EF4-FFF2-40B4-BE49-F238E27FC236}">
              <a16:creationId xmlns:a16="http://schemas.microsoft.com/office/drawing/2014/main" id="{5F69AD77-CBDA-44A9-9882-B67FCAAA9AF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49" name="Text Box 27">
          <a:extLst>
            <a:ext uri="{FF2B5EF4-FFF2-40B4-BE49-F238E27FC236}">
              <a16:creationId xmlns:a16="http://schemas.microsoft.com/office/drawing/2014/main" id="{4E5E7CA3-71D1-498E-BDCD-2FFCC379D9D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550" name="Text Box 27">
          <a:extLst>
            <a:ext uri="{FF2B5EF4-FFF2-40B4-BE49-F238E27FC236}">
              <a16:creationId xmlns:a16="http://schemas.microsoft.com/office/drawing/2014/main" id="{072A500B-2FF2-4FE3-9972-FE026130ABF0}"/>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551" name="Text Box 27">
          <a:extLst>
            <a:ext uri="{FF2B5EF4-FFF2-40B4-BE49-F238E27FC236}">
              <a16:creationId xmlns:a16="http://schemas.microsoft.com/office/drawing/2014/main" id="{932D106C-92DD-41D5-804D-A5108AF1BF1F}"/>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552" name="Text Box 27">
          <a:extLst>
            <a:ext uri="{FF2B5EF4-FFF2-40B4-BE49-F238E27FC236}">
              <a16:creationId xmlns:a16="http://schemas.microsoft.com/office/drawing/2014/main" id="{21D4DD16-314B-4B13-AF8F-A1208584C611}"/>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553" name="Text Box 27">
          <a:extLst>
            <a:ext uri="{FF2B5EF4-FFF2-40B4-BE49-F238E27FC236}">
              <a16:creationId xmlns:a16="http://schemas.microsoft.com/office/drawing/2014/main" id="{3F76979B-F620-4F33-A50D-BE8EF19E78C7}"/>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554" name="Text Box 27">
          <a:extLst>
            <a:ext uri="{FF2B5EF4-FFF2-40B4-BE49-F238E27FC236}">
              <a16:creationId xmlns:a16="http://schemas.microsoft.com/office/drawing/2014/main" id="{360A437B-1D6B-4727-9B3F-8B5757A37DB7}"/>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555" name="Text Box 27">
          <a:extLst>
            <a:ext uri="{FF2B5EF4-FFF2-40B4-BE49-F238E27FC236}">
              <a16:creationId xmlns:a16="http://schemas.microsoft.com/office/drawing/2014/main" id="{2DB7F2CF-9704-4C03-B598-70BBB5D6AE3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556" name="Text Box 27">
          <a:extLst>
            <a:ext uri="{FF2B5EF4-FFF2-40B4-BE49-F238E27FC236}">
              <a16:creationId xmlns:a16="http://schemas.microsoft.com/office/drawing/2014/main" id="{5DE2ACAA-0B48-4BEF-9D04-DC949E96EAD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57" name="Text Box 27">
          <a:extLst>
            <a:ext uri="{FF2B5EF4-FFF2-40B4-BE49-F238E27FC236}">
              <a16:creationId xmlns:a16="http://schemas.microsoft.com/office/drawing/2014/main" id="{2A397328-F224-4A0E-9503-3DDF18B9992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58" name="Text Box 27">
          <a:extLst>
            <a:ext uri="{FF2B5EF4-FFF2-40B4-BE49-F238E27FC236}">
              <a16:creationId xmlns:a16="http://schemas.microsoft.com/office/drawing/2014/main" id="{32B9665B-25A3-48FE-BBD1-5B258EF16A2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59" name="Text Box 27">
          <a:extLst>
            <a:ext uri="{FF2B5EF4-FFF2-40B4-BE49-F238E27FC236}">
              <a16:creationId xmlns:a16="http://schemas.microsoft.com/office/drawing/2014/main" id="{3DEFE700-494E-4D44-8142-E9E40B1AF9C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60" name="Text Box 27">
          <a:extLst>
            <a:ext uri="{FF2B5EF4-FFF2-40B4-BE49-F238E27FC236}">
              <a16:creationId xmlns:a16="http://schemas.microsoft.com/office/drawing/2014/main" id="{C4047D9E-0F2D-4FBB-92F4-104E320FD4C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61" name="Text Box 27">
          <a:extLst>
            <a:ext uri="{FF2B5EF4-FFF2-40B4-BE49-F238E27FC236}">
              <a16:creationId xmlns:a16="http://schemas.microsoft.com/office/drawing/2014/main" id="{F9317E21-06A4-4FCD-92DD-7D613F6B3BA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62" name="Text Box 27">
          <a:extLst>
            <a:ext uri="{FF2B5EF4-FFF2-40B4-BE49-F238E27FC236}">
              <a16:creationId xmlns:a16="http://schemas.microsoft.com/office/drawing/2014/main" id="{80FBE5D0-A444-4983-A2FD-0E8D9C58D9C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63" name="Text Box 27">
          <a:extLst>
            <a:ext uri="{FF2B5EF4-FFF2-40B4-BE49-F238E27FC236}">
              <a16:creationId xmlns:a16="http://schemas.microsoft.com/office/drawing/2014/main" id="{08353EE2-9EC7-4354-B925-2BADE372914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64" name="Text Box 27">
          <a:extLst>
            <a:ext uri="{FF2B5EF4-FFF2-40B4-BE49-F238E27FC236}">
              <a16:creationId xmlns:a16="http://schemas.microsoft.com/office/drawing/2014/main" id="{CD470F91-1C6F-45F5-B9C1-340001666C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565" name="Text Box 27">
          <a:extLst>
            <a:ext uri="{FF2B5EF4-FFF2-40B4-BE49-F238E27FC236}">
              <a16:creationId xmlns:a16="http://schemas.microsoft.com/office/drawing/2014/main" id="{1EFCA7F3-C5DA-49B6-9731-2601D3C8AF9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566" name="Text Box 27">
          <a:extLst>
            <a:ext uri="{FF2B5EF4-FFF2-40B4-BE49-F238E27FC236}">
              <a16:creationId xmlns:a16="http://schemas.microsoft.com/office/drawing/2014/main" id="{3E92439C-1C59-4911-8DE1-302CC35CBE5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67" name="Text Box 27">
          <a:extLst>
            <a:ext uri="{FF2B5EF4-FFF2-40B4-BE49-F238E27FC236}">
              <a16:creationId xmlns:a16="http://schemas.microsoft.com/office/drawing/2014/main" id="{22794D17-3635-44F4-A52B-092B6947381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68" name="Text Box 27">
          <a:extLst>
            <a:ext uri="{FF2B5EF4-FFF2-40B4-BE49-F238E27FC236}">
              <a16:creationId xmlns:a16="http://schemas.microsoft.com/office/drawing/2014/main" id="{3338C182-034A-462B-B56D-67B00209A9F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69" name="Text Box 27">
          <a:extLst>
            <a:ext uri="{FF2B5EF4-FFF2-40B4-BE49-F238E27FC236}">
              <a16:creationId xmlns:a16="http://schemas.microsoft.com/office/drawing/2014/main" id="{D04C1C36-2108-4094-AC8F-66C7D449F01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70" name="Text Box 27">
          <a:extLst>
            <a:ext uri="{FF2B5EF4-FFF2-40B4-BE49-F238E27FC236}">
              <a16:creationId xmlns:a16="http://schemas.microsoft.com/office/drawing/2014/main" id="{D87F40A5-7ED5-45F7-8EA4-C609F70BAC7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571" name="Text Box 27">
          <a:extLst>
            <a:ext uri="{FF2B5EF4-FFF2-40B4-BE49-F238E27FC236}">
              <a16:creationId xmlns:a16="http://schemas.microsoft.com/office/drawing/2014/main" id="{CA434332-472D-4098-84EB-B713350FA7A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72" name="Text Box 27">
          <a:extLst>
            <a:ext uri="{FF2B5EF4-FFF2-40B4-BE49-F238E27FC236}">
              <a16:creationId xmlns:a16="http://schemas.microsoft.com/office/drawing/2014/main" id="{89F85F9C-4EFB-4760-AA80-651190DD37F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573" name="Text Box 27">
          <a:extLst>
            <a:ext uri="{FF2B5EF4-FFF2-40B4-BE49-F238E27FC236}">
              <a16:creationId xmlns:a16="http://schemas.microsoft.com/office/drawing/2014/main" id="{A9AE1E4B-D3AC-476A-A4BA-8BED611FC6FB}"/>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74" name="Text Box 27">
          <a:extLst>
            <a:ext uri="{FF2B5EF4-FFF2-40B4-BE49-F238E27FC236}">
              <a16:creationId xmlns:a16="http://schemas.microsoft.com/office/drawing/2014/main" id="{C9FB5C48-DA72-4B5B-ABB4-AA346047565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75" name="Text Box 27">
          <a:extLst>
            <a:ext uri="{FF2B5EF4-FFF2-40B4-BE49-F238E27FC236}">
              <a16:creationId xmlns:a16="http://schemas.microsoft.com/office/drawing/2014/main" id="{C78537F1-FE5B-4E16-AB37-C96789E9106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76" name="Text Box 27">
          <a:extLst>
            <a:ext uri="{FF2B5EF4-FFF2-40B4-BE49-F238E27FC236}">
              <a16:creationId xmlns:a16="http://schemas.microsoft.com/office/drawing/2014/main" id="{9ABEC3F8-784B-47B0-8C3B-33777B3494D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77" name="Text Box 27">
          <a:extLst>
            <a:ext uri="{FF2B5EF4-FFF2-40B4-BE49-F238E27FC236}">
              <a16:creationId xmlns:a16="http://schemas.microsoft.com/office/drawing/2014/main" id="{C00F1039-1851-4E23-BD57-27DFC649C55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78" name="Text Box 27">
          <a:extLst>
            <a:ext uri="{FF2B5EF4-FFF2-40B4-BE49-F238E27FC236}">
              <a16:creationId xmlns:a16="http://schemas.microsoft.com/office/drawing/2014/main" id="{DA663F17-0B79-475A-8A4F-2EA04817740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79" name="Text Box 27">
          <a:extLst>
            <a:ext uri="{FF2B5EF4-FFF2-40B4-BE49-F238E27FC236}">
              <a16:creationId xmlns:a16="http://schemas.microsoft.com/office/drawing/2014/main" id="{B11ECB5C-6AF4-47F1-8EEE-B0CB7133987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80" name="Text Box 27">
          <a:extLst>
            <a:ext uri="{FF2B5EF4-FFF2-40B4-BE49-F238E27FC236}">
              <a16:creationId xmlns:a16="http://schemas.microsoft.com/office/drawing/2014/main" id="{507BA69A-180F-4200-A210-FE18A55784B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81" name="Text Box 27">
          <a:extLst>
            <a:ext uri="{FF2B5EF4-FFF2-40B4-BE49-F238E27FC236}">
              <a16:creationId xmlns:a16="http://schemas.microsoft.com/office/drawing/2014/main" id="{E6F840CB-46FA-4A8E-BA13-23CFAB67668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582" name="Text Box 27">
          <a:extLst>
            <a:ext uri="{FF2B5EF4-FFF2-40B4-BE49-F238E27FC236}">
              <a16:creationId xmlns:a16="http://schemas.microsoft.com/office/drawing/2014/main" id="{2B8AA210-7811-48CE-922E-73F3F759BCD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83" name="Text Box 27">
          <a:extLst>
            <a:ext uri="{FF2B5EF4-FFF2-40B4-BE49-F238E27FC236}">
              <a16:creationId xmlns:a16="http://schemas.microsoft.com/office/drawing/2014/main" id="{C4B5D21E-2BB7-48D0-AC5A-C65D443E64A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84" name="Text Box 27">
          <a:extLst>
            <a:ext uri="{FF2B5EF4-FFF2-40B4-BE49-F238E27FC236}">
              <a16:creationId xmlns:a16="http://schemas.microsoft.com/office/drawing/2014/main" id="{9A301F95-4EE5-4D93-93AE-31188A32EBA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85" name="Text Box 27">
          <a:extLst>
            <a:ext uri="{FF2B5EF4-FFF2-40B4-BE49-F238E27FC236}">
              <a16:creationId xmlns:a16="http://schemas.microsoft.com/office/drawing/2014/main" id="{DDEFB153-8629-4CBA-BB25-EFDEF0ED081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86" name="Text Box 27">
          <a:extLst>
            <a:ext uri="{FF2B5EF4-FFF2-40B4-BE49-F238E27FC236}">
              <a16:creationId xmlns:a16="http://schemas.microsoft.com/office/drawing/2014/main" id="{7B549B85-824B-4C2B-861C-69E04E8D17E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87" name="Text Box 27">
          <a:extLst>
            <a:ext uri="{FF2B5EF4-FFF2-40B4-BE49-F238E27FC236}">
              <a16:creationId xmlns:a16="http://schemas.microsoft.com/office/drawing/2014/main" id="{DEBCA175-1285-4BDC-923D-34D3518D8CC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588" name="Text Box 27">
          <a:extLst>
            <a:ext uri="{FF2B5EF4-FFF2-40B4-BE49-F238E27FC236}">
              <a16:creationId xmlns:a16="http://schemas.microsoft.com/office/drawing/2014/main" id="{E04D26E4-BF75-414B-8D27-0627F9A5D32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589" name="Text Box 27">
          <a:extLst>
            <a:ext uri="{FF2B5EF4-FFF2-40B4-BE49-F238E27FC236}">
              <a16:creationId xmlns:a16="http://schemas.microsoft.com/office/drawing/2014/main" id="{2FA22BD2-8BE4-4781-A0B3-F444B95EAF56}"/>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590" name="Text Box 27">
          <a:extLst>
            <a:ext uri="{FF2B5EF4-FFF2-40B4-BE49-F238E27FC236}">
              <a16:creationId xmlns:a16="http://schemas.microsoft.com/office/drawing/2014/main" id="{12EF3F20-924C-487E-81DF-CAAD6D7F919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591" name="Text Box 27">
          <a:extLst>
            <a:ext uri="{FF2B5EF4-FFF2-40B4-BE49-F238E27FC236}">
              <a16:creationId xmlns:a16="http://schemas.microsoft.com/office/drawing/2014/main" id="{992D0EB2-5501-4062-A7F5-D81D867CD317}"/>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592" name="Text Box 27">
          <a:extLst>
            <a:ext uri="{FF2B5EF4-FFF2-40B4-BE49-F238E27FC236}">
              <a16:creationId xmlns:a16="http://schemas.microsoft.com/office/drawing/2014/main" id="{979C4C21-E4C7-4465-8017-62FB6D36131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93" name="Text Box 27">
          <a:extLst>
            <a:ext uri="{FF2B5EF4-FFF2-40B4-BE49-F238E27FC236}">
              <a16:creationId xmlns:a16="http://schemas.microsoft.com/office/drawing/2014/main" id="{B1592A8B-90DA-4B8C-9244-B42D98A887A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94" name="Text Box 27">
          <a:extLst>
            <a:ext uri="{FF2B5EF4-FFF2-40B4-BE49-F238E27FC236}">
              <a16:creationId xmlns:a16="http://schemas.microsoft.com/office/drawing/2014/main" id="{11FCA6CF-3019-4EEB-A76B-46AB575D73B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95" name="Text Box 27">
          <a:extLst>
            <a:ext uri="{FF2B5EF4-FFF2-40B4-BE49-F238E27FC236}">
              <a16:creationId xmlns:a16="http://schemas.microsoft.com/office/drawing/2014/main" id="{D77EF294-2452-4ADC-9EC4-ADB840E6297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596" name="Text Box 27">
          <a:extLst>
            <a:ext uri="{FF2B5EF4-FFF2-40B4-BE49-F238E27FC236}">
              <a16:creationId xmlns:a16="http://schemas.microsoft.com/office/drawing/2014/main" id="{D08FD3D5-9A00-40FD-8FAC-01BAF2053CA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97" name="Text Box 27">
          <a:extLst>
            <a:ext uri="{FF2B5EF4-FFF2-40B4-BE49-F238E27FC236}">
              <a16:creationId xmlns:a16="http://schemas.microsoft.com/office/drawing/2014/main" id="{4E8669AD-ED70-4508-980E-292EFBDEC85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598" name="Text Box 27">
          <a:extLst>
            <a:ext uri="{FF2B5EF4-FFF2-40B4-BE49-F238E27FC236}">
              <a16:creationId xmlns:a16="http://schemas.microsoft.com/office/drawing/2014/main" id="{2F629186-5678-4557-BB8C-50B4B044E8E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599" name="Text Box 27">
          <a:extLst>
            <a:ext uri="{FF2B5EF4-FFF2-40B4-BE49-F238E27FC236}">
              <a16:creationId xmlns:a16="http://schemas.microsoft.com/office/drawing/2014/main" id="{9A8952C1-3587-4A73-8335-A231EC7506D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600" name="Text Box 27">
          <a:extLst>
            <a:ext uri="{FF2B5EF4-FFF2-40B4-BE49-F238E27FC236}">
              <a16:creationId xmlns:a16="http://schemas.microsoft.com/office/drawing/2014/main" id="{B86398F3-DE68-4A3E-B9F2-E36B26C8F94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01" name="Text Box 27">
          <a:extLst>
            <a:ext uri="{FF2B5EF4-FFF2-40B4-BE49-F238E27FC236}">
              <a16:creationId xmlns:a16="http://schemas.microsoft.com/office/drawing/2014/main" id="{775BF667-CED5-4F5B-8E74-4CA00E795A3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02" name="Text Box 27">
          <a:extLst>
            <a:ext uri="{FF2B5EF4-FFF2-40B4-BE49-F238E27FC236}">
              <a16:creationId xmlns:a16="http://schemas.microsoft.com/office/drawing/2014/main" id="{F340C678-BC44-4010-84BD-5B03E521997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03" name="Text Box 27">
          <a:extLst>
            <a:ext uri="{FF2B5EF4-FFF2-40B4-BE49-F238E27FC236}">
              <a16:creationId xmlns:a16="http://schemas.microsoft.com/office/drawing/2014/main" id="{7B1F03BC-0AA6-4AA9-8FA2-B8869EE7E10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04" name="Text Box 27">
          <a:extLst>
            <a:ext uri="{FF2B5EF4-FFF2-40B4-BE49-F238E27FC236}">
              <a16:creationId xmlns:a16="http://schemas.microsoft.com/office/drawing/2014/main" id="{AC33A3AF-23A8-4509-8CF5-8B0EE0EC766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605" name="Text Box 27">
          <a:extLst>
            <a:ext uri="{FF2B5EF4-FFF2-40B4-BE49-F238E27FC236}">
              <a16:creationId xmlns:a16="http://schemas.microsoft.com/office/drawing/2014/main" id="{2D8959FC-A2D1-4900-9C5C-8222075A843D}"/>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06" name="Text Box 27">
          <a:extLst>
            <a:ext uri="{FF2B5EF4-FFF2-40B4-BE49-F238E27FC236}">
              <a16:creationId xmlns:a16="http://schemas.microsoft.com/office/drawing/2014/main" id="{93D33D8F-DCBA-444B-B6C7-7B246497B23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607" name="Text Box 27">
          <a:extLst>
            <a:ext uri="{FF2B5EF4-FFF2-40B4-BE49-F238E27FC236}">
              <a16:creationId xmlns:a16="http://schemas.microsoft.com/office/drawing/2014/main" id="{0F7B5BE6-5A53-4C63-AFCE-A2F0C85CB84F}"/>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08" name="Text Box 27">
          <a:extLst>
            <a:ext uri="{FF2B5EF4-FFF2-40B4-BE49-F238E27FC236}">
              <a16:creationId xmlns:a16="http://schemas.microsoft.com/office/drawing/2014/main" id="{7E02751B-FD75-434B-9910-D72FD950BC6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09" name="Text Box 27">
          <a:extLst>
            <a:ext uri="{FF2B5EF4-FFF2-40B4-BE49-F238E27FC236}">
              <a16:creationId xmlns:a16="http://schemas.microsoft.com/office/drawing/2014/main" id="{9206D750-289B-443C-95AC-1CD288FCB09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10" name="Text Box 27">
          <a:extLst>
            <a:ext uri="{FF2B5EF4-FFF2-40B4-BE49-F238E27FC236}">
              <a16:creationId xmlns:a16="http://schemas.microsoft.com/office/drawing/2014/main" id="{46B919C7-8D11-4540-8C59-46DA67CEEFF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11" name="Text Box 27">
          <a:extLst>
            <a:ext uri="{FF2B5EF4-FFF2-40B4-BE49-F238E27FC236}">
              <a16:creationId xmlns:a16="http://schemas.microsoft.com/office/drawing/2014/main" id="{CAE220EB-CCF4-40C2-8903-4BA4A6F80EC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12" name="Text Box 27">
          <a:extLst>
            <a:ext uri="{FF2B5EF4-FFF2-40B4-BE49-F238E27FC236}">
              <a16:creationId xmlns:a16="http://schemas.microsoft.com/office/drawing/2014/main" id="{630AC4A2-1722-4B1C-B069-4039DE780D1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13" name="Text Box 27">
          <a:extLst>
            <a:ext uri="{FF2B5EF4-FFF2-40B4-BE49-F238E27FC236}">
              <a16:creationId xmlns:a16="http://schemas.microsoft.com/office/drawing/2014/main" id="{B1731F7F-5F24-4EFA-B889-4975DC2F87F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14" name="Text Box 27">
          <a:extLst>
            <a:ext uri="{FF2B5EF4-FFF2-40B4-BE49-F238E27FC236}">
              <a16:creationId xmlns:a16="http://schemas.microsoft.com/office/drawing/2014/main" id="{2939D1D2-0F9A-4FFC-92C3-64E9CDCCE7B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15" name="Text Box 27">
          <a:extLst>
            <a:ext uri="{FF2B5EF4-FFF2-40B4-BE49-F238E27FC236}">
              <a16:creationId xmlns:a16="http://schemas.microsoft.com/office/drawing/2014/main" id="{7835AA97-0598-4406-9D07-E3966876A2A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616" name="Text Box 27">
          <a:extLst>
            <a:ext uri="{FF2B5EF4-FFF2-40B4-BE49-F238E27FC236}">
              <a16:creationId xmlns:a16="http://schemas.microsoft.com/office/drawing/2014/main" id="{50074707-C568-4E79-BF96-C25D7EF896F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17" name="Text Box 27">
          <a:extLst>
            <a:ext uri="{FF2B5EF4-FFF2-40B4-BE49-F238E27FC236}">
              <a16:creationId xmlns:a16="http://schemas.microsoft.com/office/drawing/2014/main" id="{BB3A728A-391E-4B16-9DC2-E8AD3B46E12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18" name="Text Box 27">
          <a:extLst>
            <a:ext uri="{FF2B5EF4-FFF2-40B4-BE49-F238E27FC236}">
              <a16:creationId xmlns:a16="http://schemas.microsoft.com/office/drawing/2014/main" id="{CC63E3F6-C25A-4FCD-B2B3-B69F9962F58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19" name="Text Box 27">
          <a:extLst>
            <a:ext uri="{FF2B5EF4-FFF2-40B4-BE49-F238E27FC236}">
              <a16:creationId xmlns:a16="http://schemas.microsoft.com/office/drawing/2014/main" id="{99784DEE-BEE9-484C-B347-2FA24DBEC7A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20" name="Text Box 27">
          <a:extLst>
            <a:ext uri="{FF2B5EF4-FFF2-40B4-BE49-F238E27FC236}">
              <a16:creationId xmlns:a16="http://schemas.microsoft.com/office/drawing/2014/main" id="{BD55364B-3609-40F9-8FAA-45C48FE27FA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21" name="Text Box 27">
          <a:extLst>
            <a:ext uri="{FF2B5EF4-FFF2-40B4-BE49-F238E27FC236}">
              <a16:creationId xmlns:a16="http://schemas.microsoft.com/office/drawing/2014/main" id="{528DB65B-18CD-45C1-A275-817C00CAE95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22" name="Text Box 27">
          <a:extLst>
            <a:ext uri="{FF2B5EF4-FFF2-40B4-BE49-F238E27FC236}">
              <a16:creationId xmlns:a16="http://schemas.microsoft.com/office/drawing/2014/main" id="{F075A4A3-A558-4A33-8A00-D5E43FFA364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623" name="Text Box 27">
          <a:extLst>
            <a:ext uri="{FF2B5EF4-FFF2-40B4-BE49-F238E27FC236}">
              <a16:creationId xmlns:a16="http://schemas.microsoft.com/office/drawing/2014/main" id="{818AE758-E664-4244-B1AE-6414E09DD50A}"/>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624" name="Text Box 27">
          <a:extLst>
            <a:ext uri="{FF2B5EF4-FFF2-40B4-BE49-F238E27FC236}">
              <a16:creationId xmlns:a16="http://schemas.microsoft.com/office/drawing/2014/main" id="{7D57040E-7B43-421C-A3A6-1B75EDF910B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625" name="Text Box 27">
          <a:extLst>
            <a:ext uri="{FF2B5EF4-FFF2-40B4-BE49-F238E27FC236}">
              <a16:creationId xmlns:a16="http://schemas.microsoft.com/office/drawing/2014/main" id="{3058F59C-DD80-407E-B6CF-7EBABF008A5F}"/>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626" name="Text Box 27">
          <a:extLst>
            <a:ext uri="{FF2B5EF4-FFF2-40B4-BE49-F238E27FC236}">
              <a16:creationId xmlns:a16="http://schemas.microsoft.com/office/drawing/2014/main" id="{D443DE72-AEC6-4B74-BF17-4C40195A010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627" name="Text Box 27">
          <a:extLst>
            <a:ext uri="{FF2B5EF4-FFF2-40B4-BE49-F238E27FC236}">
              <a16:creationId xmlns:a16="http://schemas.microsoft.com/office/drawing/2014/main" id="{8CC0C7C9-4322-4837-A80B-B89042E7172E}"/>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628" name="Text Box 27">
          <a:extLst>
            <a:ext uri="{FF2B5EF4-FFF2-40B4-BE49-F238E27FC236}">
              <a16:creationId xmlns:a16="http://schemas.microsoft.com/office/drawing/2014/main" id="{98020DF6-4894-4132-AEA0-73A09679F2D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629" name="Text Box 27">
          <a:extLst>
            <a:ext uri="{FF2B5EF4-FFF2-40B4-BE49-F238E27FC236}">
              <a16:creationId xmlns:a16="http://schemas.microsoft.com/office/drawing/2014/main" id="{C37B8289-6659-4533-858F-C3116A6078A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30" name="Text Box 27">
          <a:extLst>
            <a:ext uri="{FF2B5EF4-FFF2-40B4-BE49-F238E27FC236}">
              <a16:creationId xmlns:a16="http://schemas.microsoft.com/office/drawing/2014/main" id="{C718311E-F44B-4CE8-98D9-DA6FC23E0CB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31" name="Text Box 27">
          <a:extLst>
            <a:ext uri="{FF2B5EF4-FFF2-40B4-BE49-F238E27FC236}">
              <a16:creationId xmlns:a16="http://schemas.microsoft.com/office/drawing/2014/main" id="{2AEBC1DE-0BB7-4404-887E-EFB5D3EE8E4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32" name="Text Box 27">
          <a:extLst>
            <a:ext uri="{FF2B5EF4-FFF2-40B4-BE49-F238E27FC236}">
              <a16:creationId xmlns:a16="http://schemas.microsoft.com/office/drawing/2014/main" id="{8669135D-0102-43DA-8794-82E21A76CD8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33" name="Text Box 27">
          <a:extLst>
            <a:ext uri="{FF2B5EF4-FFF2-40B4-BE49-F238E27FC236}">
              <a16:creationId xmlns:a16="http://schemas.microsoft.com/office/drawing/2014/main" id="{1519725F-3ED0-43DE-B453-0041906C003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34" name="Text Box 27">
          <a:extLst>
            <a:ext uri="{FF2B5EF4-FFF2-40B4-BE49-F238E27FC236}">
              <a16:creationId xmlns:a16="http://schemas.microsoft.com/office/drawing/2014/main" id="{47901C08-D861-434A-A7CC-762BC4DA71F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35" name="Text Box 27">
          <a:extLst>
            <a:ext uri="{FF2B5EF4-FFF2-40B4-BE49-F238E27FC236}">
              <a16:creationId xmlns:a16="http://schemas.microsoft.com/office/drawing/2014/main" id="{D8BB6127-18B2-4CE7-80C2-E54971DC57A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36" name="Text Box 27">
          <a:extLst>
            <a:ext uri="{FF2B5EF4-FFF2-40B4-BE49-F238E27FC236}">
              <a16:creationId xmlns:a16="http://schemas.microsoft.com/office/drawing/2014/main" id="{C7C80938-A8CD-4425-A40A-22F357E5805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37" name="Text Box 27">
          <a:extLst>
            <a:ext uri="{FF2B5EF4-FFF2-40B4-BE49-F238E27FC236}">
              <a16:creationId xmlns:a16="http://schemas.microsoft.com/office/drawing/2014/main" id="{C9EFF550-37A8-49E3-AFAD-D92DE886963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638" name="Text Box 27">
          <a:extLst>
            <a:ext uri="{FF2B5EF4-FFF2-40B4-BE49-F238E27FC236}">
              <a16:creationId xmlns:a16="http://schemas.microsoft.com/office/drawing/2014/main" id="{F401B4BB-8031-42DD-A894-8C736F79B45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639" name="Text Box 27">
          <a:extLst>
            <a:ext uri="{FF2B5EF4-FFF2-40B4-BE49-F238E27FC236}">
              <a16:creationId xmlns:a16="http://schemas.microsoft.com/office/drawing/2014/main" id="{9E36D5DC-CBA7-4EC9-AE2B-4CA5D6690D5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40" name="Text Box 27">
          <a:extLst>
            <a:ext uri="{FF2B5EF4-FFF2-40B4-BE49-F238E27FC236}">
              <a16:creationId xmlns:a16="http://schemas.microsoft.com/office/drawing/2014/main" id="{718CAAFC-30C9-4813-83F4-E810102EC6E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41" name="Text Box 27">
          <a:extLst>
            <a:ext uri="{FF2B5EF4-FFF2-40B4-BE49-F238E27FC236}">
              <a16:creationId xmlns:a16="http://schemas.microsoft.com/office/drawing/2014/main" id="{B26FDBBD-B4C8-4B22-9C80-0B7D5E36BCF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42" name="Text Box 27">
          <a:extLst>
            <a:ext uri="{FF2B5EF4-FFF2-40B4-BE49-F238E27FC236}">
              <a16:creationId xmlns:a16="http://schemas.microsoft.com/office/drawing/2014/main" id="{355C7750-BD2A-4D32-A853-CBD7A2A35F6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43" name="Text Box 27">
          <a:extLst>
            <a:ext uri="{FF2B5EF4-FFF2-40B4-BE49-F238E27FC236}">
              <a16:creationId xmlns:a16="http://schemas.microsoft.com/office/drawing/2014/main" id="{4A99ED65-4E96-4C1C-A905-8843508A81A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644" name="Text Box 27">
          <a:extLst>
            <a:ext uri="{FF2B5EF4-FFF2-40B4-BE49-F238E27FC236}">
              <a16:creationId xmlns:a16="http://schemas.microsoft.com/office/drawing/2014/main" id="{47E8E4E9-D349-43E0-85B9-3434143C2373}"/>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45" name="Text Box 27">
          <a:extLst>
            <a:ext uri="{FF2B5EF4-FFF2-40B4-BE49-F238E27FC236}">
              <a16:creationId xmlns:a16="http://schemas.microsoft.com/office/drawing/2014/main" id="{08ECFEB5-E4E1-453B-A120-6CA5F06DDF2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646" name="Text Box 27">
          <a:extLst>
            <a:ext uri="{FF2B5EF4-FFF2-40B4-BE49-F238E27FC236}">
              <a16:creationId xmlns:a16="http://schemas.microsoft.com/office/drawing/2014/main" id="{693542CD-F053-4789-A4DD-717708365725}"/>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47" name="Text Box 27">
          <a:extLst>
            <a:ext uri="{FF2B5EF4-FFF2-40B4-BE49-F238E27FC236}">
              <a16:creationId xmlns:a16="http://schemas.microsoft.com/office/drawing/2014/main" id="{4783D306-7194-4763-8D39-9D9BCA49E26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48" name="Text Box 27">
          <a:extLst>
            <a:ext uri="{FF2B5EF4-FFF2-40B4-BE49-F238E27FC236}">
              <a16:creationId xmlns:a16="http://schemas.microsoft.com/office/drawing/2014/main" id="{1DA01C8F-894D-4071-8833-49C122BC135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49" name="Text Box 27">
          <a:extLst>
            <a:ext uri="{FF2B5EF4-FFF2-40B4-BE49-F238E27FC236}">
              <a16:creationId xmlns:a16="http://schemas.microsoft.com/office/drawing/2014/main" id="{CFD27499-7817-4D12-9C6A-8BF97D9AED6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50" name="Text Box 27">
          <a:extLst>
            <a:ext uri="{FF2B5EF4-FFF2-40B4-BE49-F238E27FC236}">
              <a16:creationId xmlns:a16="http://schemas.microsoft.com/office/drawing/2014/main" id="{ABC156F7-446F-4BB0-8D22-FB95F2C7419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51" name="Text Box 27">
          <a:extLst>
            <a:ext uri="{FF2B5EF4-FFF2-40B4-BE49-F238E27FC236}">
              <a16:creationId xmlns:a16="http://schemas.microsoft.com/office/drawing/2014/main" id="{DC64661B-0557-4184-ACB2-65EA85D328F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52" name="Text Box 27">
          <a:extLst>
            <a:ext uri="{FF2B5EF4-FFF2-40B4-BE49-F238E27FC236}">
              <a16:creationId xmlns:a16="http://schemas.microsoft.com/office/drawing/2014/main" id="{5EBD278A-4D62-4999-9AB8-582C1522AC9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53" name="Text Box 27">
          <a:extLst>
            <a:ext uri="{FF2B5EF4-FFF2-40B4-BE49-F238E27FC236}">
              <a16:creationId xmlns:a16="http://schemas.microsoft.com/office/drawing/2014/main" id="{A2993D65-43DF-4645-A02A-E8D39F85618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54" name="Text Box 27">
          <a:extLst>
            <a:ext uri="{FF2B5EF4-FFF2-40B4-BE49-F238E27FC236}">
              <a16:creationId xmlns:a16="http://schemas.microsoft.com/office/drawing/2014/main" id="{0DDF85E2-53A2-4B91-88C5-111A44ED80A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655" name="Text Box 27">
          <a:extLst>
            <a:ext uri="{FF2B5EF4-FFF2-40B4-BE49-F238E27FC236}">
              <a16:creationId xmlns:a16="http://schemas.microsoft.com/office/drawing/2014/main" id="{8D3BFF11-33ED-41C5-92AE-2864F81BF27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56" name="Text Box 27">
          <a:extLst>
            <a:ext uri="{FF2B5EF4-FFF2-40B4-BE49-F238E27FC236}">
              <a16:creationId xmlns:a16="http://schemas.microsoft.com/office/drawing/2014/main" id="{4B3BF713-F8FB-45F4-B1BA-4AD177CF188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57" name="Text Box 27">
          <a:extLst>
            <a:ext uri="{FF2B5EF4-FFF2-40B4-BE49-F238E27FC236}">
              <a16:creationId xmlns:a16="http://schemas.microsoft.com/office/drawing/2014/main" id="{C01D3570-3DDD-41EB-9EB4-A447F153D46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58" name="Text Box 27">
          <a:extLst>
            <a:ext uri="{FF2B5EF4-FFF2-40B4-BE49-F238E27FC236}">
              <a16:creationId xmlns:a16="http://schemas.microsoft.com/office/drawing/2014/main" id="{1924073A-DC25-4ADC-80DB-A4425E9F742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59" name="Text Box 27">
          <a:extLst>
            <a:ext uri="{FF2B5EF4-FFF2-40B4-BE49-F238E27FC236}">
              <a16:creationId xmlns:a16="http://schemas.microsoft.com/office/drawing/2014/main" id="{848F0D83-9E13-4E1B-8280-CF99B26A3EF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60" name="Text Box 27">
          <a:extLst>
            <a:ext uri="{FF2B5EF4-FFF2-40B4-BE49-F238E27FC236}">
              <a16:creationId xmlns:a16="http://schemas.microsoft.com/office/drawing/2014/main" id="{245235BE-08E4-44BA-8402-5C46EA71A03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61" name="Text Box 27">
          <a:extLst>
            <a:ext uri="{FF2B5EF4-FFF2-40B4-BE49-F238E27FC236}">
              <a16:creationId xmlns:a16="http://schemas.microsoft.com/office/drawing/2014/main" id="{AD1E2DE3-3387-4221-B958-EA6A032ABE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662" name="Text Box 27">
          <a:extLst>
            <a:ext uri="{FF2B5EF4-FFF2-40B4-BE49-F238E27FC236}">
              <a16:creationId xmlns:a16="http://schemas.microsoft.com/office/drawing/2014/main" id="{5D17F1F9-68EA-4217-A42F-5F9E397469CC}"/>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663" name="Text Box 27">
          <a:extLst>
            <a:ext uri="{FF2B5EF4-FFF2-40B4-BE49-F238E27FC236}">
              <a16:creationId xmlns:a16="http://schemas.microsoft.com/office/drawing/2014/main" id="{6F802B5E-56BF-496A-B82F-F72EE23CA04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664" name="Text Box 27">
          <a:extLst>
            <a:ext uri="{FF2B5EF4-FFF2-40B4-BE49-F238E27FC236}">
              <a16:creationId xmlns:a16="http://schemas.microsoft.com/office/drawing/2014/main" id="{A7F62A0B-6EE8-4D92-990F-AF0C364D56D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665" name="Text Box 27">
          <a:extLst>
            <a:ext uri="{FF2B5EF4-FFF2-40B4-BE49-F238E27FC236}">
              <a16:creationId xmlns:a16="http://schemas.microsoft.com/office/drawing/2014/main" id="{D6D03086-FC26-4E05-879B-E5855E86D7C3}"/>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666" name="Text Box 27">
          <a:extLst>
            <a:ext uri="{FF2B5EF4-FFF2-40B4-BE49-F238E27FC236}">
              <a16:creationId xmlns:a16="http://schemas.microsoft.com/office/drawing/2014/main" id="{A9DE2C50-10E6-4B36-A6F1-EA8E16744DEB}"/>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667" name="Text Box 27">
          <a:extLst>
            <a:ext uri="{FF2B5EF4-FFF2-40B4-BE49-F238E27FC236}">
              <a16:creationId xmlns:a16="http://schemas.microsoft.com/office/drawing/2014/main" id="{F4BA704D-1549-4455-8BC2-ECD2C54DB90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68" name="Text Box 27">
          <a:extLst>
            <a:ext uri="{FF2B5EF4-FFF2-40B4-BE49-F238E27FC236}">
              <a16:creationId xmlns:a16="http://schemas.microsoft.com/office/drawing/2014/main" id="{DA9E75E0-7928-40E6-8FAF-51680E8B88D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69" name="Text Box 27">
          <a:extLst>
            <a:ext uri="{FF2B5EF4-FFF2-40B4-BE49-F238E27FC236}">
              <a16:creationId xmlns:a16="http://schemas.microsoft.com/office/drawing/2014/main" id="{DAEF3438-609E-426D-82C3-A0146828BBA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70" name="Text Box 27">
          <a:extLst>
            <a:ext uri="{FF2B5EF4-FFF2-40B4-BE49-F238E27FC236}">
              <a16:creationId xmlns:a16="http://schemas.microsoft.com/office/drawing/2014/main" id="{1B868925-44A4-4F13-93BA-AB2A3593E2B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71" name="Text Box 27">
          <a:extLst>
            <a:ext uri="{FF2B5EF4-FFF2-40B4-BE49-F238E27FC236}">
              <a16:creationId xmlns:a16="http://schemas.microsoft.com/office/drawing/2014/main" id="{912FFAC4-FB35-440A-87FE-D1B49BD14C8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72" name="Text Box 27">
          <a:extLst>
            <a:ext uri="{FF2B5EF4-FFF2-40B4-BE49-F238E27FC236}">
              <a16:creationId xmlns:a16="http://schemas.microsoft.com/office/drawing/2014/main" id="{25114D2A-99F8-46BE-8E8E-D83911A13FF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73" name="Text Box 27">
          <a:extLst>
            <a:ext uri="{FF2B5EF4-FFF2-40B4-BE49-F238E27FC236}">
              <a16:creationId xmlns:a16="http://schemas.microsoft.com/office/drawing/2014/main" id="{CC6E3C60-BFE2-4A64-8551-4903EB91002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74" name="Text Box 27">
          <a:extLst>
            <a:ext uri="{FF2B5EF4-FFF2-40B4-BE49-F238E27FC236}">
              <a16:creationId xmlns:a16="http://schemas.microsoft.com/office/drawing/2014/main" id="{DF410E8D-2A6C-4466-BD82-77FD2D87094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75" name="Text Box 27">
          <a:extLst>
            <a:ext uri="{FF2B5EF4-FFF2-40B4-BE49-F238E27FC236}">
              <a16:creationId xmlns:a16="http://schemas.microsoft.com/office/drawing/2014/main" id="{7952D4C8-2704-48F0-821F-9735B3C1BEF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676" name="Text Box 27">
          <a:extLst>
            <a:ext uri="{FF2B5EF4-FFF2-40B4-BE49-F238E27FC236}">
              <a16:creationId xmlns:a16="http://schemas.microsoft.com/office/drawing/2014/main" id="{124609FB-8A5D-46A0-AE2A-BCA25F8D42EB}"/>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677" name="Text Box 27">
          <a:extLst>
            <a:ext uri="{FF2B5EF4-FFF2-40B4-BE49-F238E27FC236}">
              <a16:creationId xmlns:a16="http://schemas.microsoft.com/office/drawing/2014/main" id="{E30385B8-994B-4B69-BD91-45F85FDB918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78" name="Text Box 27">
          <a:extLst>
            <a:ext uri="{FF2B5EF4-FFF2-40B4-BE49-F238E27FC236}">
              <a16:creationId xmlns:a16="http://schemas.microsoft.com/office/drawing/2014/main" id="{E8BF8048-382D-4CBC-A824-56698B23A1D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79" name="Text Box 27">
          <a:extLst>
            <a:ext uri="{FF2B5EF4-FFF2-40B4-BE49-F238E27FC236}">
              <a16:creationId xmlns:a16="http://schemas.microsoft.com/office/drawing/2014/main" id="{FCB33272-EE53-44CE-9871-D6E4B76E6BE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80" name="Text Box 27">
          <a:extLst>
            <a:ext uri="{FF2B5EF4-FFF2-40B4-BE49-F238E27FC236}">
              <a16:creationId xmlns:a16="http://schemas.microsoft.com/office/drawing/2014/main" id="{CE0AA2D2-2E2E-46C0-A0F4-54F2E189F87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681" name="Text Box 27">
          <a:extLst>
            <a:ext uri="{FF2B5EF4-FFF2-40B4-BE49-F238E27FC236}">
              <a16:creationId xmlns:a16="http://schemas.microsoft.com/office/drawing/2014/main" id="{BF754305-B591-4CBC-B4E0-63AFE05B8C7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682" name="Text Box 27">
          <a:extLst>
            <a:ext uri="{FF2B5EF4-FFF2-40B4-BE49-F238E27FC236}">
              <a16:creationId xmlns:a16="http://schemas.microsoft.com/office/drawing/2014/main" id="{012AFE32-A0B9-45B2-92D0-515D1F4E443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83" name="Text Box 27">
          <a:extLst>
            <a:ext uri="{FF2B5EF4-FFF2-40B4-BE49-F238E27FC236}">
              <a16:creationId xmlns:a16="http://schemas.microsoft.com/office/drawing/2014/main" id="{414E074C-D8AC-4CFA-AFB5-5850AF7C43F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684" name="Text Box 27">
          <a:extLst>
            <a:ext uri="{FF2B5EF4-FFF2-40B4-BE49-F238E27FC236}">
              <a16:creationId xmlns:a16="http://schemas.microsoft.com/office/drawing/2014/main" id="{E16CEDEB-6496-4089-B69D-F553DF81C4C6}"/>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85" name="Text Box 27">
          <a:extLst>
            <a:ext uri="{FF2B5EF4-FFF2-40B4-BE49-F238E27FC236}">
              <a16:creationId xmlns:a16="http://schemas.microsoft.com/office/drawing/2014/main" id="{D0D161EF-0A8B-4787-A081-C29CBAB0F8E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86" name="Text Box 27">
          <a:extLst>
            <a:ext uri="{FF2B5EF4-FFF2-40B4-BE49-F238E27FC236}">
              <a16:creationId xmlns:a16="http://schemas.microsoft.com/office/drawing/2014/main" id="{7991D399-8A40-4BB9-A99F-87CB2A2A077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87" name="Text Box 27">
          <a:extLst>
            <a:ext uri="{FF2B5EF4-FFF2-40B4-BE49-F238E27FC236}">
              <a16:creationId xmlns:a16="http://schemas.microsoft.com/office/drawing/2014/main" id="{EF0B0A49-0FF3-4E46-9659-DB699B304E6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88" name="Text Box 27">
          <a:extLst>
            <a:ext uri="{FF2B5EF4-FFF2-40B4-BE49-F238E27FC236}">
              <a16:creationId xmlns:a16="http://schemas.microsoft.com/office/drawing/2014/main" id="{7E750979-D9F0-4D72-BAD1-443BF6DA4CB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89" name="Text Box 27">
          <a:extLst>
            <a:ext uri="{FF2B5EF4-FFF2-40B4-BE49-F238E27FC236}">
              <a16:creationId xmlns:a16="http://schemas.microsoft.com/office/drawing/2014/main" id="{100FC97F-BC02-4B37-A978-215960A12A6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90" name="Text Box 27">
          <a:extLst>
            <a:ext uri="{FF2B5EF4-FFF2-40B4-BE49-F238E27FC236}">
              <a16:creationId xmlns:a16="http://schemas.microsoft.com/office/drawing/2014/main" id="{9D309BA0-E001-4CEC-82D8-29F96C2E311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91" name="Text Box 27">
          <a:extLst>
            <a:ext uri="{FF2B5EF4-FFF2-40B4-BE49-F238E27FC236}">
              <a16:creationId xmlns:a16="http://schemas.microsoft.com/office/drawing/2014/main" id="{F4A8CB02-37BE-4A17-9166-235BFE4F8D0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692" name="Text Box 27">
          <a:extLst>
            <a:ext uri="{FF2B5EF4-FFF2-40B4-BE49-F238E27FC236}">
              <a16:creationId xmlns:a16="http://schemas.microsoft.com/office/drawing/2014/main" id="{EAC7303B-A574-4B06-A51F-22C0BFE0175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693" name="Text Box 27">
          <a:extLst>
            <a:ext uri="{FF2B5EF4-FFF2-40B4-BE49-F238E27FC236}">
              <a16:creationId xmlns:a16="http://schemas.microsoft.com/office/drawing/2014/main" id="{550FB9D5-775C-4E51-9F8D-F336A202FC4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94" name="Text Box 27">
          <a:extLst>
            <a:ext uri="{FF2B5EF4-FFF2-40B4-BE49-F238E27FC236}">
              <a16:creationId xmlns:a16="http://schemas.microsoft.com/office/drawing/2014/main" id="{FAC74BC6-9CA5-4E6D-8F46-DD66E11BC61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95" name="Text Box 27">
          <a:extLst>
            <a:ext uri="{FF2B5EF4-FFF2-40B4-BE49-F238E27FC236}">
              <a16:creationId xmlns:a16="http://schemas.microsoft.com/office/drawing/2014/main" id="{2975BFED-B9FF-4AF8-9658-5CCF31E7541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96" name="Text Box 27">
          <a:extLst>
            <a:ext uri="{FF2B5EF4-FFF2-40B4-BE49-F238E27FC236}">
              <a16:creationId xmlns:a16="http://schemas.microsoft.com/office/drawing/2014/main" id="{8CAAC4D6-6376-436E-B7B9-8F29EE2DCFD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97" name="Text Box 27">
          <a:extLst>
            <a:ext uri="{FF2B5EF4-FFF2-40B4-BE49-F238E27FC236}">
              <a16:creationId xmlns:a16="http://schemas.microsoft.com/office/drawing/2014/main" id="{FE4EA8FB-5987-421D-8AD0-33A68C64FD8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98" name="Text Box 27">
          <a:extLst>
            <a:ext uri="{FF2B5EF4-FFF2-40B4-BE49-F238E27FC236}">
              <a16:creationId xmlns:a16="http://schemas.microsoft.com/office/drawing/2014/main" id="{7E231526-D884-45C6-8D9E-B65B8A7434A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699" name="Text Box 27">
          <a:extLst>
            <a:ext uri="{FF2B5EF4-FFF2-40B4-BE49-F238E27FC236}">
              <a16:creationId xmlns:a16="http://schemas.microsoft.com/office/drawing/2014/main" id="{3A171A61-4922-4C86-92AD-AB2289467F7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700" name="Text Box 27">
          <a:extLst>
            <a:ext uri="{FF2B5EF4-FFF2-40B4-BE49-F238E27FC236}">
              <a16:creationId xmlns:a16="http://schemas.microsoft.com/office/drawing/2014/main" id="{5BCD1391-099B-43A8-8A06-A9ECA171250B}"/>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701" name="Text Box 27">
          <a:extLst>
            <a:ext uri="{FF2B5EF4-FFF2-40B4-BE49-F238E27FC236}">
              <a16:creationId xmlns:a16="http://schemas.microsoft.com/office/drawing/2014/main" id="{4F348EF5-C49E-4040-B086-366B503C072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702" name="Text Box 27">
          <a:extLst>
            <a:ext uri="{FF2B5EF4-FFF2-40B4-BE49-F238E27FC236}">
              <a16:creationId xmlns:a16="http://schemas.microsoft.com/office/drawing/2014/main" id="{ACAB4972-4955-4E89-92A2-63F3D483DD52}"/>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703" name="Text Box 27">
          <a:extLst>
            <a:ext uri="{FF2B5EF4-FFF2-40B4-BE49-F238E27FC236}">
              <a16:creationId xmlns:a16="http://schemas.microsoft.com/office/drawing/2014/main" id="{6C03B839-5E53-4AD8-A13D-AB991E942C4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69"/>
    <xdr:sp macro="" textlink="">
      <xdr:nvSpPr>
        <xdr:cNvPr id="704" name="Text Box 27">
          <a:extLst>
            <a:ext uri="{FF2B5EF4-FFF2-40B4-BE49-F238E27FC236}">
              <a16:creationId xmlns:a16="http://schemas.microsoft.com/office/drawing/2014/main" id="{24B295BF-6B95-4194-A568-8E2399DCB7FE}"/>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05" name="Text Box 27">
          <a:extLst>
            <a:ext uri="{FF2B5EF4-FFF2-40B4-BE49-F238E27FC236}">
              <a16:creationId xmlns:a16="http://schemas.microsoft.com/office/drawing/2014/main" id="{848AD8E4-EDDF-4E80-B674-05BB0BE6B62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06" name="Text Box 27">
          <a:extLst>
            <a:ext uri="{FF2B5EF4-FFF2-40B4-BE49-F238E27FC236}">
              <a16:creationId xmlns:a16="http://schemas.microsoft.com/office/drawing/2014/main" id="{48D5C833-58C3-405C-AAF6-511A1906C92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07" name="Text Box 27">
          <a:extLst>
            <a:ext uri="{FF2B5EF4-FFF2-40B4-BE49-F238E27FC236}">
              <a16:creationId xmlns:a16="http://schemas.microsoft.com/office/drawing/2014/main" id="{8E130971-2A56-4304-BFF4-C3B555EA35B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08" name="Text Box 27">
          <a:extLst>
            <a:ext uri="{FF2B5EF4-FFF2-40B4-BE49-F238E27FC236}">
              <a16:creationId xmlns:a16="http://schemas.microsoft.com/office/drawing/2014/main" id="{76A2DA87-6E9F-451F-99B3-DF974E5B571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09" name="Text Box 27">
          <a:extLst>
            <a:ext uri="{FF2B5EF4-FFF2-40B4-BE49-F238E27FC236}">
              <a16:creationId xmlns:a16="http://schemas.microsoft.com/office/drawing/2014/main" id="{B2729DED-89B8-4C5E-8705-72CD6975613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10" name="Text Box 27">
          <a:extLst>
            <a:ext uri="{FF2B5EF4-FFF2-40B4-BE49-F238E27FC236}">
              <a16:creationId xmlns:a16="http://schemas.microsoft.com/office/drawing/2014/main" id="{06BC51BC-82C2-4CE2-874E-B8E532385E9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11" name="Text Box 27">
          <a:extLst>
            <a:ext uri="{FF2B5EF4-FFF2-40B4-BE49-F238E27FC236}">
              <a16:creationId xmlns:a16="http://schemas.microsoft.com/office/drawing/2014/main" id="{28D3BEA6-9736-4C3A-B4ED-1C381707E2E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12" name="Text Box 27">
          <a:extLst>
            <a:ext uri="{FF2B5EF4-FFF2-40B4-BE49-F238E27FC236}">
              <a16:creationId xmlns:a16="http://schemas.microsoft.com/office/drawing/2014/main" id="{F177A3E2-9D8E-47FA-8E3D-F8963BF7915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13" name="Text Box 27">
          <a:extLst>
            <a:ext uri="{FF2B5EF4-FFF2-40B4-BE49-F238E27FC236}">
              <a16:creationId xmlns:a16="http://schemas.microsoft.com/office/drawing/2014/main" id="{65F07C62-679F-4D7C-89A3-6BF080E0ED8E}"/>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14" name="Text Box 27">
          <a:extLst>
            <a:ext uri="{FF2B5EF4-FFF2-40B4-BE49-F238E27FC236}">
              <a16:creationId xmlns:a16="http://schemas.microsoft.com/office/drawing/2014/main" id="{E4AD4530-C331-4B07-9103-6F616473EB6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15" name="Text Box 27">
          <a:extLst>
            <a:ext uri="{FF2B5EF4-FFF2-40B4-BE49-F238E27FC236}">
              <a16:creationId xmlns:a16="http://schemas.microsoft.com/office/drawing/2014/main" id="{D1C48621-4B67-4781-B984-F0A9ACF27BD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16" name="Text Box 27">
          <a:extLst>
            <a:ext uri="{FF2B5EF4-FFF2-40B4-BE49-F238E27FC236}">
              <a16:creationId xmlns:a16="http://schemas.microsoft.com/office/drawing/2014/main" id="{4A2133BB-DD20-4214-86A4-610F651320D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17" name="Text Box 27">
          <a:extLst>
            <a:ext uri="{FF2B5EF4-FFF2-40B4-BE49-F238E27FC236}">
              <a16:creationId xmlns:a16="http://schemas.microsoft.com/office/drawing/2014/main" id="{29985FD3-D94D-425D-A49F-92B4702F4D0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18" name="Text Box 27">
          <a:extLst>
            <a:ext uri="{FF2B5EF4-FFF2-40B4-BE49-F238E27FC236}">
              <a16:creationId xmlns:a16="http://schemas.microsoft.com/office/drawing/2014/main" id="{11960566-3CCF-4EA8-AB86-A8717B72BFE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19" name="Text Box 27">
          <a:extLst>
            <a:ext uri="{FF2B5EF4-FFF2-40B4-BE49-F238E27FC236}">
              <a16:creationId xmlns:a16="http://schemas.microsoft.com/office/drawing/2014/main" id="{75C78F0D-C3CC-47DD-A03F-549C1601473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20" name="Text Box 27">
          <a:extLst>
            <a:ext uri="{FF2B5EF4-FFF2-40B4-BE49-F238E27FC236}">
              <a16:creationId xmlns:a16="http://schemas.microsoft.com/office/drawing/2014/main" id="{7F895E8A-139F-4CD9-9C02-C6CE7F73C99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721" name="Text Box 27">
          <a:extLst>
            <a:ext uri="{FF2B5EF4-FFF2-40B4-BE49-F238E27FC236}">
              <a16:creationId xmlns:a16="http://schemas.microsoft.com/office/drawing/2014/main" id="{1E1A60BF-9792-419E-994F-926E53AD5A6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722" name="Text Box 27">
          <a:extLst>
            <a:ext uri="{FF2B5EF4-FFF2-40B4-BE49-F238E27FC236}">
              <a16:creationId xmlns:a16="http://schemas.microsoft.com/office/drawing/2014/main" id="{809A20B5-0F60-40CC-B307-C1AAC121A80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68580"/>
    <xdr:sp macro="" textlink="">
      <xdr:nvSpPr>
        <xdr:cNvPr id="723" name="Text Box 27">
          <a:extLst>
            <a:ext uri="{FF2B5EF4-FFF2-40B4-BE49-F238E27FC236}">
              <a16:creationId xmlns:a16="http://schemas.microsoft.com/office/drawing/2014/main" id="{8E17F13C-FB7F-41BF-A6C1-96A448319E7A}"/>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24" name="Text Box 27">
          <a:extLst>
            <a:ext uri="{FF2B5EF4-FFF2-40B4-BE49-F238E27FC236}">
              <a16:creationId xmlns:a16="http://schemas.microsoft.com/office/drawing/2014/main" id="{8EA374F5-8778-4A2F-8943-A1F59614FE6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725" name="Text Box 27">
          <a:extLst>
            <a:ext uri="{FF2B5EF4-FFF2-40B4-BE49-F238E27FC236}">
              <a16:creationId xmlns:a16="http://schemas.microsoft.com/office/drawing/2014/main" id="{A764B12F-7BA2-4CBA-842F-A9FDA626E62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726" name="Text Box 27">
          <a:extLst>
            <a:ext uri="{FF2B5EF4-FFF2-40B4-BE49-F238E27FC236}">
              <a16:creationId xmlns:a16="http://schemas.microsoft.com/office/drawing/2014/main" id="{2D1AD00E-C61A-49D7-9690-5C3814DF8BF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27" name="Text Box 27">
          <a:extLst>
            <a:ext uri="{FF2B5EF4-FFF2-40B4-BE49-F238E27FC236}">
              <a16:creationId xmlns:a16="http://schemas.microsoft.com/office/drawing/2014/main" id="{307B979F-0A9E-4896-810B-D26EF1B7488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728" name="Text Box 27">
          <a:extLst>
            <a:ext uri="{FF2B5EF4-FFF2-40B4-BE49-F238E27FC236}">
              <a16:creationId xmlns:a16="http://schemas.microsoft.com/office/drawing/2014/main" id="{1BDD5E39-FBAE-4C5A-9D8C-2FCEBCAEEE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29" name="Text Box 27">
          <a:extLst>
            <a:ext uri="{FF2B5EF4-FFF2-40B4-BE49-F238E27FC236}">
              <a16:creationId xmlns:a16="http://schemas.microsoft.com/office/drawing/2014/main" id="{76C28146-B4E5-483E-A25E-761AA375A11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730" name="Text Box 27">
          <a:extLst>
            <a:ext uri="{FF2B5EF4-FFF2-40B4-BE49-F238E27FC236}">
              <a16:creationId xmlns:a16="http://schemas.microsoft.com/office/drawing/2014/main" id="{540BAFD9-08EB-461D-83F4-B52F7EC57E5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31" name="Text Box 27">
          <a:extLst>
            <a:ext uri="{FF2B5EF4-FFF2-40B4-BE49-F238E27FC236}">
              <a16:creationId xmlns:a16="http://schemas.microsoft.com/office/drawing/2014/main" id="{77E96341-27AD-4510-92A8-0A3F233F27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379</xdr:row>
      <xdr:rowOff>0</xdr:rowOff>
    </xdr:from>
    <xdr:ext cx="76200" cy="144780"/>
    <xdr:sp macro="" textlink="">
      <xdr:nvSpPr>
        <xdr:cNvPr id="732" name="Text Box 27">
          <a:extLst>
            <a:ext uri="{FF2B5EF4-FFF2-40B4-BE49-F238E27FC236}">
              <a16:creationId xmlns:a16="http://schemas.microsoft.com/office/drawing/2014/main" id="{3DD72E2C-BB37-44D1-8BDC-A5D17586407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733" name="Text Box 27">
          <a:extLst>
            <a:ext uri="{FF2B5EF4-FFF2-40B4-BE49-F238E27FC236}">
              <a16:creationId xmlns:a16="http://schemas.microsoft.com/office/drawing/2014/main" id="{A06F1F3A-17E0-43DC-A789-8D4B993A099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734" name="Text Box 27">
          <a:extLst>
            <a:ext uri="{FF2B5EF4-FFF2-40B4-BE49-F238E27FC236}">
              <a16:creationId xmlns:a16="http://schemas.microsoft.com/office/drawing/2014/main" id="{1DE4AAF0-F9C3-4E2E-869F-34201C0834E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735" name="Text Box 27">
          <a:extLst>
            <a:ext uri="{FF2B5EF4-FFF2-40B4-BE49-F238E27FC236}">
              <a16:creationId xmlns:a16="http://schemas.microsoft.com/office/drawing/2014/main" id="{CBA8E067-1A61-4004-A591-608B75626D3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736" name="Text Box 27">
          <a:extLst>
            <a:ext uri="{FF2B5EF4-FFF2-40B4-BE49-F238E27FC236}">
              <a16:creationId xmlns:a16="http://schemas.microsoft.com/office/drawing/2014/main" id="{638141AB-EE6A-4EF9-9B10-8AB8E711E4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737" name="Text Box 27">
          <a:extLst>
            <a:ext uri="{FF2B5EF4-FFF2-40B4-BE49-F238E27FC236}">
              <a16:creationId xmlns:a16="http://schemas.microsoft.com/office/drawing/2014/main" id="{9726EF6B-CD3C-47F2-9A7D-EAC692C3CC6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60020"/>
    <xdr:sp macro="" textlink="">
      <xdr:nvSpPr>
        <xdr:cNvPr id="738" name="Text Box 27">
          <a:extLst>
            <a:ext uri="{FF2B5EF4-FFF2-40B4-BE49-F238E27FC236}">
              <a16:creationId xmlns:a16="http://schemas.microsoft.com/office/drawing/2014/main" id="{556CF47B-7CC2-4A0E-AE70-9B4D769D4E9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77949"/>
    <xdr:sp macro="" textlink="">
      <xdr:nvSpPr>
        <xdr:cNvPr id="739" name="Text Box 27">
          <a:extLst>
            <a:ext uri="{FF2B5EF4-FFF2-40B4-BE49-F238E27FC236}">
              <a16:creationId xmlns:a16="http://schemas.microsoft.com/office/drawing/2014/main" id="{76B240F2-2AD3-4CC4-AEE3-3B7D253E32FC}"/>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740" name="Text Box 27">
          <a:extLst>
            <a:ext uri="{FF2B5EF4-FFF2-40B4-BE49-F238E27FC236}">
              <a16:creationId xmlns:a16="http://schemas.microsoft.com/office/drawing/2014/main" id="{3A315EBD-B6FF-40CE-A9CD-B10CCE6D6D7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67640"/>
    <xdr:sp macro="" textlink="">
      <xdr:nvSpPr>
        <xdr:cNvPr id="741" name="Text Box 27">
          <a:extLst>
            <a:ext uri="{FF2B5EF4-FFF2-40B4-BE49-F238E27FC236}">
              <a16:creationId xmlns:a16="http://schemas.microsoft.com/office/drawing/2014/main" id="{D23BB07D-3F9D-4FE7-A316-84C1B1E33462}"/>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42" name="Text Box 27">
          <a:extLst>
            <a:ext uri="{FF2B5EF4-FFF2-40B4-BE49-F238E27FC236}">
              <a16:creationId xmlns:a16="http://schemas.microsoft.com/office/drawing/2014/main" id="{25F02381-97F2-408A-872B-406C244113B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43" name="Text Box 27">
          <a:extLst>
            <a:ext uri="{FF2B5EF4-FFF2-40B4-BE49-F238E27FC236}">
              <a16:creationId xmlns:a16="http://schemas.microsoft.com/office/drawing/2014/main" id="{981DD4F0-BEAB-4D8D-97E5-4649A67E8AB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44" name="Text Box 27">
          <a:extLst>
            <a:ext uri="{FF2B5EF4-FFF2-40B4-BE49-F238E27FC236}">
              <a16:creationId xmlns:a16="http://schemas.microsoft.com/office/drawing/2014/main" id="{F0FB912A-B2F1-4F34-8690-D1C604E7013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45" name="Text Box 27">
          <a:extLst>
            <a:ext uri="{FF2B5EF4-FFF2-40B4-BE49-F238E27FC236}">
              <a16:creationId xmlns:a16="http://schemas.microsoft.com/office/drawing/2014/main" id="{70AFA78A-07DA-422A-97F0-1847CB3AC29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185570"/>
    <xdr:sp macro="" textlink="">
      <xdr:nvSpPr>
        <xdr:cNvPr id="746" name="Text Box 27">
          <a:extLst>
            <a:ext uri="{FF2B5EF4-FFF2-40B4-BE49-F238E27FC236}">
              <a16:creationId xmlns:a16="http://schemas.microsoft.com/office/drawing/2014/main" id="{FC71EBF6-309E-4951-A91E-9658B056F24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47" name="Text Box 27">
          <a:extLst>
            <a:ext uri="{FF2B5EF4-FFF2-40B4-BE49-F238E27FC236}">
              <a16:creationId xmlns:a16="http://schemas.microsoft.com/office/drawing/2014/main" id="{2A5673B7-B3D2-47AB-A003-0C83CAFFCDF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0" cy="185570"/>
    <xdr:sp macro="" textlink="">
      <xdr:nvSpPr>
        <xdr:cNvPr id="748" name="Text Box 27">
          <a:extLst>
            <a:ext uri="{FF2B5EF4-FFF2-40B4-BE49-F238E27FC236}">
              <a16:creationId xmlns:a16="http://schemas.microsoft.com/office/drawing/2014/main" id="{74861B1E-2CF0-48FB-A131-59DA1449722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49" name="Text Box 27">
          <a:extLst>
            <a:ext uri="{FF2B5EF4-FFF2-40B4-BE49-F238E27FC236}">
              <a16:creationId xmlns:a16="http://schemas.microsoft.com/office/drawing/2014/main" id="{7B122D3E-6BA8-4E5C-B8C7-1AB44BEFE1F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50" name="Text Box 27">
          <a:extLst>
            <a:ext uri="{FF2B5EF4-FFF2-40B4-BE49-F238E27FC236}">
              <a16:creationId xmlns:a16="http://schemas.microsoft.com/office/drawing/2014/main" id="{E15EB5E0-E12F-4686-8586-73DD2C4EE04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51" name="Text Box 27">
          <a:extLst>
            <a:ext uri="{FF2B5EF4-FFF2-40B4-BE49-F238E27FC236}">
              <a16:creationId xmlns:a16="http://schemas.microsoft.com/office/drawing/2014/main" id="{33CF0F06-07A9-4849-83C2-5FF7737AB90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52" name="Text Box 27">
          <a:extLst>
            <a:ext uri="{FF2B5EF4-FFF2-40B4-BE49-F238E27FC236}">
              <a16:creationId xmlns:a16="http://schemas.microsoft.com/office/drawing/2014/main" id="{7EAE01C5-124F-44B5-9BF0-21FC366F84B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53" name="Text Box 27">
          <a:extLst>
            <a:ext uri="{FF2B5EF4-FFF2-40B4-BE49-F238E27FC236}">
              <a16:creationId xmlns:a16="http://schemas.microsoft.com/office/drawing/2014/main" id="{8F7BBC5A-F64F-4355-976D-7B31DAE6326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54" name="Text Box 27">
          <a:extLst>
            <a:ext uri="{FF2B5EF4-FFF2-40B4-BE49-F238E27FC236}">
              <a16:creationId xmlns:a16="http://schemas.microsoft.com/office/drawing/2014/main" id="{1EFA73EA-FCB2-417D-BBD4-9D2B30CBCF8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55" name="Text Box 27">
          <a:extLst>
            <a:ext uri="{FF2B5EF4-FFF2-40B4-BE49-F238E27FC236}">
              <a16:creationId xmlns:a16="http://schemas.microsoft.com/office/drawing/2014/main" id="{36565905-8806-4625-AF5F-0F67F130DBE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56" name="Text Box 27">
          <a:extLst>
            <a:ext uri="{FF2B5EF4-FFF2-40B4-BE49-F238E27FC236}">
              <a16:creationId xmlns:a16="http://schemas.microsoft.com/office/drawing/2014/main" id="{48A22F47-45F1-41F0-AEF4-85E00F56BF2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57" name="Text Box 27">
          <a:extLst>
            <a:ext uri="{FF2B5EF4-FFF2-40B4-BE49-F238E27FC236}">
              <a16:creationId xmlns:a16="http://schemas.microsoft.com/office/drawing/2014/main" id="{210AF0FC-06BC-4856-87CC-F3363BA5871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58" name="Text Box 27">
          <a:extLst>
            <a:ext uri="{FF2B5EF4-FFF2-40B4-BE49-F238E27FC236}">
              <a16:creationId xmlns:a16="http://schemas.microsoft.com/office/drawing/2014/main" id="{35DD4708-F518-4786-9C9C-F4390336500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59" name="Text Box 27">
          <a:extLst>
            <a:ext uri="{FF2B5EF4-FFF2-40B4-BE49-F238E27FC236}">
              <a16:creationId xmlns:a16="http://schemas.microsoft.com/office/drawing/2014/main" id="{697F071E-6977-4519-89A1-345E9930702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60" name="Text Box 27">
          <a:extLst>
            <a:ext uri="{FF2B5EF4-FFF2-40B4-BE49-F238E27FC236}">
              <a16:creationId xmlns:a16="http://schemas.microsoft.com/office/drawing/2014/main" id="{6C67EBB3-7E77-4302-985A-AF9A47EA127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61" name="Text Box 27">
          <a:extLst>
            <a:ext uri="{FF2B5EF4-FFF2-40B4-BE49-F238E27FC236}">
              <a16:creationId xmlns:a16="http://schemas.microsoft.com/office/drawing/2014/main" id="{4B8BC04F-97B2-433F-99A4-B144CA32C0C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62" name="Text Box 27">
          <a:extLst>
            <a:ext uri="{FF2B5EF4-FFF2-40B4-BE49-F238E27FC236}">
              <a16:creationId xmlns:a16="http://schemas.microsoft.com/office/drawing/2014/main" id="{2A9288B9-D73C-47B4-A477-743939940DF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63" name="Text Box 27">
          <a:extLst>
            <a:ext uri="{FF2B5EF4-FFF2-40B4-BE49-F238E27FC236}">
              <a16:creationId xmlns:a16="http://schemas.microsoft.com/office/drawing/2014/main" id="{27E71997-A045-4044-A4C2-F6A39F5B501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64" name="Text Box 27">
          <a:extLst>
            <a:ext uri="{FF2B5EF4-FFF2-40B4-BE49-F238E27FC236}">
              <a16:creationId xmlns:a16="http://schemas.microsoft.com/office/drawing/2014/main" id="{D7C9A1DB-CB96-4CCF-8C95-2AB9B2B87936}"/>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65" name="Text Box 27">
          <a:extLst>
            <a:ext uri="{FF2B5EF4-FFF2-40B4-BE49-F238E27FC236}">
              <a16:creationId xmlns:a16="http://schemas.microsoft.com/office/drawing/2014/main" id="{97C7545A-EBE5-4A09-B8A4-1B6CFA4F01D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66" name="Text Box 27">
          <a:extLst>
            <a:ext uri="{FF2B5EF4-FFF2-40B4-BE49-F238E27FC236}">
              <a16:creationId xmlns:a16="http://schemas.microsoft.com/office/drawing/2014/main" id="{DA813C02-5C3B-49FA-A1AC-D605E3822FF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67" name="Text Box 27">
          <a:extLst>
            <a:ext uri="{FF2B5EF4-FFF2-40B4-BE49-F238E27FC236}">
              <a16:creationId xmlns:a16="http://schemas.microsoft.com/office/drawing/2014/main" id="{A917A342-BDB1-4C4C-A634-4A62975E3E9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68" name="Text Box 27">
          <a:extLst>
            <a:ext uri="{FF2B5EF4-FFF2-40B4-BE49-F238E27FC236}">
              <a16:creationId xmlns:a16="http://schemas.microsoft.com/office/drawing/2014/main" id="{CAF4A5FB-13AD-46A0-9170-86DF9DBD7AD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69" name="Text Box 27">
          <a:extLst>
            <a:ext uri="{FF2B5EF4-FFF2-40B4-BE49-F238E27FC236}">
              <a16:creationId xmlns:a16="http://schemas.microsoft.com/office/drawing/2014/main" id="{0A0FDBB2-C446-4888-98EE-F17AA3E35C2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70" name="Text Box 27">
          <a:extLst>
            <a:ext uri="{FF2B5EF4-FFF2-40B4-BE49-F238E27FC236}">
              <a16:creationId xmlns:a16="http://schemas.microsoft.com/office/drawing/2014/main" id="{1E920F02-C338-4EE8-8B7E-E97E69D3072B}"/>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71" name="Text Box 27">
          <a:extLst>
            <a:ext uri="{FF2B5EF4-FFF2-40B4-BE49-F238E27FC236}">
              <a16:creationId xmlns:a16="http://schemas.microsoft.com/office/drawing/2014/main" id="{4CAD1B7C-7F07-4A5F-9F55-8527C1EB18C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72" name="Text Box 27">
          <a:extLst>
            <a:ext uri="{FF2B5EF4-FFF2-40B4-BE49-F238E27FC236}">
              <a16:creationId xmlns:a16="http://schemas.microsoft.com/office/drawing/2014/main" id="{88920FE3-118F-4E52-A69D-533D365E737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73" name="Text Box 27">
          <a:extLst>
            <a:ext uri="{FF2B5EF4-FFF2-40B4-BE49-F238E27FC236}">
              <a16:creationId xmlns:a16="http://schemas.microsoft.com/office/drawing/2014/main" id="{FD24760E-B80E-4A9B-8AFB-5256079BAD5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74" name="Text Box 27">
          <a:extLst>
            <a:ext uri="{FF2B5EF4-FFF2-40B4-BE49-F238E27FC236}">
              <a16:creationId xmlns:a16="http://schemas.microsoft.com/office/drawing/2014/main" id="{43567F22-8F16-459E-BA39-978ECF2D04C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75" name="Text Box 27">
          <a:extLst>
            <a:ext uri="{FF2B5EF4-FFF2-40B4-BE49-F238E27FC236}">
              <a16:creationId xmlns:a16="http://schemas.microsoft.com/office/drawing/2014/main" id="{CF323D0B-CB29-49C4-BB06-9BD77F8973F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76" name="Text Box 27">
          <a:extLst>
            <a:ext uri="{FF2B5EF4-FFF2-40B4-BE49-F238E27FC236}">
              <a16:creationId xmlns:a16="http://schemas.microsoft.com/office/drawing/2014/main" id="{70E21BC4-F8A9-4CF4-8041-58692BD7917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77" name="Text Box 27">
          <a:extLst>
            <a:ext uri="{FF2B5EF4-FFF2-40B4-BE49-F238E27FC236}">
              <a16:creationId xmlns:a16="http://schemas.microsoft.com/office/drawing/2014/main" id="{3E96E61B-2FC6-4154-9C9C-750D5D8EA7B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78" name="Text Box 27">
          <a:extLst>
            <a:ext uri="{FF2B5EF4-FFF2-40B4-BE49-F238E27FC236}">
              <a16:creationId xmlns:a16="http://schemas.microsoft.com/office/drawing/2014/main" id="{C1FE5BF6-5025-4DFF-A7B0-00A5BCF1393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79" name="Text Box 27">
          <a:extLst>
            <a:ext uri="{FF2B5EF4-FFF2-40B4-BE49-F238E27FC236}">
              <a16:creationId xmlns:a16="http://schemas.microsoft.com/office/drawing/2014/main" id="{351DA3CD-8457-4277-938F-7A3C19D1959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80" name="Text Box 27">
          <a:extLst>
            <a:ext uri="{FF2B5EF4-FFF2-40B4-BE49-F238E27FC236}">
              <a16:creationId xmlns:a16="http://schemas.microsoft.com/office/drawing/2014/main" id="{464B8D73-3BA0-4331-8013-CB6C39801BE6}"/>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81" name="Text Box 27">
          <a:extLst>
            <a:ext uri="{FF2B5EF4-FFF2-40B4-BE49-F238E27FC236}">
              <a16:creationId xmlns:a16="http://schemas.microsoft.com/office/drawing/2014/main" id="{AD4656D4-5220-4468-9E0F-7FA02482ED1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82" name="Text Box 27">
          <a:extLst>
            <a:ext uri="{FF2B5EF4-FFF2-40B4-BE49-F238E27FC236}">
              <a16:creationId xmlns:a16="http://schemas.microsoft.com/office/drawing/2014/main" id="{4F88CFB2-0684-4D24-96C6-EA2D6B7768D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83" name="Text Box 27">
          <a:extLst>
            <a:ext uri="{FF2B5EF4-FFF2-40B4-BE49-F238E27FC236}">
              <a16:creationId xmlns:a16="http://schemas.microsoft.com/office/drawing/2014/main" id="{A1090721-C7D7-471E-9C80-614712F738E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84" name="Text Box 27">
          <a:extLst>
            <a:ext uri="{FF2B5EF4-FFF2-40B4-BE49-F238E27FC236}">
              <a16:creationId xmlns:a16="http://schemas.microsoft.com/office/drawing/2014/main" id="{76A64052-05A7-466A-8EA4-77165DF1693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85" name="Text Box 27">
          <a:extLst>
            <a:ext uri="{FF2B5EF4-FFF2-40B4-BE49-F238E27FC236}">
              <a16:creationId xmlns:a16="http://schemas.microsoft.com/office/drawing/2014/main" id="{0ADE790B-386B-48E2-A719-793323263B8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86" name="Text Box 27">
          <a:extLst>
            <a:ext uri="{FF2B5EF4-FFF2-40B4-BE49-F238E27FC236}">
              <a16:creationId xmlns:a16="http://schemas.microsoft.com/office/drawing/2014/main" id="{AE899F62-3EEE-4A12-8300-E1B8582A46F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87" name="Text Box 27">
          <a:extLst>
            <a:ext uri="{FF2B5EF4-FFF2-40B4-BE49-F238E27FC236}">
              <a16:creationId xmlns:a16="http://schemas.microsoft.com/office/drawing/2014/main" id="{9662B9AB-F613-4C0A-8CE7-D7AD1FEA1B4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88" name="Text Box 27">
          <a:extLst>
            <a:ext uri="{FF2B5EF4-FFF2-40B4-BE49-F238E27FC236}">
              <a16:creationId xmlns:a16="http://schemas.microsoft.com/office/drawing/2014/main" id="{33F1593B-ED83-4F6E-A9CF-172244AD55B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89" name="Text Box 27">
          <a:extLst>
            <a:ext uri="{FF2B5EF4-FFF2-40B4-BE49-F238E27FC236}">
              <a16:creationId xmlns:a16="http://schemas.microsoft.com/office/drawing/2014/main" id="{7EC171FD-4DC5-44D1-A087-DA8C5E1A5BE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90" name="Text Box 27">
          <a:extLst>
            <a:ext uri="{FF2B5EF4-FFF2-40B4-BE49-F238E27FC236}">
              <a16:creationId xmlns:a16="http://schemas.microsoft.com/office/drawing/2014/main" id="{F3B8B47E-6C41-4D97-9D31-2952A40A6D6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91" name="Text Box 27">
          <a:extLst>
            <a:ext uri="{FF2B5EF4-FFF2-40B4-BE49-F238E27FC236}">
              <a16:creationId xmlns:a16="http://schemas.microsoft.com/office/drawing/2014/main" id="{8B566F3D-E8E0-498E-82D6-F3354B07254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92" name="Text Box 27">
          <a:extLst>
            <a:ext uri="{FF2B5EF4-FFF2-40B4-BE49-F238E27FC236}">
              <a16:creationId xmlns:a16="http://schemas.microsoft.com/office/drawing/2014/main" id="{8D03C609-5B1B-4FB2-8971-6D5066FF9D3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93" name="Text Box 27">
          <a:extLst>
            <a:ext uri="{FF2B5EF4-FFF2-40B4-BE49-F238E27FC236}">
              <a16:creationId xmlns:a16="http://schemas.microsoft.com/office/drawing/2014/main" id="{ACFAD802-C643-4CE6-BB21-F84E972C549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94" name="Text Box 27">
          <a:extLst>
            <a:ext uri="{FF2B5EF4-FFF2-40B4-BE49-F238E27FC236}">
              <a16:creationId xmlns:a16="http://schemas.microsoft.com/office/drawing/2014/main" id="{098A123F-00F9-4522-880A-C0A3F8D777D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95" name="Text Box 27">
          <a:extLst>
            <a:ext uri="{FF2B5EF4-FFF2-40B4-BE49-F238E27FC236}">
              <a16:creationId xmlns:a16="http://schemas.microsoft.com/office/drawing/2014/main" id="{FD3A0269-0B80-4906-8E38-9F8CB662738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96" name="Text Box 27">
          <a:extLst>
            <a:ext uri="{FF2B5EF4-FFF2-40B4-BE49-F238E27FC236}">
              <a16:creationId xmlns:a16="http://schemas.microsoft.com/office/drawing/2014/main" id="{19AF1EFF-E3FF-4831-BC04-629A0DC7AA3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97" name="Text Box 27">
          <a:extLst>
            <a:ext uri="{FF2B5EF4-FFF2-40B4-BE49-F238E27FC236}">
              <a16:creationId xmlns:a16="http://schemas.microsoft.com/office/drawing/2014/main" id="{3980672D-9965-40A8-A1B7-CD5881B8508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798" name="Text Box 27">
          <a:extLst>
            <a:ext uri="{FF2B5EF4-FFF2-40B4-BE49-F238E27FC236}">
              <a16:creationId xmlns:a16="http://schemas.microsoft.com/office/drawing/2014/main" id="{114A8222-8E80-48A0-8235-A1C577400BE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799" name="Text Box 27">
          <a:extLst>
            <a:ext uri="{FF2B5EF4-FFF2-40B4-BE49-F238E27FC236}">
              <a16:creationId xmlns:a16="http://schemas.microsoft.com/office/drawing/2014/main" id="{2CBE70CF-85F5-4344-A368-245FE66209C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00" name="Text Box 27">
          <a:extLst>
            <a:ext uri="{FF2B5EF4-FFF2-40B4-BE49-F238E27FC236}">
              <a16:creationId xmlns:a16="http://schemas.microsoft.com/office/drawing/2014/main" id="{64A3BDAF-5CED-4B7E-B373-8E1CF94358C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01" name="Text Box 27">
          <a:extLst>
            <a:ext uri="{FF2B5EF4-FFF2-40B4-BE49-F238E27FC236}">
              <a16:creationId xmlns:a16="http://schemas.microsoft.com/office/drawing/2014/main" id="{758A3AED-12DF-40AB-98C4-47D3DEF6454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02" name="Text Box 27">
          <a:extLst>
            <a:ext uri="{FF2B5EF4-FFF2-40B4-BE49-F238E27FC236}">
              <a16:creationId xmlns:a16="http://schemas.microsoft.com/office/drawing/2014/main" id="{0AA5F8EA-64E0-4553-ACED-614BAAF94EF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03" name="Text Box 27">
          <a:extLst>
            <a:ext uri="{FF2B5EF4-FFF2-40B4-BE49-F238E27FC236}">
              <a16:creationId xmlns:a16="http://schemas.microsoft.com/office/drawing/2014/main" id="{C6468284-DEDD-495A-8C06-B6307A88263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04" name="Text Box 27">
          <a:extLst>
            <a:ext uri="{FF2B5EF4-FFF2-40B4-BE49-F238E27FC236}">
              <a16:creationId xmlns:a16="http://schemas.microsoft.com/office/drawing/2014/main" id="{23864F45-6923-4B24-BF8F-37E5CCF9840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05" name="Text Box 27">
          <a:extLst>
            <a:ext uri="{FF2B5EF4-FFF2-40B4-BE49-F238E27FC236}">
              <a16:creationId xmlns:a16="http://schemas.microsoft.com/office/drawing/2014/main" id="{3914F211-FFB4-49EB-B010-F7179D662F2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06" name="Text Box 27">
          <a:extLst>
            <a:ext uri="{FF2B5EF4-FFF2-40B4-BE49-F238E27FC236}">
              <a16:creationId xmlns:a16="http://schemas.microsoft.com/office/drawing/2014/main" id="{75D08F7A-AD37-40D5-9EBC-7DF793CFD304}"/>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07" name="Text Box 27">
          <a:extLst>
            <a:ext uri="{FF2B5EF4-FFF2-40B4-BE49-F238E27FC236}">
              <a16:creationId xmlns:a16="http://schemas.microsoft.com/office/drawing/2014/main" id="{320CCE59-24ED-49AA-9F0B-C5D056BB55B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08" name="Text Box 27">
          <a:extLst>
            <a:ext uri="{FF2B5EF4-FFF2-40B4-BE49-F238E27FC236}">
              <a16:creationId xmlns:a16="http://schemas.microsoft.com/office/drawing/2014/main" id="{B138D1FA-D925-4141-ACE2-5AC22B7AC1A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09" name="Text Box 27">
          <a:extLst>
            <a:ext uri="{FF2B5EF4-FFF2-40B4-BE49-F238E27FC236}">
              <a16:creationId xmlns:a16="http://schemas.microsoft.com/office/drawing/2014/main" id="{92F44DC8-AE56-496A-94B3-A981B5DC449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10" name="Text Box 27">
          <a:extLst>
            <a:ext uri="{FF2B5EF4-FFF2-40B4-BE49-F238E27FC236}">
              <a16:creationId xmlns:a16="http://schemas.microsoft.com/office/drawing/2014/main" id="{884939A3-A91E-4DE8-BD62-3AC1E9E6CD66}"/>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11" name="Text Box 27">
          <a:extLst>
            <a:ext uri="{FF2B5EF4-FFF2-40B4-BE49-F238E27FC236}">
              <a16:creationId xmlns:a16="http://schemas.microsoft.com/office/drawing/2014/main" id="{C6260215-2692-401A-86A7-37002463A9B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12" name="Text Box 27">
          <a:extLst>
            <a:ext uri="{FF2B5EF4-FFF2-40B4-BE49-F238E27FC236}">
              <a16:creationId xmlns:a16="http://schemas.microsoft.com/office/drawing/2014/main" id="{6B1E531B-BC36-4725-86D7-C556153C5AE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13" name="Text Box 27">
          <a:extLst>
            <a:ext uri="{FF2B5EF4-FFF2-40B4-BE49-F238E27FC236}">
              <a16:creationId xmlns:a16="http://schemas.microsoft.com/office/drawing/2014/main" id="{ABCD0F33-6E39-4DAA-A425-AEF7AFC0EE4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14" name="Text Box 27">
          <a:extLst>
            <a:ext uri="{FF2B5EF4-FFF2-40B4-BE49-F238E27FC236}">
              <a16:creationId xmlns:a16="http://schemas.microsoft.com/office/drawing/2014/main" id="{85B3D7C7-3FDA-46F7-A01C-015332DC5FC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15" name="Text Box 27">
          <a:extLst>
            <a:ext uri="{FF2B5EF4-FFF2-40B4-BE49-F238E27FC236}">
              <a16:creationId xmlns:a16="http://schemas.microsoft.com/office/drawing/2014/main" id="{D6B58CCE-20D2-4770-B0D7-FB5180D7CEB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16" name="Text Box 27">
          <a:extLst>
            <a:ext uri="{FF2B5EF4-FFF2-40B4-BE49-F238E27FC236}">
              <a16:creationId xmlns:a16="http://schemas.microsoft.com/office/drawing/2014/main" id="{6A1A29BF-CC05-4C9D-BC2C-22622916092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330350"/>
    <xdr:sp macro="" textlink="">
      <xdr:nvSpPr>
        <xdr:cNvPr id="817" name="Text Box 27">
          <a:extLst>
            <a:ext uri="{FF2B5EF4-FFF2-40B4-BE49-F238E27FC236}">
              <a16:creationId xmlns:a16="http://schemas.microsoft.com/office/drawing/2014/main" id="{5CBD8077-D207-4FC2-A7DE-A7316C898C7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379</xdr:row>
      <xdr:rowOff>0</xdr:rowOff>
    </xdr:from>
    <xdr:ext cx="76200" cy="216050"/>
    <xdr:sp macro="" textlink="">
      <xdr:nvSpPr>
        <xdr:cNvPr id="818" name="Text Box 27">
          <a:extLst>
            <a:ext uri="{FF2B5EF4-FFF2-40B4-BE49-F238E27FC236}">
              <a16:creationId xmlns:a16="http://schemas.microsoft.com/office/drawing/2014/main" id="{A37092A4-F6C4-44CF-951D-AE5D347FE99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819" name="Text Box 27">
          <a:extLst>
            <a:ext uri="{FF2B5EF4-FFF2-40B4-BE49-F238E27FC236}">
              <a16:creationId xmlns:a16="http://schemas.microsoft.com/office/drawing/2014/main" id="{8F5948FF-1D9D-4401-8DC2-F4D90035EBD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820" name="Text Box 27">
          <a:extLst>
            <a:ext uri="{FF2B5EF4-FFF2-40B4-BE49-F238E27FC236}">
              <a16:creationId xmlns:a16="http://schemas.microsoft.com/office/drawing/2014/main" id="{26C8AF28-F50D-4112-9D0A-DD943724209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21" name="Text Box 27">
          <a:extLst>
            <a:ext uri="{FF2B5EF4-FFF2-40B4-BE49-F238E27FC236}">
              <a16:creationId xmlns:a16="http://schemas.microsoft.com/office/drawing/2014/main" id="{5D384C52-1535-42AF-B399-66272EE18A5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22" name="Text Box 27">
          <a:extLst>
            <a:ext uri="{FF2B5EF4-FFF2-40B4-BE49-F238E27FC236}">
              <a16:creationId xmlns:a16="http://schemas.microsoft.com/office/drawing/2014/main" id="{3168BAAF-C874-4AFF-B89B-4660B06B1CF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23" name="Text Box 27">
          <a:extLst>
            <a:ext uri="{FF2B5EF4-FFF2-40B4-BE49-F238E27FC236}">
              <a16:creationId xmlns:a16="http://schemas.microsoft.com/office/drawing/2014/main" id="{61B0F7BE-D6DA-4443-8782-4C02AF82405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24" name="Text Box 27">
          <a:extLst>
            <a:ext uri="{FF2B5EF4-FFF2-40B4-BE49-F238E27FC236}">
              <a16:creationId xmlns:a16="http://schemas.microsoft.com/office/drawing/2014/main" id="{BB7CA82B-F741-41D8-8821-97590DB7DA6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825" name="Text Box 27">
          <a:extLst>
            <a:ext uri="{FF2B5EF4-FFF2-40B4-BE49-F238E27FC236}">
              <a16:creationId xmlns:a16="http://schemas.microsoft.com/office/drawing/2014/main" id="{D5261AEC-E0DE-426D-B98C-7A4C00EC530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26" name="Text Box 27">
          <a:extLst>
            <a:ext uri="{FF2B5EF4-FFF2-40B4-BE49-F238E27FC236}">
              <a16:creationId xmlns:a16="http://schemas.microsoft.com/office/drawing/2014/main" id="{7CE8A6BF-B39A-4351-9716-9C1C6B141AE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827" name="Text Box 27">
          <a:extLst>
            <a:ext uri="{FF2B5EF4-FFF2-40B4-BE49-F238E27FC236}">
              <a16:creationId xmlns:a16="http://schemas.microsoft.com/office/drawing/2014/main" id="{C561F850-5D1A-4BD9-8735-A5D9C5B9D873}"/>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28" name="Text Box 27">
          <a:extLst>
            <a:ext uri="{FF2B5EF4-FFF2-40B4-BE49-F238E27FC236}">
              <a16:creationId xmlns:a16="http://schemas.microsoft.com/office/drawing/2014/main" id="{120F457D-AFA4-4C92-9547-4504DC21A7F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29" name="Text Box 27">
          <a:extLst>
            <a:ext uri="{FF2B5EF4-FFF2-40B4-BE49-F238E27FC236}">
              <a16:creationId xmlns:a16="http://schemas.microsoft.com/office/drawing/2014/main" id="{5884973C-EDA9-4DF9-B02E-136EA0E79DF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30" name="Text Box 27">
          <a:extLst>
            <a:ext uri="{FF2B5EF4-FFF2-40B4-BE49-F238E27FC236}">
              <a16:creationId xmlns:a16="http://schemas.microsoft.com/office/drawing/2014/main" id="{0780C6A8-4419-47AA-857A-53D81DF51CF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31" name="Text Box 27">
          <a:extLst>
            <a:ext uri="{FF2B5EF4-FFF2-40B4-BE49-F238E27FC236}">
              <a16:creationId xmlns:a16="http://schemas.microsoft.com/office/drawing/2014/main" id="{0C6E329D-E8BF-4908-866E-3D492BD07EF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32" name="Text Box 27">
          <a:extLst>
            <a:ext uri="{FF2B5EF4-FFF2-40B4-BE49-F238E27FC236}">
              <a16:creationId xmlns:a16="http://schemas.microsoft.com/office/drawing/2014/main" id="{7AEAB610-0EE9-45F3-AB3F-CEB51E0ED4A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33" name="Text Box 27">
          <a:extLst>
            <a:ext uri="{FF2B5EF4-FFF2-40B4-BE49-F238E27FC236}">
              <a16:creationId xmlns:a16="http://schemas.microsoft.com/office/drawing/2014/main" id="{8AC336B3-CCF1-4D37-A827-0BA6A8E29BE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34" name="Text Box 27">
          <a:extLst>
            <a:ext uri="{FF2B5EF4-FFF2-40B4-BE49-F238E27FC236}">
              <a16:creationId xmlns:a16="http://schemas.microsoft.com/office/drawing/2014/main" id="{FBD218B7-71CC-4670-85AC-0EA131D78B1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35" name="Text Box 27">
          <a:extLst>
            <a:ext uri="{FF2B5EF4-FFF2-40B4-BE49-F238E27FC236}">
              <a16:creationId xmlns:a16="http://schemas.microsoft.com/office/drawing/2014/main" id="{704F396A-9D41-4C64-A34A-C3E8F0AA352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836" name="Text Box 27">
          <a:extLst>
            <a:ext uri="{FF2B5EF4-FFF2-40B4-BE49-F238E27FC236}">
              <a16:creationId xmlns:a16="http://schemas.microsoft.com/office/drawing/2014/main" id="{5558A6FD-70DB-4DB4-B969-A0610A827A4B}"/>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37" name="Text Box 27">
          <a:extLst>
            <a:ext uri="{FF2B5EF4-FFF2-40B4-BE49-F238E27FC236}">
              <a16:creationId xmlns:a16="http://schemas.microsoft.com/office/drawing/2014/main" id="{A5836953-CB34-4F16-8937-C9104335579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38" name="Text Box 27">
          <a:extLst>
            <a:ext uri="{FF2B5EF4-FFF2-40B4-BE49-F238E27FC236}">
              <a16:creationId xmlns:a16="http://schemas.microsoft.com/office/drawing/2014/main" id="{01BAEA7D-E672-488D-8CA1-BCA80AEA2E5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39" name="Text Box 27">
          <a:extLst>
            <a:ext uri="{FF2B5EF4-FFF2-40B4-BE49-F238E27FC236}">
              <a16:creationId xmlns:a16="http://schemas.microsoft.com/office/drawing/2014/main" id="{3424BBB6-40FA-41B1-820A-D28AFBA1CE7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40" name="Text Box 27">
          <a:extLst>
            <a:ext uri="{FF2B5EF4-FFF2-40B4-BE49-F238E27FC236}">
              <a16:creationId xmlns:a16="http://schemas.microsoft.com/office/drawing/2014/main" id="{AD012646-1C9E-429F-9956-DF97231A8A5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41" name="Text Box 27">
          <a:extLst>
            <a:ext uri="{FF2B5EF4-FFF2-40B4-BE49-F238E27FC236}">
              <a16:creationId xmlns:a16="http://schemas.microsoft.com/office/drawing/2014/main" id="{D970710E-50AC-4F8C-875B-32F90E8E9B8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42" name="Text Box 27">
          <a:extLst>
            <a:ext uri="{FF2B5EF4-FFF2-40B4-BE49-F238E27FC236}">
              <a16:creationId xmlns:a16="http://schemas.microsoft.com/office/drawing/2014/main" id="{F6733A0E-90CA-4E9F-9902-7E3C23582A6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843" name="Text Box 27">
          <a:extLst>
            <a:ext uri="{FF2B5EF4-FFF2-40B4-BE49-F238E27FC236}">
              <a16:creationId xmlns:a16="http://schemas.microsoft.com/office/drawing/2014/main" id="{F6CCE667-B9D8-4B30-9AE5-7509F20FC427}"/>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844" name="Text Box 27">
          <a:extLst>
            <a:ext uri="{FF2B5EF4-FFF2-40B4-BE49-F238E27FC236}">
              <a16:creationId xmlns:a16="http://schemas.microsoft.com/office/drawing/2014/main" id="{4614AD83-038E-4537-A48B-BACA8A70C4D1}"/>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845" name="Text Box 27">
          <a:extLst>
            <a:ext uri="{FF2B5EF4-FFF2-40B4-BE49-F238E27FC236}">
              <a16:creationId xmlns:a16="http://schemas.microsoft.com/office/drawing/2014/main" id="{0D1A9C34-4B60-43C2-91B3-BEB48177F8B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846" name="Text Box 27">
          <a:extLst>
            <a:ext uri="{FF2B5EF4-FFF2-40B4-BE49-F238E27FC236}">
              <a16:creationId xmlns:a16="http://schemas.microsoft.com/office/drawing/2014/main" id="{E99EBB58-2CF8-4FB6-A6A4-1C23B53B6BD0}"/>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847" name="Text Box 27">
          <a:extLst>
            <a:ext uri="{FF2B5EF4-FFF2-40B4-BE49-F238E27FC236}">
              <a16:creationId xmlns:a16="http://schemas.microsoft.com/office/drawing/2014/main" id="{BEF3B3C6-CEB8-48E1-988E-2595583BAE01}"/>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848" name="Text Box 27">
          <a:extLst>
            <a:ext uri="{FF2B5EF4-FFF2-40B4-BE49-F238E27FC236}">
              <a16:creationId xmlns:a16="http://schemas.microsoft.com/office/drawing/2014/main" id="{244B06FB-E527-4EE2-A9F5-C99D52231DC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849" name="Text Box 27">
          <a:extLst>
            <a:ext uri="{FF2B5EF4-FFF2-40B4-BE49-F238E27FC236}">
              <a16:creationId xmlns:a16="http://schemas.microsoft.com/office/drawing/2014/main" id="{581E60EA-E182-439A-BE8E-E0B518BD01E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50" name="Text Box 27">
          <a:extLst>
            <a:ext uri="{FF2B5EF4-FFF2-40B4-BE49-F238E27FC236}">
              <a16:creationId xmlns:a16="http://schemas.microsoft.com/office/drawing/2014/main" id="{8538455D-FEB0-49AF-BC9D-697CD1FB2FB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51" name="Text Box 27">
          <a:extLst>
            <a:ext uri="{FF2B5EF4-FFF2-40B4-BE49-F238E27FC236}">
              <a16:creationId xmlns:a16="http://schemas.microsoft.com/office/drawing/2014/main" id="{2011330A-12CE-4DA2-9A34-6E30522B73B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52" name="Text Box 27">
          <a:extLst>
            <a:ext uri="{FF2B5EF4-FFF2-40B4-BE49-F238E27FC236}">
              <a16:creationId xmlns:a16="http://schemas.microsoft.com/office/drawing/2014/main" id="{640CC58D-C8E4-48D6-B16F-08990C2173B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53" name="Text Box 27">
          <a:extLst>
            <a:ext uri="{FF2B5EF4-FFF2-40B4-BE49-F238E27FC236}">
              <a16:creationId xmlns:a16="http://schemas.microsoft.com/office/drawing/2014/main" id="{CAF64755-4311-45FE-BB92-8D8F0E73EE0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54" name="Text Box 27">
          <a:extLst>
            <a:ext uri="{FF2B5EF4-FFF2-40B4-BE49-F238E27FC236}">
              <a16:creationId xmlns:a16="http://schemas.microsoft.com/office/drawing/2014/main" id="{D839E93F-3AAB-43E2-8DE8-ABEF9020B79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55" name="Text Box 27">
          <a:extLst>
            <a:ext uri="{FF2B5EF4-FFF2-40B4-BE49-F238E27FC236}">
              <a16:creationId xmlns:a16="http://schemas.microsoft.com/office/drawing/2014/main" id="{80BCB12C-586B-4C83-BFFD-F505DF1C4DA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56" name="Text Box 27">
          <a:extLst>
            <a:ext uri="{FF2B5EF4-FFF2-40B4-BE49-F238E27FC236}">
              <a16:creationId xmlns:a16="http://schemas.microsoft.com/office/drawing/2014/main" id="{3813D033-FE8E-4380-8543-C3CD3B4CD62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57" name="Text Box 27">
          <a:extLst>
            <a:ext uri="{FF2B5EF4-FFF2-40B4-BE49-F238E27FC236}">
              <a16:creationId xmlns:a16="http://schemas.microsoft.com/office/drawing/2014/main" id="{A2F69064-EFAC-462F-9785-DD192AD7C41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858" name="Text Box 27">
          <a:extLst>
            <a:ext uri="{FF2B5EF4-FFF2-40B4-BE49-F238E27FC236}">
              <a16:creationId xmlns:a16="http://schemas.microsoft.com/office/drawing/2014/main" id="{B0BA235F-CA35-49B5-9035-C6211FCA9F2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859" name="Text Box 27">
          <a:extLst>
            <a:ext uri="{FF2B5EF4-FFF2-40B4-BE49-F238E27FC236}">
              <a16:creationId xmlns:a16="http://schemas.microsoft.com/office/drawing/2014/main" id="{92338EE1-B9FE-4DC6-9CA9-94EDB9ABD59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60" name="Text Box 27">
          <a:extLst>
            <a:ext uri="{FF2B5EF4-FFF2-40B4-BE49-F238E27FC236}">
              <a16:creationId xmlns:a16="http://schemas.microsoft.com/office/drawing/2014/main" id="{12740BB0-5667-4675-93E2-0C5F1CFD3BC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61" name="Text Box 27">
          <a:extLst>
            <a:ext uri="{FF2B5EF4-FFF2-40B4-BE49-F238E27FC236}">
              <a16:creationId xmlns:a16="http://schemas.microsoft.com/office/drawing/2014/main" id="{005EDBEF-023C-4D2D-BF22-279978DEC47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62" name="Text Box 27">
          <a:extLst>
            <a:ext uri="{FF2B5EF4-FFF2-40B4-BE49-F238E27FC236}">
              <a16:creationId xmlns:a16="http://schemas.microsoft.com/office/drawing/2014/main" id="{5026CC5F-D242-4F9A-AF11-9F2B8A7CF79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63" name="Text Box 27">
          <a:extLst>
            <a:ext uri="{FF2B5EF4-FFF2-40B4-BE49-F238E27FC236}">
              <a16:creationId xmlns:a16="http://schemas.microsoft.com/office/drawing/2014/main" id="{76936E0B-F0AD-486F-A334-5D5C9E59C8B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864" name="Text Box 27">
          <a:extLst>
            <a:ext uri="{FF2B5EF4-FFF2-40B4-BE49-F238E27FC236}">
              <a16:creationId xmlns:a16="http://schemas.microsoft.com/office/drawing/2014/main" id="{5530D646-4840-4FFC-B753-F88C58B108F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65" name="Text Box 27">
          <a:extLst>
            <a:ext uri="{FF2B5EF4-FFF2-40B4-BE49-F238E27FC236}">
              <a16:creationId xmlns:a16="http://schemas.microsoft.com/office/drawing/2014/main" id="{F6950B2D-57CC-4607-8803-817C2DCCADB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866" name="Text Box 27">
          <a:extLst>
            <a:ext uri="{FF2B5EF4-FFF2-40B4-BE49-F238E27FC236}">
              <a16:creationId xmlns:a16="http://schemas.microsoft.com/office/drawing/2014/main" id="{C1137A2E-92B6-4097-9CD6-4886FC972763}"/>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67" name="Text Box 27">
          <a:extLst>
            <a:ext uri="{FF2B5EF4-FFF2-40B4-BE49-F238E27FC236}">
              <a16:creationId xmlns:a16="http://schemas.microsoft.com/office/drawing/2014/main" id="{D13F9860-7B61-408C-96E3-D2A2C88E89D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68" name="Text Box 27">
          <a:extLst>
            <a:ext uri="{FF2B5EF4-FFF2-40B4-BE49-F238E27FC236}">
              <a16:creationId xmlns:a16="http://schemas.microsoft.com/office/drawing/2014/main" id="{059A9212-DDE1-48F7-B428-FB4BA594CF1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69" name="Text Box 27">
          <a:extLst>
            <a:ext uri="{FF2B5EF4-FFF2-40B4-BE49-F238E27FC236}">
              <a16:creationId xmlns:a16="http://schemas.microsoft.com/office/drawing/2014/main" id="{81088440-4435-4F34-ABBE-6EA03C8993D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70" name="Text Box 27">
          <a:extLst>
            <a:ext uri="{FF2B5EF4-FFF2-40B4-BE49-F238E27FC236}">
              <a16:creationId xmlns:a16="http://schemas.microsoft.com/office/drawing/2014/main" id="{0542155D-B3D2-4C57-B1AD-A300C5047AD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71" name="Text Box 27">
          <a:extLst>
            <a:ext uri="{FF2B5EF4-FFF2-40B4-BE49-F238E27FC236}">
              <a16:creationId xmlns:a16="http://schemas.microsoft.com/office/drawing/2014/main" id="{493EC849-5CBB-47EA-BAAB-3415E19478C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72" name="Text Box 27">
          <a:extLst>
            <a:ext uri="{FF2B5EF4-FFF2-40B4-BE49-F238E27FC236}">
              <a16:creationId xmlns:a16="http://schemas.microsoft.com/office/drawing/2014/main" id="{6B869047-F227-4E09-BA76-378C05369DF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73" name="Text Box 27">
          <a:extLst>
            <a:ext uri="{FF2B5EF4-FFF2-40B4-BE49-F238E27FC236}">
              <a16:creationId xmlns:a16="http://schemas.microsoft.com/office/drawing/2014/main" id="{AFA49699-2756-4339-B2AB-E3BCFFB895F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74" name="Text Box 27">
          <a:extLst>
            <a:ext uri="{FF2B5EF4-FFF2-40B4-BE49-F238E27FC236}">
              <a16:creationId xmlns:a16="http://schemas.microsoft.com/office/drawing/2014/main" id="{E1394BE8-AB3E-4052-A5B4-9143E0A9EC6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875" name="Text Box 27">
          <a:extLst>
            <a:ext uri="{FF2B5EF4-FFF2-40B4-BE49-F238E27FC236}">
              <a16:creationId xmlns:a16="http://schemas.microsoft.com/office/drawing/2014/main" id="{4714C90E-3A5B-471A-BF27-644874AA66D4}"/>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76" name="Text Box 27">
          <a:extLst>
            <a:ext uri="{FF2B5EF4-FFF2-40B4-BE49-F238E27FC236}">
              <a16:creationId xmlns:a16="http://schemas.microsoft.com/office/drawing/2014/main" id="{B56AC225-632E-4029-A688-F2C0BAFB17B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77" name="Text Box 27">
          <a:extLst>
            <a:ext uri="{FF2B5EF4-FFF2-40B4-BE49-F238E27FC236}">
              <a16:creationId xmlns:a16="http://schemas.microsoft.com/office/drawing/2014/main" id="{D276C080-9390-4E71-908E-ABEF4D10557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78" name="Text Box 27">
          <a:extLst>
            <a:ext uri="{FF2B5EF4-FFF2-40B4-BE49-F238E27FC236}">
              <a16:creationId xmlns:a16="http://schemas.microsoft.com/office/drawing/2014/main" id="{040C3D7B-3F30-4EAD-AD64-B5776CBE285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79" name="Text Box 27">
          <a:extLst>
            <a:ext uri="{FF2B5EF4-FFF2-40B4-BE49-F238E27FC236}">
              <a16:creationId xmlns:a16="http://schemas.microsoft.com/office/drawing/2014/main" id="{C3B02C2E-2BC4-4195-A5DC-2580623AD42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80" name="Text Box 27">
          <a:extLst>
            <a:ext uri="{FF2B5EF4-FFF2-40B4-BE49-F238E27FC236}">
              <a16:creationId xmlns:a16="http://schemas.microsoft.com/office/drawing/2014/main" id="{06DA1191-E4B3-406D-A735-4050EF6AF5F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81" name="Text Box 27">
          <a:extLst>
            <a:ext uri="{FF2B5EF4-FFF2-40B4-BE49-F238E27FC236}">
              <a16:creationId xmlns:a16="http://schemas.microsoft.com/office/drawing/2014/main" id="{AEE000AE-3FBC-4CCF-B631-346CA491D26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882" name="Text Box 27">
          <a:extLst>
            <a:ext uri="{FF2B5EF4-FFF2-40B4-BE49-F238E27FC236}">
              <a16:creationId xmlns:a16="http://schemas.microsoft.com/office/drawing/2014/main" id="{B5C8044D-D8B6-41EC-9EB7-0630E82FB8B5}"/>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883" name="Text Box 27">
          <a:extLst>
            <a:ext uri="{FF2B5EF4-FFF2-40B4-BE49-F238E27FC236}">
              <a16:creationId xmlns:a16="http://schemas.microsoft.com/office/drawing/2014/main" id="{16B3FB61-8E35-4823-9A7F-32EB2054E4B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884" name="Text Box 27">
          <a:extLst>
            <a:ext uri="{FF2B5EF4-FFF2-40B4-BE49-F238E27FC236}">
              <a16:creationId xmlns:a16="http://schemas.microsoft.com/office/drawing/2014/main" id="{17B01928-083E-47E8-BC40-3331BEC47B67}"/>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885" name="Text Box 27">
          <a:extLst>
            <a:ext uri="{FF2B5EF4-FFF2-40B4-BE49-F238E27FC236}">
              <a16:creationId xmlns:a16="http://schemas.microsoft.com/office/drawing/2014/main" id="{91EF67EB-E26E-4AB2-84BC-D8556412210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86" name="Text Box 27">
          <a:extLst>
            <a:ext uri="{FF2B5EF4-FFF2-40B4-BE49-F238E27FC236}">
              <a16:creationId xmlns:a16="http://schemas.microsoft.com/office/drawing/2014/main" id="{C313AE97-40C3-4737-9DA9-2C0D629A10A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87" name="Text Box 27">
          <a:extLst>
            <a:ext uri="{FF2B5EF4-FFF2-40B4-BE49-F238E27FC236}">
              <a16:creationId xmlns:a16="http://schemas.microsoft.com/office/drawing/2014/main" id="{41406742-D474-498A-8FED-6B69883B945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88" name="Text Box 27">
          <a:extLst>
            <a:ext uri="{FF2B5EF4-FFF2-40B4-BE49-F238E27FC236}">
              <a16:creationId xmlns:a16="http://schemas.microsoft.com/office/drawing/2014/main" id="{FFC02E89-A2D8-4CE6-BB1D-6BA66C0CDC9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89" name="Text Box 27">
          <a:extLst>
            <a:ext uri="{FF2B5EF4-FFF2-40B4-BE49-F238E27FC236}">
              <a16:creationId xmlns:a16="http://schemas.microsoft.com/office/drawing/2014/main" id="{9E9CBAF6-15AD-49C6-8CE2-DCA733044DC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90" name="Text Box 27">
          <a:extLst>
            <a:ext uri="{FF2B5EF4-FFF2-40B4-BE49-F238E27FC236}">
              <a16:creationId xmlns:a16="http://schemas.microsoft.com/office/drawing/2014/main" id="{B20F762B-C632-4A12-939B-C16942BE39C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891" name="Text Box 27">
          <a:extLst>
            <a:ext uri="{FF2B5EF4-FFF2-40B4-BE49-F238E27FC236}">
              <a16:creationId xmlns:a16="http://schemas.microsoft.com/office/drawing/2014/main" id="{F8013063-54B9-420B-A16C-285FEAB5B96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892" name="Text Box 27">
          <a:extLst>
            <a:ext uri="{FF2B5EF4-FFF2-40B4-BE49-F238E27FC236}">
              <a16:creationId xmlns:a16="http://schemas.microsoft.com/office/drawing/2014/main" id="{FBC972B9-F4AA-45F8-8C51-6C9CA269130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893" name="Text Box 27">
          <a:extLst>
            <a:ext uri="{FF2B5EF4-FFF2-40B4-BE49-F238E27FC236}">
              <a16:creationId xmlns:a16="http://schemas.microsoft.com/office/drawing/2014/main" id="{FEC2B98F-C4E9-4B1F-A19C-D6EF40D5D64E}"/>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94" name="Text Box 27">
          <a:extLst>
            <a:ext uri="{FF2B5EF4-FFF2-40B4-BE49-F238E27FC236}">
              <a16:creationId xmlns:a16="http://schemas.microsoft.com/office/drawing/2014/main" id="{4FCA9701-7F17-4331-A0AE-366E9FD33D6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95" name="Text Box 27">
          <a:extLst>
            <a:ext uri="{FF2B5EF4-FFF2-40B4-BE49-F238E27FC236}">
              <a16:creationId xmlns:a16="http://schemas.microsoft.com/office/drawing/2014/main" id="{51437270-6EDA-4230-A29A-B0DE8BF3038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96" name="Text Box 27">
          <a:extLst>
            <a:ext uri="{FF2B5EF4-FFF2-40B4-BE49-F238E27FC236}">
              <a16:creationId xmlns:a16="http://schemas.microsoft.com/office/drawing/2014/main" id="{E3209E71-6459-4930-8601-553E7BBCE5F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897" name="Text Box 27">
          <a:extLst>
            <a:ext uri="{FF2B5EF4-FFF2-40B4-BE49-F238E27FC236}">
              <a16:creationId xmlns:a16="http://schemas.microsoft.com/office/drawing/2014/main" id="{FA55FD91-B7BD-4244-BA50-D12145F3BA4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898" name="Text Box 27">
          <a:extLst>
            <a:ext uri="{FF2B5EF4-FFF2-40B4-BE49-F238E27FC236}">
              <a16:creationId xmlns:a16="http://schemas.microsoft.com/office/drawing/2014/main" id="{C7D26A69-5C06-406A-B73C-22CF9D7DA16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899" name="Text Box 27">
          <a:extLst>
            <a:ext uri="{FF2B5EF4-FFF2-40B4-BE49-F238E27FC236}">
              <a16:creationId xmlns:a16="http://schemas.microsoft.com/office/drawing/2014/main" id="{2B68B788-6AEF-423F-827E-A3F79BA7DB7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900" name="Text Box 27">
          <a:extLst>
            <a:ext uri="{FF2B5EF4-FFF2-40B4-BE49-F238E27FC236}">
              <a16:creationId xmlns:a16="http://schemas.microsoft.com/office/drawing/2014/main" id="{02B9844F-91EC-4C10-9F4E-6DD7A2DF926E}"/>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01" name="Text Box 27">
          <a:extLst>
            <a:ext uri="{FF2B5EF4-FFF2-40B4-BE49-F238E27FC236}">
              <a16:creationId xmlns:a16="http://schemas.microsoft.com/office/drawing/2014/main" id="{73C485B8-D365-4F3B-812F-1B9DE569F0A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02" name="Text Box 27">
          <a:extLst>
            <a:ext uri="{FF2B5EF4-FFF2-40B4-BE49-F238E27FC236}">
              <a16:creationId xmlns:a16="http://schemas.microsoft.com/office/drawing/2014/main" id="{FB7F5329-CEA4-451E-877A-15909B6EFBA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03" name="Text Box 27">
          <a:extLst>
            <a:ext uri="{FF2B5EF4-FFF2-40B4-BE49-F238E27FC236}">
              <a16:creationId xmlns:a16="http://schemas.microsoft.com/office/drawing/2014/main" id="{31A35B17-EDCA-4D3E-9E49-157C813A4E3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04" name="Text Box 27">
          <a:extLst>
            <a:ext uri="{FF2B5EF4-FFF2-40B4-BE49-F238E27FC236}">
              <a16:creationId xmlns:a16="http://schemas.microsoft.com/office/drawing/2014/main" id="{FDE78964-0491-428A-B69D-25D5F148B95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05" name="Text Box 27">
          <a:extLst>
            <a:ext uri="{FF2B5EF4-FFF2-40B4-BE49-F238E27FC236}">
              <a16:creationId xmlns:a16="http://schemas.microsoft.com/office/drawing/2014/main" id="{7EC7E278-0743-45D8-B678-7908502B5EC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06" name="Text Box 27">
          <a:extLst>
            <a:ext uri="{FF2B5EF4-FFF2-40B4-BE49-F238E27FC236}">
              <a16:creationId xmlns:a16="http://schemas.microsoft.com/office/drawing/2014/main" id="{3DBD6E9C-DB57-4E52-A13E-FF1C9692602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07" name="Text Box 27">
          <a:extLst>
            <a:ext uri="{FF2B5EF4-FFF2-40B4-BE49-F238E27FC236}">
              <a16:creationId xmlns:a16="http://schemas.microsoft.com/office/drawing/2014/main" id="{6B79E8A7-6221-46C2-BFAB-02B94188166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08" name="Text Box 27">
          <a:extLst>
            <a:ext uri="{FF2B5EF4-FFF2-40B4-BE49-F238E27FC236}">
              <a16:creationId xmlns:a16="http://schemas.microsoft.com/office/drawing/2014/main" id="{F5416C56-D525-4FB2-AAFD-7A687618F48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909" name="Text Box 27">
          <a:extLst>
            <a:ext uri="{FF2B5EF4-FFF2-40B4-BE49-F238E27FC236}">
              <a16:creationId xmlns:a16="http://schemas.microsoft.com/office/drawing/2014/main" id="{13CFA01F-D192-4B51-8D53-C156014F5F25}"/>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10" name="Text Box 27">
          <a:extLst>
            <a:ext uri="{FF2B5EF4-FFF2-40B4-BE49-F238E27FC236}">
              <a16:creationId xmlns:a16="http://schemas.microsoft.com/office/drawing/2014/main" id="{2489D5FF-00AC-445B-97C2-C0DAB207809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11" name="Text Box 27">
          <a:extLst>
            <a:ext uri="{FF2B5EF4-FFF2-40B4-BE49-F238E27FC236}">
              <a16:creationId xmlns:a16="http://schemas.microsoft.com/office/drawing/2014/main" id="{4C0A4991-62D2-46BA-8DFE-2B0D0A23EE3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12" name="Text Box 27">
          <a:extLst>
            <a:ext uri="{FF2B5EF4-FFF2-40B4-BE49-F238E27FC236}">
              <a16:creationId xmlns:a16="http://schemas.microsoft.com/office/drawing/2014/main" id="{CE800350-9966-4443-B9CE-20B5C07D537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13" name="Text Box 27">
          <a:extLst>
            <a:ext uri="{FF2B5EF4-FFF2-40B4-BE49-F238E27FC236}">
              <a16:creationId xmlns:a16="http://schemas.microsoft.com/office/drawing/2014/main" id="{CE3563E9-CF76-4364-97AE-36F3E6B5CA6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14" name="Text Box 27">
          <a:extLst>
            <a:ext uri="{FF2B5EF4-FFF2-40B4-BE49-F238E27FC236}">
              <a16:creationId xmlns:a16="http://schemas.microsoft.com/office/drawing/2014/main" id="{75CCC019-8846-46D6-AE5D-A7C19037975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15" name="Text Box 27">
          <a:extLst>
            <a:ext uri="{FF2B5EF4-FFF2-40B4-BE49-F238E27FC236}">
              <a16:creationId xmlns:a16="http://schemas.microsoft.com/office/drawing/2014/main" id="{1A7D87EF-7D42-4F59-8ACB-CF1FC7390A4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916" name="Text Box 27">
          <a:extLst>
            <a:ext uri="{FF2B5EF4-FFF2-40B4-BE49-F238E27FC236}">
              <a16:creationId xmlns:a16="http://schemas.microsoft.com/office/drawing/2014/main" id="{E3626955-136B-4EE0-99ED-2F4DA057016C}"/>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917" name="Text Box 27">
          <a:extLst>
            <a:ext uri="{FF2B5EF4-FFF2-40B4-BE49-F238E27FC236}">
              <a16:creationId xmlns:a16="http://schemas.microsoft.com/office/drawing/2014/main" id="{A94CA246-898B-40CE-847A-8D2E0ECCB1D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918" name="Text Box 27">
          <a:extLst>
            <a:ext uri="{FF2B5EF4-FFF2-40B4-BE49-F238E27FC236}">
              <a16:creationId xmlns:a16="http://schemas.microsoft.com/office/drawing/2014/main" id="{62A1DB72-C7D0-43DB-9795-A97FF70D293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919" name="Text Box 27">
          <a:extLst>
            <a:ext uri="{FF2B5EF4-FFF2-40B4-BE49-F238E27FC236}">
              <a16:creationId xmlns:a16="http://schemas.microsoft.com/office/drawing/2014/main" id="{E29F3219-C28B-493B-88C9-98CD77206FF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920" name="Text Box 27">
          <a:extLst>
            <a:ext uri="{FF2B5EF4-FFF2-40B4-BE49-F238E27FC236}">
              <a16:creationId xmlns:a16="http://schemas.microsoft.com/office/drawing/2014/main" id="{FFB4BA61-D3E9-482A-B1B6-BE4FCAE6DD55}"/>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921" name="Text Box 27">
          <a:extLst>
            <a:ext uri="{FF2B5EF4-FFF2-40B4-BE49-F238E27FC236}">
              <a16:creationId xmlns:a16="http://schemas.microsoft.com/office/drawing/2014/main" id="{E4A10545-4554-4A0D-88DB-9ECDFD6B68D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922" name="Text Box 27">
          <a:extLst>
            <a:ext uri="{FF2B5EF4-FFF2-40B4-BE49-F238E27FC236}">
              <a16:creationId xmlns:a16="http://schemas.microsoft.com/office/drawing/2014/main" id="{082BEFEB-C357-4CF9-9016-569972B1242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23" name="Text Box 27">
          <a:extLst>
            <a:ext uri="{FF2B5EF4-FFF2-40B4-BE49-F238E27FC236}">
              <a16:creationId xmlns:a16="http://schemas.microsoft.com/office/drawing/2014/main" id="{F224DF60-6B73-4995-A4C8-F257A9932B1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24" name="Text Box 27">
          <a:extLst>
            <a:ext uri="{FF2B5EF4-FFF2-40B4-BE49-F238E27FC236}">
              <a16:creationId xmlns:a16="http://schemas.microsoft.com/office/drawing/2014/main" id="{F83AA545-24C6-4893-880E-084275C7563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25" name="Text Box 27">
          <a:extLst>
            <a:ext uri="{FF2B5EF4-FFF2-40B4-BE49-F238E27FC236}">
              <a16:creationId xmlns:a16="http://schemas.microsoft.com/office/drawing/2014/main" id="{2FF34066-9B5C-4FC7-B779-B37177F4B97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26" name="Text Box 27">
          <a:extLst>
            <a:ext uri="{FF2B5EF4-FFF2-40B4-BE49-F238E27FC236}">
              <a16:creationId xmlns:a16="http://schemas.microsoft.com/office/drawing/2014/main" id="{985C9BA8-819F-4514-889F-FC747B3DC99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27" name="Text Box 27">
          <a:extLst>
            <a:ext uri="{FF2B5EF4-FFF2-40B4-BE49-F238E27FC236}">
              <a16:creationId xmlns:a16="http://schemas.microsoft.com/office/drawing/2014/main" id="{2C5234F5-A2C1-413E-83CE-386A8140522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28" name="Text Box 27">
          <a:extLst>
            <a:ext uri="{FF2B5EF4-FFF2-40B4-BE49-F238E27FC236}">
              <a16:creationId xmlns:a16="http://schemas.microsoft.com/office/drawing/2014/main" id="{DA2EA9C5-3B5A-45C6-A7F7-1D7B57655AE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29" name="Text Box 27">
          <a:extLst>
            <a:ext uri="{FF2B5EF4-FFF2-40B4-BE49-F238E27FC236}">
              <a16:creationId xmlns:a16="http://schemas.microsoft.com/office/drawing/2014/main" id="{37EB17D2-6550-47B6-A5EF-B0DEFDA2E53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30" name="Text Box 27">
          <a:extLst>
            <a:ext uri="{FF2B5EF4-FFF2-40B4-BE49-F238E27FC236}">
              <a16:creationId xmlns:a16="http://schemas.microsoft.com/office/drawing/2014/main" id="{241783E5-A10E-434E-ABDF-255243DBC19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931" name="Text Box 27">
          <a:extLst>
            <a:ext uri="{FF2B5EF4-FFF2-40B4-BE49-F238E27FC236}">
              <a16:creationId xmlns:a16="http://schemas.microsoft.com/office/drawing/2014/main" id="{2EE3C01D-3B17-4F3B-A0F0-2E440C6B36E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932" name="Text Box 27">
          <a:extLst>
            <a:ext uri="{FF2B5EF4-FFF2-40B4-BE49-F238E27FC236}">
              <a16:creationId xmlns:a16="http://schemas.microsoft.com/office/drawing/2014/main" id="{71C01DF4-029F-4244-BBE0-1E6C15C6C39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33" name="Text Box 27">
          <a:extLst>
            <a:ext uri="{FF2B5EF4-FFF2-40B4-BE49-F238E27FC236}">
              <a16:creationId xmlns:a16="http://schemas.microsoft.com/office/drawing/2014/main" id="{F0ACE48D-860D-4584-B24D-9AE5B2F6ACD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34" name="Text Box 27">
          <a:extLst>
            <a:ext uri="{FF2B5EF4-FFF2-40B4-BE49-F238E27FC236}">
              <a16:creationId xmlns:a16="http://schemas.microsoft.com/office/drawing/2014/main" id="{55A9031B-4A2E-402C-B5F4-3BA53956E2C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35" name="Text Box 27">
          <a:extLst>
            <a:ext uri="{FF2B5EF4-FFF2-40B4-BE49-F238E27FC236}">
              <a16:creationId xmlns:a16="http://schemas.microsoft.com/office/drawing/2014/main" id="{DC906881-5B04-4955-AE88-1C21BD9029E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36" name="Text Box 27">
          <a:extLst>
            <a:ext uri="{FF2B5EF4-FFF2-40B4-BE49-F238E27FC236}">
              <a16:creationId xmlns:a16="http://schemas.microsoft.com/office/drawing/2014/main" id="{81DA81BA-246E-4EEF-A902-057EE60C3BD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937" name="Text Box 27">
          <a:extLst>
            <a:ext uri="{FF2B5EF4-FFF2-40B4-BE49-F238E27FC236}">
              <a16:creationId xmlns:a16="http://schemas.microsoft.com/office/drawing/2014/main" id="{D9EE5C3D-3561-4872-AB44-BE9E606DDCEE}"/>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38" name="Text Box 27">
          <a:extLst>
            <a:ext uri="{FF2B5EF4-FFF2-40B4-BE49-F238E27FC236}">
              <a16:creationId xmlns:a16="http://schemas.microsoft.com/office/drawing/2014/main" id="{206A6502-7DDF-43A0-A0F6-C1B366226B4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939" name="Text Box 27">
          <a:extLst>
            <a:ext uri="{FF2B5EF4-FFF2-40B4-BE49-F238E27FC236}">
              <a16:creationId xmlns:a16="http://schemas.microsoft.com/office/drawing/2014/main" id="{EE184173-A996-498E-AEA7-5F9857351B3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40" name="Text Box 27">
          <a:extLst>
            <a:ext uri="{FF2B5EF4-FFF2-40B4-BE49-F238E27FC236}">
              <a16:creationId xmlns:a16="http://schemas.microsoft.com/office/drawing/2014/main" id="{0DE315C0-CAE7-4199-B30A-2788E000C67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41" name="Text Box 27">
          <a:extLst>
            <a:ext uri="{FF2B5EF4-FFF2-40B4-BE49-F238E27FC236}">
              <a16:creationId xmlns:a16="http://schemas.microsoft.com/office/drawing/2014/main" id="{4A7FCB77-C3A1-4F12-86B2-B2E0899D080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42" name="Text Box 27">
          <a:extLst>
            <a:ext uri="{FF2B5EF4-FFF2-40B4-BE49-F238E27FC236}">
              <a16:creationId xmlns:a16="http://schemas.microsoft.com/office/drawing/2014/main" id="{2BF942C5-63C6-4916-AF0A-04F9AAF49B8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43" name="Text Box 27">
          <a:extLst>
            <a:ext uri="{FF2B5EF4-FFF2-40B4-BE49-F238E27FC236}">
              <a16:creationId xmlns:a16="http://schemas.microsoft.com/office/drawing/2014/main" id="{D0C088C0-25E9-4B6E-8BF0-F3C4AD850E6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44" name="Text Box 27">
          <a:extLst>
            <a:ext uri="{FF2B5EF4-FFF2-40B4-BE49-F238E27FC236}">
              <a16:creationId xmlns:a16="http://schemas.microsoft.com/office/drawing/2014/main" id="{DD2DCF02-CC83-46F6-83D4-E5A1F4AA110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45" name="Text Box 27">
          <a:extLst>
            <a:ext uri="{FF2B5EF4-FFF2-40B4-BE49-F238E27FC236}">
              <a16:creationId xmlns:a16="http://schemas.microsoft.com/office/drawing/2014/main" id="{3246522D-07D1-4DB2-9A5E-38E968273DE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46" name="Text Box 27">
          <a:extLst>
            <a:ext uri="{FF2B5EF4-FFF2-40B4-BE49-F238E27FC236}">
              <a16:creationId xmlns:a16="http://schemas.microsoft.com/office/drawing/2014/main" id="{2657458F-F17F-4234-9E36-0512149F4E8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47" name="Text Box 27">
          <a:extLst>
            <a:ext uri="{FF2B5EF4-FFF2-40B4-BE49-F238E27FC236}">
              <a16:creationId xmlns:a16="http://schemas.microsoft.com/office/drawing/2014/main" id="{3A65CE18-8C01-4508-A5DA-0EBFFF978D5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948" name="Text Box 27">
          <a:extLst>
            <a:ext uri="{FF2B5EF4-FFF2-40B4-BE49-F238E27FC236}">
              <a16:creationId xmlns:a16="http://schemas.microsoft.com/office/drawing/2014/main" id="{9E2B6201-5767-433B-8DFE-6C31DA6EDE28}"/>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49" name="Text Box 27">
          <a:extLst>
            <a:ext uri="{FF2B5EF4-FFF2-40B4-BE49-F238E27FC236}">
              <a16:creationId xmlns:a16="http://schemas.microsoft.com/office/drawing/2014/main" id="{66475CA2-C48D-4F55-AD63-87ED553A41B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50" name="Text Box 27">
          <a:extLst>
            <a:ext uri="{FF2B5EF4-FFF2-40B4-BE49-F238E27FC236}">
              <a16:creationId xmlns:a16="http://schemas.microsoft.com/office/drawing/2014/main" id="{8650D97D-FA48-4581-912F-7F34A32A347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51" name="Text Box 27">
          <a:extLst>
            <a:ext uri="{FF2B5EF4-FFF2-40B4-BE49-F238E27FC236}">
              <a16:creationId xmlns:a16="http://schemas.microsoft.com/office/drawing/2014/main" id="{3D200280-EC52-45F6-BDCB-29E80CE27F3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52" name="Text Box 27">
          <a:extLst>
            <a:ext uri="{FF2B5EF4-FFF2-40B4-BE49-F238E27FC236}">
              <a16:creationId xmlns:a16="http://schemas.microsoft.com/office/drawing/2014/main" id="{8E3AF906-520C-40A2-BAD1-A2A1F845686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53" name="Text Box 27">
          <a:extLst>
            <a:ext uri="{FF2B5EF4-FFF2-40B4-BE49-F238E27FC236}">
              <a16:creationId xmlns:a16="http://schemas.microsoft.com/office/drawing/2014/main" id="{88CAA1C4-A6BD-45D7-AEBF-4C3FCF4A3F9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54" name="Text Box 27">
          <a:extLst>
            <a:ext uri="{FF2B5EF4-FFF2-40B4-BE49-F238E27FC236}">
              <a16:creationId xmlns:a16="http://schemas.microsoft.com/office/drawing/2014/main" id="{DA0AAAA5-3E3D-4A2F-92CF-1AB6F45FFD8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955" name="Text Box 27">
          <a:extLst>
            <a:ext uri="{FF2B5EF4-FFF2-40B4-BE49-F238E27FC236}">
              <a16:creationId xmlns:a16="http://schemas.microsoft.com/office/drawing/2014/main" id="{AAE56F90-BCCE-4179-9864-1B76E3BD726B}"/>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956" name="Text Box 27">
          <a:extLst>
            <a:ext uri="{FF2B5EF4-FFF2-40B4-BE49-F238E27FC236}">
              <a16:creationId xmlns:a16="http://schemas.microsoft.com/office/drawing/2014/main" id="{58FE870E-8ED4-4727-BA51-695C3480636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957" name="Text Box 27">
          <a:extLst>
            <a:ext uri="{FF2B5EF4-FFF2-40B4-BE49-F238E27FC236}">
              <a16:creationId xmlns:a16="http://schemas.microsoft.com/office/drawing/2014/main" id="{ACC6EED1-F3D0-4BE9-8379-D094FEAD00AC}"/>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958" name="Text Box 27">
          <a:extLst>
            <a:ext uri="{FF2B5EF4-FFF2-40B4-BE49-F238E27FC236}">
              <a16:creationId xmlns:a16="http://schemas.microsoft.com/office/drawing/2014/main" id="{54A59A4A-C8A8-42A5-847D-0B4BF2EBEBEC}"/>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959" name="Text Box 27">
          <a:extLst>
            <a:ext uri="{FF2B5EF4-FFF2-40B4-BE49-F238E27FC236}">
              <a16:creationId xmlns:a16="http://schemas.microsoft.com/office/drawing/2014/main" id="{39F585FD-4E32-4B1C-AFD6-C9D6107019F3}"/>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960" name="Text Box 27">
          <a:extLst>
            <a:ext uri="{FF2B5EF4-FFF2-40B4-BE49-F238E27FC236}">
              <a16:creationId xmlns:a16="http://schemas.microsoft.com/office/drawing/2014/main" id="{CFAB2564-6BE7-4B37-9629-4C5A394A4BB5}"/>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61" name="Text Box 27">
          <a:extLst>
            <a:ext uri="{FF2B5EF4-FFF2-40B4-BE49-F238E27FC236}">
              <a16:creationId xmlns:a16="http://schemas.microsoft.com/office/drawing/2014/main" id="{07471F86-1C0E-435E-B71A-C0A01CD02C6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62" name="Text Box 27">
          <a:extLst>
            <a:ext uri="{FF2B5EF4-FFF2-40B4-BE49-F238E27FC236}">
              <a16:creationId xmlns:a16="http://schemas.microsoft.com/office/drawing/2014/main" id="{67B9C4AA-EA0D-40F6-A661-5B8DD15AF5E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63" name="Text Box 27">
          <a:extLst>
            <a:ext uri="{FF2B5EF4-FFF2-40B4-BE49-F238E27FC236}">
              <a16:creationId xmlns:a16="http://schemas.microsoft.com/office/drawing/2014/main" id="{883FF366-0AD2-496E-A316-E0050CF65BA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64" name="Text Box 27">
          <a:extLst>
            <a:ext uri="{FF2B5EF4-FFF2-40B4-BE49-F238E27FC236}">
              <a16:creationId xmlns:a16="http://schemas.microsoft.com/office/drawing/2014/main" id="{89F6ED08-B686-4C3C-AEF6-C2846BE82AE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65" name="Text Box 27">
          <a:extLst>
            <a:ext uri="{FF2B5EF4-FFF2-40B4-BE49-F238E27FC236}">
              <a16:creationId xmlns:a16="http://schemas.microsoft.com/office/drawing/2014/main" id="{D6BABAE3-5E9D-4146-9790-7D5C6007F91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66" name="Text Box 27">
          <a:extLst>
            <a:ext uri="{FF2B5EF4-FFF2-40B4-BE49-F238E27FC236}">
              <a16:creationId xmlns:a16="http://schemas.microsoft.com/office/drawing/2014/main" id="{31DE0875-6C42-45EB-B306-F4A8C6485AD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67" name="Text Box 27">
          <a:extLst>
            <a:ext uri="{FF2B5EF4-FFF2-40B4-BE49-F238E27FC236}">
              <a16:creationId xmlns:a16="http://schemas.microsoft.com/office/drawing/2014/main" id="{38E5C327-DC2B-45BA-AB88-D44B5A49E8B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68" name="Text Box 27">
          <a:extLst>
            <a:ext uri="{FF2B5EF4-FFF2-40B4-BE49-F238E27FC236}">
              <a16:creationId xmlns:a16="http://schemas.microsoft.com/office/drawing/2014/main" id="{D54FA674-C100-49C0-94DB-658FCA278F4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2026920</xdr:colOff>
      <xdr:row>375</xdr:row>
      <xdr:rowOff>0</xdr:rowOff>
    </xdr:from>
    <xdr:to>
      <xdr:col>1</xdr:col>
      <xdr:colOff>2110740</xdr:colOff>
      <xdr:row>375</xdr:row>
      <xdr:rowOff>57374</xdr:rowOff>
    </xdr:to>
    <xdr:sp macro="" textlink="">
      <xdr:nvSpPr>
        <xdr:cNvPr id="969" name="Text Box 27">
          <a:extLst>
            <a:ext uri="{FF2B5EF4-FFF2-40B4-BE49-F238E27FC236}">
              <a16:creationId xmlns:a16="http://schemas.microsoft.com/office/drawing/2014/main" id="{246627E2-7B5A-47A5-9A7E-498C1020484B}"/>
            </a:ext>
          </a:extLst>
        </xdr:cNvPr>
        <xdr:cNvSpPr txBox="1">
          <a:spLocks noChangeArrowheads="1"/>
        </xdr:cNvSpPr>
      </xdr:nvSpPr>
      <xdr:spPr bwMode="auto">
        <a:xfrm>
          <a:off x="2674620" y="2743200"/>
          <a:ext cx="76200" cy="5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1988820</xdr:colOff>
      <xdr:row>375</xdr:row>
      <xdr:rowOff>0</xdr:rowOff>
    </xdr:from>
    <xdr:ext cx="76200" cy="216050"/>
    <xdr:sp macro="" textlink="">
      <xdr:nvSpPr>
        <xdr:cNvPr id="970" name="Text Box 27">
          <a:extLst>
            <a:ext uri="{FF2B5EF4-FFF2-40B4-BE49-F238E27FC236}">
              <a16:creationId xmlns:a16="http://schemas.microsoft.com/office/drawing/2014/main" id="{9D7B32DC-9625-45A6-970B-93BB35BCB64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971" name="Text Box 27">
          <a:extLst>
            <a:ext uri="{FF2B5EF4-FFF2-40B4-BE49-F238E27FC236}">
              <a16:creationId xmlns:a16="http://schemas.microsoft.com/office/drawing/2014/main" id="{2B21522B-85E7-4023-9B67-C072B482813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72" name="Text Box 27">
          <a:extLst>
            <a:ext uri="{FF2B5EF4-FFF2-40B4-BE49-F238E27FC236}">
              <a16:creationId xmlns:a16="http://schemas.microsoft.com/office/drawing/2014/main" id="{C2C0D2D3-A756-4B6E-BCDA-79F7AD81D8C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73" name="Text Box 27">
          <a:extLst>
            <a:ext uri="{FF2B5EF4-FFF2-40B4-BE49-F238E27FC236}">
              <a16:creationId xmlns:a16="http://schemas.microsoft.com/office/drawing/2014/main" id="{16B62CA1-3138-472C-B87A-E9B258D0FCD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74" name="Text Box 27">
          <a:extLst>
            <a:ext uri="{FF2B5EF4-FFF2-40B4-BE49-F238E27FC236}">
              <a16:creationId xmlns:a16="http://schemas.microsoft.com/office/drawing/2014/main" id="{F783C61D-BEBA-4CC4-977E-917BA505235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975" name="Text Box 27">
          <a:extLst>
            <a:ext uri="{FF2B5EF4-FFF2-40B4-BE49-F238E27FC236}">
              <a16:creationId xmlns:a16="http://schemas.microsoft.com/office/drawing/2014/main" id="{E7096F52-F2A5-4A63-A41F-883CB09034C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976" name="Text Box 27">
          <a:extLst>
            <a:ext uri="{FF2B5EF4-FFF2-40B4-BE49-F238E27FC236}">
              <a16:creationId xmlns:a16="http://schemas.microsoft.com/office/drawing/2014/main" id="{2DDA73E8-F626-4BB3-8DF3-9F9B6BCB570C}"/>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77" name="Text Box 27">
          <a:extLst>
            <a:ext uri="{FF2B5EF4-FFF2-40B4-BE49-F238E27FC236}">
              <a16:creationId xmlns:a16="http://schemas.microsoft.com/office/drawing/2014/main" id="{1A715D85-8141-4EBA-A230-822F2799A74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978" name="Text Box 27">
          <a:extLst>
            <a:ext uri="{FF2B5EF4-FFF2-40B4-BE49-F238E27FC236}">
              <a16:creationId xmlns:a16="http://schemas.microsoft.com/office/drawing/2014/main" id="{33683585-0F0D-41FF-9725-953109206DFE}"/>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79" name="Text Box 27">
          <a:extLst>
            <a:ext uri="{FF2B5EF4-FFF2-40B4-BE49-F238E27FC236}">
              <a16:creationId xmlns:a16="http://schemas.microsoft.com/office/drawing/2014/main" id="{504CB699-4833-4964-9186-897E1E79F67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80" name="Text Box 27">
          <a:extLst>
            <a:ext uri="{FF2B5EF4-FFF2-40B4-BE49-F238E27FC236}">
              <a16:creationId xmlns:a16="http://schemas.microsoft.com/office/drawing/2014/main" id="{E5B040FC-F505-43D8-A0DC-F79DD98DC4F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81" name="Text Box 27">
          <a:extLst>
            <a:ext uri="{FF2B5EF4-FFF2-40B4-BE49-F238E27FC236}">
              <a16:creationId xmlns:a16="http://schemas.microsoft.com/office/drawing/2014/main" id="{D409EC16-7C04-4607-A20D-CE853CAC341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82" name="Text Box 27">
          <a:extLst>
            <a:ext uri="{FF2B5EF4-FFF2-40B4-BE49-F238E27FC236}">
              <a16:creationId xmlns:a16="http://schemas.microsoft.com/office/drawing/2014/main" id="{1D3D33F7-065E-4812-83BD-EC3C89A4590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83" name="Text Box 27">
          <a:extLst>
            <a:ext uri="{FF2B5EF4-FFF2-40B4-BE49-F238E27FC236}">
              <a16:creationId xmlns:a16="http://schemas.microsoft.com/office/drawing/2014/main" id="{E55DBAEA-4295-4D4A-B353-E1EC058695A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84" name="Text Box 27">
          <a:extLst>
            <a:ext uri="{FF2B5EF4-FFF2-40B4-BE49-F238E27FC236}">
              <a16:creationId xmlns:a16="http://schemas.microsoft.com/office/drawing/2014/main" id="{2B03308F-A385-4F07-A72D-F676D94FFF5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85" name="Text Box 27">
          <a:extLst>
            <a:ext uri="{FF2B5EF4-FFF2-40B4-BE49-F238E27FC236}">
              <a16:creationId xmlns:a16="http://schemas.microsoft.com/office/drawing/2014/main" id="{FFD72E83-68DA-4B19-918A-D75F6DB327D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986" name="Text Box 27">
          <a:extLst>
            <a:ext uri="{FF2B5EF4-FFF2-40B4-BE49-F238E27FC236}">
              <a16:creationId xmlns:a16="http://schemas.microsoft.com/office/drawing/2014/main" id="{974C41FA-1839-408D-9857-B291FAE0239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987" name="Text Box 27">
          <a:extLst>
            <a:ext uri="{FF2B5EF4-FFF2-40B4-BE49-F238E27FC236}">
              <a16:creationId xmlns:a16="http://schemas.microsoft.com/office/drawing/2014/main" id="{1953BC3A-980B-4A86-90A3-7744A224952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88" name="Text Box 27">
          <a:extLst>
            <a:ext uri="{FF2B5EF4-FFF2-40B4-BE49-F238E27FC236}">
              <a16:creationId xmlns:a16="http://schemas.microsoft.com/office/drawing/2014/main" id="{3BF4F2FD-255E-402F-9E9E-ADB66C4E9FE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89" name="Text Box 27">
          <a:extLst>
            <a:ext uri="{FF2B5EF4-FFF2-40B4-BE49-F238E27FC236}">
              <a16:creationId xmlns:a16="http://schemas.microsoft.com/office/drawing/2014/main" id="{6E892595-AA29-45E1-BA94-1ABEB718693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90" name="Text Box 27">
          <a:extLst>
            <a:ext uri="{FF2B5EF4-FFF2-40B4-BE49-F238E27FC236}">
              <a16:creationId xmlns:a16="http://schemas.microsoft.com/office/drawing/2014/main" id="{DCE999F7-C141-4D2B-9207-54C94DADA96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91" name="Text Box 27">
          <a:extLst>
            <a:ext uri="{FF2B5EF4-FFF2-40B4-BE49-F238E27FC236}">
              <a16:creationId xmlns:a16="http://schemas.microsoft.com/office/drawing/2014/main" id="{D125CA19-FCC1-4116-8176-69A489180C2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92" name="Text Box 27">
          <a:extLst>
            <a:ext uri="{FF2B5EF4-FFF2-40B4-BE49-F238E27FC236}">
              <a16:creationId xmlns:a16="http://schemas.microsoft.com/office/drawing/2014/main" id="{ABBBAAF5-A5F1-4C2C-B4D3-9E3AEA70C0E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993" name="Text Box 27">
          <a:extLst>
            <a:ext uri="{FF2B5EF4-FFF2-40B4-BE49-F238E27FC236}">
              <a16:creationId xmlns:a16="http://schemas.microsoft.com/office/drawing/2014/main" id="{A36572E6-E2CF-4500-90C1-4FC0E57F0C0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994" name="Text Box 27">
          <a:extLst>
            <a:ext uri="{FF2B5EF4-FFF2-40B4-BE49-F238E27FC236}">
              <a16:creationId xmlns:a16="http://schemas.microsoft.com/office/drawing/2014/main" id="{2D21113D-F37C-4011-AA21-CDBF82868E0D}"/>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995" name="Text Box 27">
          <a:extLst>
            <a:ext uri="{FF2B5EF4-FFF2-40B4-BE49-F238E27FC236}">
              <a16:creationId xmlns:a16="http://schemas.microsoft.com/office/drawing/2014/main" id="{37E41395-360D-4327-ADBA-72B4E94885B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996" name="Text Box 27">
          <a:extLst>
            <a:ext uri="{FF2B5EF4-FFF2-40B4-BE49-F238E27FC236}">
              <a16:creationId xmlns:a16="http://schemas.microsoft.com/office/drawing/2014/main" id="{35D2AA15-4931-435E-AD46-11E16BCF6C0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997" name="Text Box 27">
          <a:extLst>
            <a:ext uri="{FF2B5EF4-FFF2-40B4-BE49-F238E27FC236}">
              <a16:creationId xmlns:a16="http://schemas.microsoft.com/office/drawing/2014/main" id="{BE978E07-9302-456F-9F06-1249E0221A0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998" name="Text Box 27">
          <a:extLst>
            <a:ext uri="{FF2B5EF4-FFF2-40B4-BE49-F238E27FC236}">
              <a16:creationId xmlns:a16="http://schemas.microsoft.com/office/drawing/2014/main" id="{AFFE3C1C-41A7-4AA6-B2A6-251202786B70}"/>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999" name="Text Box 27">
          <a:extLst>
            <a:ext uri="{FF2B5EF4-FFF2-40B4-BE49-F238E27FC236}">
              <a16:creationId xmlns:a16="http://schemas.microsoft.com/office/drawing/2014/main" id="{43FEF24D-1536-4294-BA34-D3C4223AFEF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000" name="Text Box 27">
          <a:extLst>
            <a:ext uri="{FF2B5EF4-FFF2-40B4-BE49-F238E27FC236}">
              <a16:creationId xmlns:a16="http://schemas.microsoft.com/office/drawing/2014/main" id="{CD9D6E8F-AD48-4385-A966-E75B2203E82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01" name="Text Box 27">
          <a:extLst>
            <a:ext uri="{FF2B5EF4-FFF2-40B4-BE49-F238E27FC236}">
              <a16:creationId xmlns:a16="http://schemas.microsoft.com/office/drawing/2014/main" id="{F727F668-248D-44B9-9F04-697CD98AD3B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02" name="Text Box 27">
          <a:extLst>
            <a:ext uri="{FF2B5EF4-FFF2-40B4-BE49-F238E27FC236}">
              <a16:creationId xmlns:a16="http://schemas.microsoft.com/office/drawing/2014/main" id="{3A6ACBE0-CBEC-43BD-A729-94A74F69BB2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03" name="Text Box 27">
          <a:extLst>
            <a:ext uri="{FF2B5EF4-FFF2-40B4-BE49-F238E27FC236}">
              <a16:creationId xmlns:a16="http://schemas.microsoft.com/office/drawing/2014/main" id="{C2FEC168-26A2-4231-A87C-628CE79D211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04" name="Text Box 27">
          <a:extLst>
            <a:ext uri="{FF2B5EF4-FFF2-40B4-BE49-F238E27FC236}">
              <a16:creationId xmlns:a16="http://schemas.microsoft.com/office/drawing/2014/main" id="{52723290-BF3C-4096-934B-0C8BAFC7FD3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05" name="Text Box 27">
          <a:extLst>
            <a:ext uri="{FF2B5EF4-FFF2-40B4-BE49-F238E27FC236}">
              <a16:creationId xmlns:a16="http://schemas.microsoft.com/office/drawing/2014/main" id="{DDB6427E-F80F-4E1F-8943-DDC66B2BF71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06" name="Text Box 27">
          <a:extLst>
            <a:ext uri="{FF2B5EF4-FFF2-40B4-BE49-F238E27FC236}">
              <a16:creationId xmlns:a16="http://schemas.microsoft.com/office/drawing/2014/main" id="{AB84EC1E-6525-47A9-BA99-2243548C558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07" name="Text Box 27">
          <a:extLst>
            <a:ext uri="{FF2B5EF4-FFF2-40B4-BE49-F238E27FC236}">
              <a16:creationId xmlns:a16="http://schemas.microsoft.com/office/drawing/2014/main" id="{44483816-7885-448E-837C-519A4F821DD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08" name="Text Box 27">
          <a:extLst>
            <a:ext uri="{FF2B5EF4-FFF2-40B4-BE49-F238E27FC236}">
              <a16:creationId xmlns:a16="http://schemas.microsoft.com/office/drawing/2014/main" id="{B3C633C5-6F94-47B3-9948-B0FA7FD83D1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009" name="Text Box 27">
          <a:extLst>
            <a:ext uri="{FF2B5EF4-FFF2-40B4-BE49-F238E27FC236}">
              <a16:creationId xmlns:a16="http://schemas.microsoft.com/office/drawing/2014/main" id="{B42B5522-40E0-4698-B82C-6151B7C4585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010" name="Text Box 27">
          <a:extLst>
            <a:ext uri="{FF2B5EF4-FFF2-40B4-BE49-F238E27FC236}">
              <a16:creationId xmlns:a16="http://schemas.microsoft.com/office/drawing/2014/main" id="{A03AD582-629E-4C03-AA61-C2093BBE399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11" name="Text Box 27">
          <a:extLst>
            <a:ext uri="{FF2B5EF4-FFF2-40B4-BE49-F238E27FC236}">
              <a16:creationId xmlns:a16="http://schemas.microsoft.com/office/drawing/2014/main" id="{6BA4F50E-2601-4CAF-A6D8-FB66A2908F8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12" name="Text Box 27">
          <a:extLst>
            <a:ext uri="{FF2B5EF4-FFF2-40B4-BE49-F238E27FC236}">
              <a16:creationId xmlns:a16="http://schemas.microsoft.com/office/drawing/2014/main" id="{F67B5850-9684-466A-8EC0-7507B571D4F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13" name="Text Box 27">
          <a:extLst>
            <a:ext uri="{FF2B5EF4-FFF2-40B4-BE49-F238E27FC236}">
              <a16:creationId xmlns:a16="http://schemas.microsoft.com/office/drawing/2014/main" id="{BCD65963-78E3-442C-AC9D-CFF59F197ED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14" name="Text Box 27">
          <a:extLst>
            <a:ext uri="{FF2B5EF4-FFF2-40B4-BE49-F238E27FC236}">
              <a16:creationId xmlns:a16="http://schemas.microsoft.com/office/drawing/2014/main" id="{57E66D22-DD43-4C59-B6DD-5A262CF1CD1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015" name="Text Box 27">
          <a:extLst>
            <a:ext uri="{FF2B5EF4-FFF2-40B4-BE49-F238E27FC236}">
              <a16:creationId xmlns:a16="http://schemas.microsoft.com/office/drawing/2014/main" id="{B344D20C-25E9-4197-BEF5-3654B09FD8E6}"/>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16" name="Text Box 27">
          <a:extLst>
            <a:ext uri="{FF2B5EF4-FFF2-40B4-BE49-F238E27FC236}">
              <a16:creationId xmlns:a16="http://schemas.microsoft.com/office/drawing/2014/main" id="{A48C55E4-9912-4410-97FF-ADD2ADE7F17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017" name="Text Box 27">
          <a:extLst>
            <a:ext uri="{FF2B5EF4-FFF2-40B4-BE49-F238E27FC236}">
              <a16:creationId xmlns:a16="http://schemas.microsoft.com/office/drawing/2014/main" id="{CB052EB3-DBBA-4257-8B40-D5D5D71E5DF0}"/>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18" name="Text Box 27">
          <a:extLst>
            <a:ext uri="{FF2B5EF4-FFF2-40B4-BE49-F238E27FC236}">
              <a16:creationId xmlns:a16="http://schemas.microsoft.com/office/drawing/2014/main" id="{C1A28A6B-1964-4AE4-930B-3B0E0573831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19" name="Text Box 27">
          <a:extLst>
            <a:ext uri="{FF2B5EF4-FFF2-40B4-BE49-F238E27FC236}">
              <a16:creationId xmlns:a16="http://schemas.microsoft.com/office/drawing/2014/main" id="{AF09DEBA-EC5D-4A0A-856E-609233683AD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20" name="Text Box 27">
          <a:extLst>
            <a:ext uri="{FF2B5EF4-FFF2-40B4-BE49-F238E27FC236}">
              <a16:creationId xmlns:a16="http://schemas.microsoft.com/office/drawing/2014/main" id="{76EEB303-F0F4-4C4F-9DA7-88B9E937D85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21" name="Text Box 27">
          <a:extLst>
            <a:ext uri="{FF2B5EF4-FFF2-40B4-BE49-F238E27FC236}">
              <a16:creationId xmlns:a16="http://schemas.microsoft.com/office/drawing/2014/main" id="{E5FD3A69-CC98-4F69-8E24-457702E7BFC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22" name="Text Box 27">
          <a:extLst>
            <a:ext uri="{FF2B5EF4-FFF2-40B4-BE49-F238E27FC236}">
              <a16:creationId xmlns:a16="http://schemas.microsoft.com/office/drawing/2014/main" id="{2EE7DF2B-AF11-4E87-9683-FFE266BEC9D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23" name="Text Box 27">
          <a:extLst>
            <a:ext uri="{FF2B5EF4-FFF2-40B4-BE49-F238E27FC236}">
              <a16:creationId xmlns:a16="http://schemas.microsoft.com/office/drawing/2014/main" id="{CF9BCD8D-D6AE-4324-9186-720ED429BD7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24" name="Text Box 27">
          <a:extLst>
            <a:ext uri="{FF2B5EF4-FFF2-40B4-BE49-F238E27FC236}">
              <a16:creationId xmlns:a16="http://schemas.microsoft.com/office/drawing/2014/main" id="{4E4C9C1E-A2FA-4FFE-9451-CCABAFE728F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25" name="Text Box 27">
          <a:extLst>
            <a:ext uri="{FF2B5EF4-FFF2-40B4-BE49-F238E27FC236}">
              <a16:creationId xmlns:a16="http://schemas.microsoft.com/office/drawing/2014/main" id="{EBCD6693-43BB-4194-9484-3D35E6416A8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026" name="Text Box 27">
          <a:extLst>
            <a:ext uri="{FF2B5EF4-FFF2-40B4-BE49-F238E27FC236}">
              <a16:creationId xmlns:a16="http://schemas.microsoft.com/office/drawing/2014/main" id="{F9A32236-5E4E-4906-B1FB-B4511B7CF5E6}"/>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27" name="Text Box 27">
          <a:extLst>
            <a:ext uri="{FF2B5EF4-FFF2-40B4-BE49-F238E27FC236}">
              <a16:creationId xmlns:a16="http://schemas.microsoft.com/office/drawing/2014/main" id="{919A376F-BAE7-4220-8DB8-947D2C2059B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28" name="Text Box 27">
          <a:extLst>
            <a:ext uri="{FF2B5EF4-FFF2-40B4-BE49-F238E27FC236}">
              <a16:creationId xmlns:a16="http://schemas.microsoft.com/office/drawing/2014/main" id="{4B8A2A72-BF9D-4932-BABE-69F42A6323E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29" name="Text Box 27">
          <a:extLst>
            <a:ext uri="{FF2B5EF4-FFF2-40B4-BE49-F238E27FC236}">
              <a16:creationId xmlns:a16="http://schemas.microsoft.com/office/drawing/2014/main" id="{FF7C1D47-9526-4C0D-8A8D-4E9A2FBECB3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30" name="Text Box 27">
          <a:extLst>
            <a:ext uri="{FF2B5EF4-FFF2-40B4-BE49-F238E27FC236}">
              <a16:creationId xmlns:a16="http://schemas.microsoft.com/office/drawing/2014/main" id="{5123B68D-286F-4D60-B539-8FD9AC2C5C9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31" name="Text Box 27">
          <a:extLst>
            <a:ext uri="{FF2B5EF4-FFF2-40B4-BE49-F238E27FC236}">
              <a16:creationId xmlns:a16="http://schemas.microsoft.com/office/drawing/2014/main" id="{47199F3F-D5CB-45C7-9A4C-8C385DA6977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32" name="Text Box 27">
          <a:extLst>
            <a:ext uri="{FF2B5EF4-FFF2-40B4-BE49-F238E27FC236}">
              <a16:creationId xmlns:a16="http://schemas.microsoft.com/office/drawing/2014/main" id="{7CCD55BE-6DD7-4D95-8312-A9CFC8B3E68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033" name="Text Box 27">
          <a:extLst>
            <a:ext uri="{FF2B5EF4-FFF2-40B4-BE49-F238E27FC236}">
              <a16:creationId xmlns:a16="http://schemas.microsoft.com/office/drawing/2014/main" id="{8D2E491A-02D9-4093-9AA8-214A12C1E620}"/>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034" name="Text Box 27">
          <a:extLst>
            <a:ext uri="{FF2B5EF4-FFF2-40B4-BE49-F238E27FC236}">
              <a16:creationId xmlns:a16="http://schemas.microsoft.com/office/drawing/2014/main" id="{E15EF090-0FE7-48DC-872E-665B1220EF61}"/>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035" name="Text Box 27">
          <a:extLst>
            <a:ext uri="{FF2B5EF4-FFF2-40B4-BE49-F238E27FC236}">
              <a16:creationId xmlns:a16="http://schemas.microsoft.com/office/drawing/2014/main" id="{0D0EC864-376C-4941-9BDE-66770F0347DA}"/>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036" name="Text Box 27">
          <a:extLst>
            <a:ext uri="{FF2B5EF4-FFF2-40B4-BE49-F238E27FC236}">
              <a16:creationId xmlns:a16="http://schemas.microsoft.com/office/drawing/2014/main" id="{D8BB8CBD-F7FC-4BA2-A7DA-17FA115DB0D5}"/>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37" name="Text Box 27">
          <a:extLst>
            <a:ext uri="{FF2B5EF4-FFF2-40B4-BE49-F238E27FC236}">
              <a16:creationId xmlns:a16="http://schemas.microsoft.com/office/drawing/2014/main" id="{F192DA9D-B8D6-412C-BA14-C7DC2FB7DDE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38" name="Text Box 27">
          <a:extLst>
            <a:ext uri="{FF2B5EF4-FFF2-40B4-BE49-F238E27FC236}">
              <a16:creationId xmlns:a16="http://schemas.microsoft.com/office/drawing/2014/main" id="{CA010BBF-E147-4D41-99C2-2625B8A9009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39" name="Text Box 27">
          <a:extLst>
            <a:ext uri="{FF2B5EF4-FFF2-40B4-BE49-F238E27FC236}">
              <a16:creationId xmlns:a16="http://schemas.microsoft.com/office/drawing/2014/main" id="{82184C85-0194-4D85-982F-1ACF29F8015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40" name="Text Box 27">
          <a:extLst>
            <a:ext uri="{FF2B5EF4-FFF2-40B4-BE49-F238E27FC236}">
              <a16:creationId xmlns:a16="http://schemas.microsoft.com/office/drawing/2014/main" id="{7F89A2CA-6C0A-437B-B29C-B5B87D353C8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41" name="Text Box 27">
          <a:extLst>
            <a:ext uri="{FF2B5EF4-FFF2-40B4-BE49-F238E27FC236}">
              <a16:creationId xmlns:a16="http://schemas.microsoft.com/office/drawing/2014/main" id="{56A37D5C-4DCA-4CEA-A706-6B7A7A3A122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42" name="Text Box 27">
          <a:extLst>
            <a:ext uri="{FF2B5EF4-FFF2-40B4-BE49-F238E27FC236}">
              <a16:creationId xmlns:a16="http://schemas.microsoft.com/office/drawing/2014/main" id="{DD93F9A4-EB4D-4B63-82C0-0B436F8C903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043" name="Text Box 27">
          <a:extLst>
            <a:ext uri="{FF2B5EF4-FFF2-40B4-BE49-F238E27FC236}">
              <a16:creationId xmlns:a16="http://schemas.microsoft.com/office/drawing/2014/main" id="{3467CD5F-E464-4E0B-AD02-4A90062D4FF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044" name="Text Box 27">
          <a:extLst>
            <a:ext uri="{FF2B5EF4-FFF2-40B4-BE49-F238E27FC236}">
              <a16:creationId xmlns:a16="http://schemas.microsoft.com/office/drawing/2014/main" id="{72D4626F-F146-4780-A0EB-656FE1EE424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45" name="Text Box 27">
          <a:extLst>
            <a:ext uri="{FF2B5EF4-FFF2-40B4-BE49-F238E27FC236}">
              <a16:creationId xmlns:a16="http://schemas.microsoft.com/office/drawing/2014/main" id="{41162E07-BBB6-414F-925B-7E75BD7493D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46" name="Text Box 27">
          <a:extLst>
            <a:ext uri="{FF2B5EF4-FFF2-40B4-BE49-F238E27FC236}">
              <a16:creationId xmlns:a16="http://schemas.microsoft.com/office/drawing/2014/main" id="{8EFBF42B-1689-40C9-9C5B-4A405031B8B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47" name="Text Box 27">
          <a:extLst>
            <a:ext uri="{FF2B5EF4-FFF2-40B4-BE49-F238E27FC236}">
              <a16:creationId xmlns:a16="http://schemas.microsoft.com/office/drawing/2014/main" id="{CE77A78C-E4B4-4D43-AEB0-6D1E557D6B6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48" name="Text Box 27">
          <a:extLst>
            <a:ext uri="{FF2B5EF4-FFF2-40B4-BE49-F238E27FC236}">
              <a16:creationId xmlns:a16="http://schemas.microsoft.com/office/drawing/2014/main" id="{9BC662A4-DF7F-4E79-91AB-75B210C0B97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049" name="Text Box 27">
          <a:extLst>
            <a:ext uri="{FF2B5EF4-FFF2-40B4-BE49-F238E27FC236}">
              <a16:creationId xmlns:a16="http://schemas.microsoft.com/office/drawing/2014/main" id="{73E81CF6-A1C5-47CF-8F6E-255B2701D91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50" name="Text Box 27">
          <a:extLst>
            <a:ext uri="{FF2B5EF4-FFF2-40B4-BE49-F238E27FC236}">
              <a16:creationId xmlns:a16="http://schemas.microsoft.com/office/drawing/2014/main" id="{FB1B19CE-1E4B-4E26-9B8E-BEE085A344D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051" name="Text Box 27">
          <a:extLst>
            <a:ext uri="{FF2B5EF4-FFF2-40B4-BE49-F238E27FC236}">
              <a16:creationId xmlns:a16="http://schemas.microsoft.com/office/drawing/2014/main" id="{B3B4A374-51AC-4C84-9084-95B8FC0F0196}"/>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52" name="Text Box 27">
          <a:extLst>
            <a:ext uri="{FF2B5EF4-FFF2-40B4-BE49-F238E27FC236}">
              <a16:creationId xmlns:a16="http://schemas.microsoft.com/office/drawing/2014/main" id="{AC12BD24-1161-44F0-81D5-8D001E79CA5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53" name="Text Box 27">
          <a:extLst>
            <a:ext uri="{FF2B5EF4-FFF2-40B4-BE49-F238E27FC236}">
              <a16:creationId xmlns:a16="http://schemas.microsoft.com/office/drawing/2014/main" id="{F6B4AA07-A511-4A89-8C7E-609F9C13230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54" name="Text Box 27">
          <a:extLst>
            <a:ext uri="{FF2B5EF4-FFF2-40B4-BE49-F238E27FC236}">
              <a16:creationId xmlns:a16="http://schemas.microsoft.com/office/drawing/2014/main" id="{BABD55E1-B35A-4B80-816D-C0994A5ADCA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55" name="Text Box 27">
          <a:extLst>
            <a:ext uri="{FF2B5EF4-FFF2-40B4-BE49-F238E27FC236}">
              <a16:creationId xmlns:a16="http://schemas.microsoft.com/office/drawing/2014/main" id="{163F6F03-6DB7-4A19-8B5E-EC60BF12281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56" name="Text Box 27">
          <a:extLst>
            <a:ext uri="{FF2B5EF4-FFF2-40B4-BE49-F238E27FC236}">
              <a16:creationId xmlns:a16="http://schemas.microsoft.com/office/drawing/2014/main" id="{A03CBE3B-FAEA-4598-88CE-3DF2C6B7A4D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57" name="Text Box 27">
          <a:extLst>
            <a:ext uri="{FF2B5EF4-FFF2-40B4-BE49-F238E27FC236}">
              <a16:creationId xmlns:a16="http://schemas.microsoft.com/office/drawing/2014/main" id="{5B7FF2B2-E059-4913-8EE2-29EE6D9DDA3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58" name="Text Box 27">
          <a:extLst>
            <a:ext uri="{FF2B5EF4-FFF2-40B4-BE49-F238E27FC236}">
              <a16:creationId xmlns:a16="http://schemas.microsoft.com/office/drawing/2014/main" id="{24FC223E-745A-4B1F-A640-7E879F55F22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59" name="Text Box 27">
          <a:extLst>
            <a:ext uri="{FF2B5EF4-FFF2-40B4-BE49-F238E27FC236}">
              <a16:creationId xmlns:a16="http://schemas.microsoft.com/office/drawing/2014/main" id="{D081E96B-0EF6-4B82-8EAC-0E29FA4B895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060" name="Text Box 27">
          <a:extLst>
            <a:ext uri="{FF2B5EF4-FFF2-40B4-BE49-F238E27FC236}">
              <a16:creationId xmlns:a16="http://schemas.microsoft.com/office/drawing/2014/main" id="{87E7734E-4376-46D0-AB9A-2E5FC22B88AE}"/>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61" name="Text Box 27">
          <a:extLst>
            <a:ext uri="{FF2B5EF4-FFF2-40B4-BE49-F238E27FC236}">
              <a16:creationId xmlns:a16="http://schemas.microsoft.com/office/drawing/2014/main" id="{2D8F1B67-621C-452B-97DA-B692AE44950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62" name="Text Box 27">
          <a:extLst>
            <a:ext uri="{FF2B5EF4-FFF2-40B4-BE49-F238E27FC236}">
              <a16:creationId xmlns:a16="http://schemas.microsoft.com/office/drawing/2014/main" id="{3E478A4B-0C60-41EB-936A-21DE60E20A2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63" name="Text Box 27">
          <a:extLst>
            <a:ext uri="{FF2B5EF4-FFF2-40B4-BE49-F238E27FC236}">
              <a16:creationId xmlns:a16="http://schemas.microsoft.com/office/drawing/2014/main" id="{A47FF900-29C3-4EA0-87D0-139E57C5B14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64" name="Text Box 27">
          <a:extLst>
            <a:ext uri="{FF2B5EF4-FFF2-40B4-BE49-F238E27FC236}">
              <a16:creationId xmlns:a16="http://schemas.microsoft.com/office/drawing/2014/main" id="{90042CE5-BF73-4341-87C1-5DA6262544A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65" name="Text Box 27">
          <a:extLst>
            <a:ext uri="{FF2B5EF4-FFF2-40B4-BE49-F238E27FC236}">
              <a16:creationId xmlns:a16="http://schemas.microsoft.com/office/drawing/2014/main" id="{4E50EAE5-F8FE-48A8-941E-F4DD1D846BF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66" name="Text Box 27">
          <a:extLst>
            <a:ext uri="{FF2B5EF4-FFF2-40B4-BE49-F238E27FC236}">
              <a16:creationId xmlns:a16="http://schemas.microsoft.com/office/drawing/2014/main" id="{D4A4B1B7-E430-432B-A4B3-44F254F5D29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067" name="Text Box 27">
          <a:extLst>
            <a:ext uri="{FF2B5EF4-FFF2-40B4-BE49-F238E27FC236}">
              <a16:creationId xmlns:a16="http://schemas.microsoft.com/office/drawing/2014/main" id="{3FF494AD-CD0C-4926-B968-43AA9E2CDFBB}"/>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068" name="Text Box 27">
          <a:extLst>
            <a:ext uri="{FF2B5EF4-FFF2-40B4-BE49-F238E27FC236}">
              <a16:creationId xmlns:a16="http://schemas.microsoft.com/office/drawing/2014/main" id="{93D89976-7F92-4FF3-83CC-219E4B904AE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069" name="Text Box 27">
          <a:extLst>
            <a:ext uri="{FF2B5EF4-FFF2-40B4-BE49-F238E27FC236}">
              <a16:creationId xmlns:a16="http://schemas.microsoft.com/office/drawing/2014/main" id="{E1CBE7AF-F6A9-4451-958A-812E2B537A8F}"/>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070" name="Text Box 27">
          <a:extLst>
            <a:ext uri="{FF2B5EF4-FFF2-40B4-BE49-F238E27FC236}">
              <a16:creationId xmlns:a16="http://schemas.microsoft.com/office/drawing/2014/main" id="{29736265-B6FC-41BD-860A-ECA40570B74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1071" name="Text Box 27">
          <a:extLst>
            <a:ext uri="{FF2B5EF4-FFF2-40B4-BE49-F238E27FC236}">
              <a16:creationId xmlns:a16="http://schemas.microsoft.com/office/drawing/2014/main" id="{3914B5D6-C7CD-4B0B-BF60-8757F54678BA}"/>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072" name="Text Box 27">
          <a:extLst>
            <a:ext uri="{FF2B5EF4-FFF2-40B4-BE49-F238E27FC236}">
              <a16:creationId xmlns:a16="http://schemas.microsoft.com/office/drawing/2014/main" id="{CF5A812E-91D6-41DD-971A-8AEFDB5F6165}"/>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073" name="Text Box 27">
          <a:extLst>
            <a:ext uri="{FF2B5EF4-FFF2-40B4-BE49-F238E27FC236}">
              <a16:creationId xmlns:a16="http://schemas.microsoft.com/office/drawing/2014/main" id="{9D90A521-25DC-433C-A511-C77D1D2AC53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74" name="Text Box 27">
          <a:extLst>
            <a:ext uri="{FF2B5EF4-FFF2-40B4-BE49-F238E27FC236}">
              <a16:creationId xmlns:a16="http://schemas.microsoft.com/office/drawing/2014/main" id="{A42EB89C-4D90-4756-ACF8-477E14FF399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75" name="Text Box 27">
          <a:extLst>
            <a:ext uri="{FF2B5EF4-FFF2-40B4-BE49-F238E27FC236}">
              <a16:creationId xmlns:a16="http://schemas.microsoft.com/office/drawing/2014/main" id="{0D765483-2D36-4C02-843D-3880F77BAE6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76" name="Text Box 27">
          <a:extLst>
            <a:ext uri="{FF2B5EF4-FFF2-40B4-BE49-F238E27FC236}">
              <a16:creationId xmlns:a16="http://schemas.microsoft.com/office/drawing/2014/main" id="{B369906E-9283-4108-AFB0-51EF7B0C151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77" name="Text Box 27">
          <a:extLst>
            <a:ext uri="{FF2B5EF4-FFF2-40B4-BE49-F238E27FC236}">
              <a16:creationId xmlns:a16="http://schemas.microsoft.com/office/drawing/2014/main" id="{BC730320-CE96-4CF4-8D2D-DFD9E4F4376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78" name="Text Box 27">
          <a:extLst>
            <a:ext uri="{FF2B5EF4-FFF2-40B4-BE49-F238E27FC236}">
              <a16:creationId xmlns:a16="http://schemas.microsoft.com/office/drawing/2014/main" id="{A2719790-ABF5-486D-AA40-0B095FDB25E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79" name="Text Box 27">
          <a:extLst>
            <a:ext uri="{FF2B5EF4-FFF2-40B4-BE49-F238E27FC236}">
              <a16:creationId xmlns:a16="http://schemas.microsoft.com/office/drawing/2014/main" id="{F1331E55-2D9F-41BA-A0C6-E618BB6B5D5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80" name="Text Box 27">
          <a:extLst>
            <a:ext uri="{FF2B5EF4-FFF2-40B4-BE49-F238E27FC236}">
              <a16:creationId xmlns:a16="http://schemas.microsoft.com/office/drawing/2014/main" id="{71E25BFC-632A-4C90-BA99-E6C6857F853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81" name="Text Box 27">
          <a:extLst>
            <a:ext uri="{FF2B5EF4-FFF2-40B4-BE49-F238E27FC236}">
              <a16:creationId xmlns:a16="http://schemas.microsoft.com/office/drawing/2014/main" id="{1C0AB823-6EE3-481E-9860-184D398EB87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082" name="Text Box 27">
          <a:extLst>
            <a:ext uri="{FF2B5EF4-FFF2-40B4-BE49-F238E27FC236}">
              <a16:creationId xmlns:a16="http://schemas.microsoft.com/office/drawing/2014/main" id="{26156AB9-493C-433C-9BBE-9DED2DEA300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083" name="Text Box 27">
          <a:extLst>
            <a:ext uri="{FF2B5EF4-FFF2-40B4-BE49-F238E27FC236}">
              <a16:creationId xmlns:a16="http://schemas.microsoft.com/office/drawing/2014/main" id="{E81648B1-1E43-4384-BBE0-E2172E39547E}"/>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84" name="Text Box 27">
          <a:extLst>
            <a:ext uri="{FF2B5EF4-FFF2-40B4-BE49-F238E27FC236}">
              <a16:creationId xmlns:a16="http://schemas.microsoft.com/office/drawing/2014/main" id="{B87F1E88-B090-4777-A089-C5F1DD1289C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85" name="Text Box 27">
          <a:extLst>
            <a:ext uri="{FF2B5EF4-FFF2-40B4-BE49-F238E27FC236}">
              <a16:creationId xmlns:a16="http://schemas.microsoft.com/office/drawing/2014/main" id="{C325A961-AC5F-4A22-AFBE-9BAC53E83B3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86" name="Text Box 27">
          <a:extLst>
            <a:ext uri="{FF2B5EF4-FFF2-40B4-BE49-F238E27FC236}">
              <a16:creationId xmlns:a16="http://schemas.microsoft.com/office/drawing/2014/main" id="{88F3707F-72A7-408B-9AE1-CE689D52C59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087" name="Text Box 27">
          <a:extLst>
            <a:ext uri="{FF2B5EF4-FFF2-40B4-BE49-F238E27FC236}">
              <a16:creationId xmlns:a16="http://schemas.microsoft.com/office/drawing/2014/main" id="{589713C4-06A2-4DB5-9562-8287D0F4887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088" name="Text Box 27">
          <a:extLst>
            <a:ext uri="{FF2B5EF4-FFF2-40B4-BE49-F238E27FC236}">
              <a16:creationId xmlns:a16="http://schemas.microsoft.com/office/drawing/2014/main" id="{886B4F24-CD91-4338-9031-237919AB66E5}"/>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89" name="Text Box 27">
          <a:extLst>
            <a:ext uri="{FF2B5EF4-FFF2-40B4-BE49-F238E27FC236}">
              <a16:creationId xmlns:a16="http://schemas.microsoft.com/office/drawing/2014/main" id="{710ECBD7-48CF-4771-BA18-B176CAC8DCC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090" name="Text Box 27">
          <a:extLst>
            <a:ext uri="{FF2B5EF4-FFF2-40B4-BE49-F238E27FC236}">
              <a16:creationId xmlns:a16="http://schemas.microsoft.com/office/drawing/2014/main" id="{8AA1ADBB-5B9A-474B-9D5F-85ECBD6E6FD9}"/>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91" name="Text Box 27">
          <a:extLst>
            <a:ext uri="{FF2B5EF4-FFF2-40B4-BE49-F238E27FC236}">
              <a16:creationId xmlns:a16="http://schemas.microsoft.com/office/drawing/2014/main" id="{05937949-1252-4519-88F1-959001BE9B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92" name="Text Box 27">
          <a:extLst>
            <a:ext uri="{FF2B5EF4-FFF2-40B4-BE49-F238E27FC236}">
              <a16:creationId xmlns:a16="http://schemas.microsoft.com/office/drawing/2014/main" id="{E27AD356-7A5D-406D-89ED-44C6F932DE3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93" name="Text Box 27">
          <a:extLst>
            <a:ext uri="{FF2B5EF4-FFF2-40B4-BE49-F238E27FC236}">
              <a16:creationId xmlns:a16="http://schemas.microsoft.com/office/drawing/2014/main" id="{4EA75F9A-9431-4DC9-95BE-9778A00A397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94" name="Text Box 27">
          <a:extLst>
            <a:ext uri="{FF2B5EF4-FFF2-40B4-BE49-F238E27FC236}">
              <a16:creationId xmlns:a16="http://schemas.microsoft.com/office/drawing/2014/main" id="{89BA26DE-77A2-4B75-B810-79ACB7950C5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95" name="Text Box 27">
          <a:extLst>
            <a:ext uri="{FF2B5EF4-FFF2-40B4-BE49-F238E27FC236}">
              <a16:creationId xmlns:a16="http://schemas.microsoft.com/office/drawing/2014/main" id="{FEC2F6A2-1584-4745-9FF4-E67FB1AF0AD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96" name="Text Box 27">
          <a:extLst>
            <a:ext uri="{FF2B5EF4-FFF2-40B4-BE49-F238E27FC236}">
              <a16:creationId xmlns:a16="http://schemas.microsoft.com/office/drawing/2014/main" id="{F5F4058C-725C-4C77-A146-9368195CBD0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097" name="Text Box 27">
          <a:extLst>
            <a:ext uri="{FF2B5EF4-FFF2-40B4-BE49-F238E27FC236}">
              <a16:creationId xmlns:a16="http://schemas.microsoft.com/office/drawing/2014/main" id="{7E42B929-F740-4092-B55B-66BB49DB054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098" name="Text Box 27">
          <a:extLst>
            <a:ext uri="{FF2B5EF4-FFF2-40B4-BE49-F238E27FC236}">
              <a16:creationId xmlns:a16="http://schemas.microsoft.com/office/drawing/2014/main" id="{85376968-D862-4752-9079-09573C856C8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099" name="Text Box 27">
          <a:extLst>
            <a:ext uri="{FF2B5EF4-FFF2-40B4-BE49-F238E27FC236}">
              <a16:creationId xmlns:a16="http://schemas.microsoft.com/office/drawing/2014/main" id="{7F6B3FBB-9D7C-4057-9F77-E6987EC6B7F5}"/>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00" name="Text Box 27">
          <a:extLst>
            <a:ext uri="{FF2B5EF4-FFF2-40B4-BE49-F238E27FC236}">
              <a16:creationId xmlns:a16="http://schemas.microsoft.com/office/drawing/2014/main" id="{79D259D2-AEE7-48E7-A40C-703F6DC0A35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01" name="Text Box 27">
          <a:extLst>
            <a:ext uri="{FF2B5EF4-FFF2-40B4-BE49-F238E27FC236}">
              <a16:creationId xmlns:a16="http://schemas.microsoft.com/office/drawing/2014/main" id="{85AAAEB7-2146-41BD-AAAC-8C48A923B59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02" name="Text Box 27">
          <a:extLst>
            <a:ext uri="{FF2B5EF4-FFF2-40B4-BE49-F238E27FC236}">
              <a16:creationId xmlns:a16="http://schemas.microsoft.com/office/drawing/2014/main" id="{1DFAE1EC-833C-444A-9A2C-EB3C383D354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03" name="Text Box 27">
          <a:extLst>
            <a:ext uri="{FF2B5EF4-FFF2-40B4-BE49-F238E27FC236}">
              <a16:creationId xmlns:a16="http://schemas.microsoft.com/office/drawing/2014/main" id="{D3032503-AA5B-4423-9831-0EFC4DBD0C1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04" name="Text Box 27">
          <a:extLst>
            <a:ext uri="{FF2B5EF4-FFF2-40B4-BE49-F238E27FC236}">
              <a16:creationId xmlns:a16="http://schemas.microsoft.com/office/drawing/2014/main" id="{4D48F73E-BDFA-46F3-96F6-0ED0412B43B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05" name="Text Box 27">
          <a:extLst>
            <a:ext uri="{FF2B5EF4-FFF2-40B4-BE49-F238E27FC236}">
              <a16:creationId xmlns:a16="http://schemas.microsoft.com/office/drawing/2014/main" id="{7F08B67D-A875-4C92-9949-CC7C89DB478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106" name="Text Box 27">
          <a:extLst>
            <a:ext uri="{FF2B5EF4-FFF2-40B4-BE49-F238E27FC236}">
              <a16:creationId xmlns:a16="http://schemas.microsoft.com/office/drawing/2014/main" id="{5D433570-CDE0-4686-99C6-FF11A208BA49}"/>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107" name="Text Box 27">
          <a:extLst>
            <a:ext uri="{FF2B5EF4-FFF2-40B4-BE49-F238E27FC236}">
              <a16:creationId xmlns:a16="http://schemas.microsoft.com/office/drawing/2014/main" id="{D474D300-53AB-4AC4-8C11-0FB456C9227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108" name="Text Box 27">
          <a:extLst>
            <a:ext uri="{FF2B5EF4-FFF2-40B4-BE49-F238E27FC236}">
              <a16:creationId xmlns:a16="http://schemas.microsoft.com/office/drawing/2014/main" id="{4B51542F-83C2-4A6F-B16F-1D76C658B57D}"/>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109" name="Text Box 27">
          <a:extLst>
            <a:ext uri="{FF2B5EF4-FFF2-40B4-BE49-F238E27FC236}">
              <a16:creationId xmlns:a16="http://schemas.microsoft.com/office/drawing/2014/main" id="{9285C990-6FA5-4EA3-B8AD-8C0FC0B6785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10" name="Text Box 27">
          <a:extLst>
            <a:ext uri="{FF2B5EF4-FFF2-40B4-BE49-F238E27FC236}">
              <a16:creationId xmlns:a16="http://schemas.microsoft.com/office/drawing/2014/main" id="{DF6F391C-F38D-4B9B-91EE-CCEAA6E7497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11" name="Text Box 27">
          <a:extLst>
            <a:ext uri="{FF2B5EF4-FFF2-40B4-BE49-F238E27FC236}">
              <a16:creationId xmlns:a16="http://schemas.microsoft.com/office/drawing/2014/main" id="{655F83A7-BC6F-495E-9790-C88CB02BA49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12" name="Text Box 27">
          <a:extLst>
            <a:ext uri="{FF2B5EF4-FFF2-40B4-BE49-F238E27FC236}">
              <a16:creationId xmlns:a16="http://schemas.microsoft.com/office/drawing/2014/main" id="{043DD164-62F3-4542-BEA6-CFC858763F9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13" name="Text Box 27">
          <a:extLst>
            <a:ext uri="{FF2B5EF4-FFF2-40B4-BE49-F238E27FC236}">
              <a16:creationId xmlns:a16="http://schemas.microsoft.com/office/drawing/2014/main" id="{4B353A54-91A4-4F69-9E78-CFF5E86BDB4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14" name="Text Box 27">
          <a:extLst>
            <a:ext uri="{FF2B5EF4-FFF2-40B4-BE49-F238E27FC236}">
              <a16:creationId xmlns:a16="http://schemas.microsoft.com/office/drawing/2014/main" id="{E4C65D0D-C45F-4B20-965B-0A31D69BB59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15" name="Text Box 27">
          <a:extLst>
            <a:ext uri="{FF2B5EF4-FFF2-40B4-BE49-F238E27FC236}">
              <a16:creationId xmlns:a16="http://schemas.microsoft.com/office/drawing/2014/main" id="{A0045E51-1ACB-4229-9E18-D53DBEFDAA9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116" name="Text Box 27">
          <a:extLst>
            <a:ext uri="{FF2B5EF4-FFF2-40B4-BE49-F238E27FC236}">
              <a16:creationId xmlns:a16="http://schemas.microsoft.com/office/drawing/2014/main" id="{AB3E77E8-16CC-4DEA-822E-17A77642E45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117" name="Text Box 27">
          <a:extLst>
            <a:ext uri="{FF2B5EF4-FFF2-40B4-BE49-F238E27FC236}">
              <a16:creationId xmlns:a16="http://schemas.microsoft.com/office/drawing/2014/main" id="{CE1D5256-3866-4032-8C96-04053C71DCC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18" name="Text Box 27">
          <a:extLst>
            <a:ext uri="{FF2B5EF4-FFF2-40B4-BE49-F238E27FC236}">
              <a16:creationId xmlns:a16="http://schemas.microsoft.com/office/drawing/2014/main" id="{12282433-1082-4ED1-A107-29F03D16B47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19" name="Text Box 27">
          <a:extLst>
            <a:ext uri="{FF2B5EF4-FFF2-40B4-BE49-F238E27FC236}">
              <a16:creationId xmlns:a16="http://schemas.microsoft.com/office/drawing/2014/main" id="{DC5884DE-35EB-47ED-9D52-559EB93C2A2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20" name="Text Box 27">
          <a:extLst>
            <a:ext uri="{FF2B5EF4-FFF2-40B4-BE49-F238E27FC236}">
              <a16:creationId xmlns:a16="http://schemas.microsoft.com/office/drawing/2014/main" id="{AF21B592-C854-4359-9475-F31A3689C99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21" name="Text Box 27">
          <a:extLst>
            <a:ext uri="{FF2B5EF4-FFF2-40B4-BE49-F238E27FC236}">
              <a16:creationId xmlns:a16="http://schemas.microsoft.com/office/drawing/2014/main" id="{4B707172-F868-43C3-8A1C-FDB317A63BC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122" name="Text Box 27">
          <a:extLst>
            <a:ext uri="{FF2B5EF4-FFF2-40B4-BE49-F238E27FC236}">
              <a16:creationId xmlns:a16="http://schemas.microsoft.com/office/drawing/2014/main" id="{F9694E4F-1D65-46FE-B723-ABE6E6431EB5}"/>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23" name="Text Box 27">
          <a:extLst>
            <a:ext uri="{FF2B5EF4-FFF2-40B4-BE49-F238E27FC236}">
              <a16:creationId xmlns:a16="http://schemas.microsoft.com/office/drawing/2014/main" id="{AD2092F6-099B-44A0-A926-69291AA4BD2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124" name="Text Box 27">
          <a:extLst>
            <a:ext uri="{FF2B5EF4-FFF2-40B4-BE49-F238E27FC236}">
              <a16:creationId xmlns:a16="http://schemas.microsoft.com/office/drawing/2014/main" id="{C813A1CD-4E53-4688-B817-E34B8FC17F6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25" name="Text Box 27">
          <a:extLst>
            <a:ext uri="{FF2B5EF4-FFF2-40B4-BE49-F238E27FC236}">
              <a16:creationId xmlns:a16="http://schemas.microsoft.com/office/drawing/2014/main" id="{7199EE29-7CF6-4C74-A5BA-6F3384CAA74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26" name="Text Box 27">
          <a:extLst>
            <a:ext uri="{FF2B5EF4-FFF2-40B4-BE49-F238E27FC236}">
              <a16:creationId xmlns:a16="http://schemas.microsoft.com/office/drawing/2014/main" id="{825F4B72-6934-4B5F-B071-DEB54D60B81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27" name="Text Box 27">
          <a:extLst>
            <a:ext uri="{FF2B5EF4-FFF2-40B4-BE49-F238E27FC236}">
              <a16:creationId xmlns:a16="http://schemas.microsoft.com/office/drawing/2014/main" id="{38989D3F-CD5B-4DA4-BC7F-8B55DD0934A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28" name="Text Box 27">
          <a:extLst>
            <a:ext uri="{FF2B5EF4-FFF2-40B4-BE49-F238E27FC236}">
              <a16:creationId xmlns:a16="http://schemas.microsoft.com/office/drawing/2014/main" id="{377DD3DB-7952-4DE8-839A-D2040DFC98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29" name="Text Box 27">
          <a:extLst>
            <a:ext uri="{FF2B5EF4-FFF2-40B4-BE49-F238E27FC236}">
              <a16:creationId xmlns:a16="http://schemas.microsoft.com/office/drawing/2014/main" id="{74F32E5C-3558-4C9C-B153-F5CC7AB448B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30" name="Text Box 27">
          <a:extLst>
            <a:ext uri="{FF2B5EF4-FFF2-40B4-BE49-F238E27FC236}">
              <a16:creationId xmlns:a16="http://schemas.microsoft.com/office/drawing/2014/main" id="{761136E7-4A6E-4E51-8223-297A016CB4A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31" name="Text Box 27">
          <a:extLst>
            <a:ext uri="{FF2B5EF4-FFF2-40B4-BE49-F238E27FC236}">
              <a16:creationId xmlns:a16="http://schemas.microsoft.com/office/drawing/2014/main" id="{18DA65DE-E527-4CC7-B5EB-7B2FDD2E666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32" name="Text Box 27">
          <a:extLst>
            <a:ext uri="{FF2B5EF4-FFF2-40B4-BE49-F238E27FC236}">
              <a16:creationId xmlns:a16="http://schemas.microsoft.com/office/drawing/2014/main" id="{DFEF81F4-D0F5-4581-9654-7042AD57118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133" name="Text Box 27">
          <a:extLst>
            <a:ext uri="{FF2B5EF4-FFF2-40B4-BE49-F238E27FC236}">
              <a16:creationId xmlns:a16="http://schemas.microsoft.com/office/drawing/2014/main" id="{FB69AEA2-07E4-4AB3-A5F6-98BE1421E0D4}"/>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34" name="Text Box 27">
          <a:extLst>
            <a:ext uri="{FF2B5EF4-FFF2-40B4-BE49-F238E27FC236}">
              <a16:creationId xmlns:a16="http://schemas.microsoft.com/office/drawing/2014/main" id="{05663252-3CEA-4005-9587-83E88B15077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35" name="Text Box 27">
          <a:extLst>
            <a:ext uri="{FF2B5EF4-FFF2-40B4-BE49-F238E27FC236}">
              <a16:creationId xmlns:a16="http://schemas.microsoft.com/office/drawing/2014/main" id="{99C794D2-CD24-4A26-B487-661C35BD232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36" name="Text Box 27">
          <a:extLst>
            <a:ext uri="{FF2B5EF4-FFF2-40B4-BE49-F238E27FC236}">
              <a16:creationId xmlns:a16="http://schemas.microsoft.com/office/drawing/2014/main" id="{CB4F12D9-BA82-48F9-B625-14C41A630CD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37" name="Text Box 27">
          <a:extLst>
            <a:ext uri="{FF2B5EF4-FFF2-40B4-BE49-F238E27FC236}">
              <a16:creationId xmlns:a16="http://schemas.microsoft.com/office/drawing/2014/main" id="{B87E5896-CB17-451A-9F44-2A13678C88E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38" name="Text Box 27">
          <a:extLst>
            <a:ext uri="{FF2B5EF4-FFF2-40B4-BE49-F238E27FC236}">
              <a16:creationId xmlns:a16="http://schemas.microsoft.com/office/drawing/2014/main" id="{BA358076-F9EA-4E67-AD53-24A28B2B4B1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39" name="Text Box 27">
          <a:extLst>
            <a:ext uri="{FF2B5EF4-FFF2-40B4-BE49-F238E27FC236}">
              <a16:creationId xmlns:a16="http://schemas.microsoft.com/office/drawing/2014/main" id="{0FA41546-DFE4-4ACB-9DD4-5F7B79A5A07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140" name="Text Box 27">
          <a:extLst>
            <a:ext uri="{FF2B5EF4-FFF2-40B4-BE49-F238E27FC236}">
              <a16:creationId xmlns:a16="http://schemas.microsoft.com/office/drawing/2014/main" id="{2B202165-F205-4BD0-8DFD-EDAFAD1523B0}"/>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141" name="Text Box 27">
          <a:extLst>
            <a:ext uri="{FF2B5EF4-FFF2-40B4-BE49-F238E27FC236}">
              <a16:creationId xmlns:a16="http://schemas.microsoft.com/office/drawing/2014/main" id="{5E9295FC-0633-4354-9493-9822B4C6726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142" name="Text Box 27">
          <a:extLst>
            <a:ext uri="{FF2B5EF4-FFF2-40B4-BE49-F238E27FC236}">
              <a16:creationId xmlns:a16="http://schemas.microsoft.com/office/drawing/2014/main" id="{C9278698-AA98-4466-89FE-0AD4BB31A85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143" name="Text Box 27">
          <a:extLst>
            <a:ext uri="{FF2B5EF4-FFF2-40B4-BE49-F238E27FC236}">
              <a16:creationId xmlns:a16="http://schemas.microsoft.com/office/drawing/2014/main" id="{EE0E7048-7479-4633-83E3-5628BD9F7A4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1144" name="Text Box 27">
          <a:extLst>
            <a:ext uri="{FF2B5EF4-FFF2-40B4-BE49-F238E27FC236}">
              <a16:creationId xmlns:a16="http://schemas.microsoft.com/office/drawing/2014/main" id="{B7342DFF-3B36-4E2B-A7C3-5ABAF29EE71E}"/>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145" name="Text Box 27">
          <a:extLst>
            <a:ext uri="{FF2B5EF4-FFF2-40B4-BE49-F238E27FC236}">
              <a16:creationId xmlns:a16="http://schemas.microsoft.com/office/drawing/2014/main" id="{7236B439-31BD-40DB-82AE-B56FA23C408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146" name="Text Box 27">
          <a:extLst>
            <a:ext uri="{FF2B5EF4-FFF2-40B4-BE49-F238E27FC236}">
              <a16:creationId xmlns:a16="http://schemas.microsoft.com/office/drawing/2014/main" id="{327D2ACF-2E94-4561-AF70-79D662D07FC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47" name="Text Box 27">
          <a:extLst>
            <a:ext uri="{FF2B5EF4-FFF2-40B4-BE49-F238E27FC236}">
              <a16:creationId xmlns:a16="http://schemas.microsoft.com/office/drawing/2014/main" id="{2C28769E-CCCF-4868-9102-F9E753D587D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48" name="Text Box 27">
          <a:extLst>
            <a:ext uri="{FF2B5EF4-FFF2-40B4-BE49-F238E27FC236}">
              <a16:creationId xmlns:a16="http://schemas.microsoft.com/office/drawing/2014/main" id="{65075E30-EDBD-4F9A-AC17-3F0E9FE28B0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49" name="Text Box 27">
          <a:extLst>
            <a:ext uri="{FF2B5EF4-FFF2-40B4-BE49-F238E27FC236}">
              <a16:creationId xmlns:a16="http://schemas.microsoft.com/office/drawing/2014/main" id="{8468B224-06D7-4BC5-82F4-0C26FF1088B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50" name="Text Box 27">
          <a:extLst>
            <a:ext uri="{FF2B5EF4-FFF2-40B4-BE49-F238E27FC236}">
              <a16:creationId xmlns:a16="http://schemas.microsoft.com/office/drawing/2014/main" id="{8EE21D3D-0858-49C8-99DF-C923EADA3FC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51" name="Text Box 27">
          <a:extLst>
            <a:ext uri="{FF2B5EF4-FFF2-40B4-BE49-F238E27FC236}">
              <a16:creationId xmlns:a16="http://schemas.microsoft.com/office/drawing/2014/main" id="{D84FA2DF-D603-4537-B824-D47459512CC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52" name="Text Box 27">
          <a:extLst>
            <a:ext uri="{FF2B5EF4-FFF2-40B4-BE49-F238E27FC236}">
              <a16:creationId xmlns:a16="http://schemas.microsoft.com/office/drawing/2014/main" id="{742351F1-AE4D-4C01-A853-76D5DF9CBF8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53" name="Text Box 27">
          <a:extLst>
            <a:ext uri="{FF2B5EF4-FFF2-40B4-BE49-F238E27FC236}">
              <a16:creationId xmlns:a16="http://schemas.microsoft.com/office/drawing/2014/main" id="{5BE9910D-6555-41E5-945D-56DAF707611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54" name="Text Box 27">
          <a:extLst>
            <a:ext uri="{FF2B5EF4-FFF2-40B4-BE49-F238E27FC236}">
              <a16:creationId xmlns:a16="http://schemas.microsoft.com/office/drawing/2014/main" id="{DA9AA075-1AEE-418E-BF8D-FD3FD925D1A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155" name="Text Box 27">
          <a:extLst>
            <a:ext uri="{FF2B5EF4-FFF2-40B4-BE49-F238E27FC236}">
              <a16:creationId xmlns:a16="http://schemas.microsoft.com/office/drawing/2014/main" id="{A2B09A07-E7F5-40D6-9548-1519020B691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156" name="Text Box 27">
          <a:extLst>
            <a:ext uri="{FF2B5EF4-FFF2-40B4-BE49-F238E27FC236}">
              <a16:creationId xmlns:a16="http://schemas.microsoft.com/office/drawing/2014/main" id="{69C93F49-8EC5-483D-A7C7-33E540A4C41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57" name="Text Box 27">
          <a:extLst>
            <a:ext uri="{FF2B5EF4-FFF2-40B4-BE49-F238E27FC236}">
              <a16:creationId xmlns:a16="http://schemas.microsoft.com/office/drawing/2014/main" id="{6F9A121B-6209-42D0-AD5C-35A232FDD1F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58" name="Text Box 27">
          <a:extLst>
            <a:ext uri="{FF2B5EF4-FFF2-40B4-BE49-F238E27FC236}">
              <a16:creationId xmlns:a16="http://schemas.microsoft.com/office/drawing/2014/main" id="{6B24DAF7-501A-4229-BCAD-C93B4B6BD85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59" name="Text Box 27">
          <a:extLst>
            <a:ext uri="{FF2B5EF4-FFF2-40B4-BE49-F238E27FC236}">
              <a16:creationId xmlns:a16="http://schemas.microsoft.com/office/drawing/2014/main" id="{5B71E28B-28DC-43AC-BAEC-E54B75BB3C5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60" name="Text Box 27">
          <a:extLst>
            <a:ext uri="{FF2B5EF4-FFF2-40B4-BE49-F238E27FC236}">
              <a16:creationId xmlns:a16="http://schemas.microsoft.com/office/drawing/2014/main" id="{82E18D0B-FC54-4EFB-AA77-7C7547C9054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161" name="Text Box 27">
          <a:extLst>
            <a:ext uri="{FF2B5EF4-FFF2-40B4-BE49-F238E27FC236}">
              <a16:creationId xmlns:a16="http://schemas.microsoft.com/office/drawing/2014/main" id="{86B99A4E-4BB3-4F97-898C-004C9E47B0BB}"/>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62" name="Text Box 27">
          <a:extLst>
            <a:ext uri="{FF2B5EF4-FFF2-40B4-BE49-F238E27FC236}">
              <a16:creationId xmlns:a16="http://schemas.microsoft.com/office/drawing/2014/main" id="{31E80E51-268C-423A-AE7A-BE760C6F6A8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163" name="Text Box 27">
          <a:extLst>
            <a:ext uri="{FF2B5EF4-FFF2-40B4-BE49-F238E27FC236}">
              <a16:creationId xmlns:a16="http://schemas.microsoft.com/office/drawing/2014/main" id="{307E8EAF-2FE2-4EA2-89D5-ED77E94F4AB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64" name="Text Box 27">
          <a:extLst>
            <a:ext uri="{FF2B5EF4-FFF2-40B4-BE49-F238E27FC236}">
              <a16:creationId xmlns:a16="http://schemas.microsoft.com/office/drawing/2014/main" id="{584E452F-C643-4766-9B7C-0E205167172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65" name="Text Box 27">
          <a:extLst>
            <a:ext uri="{FF2B5EF4-FFF2-40B4-BE49-F238E27FC236}">
              <a16:creationId xmlns:a16="http://schemas.microsoft.com/office/drawing/2014/main" id="{2EFA0F2C-595E-4441-B938-DF788F32751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66" name="Text Box 27">
          <a:extLst>
            <a:ext uri="{FF2B5EF4-FFF2-40B4-BE49-F238E27FC236}">
              <a16:creationId xmlns:a16="http://schemas.microsoft.com/office/drawing/2014/main" id="{A6367165-8F09-42E6-9D27-0466BCCDB9F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67" name="Text Box 27">
          <a:extLst>
            <a:ext uri="{FF2B5EF4-FFF2-40B4-BE49-F238E27FC236}">
              <a16:creationId xmlns:a16="http://schemas.microsoft.com/office/drawing/2014/main" id="{4F1C903E-196C-4ED4-B6BB-A073135F2A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68" name="Text Box 27">
          <a:extLst>
            <a:ext uri="{FF2B5EF4-FFF2-40B4-BE49-F238E27FC236}">
              <a16:creationId xmlns:a16="http://schemas.microsoft.com/office/drawing/2014/main" id="{EFD00DC5-95AC-487B-AB8A-D4CB8400947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69" name="Text Box 27">
          <a:extLst>
            <a:ext uri="{FF2B5EF4-FFF2-40B4-BE49-F238E27FC236}">
              <a16:creationId xmlns:a16="http://schemas.microsoft.com/office/drawing/2014/main" id="{26BC431D-7E53-426F-A707-6EEA56BEE86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70" name="Text Box 27">
          <a:extLst>
            <a:ext uri="{FF2B5EF4-FFF2-40B4-BE49-F238E27FC236}">
              <a16:creationId xmlns:a16="http://schemas.microsoft.com/office/drawing/2014/main" id="{FBB22057-198E-4B4E-8753-630669559E7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71" name="Text Box 27">
          <a:extLst>
            <a:ext uri="{FF2B5EF4-FFF2-40B4-BE49-F238E27FC236}">
              <a16:creationId xmlns:a16="http://schemas.microsoft.com/office/drawing/2014/main" id="{BD03A3A7-BD66-4C84-BDE2-6C034B4CC5C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172" name="Text Box 27">
          <a:extLst>
            <a:ext uri="{FF2B5EF4-FFF2-40B4-BE49-F238E27FC236}">
              <a16:creationId xmlns:a16="http://schemas.microsoft.com/office/drawing/2014/main" id="{9E9494A4-F0CD-445A-8402-4C31A9513384}"/>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73" name="Text Box 27">
          <a:extLst>
            <a:ext uri="{FF2B5EF4-FFF2-40B4-BE49-F238E27FC236}">
              <a16:creationId xmlns:a16="http://schemas.microsoft.com/office/drawing/2014/main" id="{ADD56B17-B344-4F86-8140-DE9F1BCA9E2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74" name="Text Box 27">
          <a:extLst>
            <a:ext uri="{FF2B5EF4-FFF2-40B4-BE49-F238E27FC236}">
              <a16:creationId xmlns:a16="http://schemas.microsoft.com/office/drawing/2014/main" id="{27DDDEA9-608A-4EBF-8F80-88B99CB1304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75" name="Text Box 27">
          <a:extLst>
            <a:ext uri="{FF2B5EF4-FFF2-40B4-BE49-F238E27FC236}">
              <a16:creationId xmlns:a16="http://schemas.microsoft.com/office/drawing/2014/main" id="{87E236EF-8542-4CE8-A943-BA6DD50BAF1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76" name="Text Box 27">
          <a:extLst>
            <a:ext uri="{FF2B5EF4-FFF2-40B4-BE49-F238E27FC236}">
              <a16:creationId xmlns:a16="http://schemas.microsoft.com/office/drawing/2014/main" id="{38336B0D-972B-4472-A437-0464C168503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77" name="Text Box 27">
          <a:extLst>
            <a:ext uri="{FF2B5EF4-FFF2-40B4-BE49-F238E27FC236}">
              <a16:creationId xmlns:a16="http://schemas.microsoft.com/office/drawing/2014/main" id="{897B8A15-5664-4D8B-A173-72871BC194C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178" name="Text Box 27">
          <a:extLst>
            <a:ext uri="{FF2B5EF4-FFF2-40B4-BE49-F238E27FC236}">
              <a16:creationId xmlns:a16="http://schemas.microsoft.com/office/drawing/2014/main" id="{9929C816-600B-410A-855C-72E1893CC2E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179" name="Text Box 27">
          <a:extLst>
            <a:ext uri="{FF2B5EF4-FFF2-40B4-BE49-F238E27FC236}">
              <a16:creationId xmlns:a16="http://schemas.microsoft.com/office/drawing/2014/main" id="{A90B951B-F494-4CD4-B8F3-BBB2F53F28EF}"/>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180" name="Text Box 27">
          <a:extLst>
            <a:ext uri="{FF2B5EF4-FFF2-40B4-BE49-F238E27FC236}">
              <a16:creationId xmlns:a16="http://schemas.microsoft.com/office/drawing/2014/main" id="{AA3BF7B2-ED93-4C94-B554-47A90EFA9E0A}"/>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181" name="Text Box 27">
          <a:extLst>
            <a:ext uri="{FF2B5EF4-FFF2-40B4-BE49-F238E27FC236}">
              <a16:creationId xmlns:a16="http://schemas.microsoft.com/office/drawing/2014/main" id="{F6D44B1A-7A02-4BB4-8B7B-BBAB72BBDBB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182" name="Text Box 27">
          <a:extLst>
            <a:ext uri="{FF2B5EF4-FFF2-40B4-BE49-F238E27FC236}">
              <a16:creationId xmlns:a16="http://schemas.microsoft.com/office/drawing/2014/main" id="{81EE0D05-8DCB-467E-84E9-A3B5371EE10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1183" name="Text Box 27">
          <a:extLst>
            <a:ext uri="{FF2B5EF4-FFF2-40B4-BE49-F238E27FC236}">
              <a16:creationId xmlns:a16="http://schemas.microsoft.com/office/drawing/2014/main" id="{3648F9B5-8F2D-417F-A2DD-6AF0E68E3EA7}"/>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184" name="Text Box 27">
          <a:extLst>
            <a:ext uri="{FF2B5EF4-FFF2-40B4-BE49-F238E27FC236}">
              <a16:creationId xmlns:a16="http://schemas.microsoft.com/office/drawing/2014/main" id="{C2D02B05-F83C-4CB1-BA43-C5080952E6F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85" name="Text Box 27">
          <a:extLst>
            <a:ext uri="{FF2B5EF4-FFF2-40B4-BE49-F238E27FC236}">
              <a16:creationId xmlns:a16="http://schemas.microsoft.com/office/drawing/2014/main" id="{DC0D5DCA-1356-4725-82C4-9F6BF54B660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86" name="Text Box 27">
          <a:extLst>
            <a:ext uri="{FF2B5EF4-FFF2-40B4-BE49-F238E27FC236}">
              <a16:creationId xmlns:a16="http://schemas.microsoft.com/office/drawing/2014/main" id="{004631B4-11C1-4946-8AC4-F762AACCD80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87" name="Text Box 27">
          <a:extLst>
            <a:ext uri="{FF2B5EF4-FFF2-40B4-BE49-F238E27FC236}">
              <a16:creationId xmlns:a16="http://schemas.microsoft.com/office/drawing/2014/main" id="{C14E8182-8C26-4ADF-999B-DC5FA619E9B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88" name="Text Box 27">
          <a:extLst>
            <a:ext uri="{FF2B5EF4-FFF2-40B4-BE49-F238E27FC236}">
              <a16:creationId xmlns:a16="http://schemas.microsoft.com/office/drawing/2014/main" id="{B5CF2733-242F-4ACB-B487-5EF89C5424A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89" name="Text Box 27">
          <a:extLst>
            <a:ext uri="{FF2B5EF4-FFF2-40B4-BE49-F238E27FC236}">
              <a16:creationId xmlns:a16="http://schemas.microsoft.com/office/drawing/2014/main" id="{BC8B24BD-8948-40AC-93F2-0D8B4032811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90" name="Text Box 27">
          <a:extLst>
            <a:ext uri="{FF2B5EF4-FFF2-40B4-BE49-F238E27FC236}">
              <a16:creationId xmlns:a16="http://schemas.microsoft.com/office/drawing/2014/main" id="{6E07AA33-3E81-45D7-AAFE-B13515B7DD4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91" name="Text Box 27">
          <a:extLst>
            <a:ext uri="{FF2B5EF4-FFF2-40B4-BE49-F238E27FC236}">
              <a16:creationId xmlns:a16="http://schemas.microsoft.com/office/drawing/2014/main" id="{295454C6-C6C8-4E42-B15D-F6DF3CF8B3B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192" name="Text Box 27">
          <a:extLst>
            <a:ext uri="{FF2B5EF4-FFF2-40B4-BE49-F238E27FC236}">
              <a16:creationId xmlns:a16="http://schemas.microsoft.com/office/drawing/2014/main" id="{655687E0-6386-4D1B-A664-0E26D83CE8A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193" name="Text Box 27">
          <a:extLst>
            <a:ext uri="{FF2B5EF4-FFF2-40B4-BE49-F238E27FC236}">
              <a16:creationId xmlns:a16="http://schemas.microsoft.com/office/drawing/2014/main" id="{FF4A3FE0-E81C-4304-B161-E2A6839914C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194" name="Text Box 27">
          <a:extLst>
            <a:ext uri="{FF2B5EF4-FFF2-40B4-BE49-F238E27FC236}">
              <a16:creationId xmlns:a16="http://schemas.microsoft.com/office/drawing/2014/main" id="{56DAC988-0DE7-462D-BBD5-E908559B120E}"/>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95" name="Text Box 27">
          <a:extLst>
            <a:ext uri="{FF2B5EF4-FFF2-40B4-BE49-F238E27FC236}">
              <a16:creationId xmlns:a16="http://schemas.microsoft.com/office/drawing/2014/main" id="{C9A40997-D61A-4057-A541-6F0C4F259A4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96" name="Text Box 27">
          <a:extLst>
            <a:ext uri="{FF2B5EF4-FFF2-40B4-BE49-F238E27FC236}">
              <a16:creationId xmlns:a16="http://schemas.microsoft.com/office/drawing/2014/main" id="{42DA7BF3-3D40-4EAA-A744-8B572B8B3DD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97" name="Text Box 27">
          <a:extLst>
            <a:ext uri="{FF2B5EF4-FFF2-40B4-BE49-F238E27FC236}">
              <a16:creationId xmlns:a16="http://schemas.microsoft.com/office/drawing/2014/main" id="{2B9D2CA6-62BE-4860-AE50-C04EA326C8C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198" name="Text Box 27">
          <a:extLst>
            <a:ext uri="{FF2B5EF4-FFF2-40B4-BE49-F238E27FC236}">
              <a16:creationId xmlns:a16="http://schemas.microsoft.com/office/drawing/2014/main" id="{031FACBD-B77C-42A1-A1DE-4C540A4ABEE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199" name="Text Box 27">
          <a:extLst>
            <a:ext uri="{FF2B5EF4-FFF2-40B4-BE49-F238E27FC236}">
              <a16:creationId xmlns:a16="http://schemas.microsoft.com/office/drawing/2014/main" id="{F9FCBC55-4B9D-48CE-8863-D6E60E262FE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00" name="Text Box 27">
          <a:extLst>
            <a:ext uri="{FF2B5EF4-FFF2-40B4-BE49-F238E27FC236}">
              <a16:creationId xmlns:a16="http://schemas.microsoft.com/office/drawing/2014/main" id="{B3A7E6CD-5969-436A-A0AD-D5939C6DC23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201" name="Text Box 27">
          <a:extLst>
            <a:ext uri="{FF2B5EF4-FFF2-40B4-BE49-F238E27FC236}">
              <a16:creationId xmlns:a16="http://schemas.microsoft.com/office/drawing/2014/main" id="{2C8DF888-198B-4FBA-9A6E-432EB9551015}"/>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02" name="Text Box 27">
          <a:extLst>
            <a:ext uri="{FF2B5EF4-FFF2-40B4-BE49-F238E27FC236}">
              <a16:creationId xmlns:a16="http://schemas.microsoft.com/office/drawing/2014/main" id="{B7AE35F3-984C-416D-B933-727994F0950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03" name="Text Box 27">
          <a:extLst>
            <a:ext uri="{FF2B5EF4-FFF2-40B4-BE49-F238E27FC236}">
              <a16:creationId xmlns:a16="http://schemas.microsoft.com/office/drawing/2014/main" id="{AA027C82-55A9-47E0-97FF-0628594C0AF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04" name="Text Box 27">
          <a:extLst>
            <a:ext uri="{FF2B5EF4-FFF2-40B4-BE49-F238E27FC236}">
              <a16:creationId xmlns:a16="http://schemas.microsoft.com/office/drawing/2014/main" id="{0BDD5F66-46DD-4BB7-BFA6-B517B01E9FC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05" name="Text Box 27">
          <a:extLst>
            <a:ext uri="{FF2B5EF4-FFF2-40B4-BE49-F238E27FC236}">
              <a16:creationId xmlns:a16="http://schemas.microsoft.com/office/drawing/2014/main" id="{D36EA0AC-E131-4F2F-84F9-0E5A56C23C1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06" name="Text Box 27">
          <a:extLst>
            <a:ext uri="{FF2B5EF4-FFF2-40B4-BE49-F238E27FC236}">
              <a16:creationId xmlns:a16="http://schemas.microsoft.com/office/drawing/2014/main" id="{9926ADAB-F302-4EDE-9DC3-7B16EF24FA9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07" name="Text Box 27">
          <a:extLst>
            <a:ext uri="{FF2B5EF4-FFF2-40B4-BE49-F238E27FC236}">
              <a16:creationId xmlns:a16="http://schemas.microsoft.com/office/drawing/2014/main" id="{0BBD0645-9A1D-4359-A67D-404D1447E1E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08" name="Text Box 27">
          <a:extLst>
            <a:ext uri="{FF2B5EF4-FFF2-40B4-BE49-F238E27FC236}">
              <a16:creationId xmlns:a16="http://schemas.microsoft.com/office/drawing/2014/main" id="{642C9495-458A-4808-BD44-B98F7B471FE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09" name="Text Box 27">
          <a:extLst>
            <a:ext uri="{FF2B5EF4-FFF2-40B4-BE49-F238E27FC236}">
              <a16:creationId xmlns:a16="http://schemas.microsoft.com/office/drawing/2014/main" id="{162F9E12-BA46-4D9C-AEB7-3C44A8F9000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210" name="Text Box 27">
          <a:extLst>
            <a:ext uri="{FF2B5EF4-FFF2-40B4-BE49-F238E27FC236}">
              <a16:creationId xmlns:a16="http://schemas.microsoft.com/office/drawing/2014/main" id="{21186404-D8A4-498F-8AB2-436FD0B011E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11" name="Text Box 27">
          <a:extLst>
            <a:ext uri="{FF2B5EF4-FFF2-40B4-BE49-F238E27FC236}">
              <a16:creationId xmlns:a16="http://schemas.microsoft.com/office/drawing/2014/main" id="{02D8B060-89FF-4232-9DE7-D5ADA2E7194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12" name="Text Box 27">
          <a:extLst>
            <a:ext uri="{FF2B5EF4-FFF2-40B4-BE49-F238E27FC236}">
              <a16:creationId xmlns:a16="http://schemas.microsoft.com/office/drawing/2014/main" id="{55920015-B16E-42FF-A93B-A2AA04443DE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13" name="Text Box 27">
          <a:extLst>
            <a:ext uri="{FF2B5EF4-FFF2-40B4-BE49-F238E27FC236}">
              <a16:creationId xmlns:a16="http://schemas.microsoft.com/office/drawing/2014/main" id="{5B70F88A-7BCE-43AD-8577-DDCFBBB8E9B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14" name="Text Box 27">
          <a:extLst>
            <a:ext uri="{FF2B5EF4-FFF2-40B4-BE49-F238E27FC236}">
              <a16:creationId xmlns:a16="http://schemas.microsoft.com/office/drawing/2014/main" id="{B5217964-362E-412B-971C-BF3044DC3CC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15" name="Text Box 27">
          <a:extLst>
            <a:ext uri="{FF2B5EF4-FFF2-40B4-BE49-F238E27FC236}">
              <a16:creationId xmlns:a16="http://schemas.microsoft.com/office/drawing/2014/main" id="{76A57AFA-3D0C-4223-976A-1BA4580BDEF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16" name="Text Box 27">
          <a:extLst>
            <a:ext uri="{FF2B5EF4-FFF2-40B4-BE49-F238E27FC236}">
              <a16:creationId xmlns:a16="http://schemas.microsoft.com/office/drawing/2014/main" id="{790B5020-8D20-4F36-9106-D0150D7DA3E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217" name="Text Box 27">
          <a:extLst>
            <a:ext uri="{FF2B5EF4-FFF2-40B4-BE49-F238E27FC236}">
              <a16:creationId xmlns:a16="http://schemas.microsoft.com/office/drawing/2014/main" id="{AC6D547C-3D78-40D7-9219-8DDDE0E9AF13}"/>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218" name="Text Box 27">
          <a:extLst>
            <a:ext uri="{FF2B5EF4-FFF2-40B4-BE49-F238E27FC236}">
              <a16:creationId xmlns:a16="http://schemas.microsoft.com/office/drawing/2014/main" id="{846BF96E-1DA9-4B68-8F65-B518EAD6CD1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219" name="Text Box 27">
          <a:extLst>
            <a:ext uri="{FF2B5EF4-FFF2-40B4-BE49-F238E27FC236}">
              <a16:creationId xmlns:a16="http://schemas.microsoft.com/office/drawing/2014/main" id="{3B449640-305E-4DCC-9225-C49E0C7B164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220" name="Text Box 27">
          <a:extLst>
            <a:ext uri="{FF2B5EF4-FFF2-40B4-BE49-F238E27FC236}">
              <a16:creationId xmlns:a16="http://schemas.microsoft.com/office/drawing/2014/main" id="{5526A324-35F2-4E2A-B9DE-9202B55CDEF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1221" name="Text Box 27">
          <a:extLst>
            <a:ext uri="{FF2B5EF4-FFF2-40B4-BE49-F238E27FC236}">
              <a16:creationId xmlns:a16="http://schemas.microsoft.com/office/drawing/2014/main" id="{E153A434-B5EE-4977-BCC2-187201CA9214}"/>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222" name="Text Box 27">
          <a:extLst>
            <a:ext uri="{FF2B5EF4-FFF2-40B4-BE49-F238E27FC236}">
              <a16:creationId xmlns:a16="http://schemas.microsoft.com/office/drawing/2014/main" id="{5AE37915-07D3-4240-8EB8-BFF1F5432E2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223" name="Text Box 27">
          <a:extLst>
            <a:ext uri="{FF2B5EF4-FFF2-40B4-BE49-F238E27FC236}">
              <a16:creationId xmlns:a16="http://schemas.microsoft.com/office/drawing/2014/main" id="{34CE1ACE-AADD-4467-8F83-3F3739D3DB5A}"/>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24" name="Text Box 27">
          <a:extLst>
            <a:ext uri="{FF2B5EF4-FFF2-40B4-BE49-F238E27FC236}">
              <a16:creationId xmlns:a16="http://schemas.microsoft.com/office/drawing/2014/main" id="{86A56384-2AA8-43F4-9E4B-6363C92A3AF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25" name="Text Box 27">
          <a:extLst>
            <a:ext uri="{FF2B5EF4-FFF2-40B4-BE49-F238E27FC236}">
              <a16:creationId xmlns:a16="http://schemas.microsoft.com/office/drawing/2014/main" id="{BEAD4E93-D71B-4C6D-8EAD-36A0E774890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26" name="Text Box 27">
          <a:extLst>
            <a:ext uri="{FF2B5EF4-FFF2-40B4-BE49-F238E27FC236}">
              <a16:creationId xmlns:a16="http://schemas.microsoft.com/office/drawing/2014/main" id="{034739EC-14C7-4187-97C1-9F7BD63982E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27" name="Text Box 27">
          <a:extLst>
            <a:ext uri="{FF2B5EF4-FFF2-40B4-BE49-F238E27FC236}">
              <a16:creationId xmlns:a16="http://schemas.microsoft.com/office/drawing/2014/main" id="{97398CA4-DF84-4B1B-B8AB-5853F2C875E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28" name="Text Box 27">
          <a:extLst>
            <a:ext uri="{FF2B5EF4-FFF2-40B4-BE49-F238E27FC236}">
              <a16:creationId xmlns:a16="http://schemas.microsoft.com/office/drawing/2014/main" id="{9891A677-90A8-404F-BDB9-BDDAE592468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29" name="Text Box 27">
          <a:extLst>
            <a:ext uri="{FF2B5EF4-FFF2-40B4-BE49-F238E27FC236}">
              <a16:creationId xmlns:a16="http://schemas.microsoft.com/office/drawing/2014/main" id="{B7F3B574-79EE-4308-BEE8-E77A4D51924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30" name="Text Box 27">
          <a:extLst>
            <a:ext uri="{FF2B5EF4-FFF2-40B4-BE49-F238E27FC236}">
              <a16:creationId xmlns:a16="http://schemas.microsoft.com/office/drawing/2014/main" id="{5A800FD6-646B-4DE2-BF99-87DB179824B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31" name="Text Box 27">
          <a:extLst>
            <a:ext uri="{FF2B5EF4-FFF2-40B4-BE49-F238E27FC236}">
              <a16:creationId xmlns:a16="http://schemas.microsoft.com/office/drawing/2014/main" id="{BFBBCD4E-D266-4354-991C-49774C43016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232" name="Text Box 27">
          <a:extLst>
            <a:ext uri="{FF2B5EF4-FFF2-40B4-BE49-F238E27FC236}">
              <a16:creationId xmlns:a16="http://schemas.microsoft.com/office/drawing/2014/main" id="{0E7632D7-64E6-4408-A8F5-C793CC92279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233" name="Text Box 27">
          <a:extLst>
            <a:ext uri="{FF2B5EF4-FFF2-40B4-BE49-F238E27FC236}">
              <a16:creationId xmlns:a16="http://schemas.microsoft.com/office/drawing/2014/main" id="{20693119-EB7F-410C-9495-8A0196C5E6C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34" name="Text Box 27">
          <a:extLst>
            <a:ext uri="{FF2B5EF4-FFF2-40B4-BE49-F238E27FC236}">
              <a16:creationId xmlns:a16="http://schemas.microsoft.com/office/drawing/2014/main" id="{E8150EF9-6EF7-499A-A514-D42B509A9DB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35" name="Text Box 27">
          <a:extLst>
            <a:ext uri="{FF2B5EF4-FFF2-40B4-BE49-F238E27FC236}">
              <a16:creationId xmlns:a16="http://schemas.microsoft.com/office/drawing/2014/main" id="{74F3213F-BAFB-442E-ADC1-D40422788CA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36" name="Text Box 27">
          <a:extLst>
            <a:ext uri="{FF2B5EF4-FFF2-40B4-BE49-F238E27FC236}">
              <a16:creationId xmlns:a16="http://schemas.microsoft.com/office/drawing/2014/main" id="{927A6B21-D8EB-49E2-A52E-D8124D103CA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37" name="Text Box 27">
          <a:extLst>
            <a:ext uri="{FF2B5EF4-FFF2-40B4-BE49-F238E27FC236}">
              <a16:creationId xmlns:a16="http://schemas.microsoft.com/office/drawing/2014/main" id="{B6D9309F-39AD-4188-92B6-F35A1433ACD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238" name="Text Box 27">
          <a:extLst>
            <a:ext uri="{FF2B5EF4-FFF2-40B4-BE49-F238E27FC236}">
              <a16:creationId xmlns:a16="http://schemas.microsoft.com/office/drawing/2014/main" id="{082D239D-3CCC-4F01-BA54-C4CCC00CBBC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39" name="Text Box 27">
          <a:extLst>
            <a:ext uri="{FF2B5EF4-FFF2-40B4-BE49-F238E27FC236}">
              <a16:creationId xmlns:a16="http://schemas.microsoft.com/office/drawing/2014/main" id="{7326CC00-07DC-4C8F-AFCA-6D58F1BEDCA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240" name="Text Box 27">
          <a:extLst>
            <a:ext uri="{FF2B5EF4-FFF2-40B4-BE49-F238E27FC236}">
              <a16:creationId xmlns:a16="http://schemas.microsoft.com/office/drawing/2014/main" id="{03E132B9-E24A-4F2A-9A64-80594CE5BF94}"/>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41" name="Text Box 27">
          <a:extLst>
            <a:ext uri="{FF2B5EF4-FFF2-40B4-BE49-F238E27FC236}">
              <a16:creationId xmlns:a16="http://schemas.microsoft.com/office/drawing/2014/main" id="{E3FD4527-665B-4DCC-ABF2-95810DB86EE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42" name="Text Box 27">
          <a:extLst>
            <a:ext uri="{FF2B5EF4-FFF2-40B4-BE49-F238E27FC236}">
              <a16:creationId xmlns:a16="http://schemas.microsoft.com/office/drawing/2014/main" id="{075C157F-B72E-4605-9178-0CF2CF29348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43" name="Text Box 27">
          <a:extLst>
            <a:ext uri="{FF2B5EF4-FFF2-40B4-BE49-F238E27FC236}">
              <a16:creationId xmlns:a16="http://schemas.microsoft.com/office/drawing/2014/main" id="{0CFDFFD1-E1AC-45D0-B876-640F48A4176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44" name="Text Box 27">
          <a:extLst>
            <a:ext uri="{FF2B5EF4-FFF2-40B4-BE49-F238E27FC236}">
              <a16:creationId xmlns:a16="http://schemas.microsoft.com/office/drawing/2014/main" id="{707202A8-F865-4541-B007-CFA094FEC8B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45" name="Text Box 27">
          <a:extLst>
            <a:ext uri="{FF2B5EF4-FFF2-40B4-BE49-F238E27FC236}">
              <a16:creationId xmlns:a16="http://schemas.microsoft.com/office/drawing/2014/main" id="{22FAB008-F21B-483A-8043-4D9674B887C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46" name="Text Box 27">
          <a:extLst>
            <a:ext uri="{FF2B5EF4-FFF2-40B4-BE49-F238E27FC236}">
              <a16:creationId xmlns:a16="http://schemas.microsoft.com/office/drawing/2014/main" id="{FDD6EE38-AEFC-4A12-85EF-B11E0D7EE78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47" name="Text Box 27">
          <a:extLst>
            <a:ext uri="{FF2B5EF4-FFF2-40B4-BE49-F238E27FC236}">
              <a16:creationId xmlns:a16="http://schemas.microsoft.com/office/drawing/2014/main" id="{C21F754E-26EF-4DEF-9DA6-F396A988EFF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48" name="Text Box 27">
          <a:extLst>
            <a:ext uri="{FF2B5EF4-FFF2-40B4-BE49-F238E27FC236}">
              <a16:creationId xmlns:a16="http://schemas.microsoft.com/office/drawing/2014/main" id="{FFBD43F7-CA30-4D79-9B61-5775B33CD3F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249" name="Text Box 27">
          <a:extLst>
            <a:ext uri="{FF2B5EF4-FFF2-40B4-BE49-F238E27FC236}">
              <a16:creationId xmlns:a16="http://schemas.microsoft.com/office/drawing/2014/main" id="{78F85883-61C0-4BE0-9A83-7893CE94A07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50" name="Text Box 27">
          <a:extLst>
            <a:ext uri="{FF2B5EF4-FFF2-40B4-BE49-F238E27FC236}">
              <a16:creationId xmlns:a16="http://schemas.microsoft.com/office/drawing/2014/main" id="{DBD2035E-F3CD-416F-9A95-584A499D687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51" name="Text Box 27">
          <a:extLst>
            <a:ext uri="{FF2B5EF4-FFF2-40B4-BE49-F238E27FC236}">
              <a16:creationId xmlns:a16="http://schemas.microsoft.com/office/drawing/2014/main" id="{EEC1A9F5-2658-44D2-A4B7-F6DF182F622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52" name="Text Box 27">
          <a:extLst>
            <a:ext uri="{FF2B5EF4-FFF2-40B4-BE49-F238E27FC236}">
              <a16:creationId xmlns:a16="http://schemas.microsoft.com/office/drawing/2014/main" id="{7A3C1D1E-6711-4B5F-AEF8-784AD77DD1A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53" name="Text Box 27">
          <a:extLst>
            <a:ext uri="{FF2B5EF4-FFF2-40B4-BE49-F238E27FC236}">
              <a16:creationId xmlns:a16="http://schemas.microsoft.com/office/drawing/2014/main" id="{BF7C3BAF-6927-4766-A368-87A66872727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54" name="Text Box 27">
          <a:extLst>
            <a:ext uri="{FF2B5EF4-FFF2-40B4-BE49-F238E27FC236}">
              <a16:creationId xmlns:a16="http://schemas.microsoft.com/office/drawing/2014/main" id="{D5888AD1-38F7-4E87-BF73-A5DEFF81663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55" name="Text Box 27">
          <a:extLst>
            <a:ext uri="{FF2B5EF4-FFF2-40B4-BE49-F238E27FC236}">
              <a16:creationId xmlns:a16="http://schemas.microsoft.com/office/drawing/2014/main" id="{2CED085B-BA2D-4B53-96EA-4EBA5C455F3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256" name="Text Box 27">
          <a:extLst>
            <a:ext uri="{FF2B5EF4-FFF2-40B4-BE49-F238E27FC236}">
              <a16:creationId xmlns:a16="http://schemas.microsoft.com/office/drawing/2014/main" id="{B057B8A3-9587-4D45-BAFE-7AA7AB00D118}"/>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257" name="Text Box 27">
          <a:extLst>
            <a:ext uri="{FF2B5EF4-FFF2-40B4-BE49-F238E27FC236}">
              <a16:creationId xmlns:a16="http://schemas.microsoft.com/office/drawing/2014/main" id="{F2E79BA1-7C97-4F71-8EBA-3C27FEF3576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258" name="Text Box 27">
          <a:extLst>
            <a:ext uri="{FF2B5EF4-FFF2-40B4-BE49-F238E27FC236}">
              <a16:creationId xmlns:a16="http://schemas.microsoft.com/office/drawing/2014/main" id="{F597E5FE-2F7A-4CBA-B025-5C5983171DE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259" name="Text Box 27">
          <a:extLst>
            <a:ext uri="{FF2B5EF4-FFF2-40B4-BE49-F238E27FC236}">
              <a16:creationId xmlns:a16="http://schemas.microsoft.com/office/drawing/2014/main" id="{452A29C2-98C8-46A4-B556-BB07D51F1A8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60" name="Text Box 27">
          <a:extLst>
            <a:ext uri="{FF2B5EF4-FFF2-40B4-BE49-F238E27FC236}">
              <a16:creationId xmlns:a16="http://schemas.microsoft.com/office/drawing/2014/main" id="{F3F965E8-AB79-41EC-8744-4B1FDF38A79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61" name="Text Box 27">
          <a:extLst>
            <a:ext uri="{FF2B5EF4-FFF2-40B4-BE49-F238E27FC236}">
              <a16:creationId xmlns:a16="http://schemas.microsoft.com/office/drawing/2014/main" id="{B22065CF-6C84-4D10-AAB6-0483160689A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62" name="Text Box 27">
          <a:extLst>
            <a:ext uri="{FF2B5EF4-FFF2-40B4-BE49-F238E27FC236}">
              <a16:creationId xmlns:a16="http://schemas.microsoft.com/office/drawing/2014/main" id="{4F7E3F77-5EE3-4599-937C-052C08CD15D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63" name="Text Box 27">
          <a:extLst>
            <a:ext uri="{FF2B5EF4-FFF2-40B4-BE49-F238E27FC236}">
              <a16:creationId xmlns:a16="http://schemas.microsoft.com/office/drawing/2014/main" id="{34DB78D1-4478-445F-B5CF-9793A35FF69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64" name="Text Box 27">
          <a:extLst>
            <a:ext uri="{FF2B5EF4-FFF2-40B4-BE49-F238E27FC236}">
              <a16:creationId xmlns:a16="http://schemas.microsoft.com/office/drawing/2014/main" id="{866160A5-454D-49B7-A1E0-026106DBED2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65" name="Text Box 27">
          <a:extLst>
            <a:ext uri="{FF2B5EF4-FFF2-40B4-BE49-F238E27FC236}">
              <a16:creationId xmlns:a16="http://schemas.microsoft.com/office/drawing/2014/main" id="{D63CB71E-8C8A-4D10-A15F-B6072E238A7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266" name="Text Box 27">
          <a:extLst>
            <a:ext uri="{FF2B5EF4-FFF2-40B4-BE49-F238E27FC236}">
              <a16:creationId xmlns:a16="http://schemas.microsoft.com/office/drawing/2014/main" id="{93195DA2-6B20-4A05-B851-C89CD5D6598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267" name="Text Box 27">
          <a:extLst>
            <a:ext uri="{FF2B5EF4-FFF2-40B4-BE49-F238E27FC236}">
              <a16:creationId xmlns:a16="http://schemas.microsoft.com/office/drawing/2014/main" id="{68C3440E-8382-419F-A78F-63BDDF5C43A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68" name="Text Box 27">
          <a:extLst>
            <a:ext uri="{FF2B5EF4-FFF2-40B4-BE49-F238E27FC236}">
              <a16:creationId xmlns:a16="http://schemas.microsoft.com/office/drawing/2014/main" id="{AE4FA7A6-0CD0-407D-957B-AD20F3D2127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69" name="Text Box 27">
          <a:extLst>
            <a:ext uri="{FF2B5EF4-FFF2-40B4-BE49-F238E27FC236}">
              <a16:creationId xmlns:a16="http://schemas.microsoft.com/office/drawing/2014/main" id="{FC0A9003-C5DE-48ED-9525-BADE8760CA9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70" name="Text Box 27">
          <a:extLst>
            <a:ext uri="{FF2B5EF4-FFF2-40B4-BE49-F238E27FC236}">
              <a16:creationId xmlns:a16="http://schemas.microsoft.com/office/drawing/2014/main" id="{CE4FC4A4-07C7-4219-849E-4A5A1244143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71" name="Text Box 27">
          <a:extLst>
            <a:ext uri="{FF2B5EF4-FFF2-40B4-BE49-F238E27FC236}">
              <a16:creationId xmlns:a16="http://schemas.microsoft.com/office/drawing/2014/main" id="{29459255-4D78-4C5F-B9D4-51710CC45D8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272" name="Text Box 27">
          <a:extLst>
            <a:ext uri="{FF2B5EF4-FFF2-40B4-BE49-F238E27FC236}">
              <a16:creationId xmlns:a16="http://schemas.microsoft.com/office/drawing/2014/main" id="{B2D919BF-68BA-40F7-8187-22C8FB2C3D9A}"/>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73" name="Text Box 27">
          <a:extLst>
            <a:ext uri="{FF2B5EF4-FFF2-40B4-BE49-F238E27FC236}">
              <a16:creationId xmlns:a16="http://schemas.microsoft.com/office/drawing/2014/main" id="{683B0BB4-804C-4C75-A02C-57B5B4C33E5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274" name="Text Box 27">
          <a:extLst>
            <a:ext uri="{FF2B5EF4-FFF2-40B4-BE49-F238E27FC236}">
              <a16:creationId xmlns:a16="http://schemas.microsoft.com/office/drawing/2014/main" id="{FE418BE2-71A0-4BC4-AD76-062D5596194F}"/>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75" name="Text Box 27">
          <a:extLst>
            <a:ext uri="{FF2B5EF4-FFF2-40B4-BE49-F238E27FC236}">
              <a16:creationId xmlns:a16="http://schemas.microsoft.com/office/drawing/2014/main" id="{CD55A2B9-B911-4FEA-9CE7-997EC4F1F98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76" name="Text Box 27">
          <a:extLst>
            <a:ext uri="{FF2B5EF4-FFF2-40B4-BE49-F238E27FC236}">
              <a16:creationId xmlns:a16="http://schemas.microsoft.com/office/drawing/2014/main" id="{43C5EB98-0B79-451D-9BBA-C105AF25D63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77" name="Text Box 27">
          <a:extLst>
            <a:ext uri="{FF2B5EF4-FFF2-40B4-BE49-F238E27FC236}">
              <a16:creationId xmlns:a16="http://schemas.microsoft.com/office/drawing/2014/main" id="{2EFBEC39-8050-43DF-83BD-11F04B4CDE3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78" name="Text Box 27">
          <a:extLst>
            <a:ext uri="{FF2B5EF4-FFF2-40B4-BE49-F238E27FC236}">
              <a16:creationId xmlns:a16="http://schemas.microsoft.com/office/drawing/2014/main" id="{AC3719B7-9146-443D-B0E7-27A18B3F62D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79" name="Text Box 27">
          <a:extLst>
            <a:ext uri="{FF2B5EF4-FFF2-40B4-BE49-F238E27FC236}">
              <a16:creationId xmlns:a16="http://schemas.microsoft.com/office/drawing/2014/main" id="{238C65D3-85C4-440E-A32C-F3990DBDAE5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80" name="Text Box 27">
          <a:extLst>
            <a:ext uri="{FF2B5EF4-FFF2-40B4-BE49-F238E27FC236}">
              <a16:creationId xmlns:a16="http://schemas.microsoft.com/office/drawing/2014/main" id="{45E324BF-7622-42FD-BD90-F6C537B42E9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81" name="Text Box 27">
          <a:extLst>
            <a:ext uri="{FF2B5EF4-FFF2-40B4-BE49-F238E27FC236}">
              <a16:creationId xmlns:a16="http://schemas.microsoft.com/office/drawing/2014/main" id="{A230B208-50C3-4889-9AC0-4B70E6F219E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282" name="Text Box 27">
          <a:extLst>
            <a:ext uri="{FF2B5EF4-FFF2-40B4-BE49-F238E27FC236}">
              <a16:creationId xmlns:a16="http://schemas.microsoft.com/office/drawing/2014/main" id="{3485F6AF-40EC-407A-81F0-FFB8B7BCD1C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283" name="Text Box 27">
          <a:extLst>
            <a:ext uri="{FF2B5EF4-FFF2-40B4-BE49-F238E27FC236}">
              <a16:creationId xmlns:a16="http://schemas.microsoft.com/office/drawing/2014/main" id="{39EBE6AB-E6E2-4A9E-8BB9-45AB6A1D279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84" name="Text Box 27">
          <a:extLst>
            <a:ext uri="{FF2B5EF4-FFF2-40B4-BE49-F238E27FC236}">
              <a16:creationId xmlns:a16="http://schemas.microsoft.com/office/drawing/2014/main" id="{5EDB3BB2-8089-491A-9539-74BA34D5A7D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85" name="Text Box 27">
          <a:extLst>
            <a:ext uri="{FF2B5EF4-FFF2-40B4-BE49-F238E27FC236}">
              <a16:creationId xmlns:a16="http://schemas.microsoft.com/office/drawing/2014/main" id="{04FC9611-BBD0-427A-8332-B191C95E26F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86" name="Text Box 27">
          <a:extLst>
            <a:ext uri="{FF2B5EF4-FFF2-40B4-BE49-F238E27FC236}">
              <a16:creationId xmlns:a16="http://schemas.microsoft.com/office/drawing/2014/main" id="{28BDC19D-A88D-4FBD-B591-2F49341BFB1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87" name="Text Box 27">
          <a:extLst>
            <a:ext uri="{FF2B5EF4-FFF2-40B4-BE49-F238E27FC236}">
              <a16:creationId xmlns:a16="http://schemas.microsoft.com/office/drawing/2014/main" id="{614DB7DD-83CE-439F-BE8E-9248B00D706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88" name="Text Box 27">
          <a:extLst>
            <a:ext uri="{FF2B5EF4-FFF2-40B4-BE49-F238E27FC236}">
              <a16:creationId xmlns:a16="http://schemas.microsoft.com/office/drawing/2014/main" id="{AF0342A3-DFD3-4DA3-9A06-08ABBF3F87C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289" name="Text Box 27">
          <a:extLst>
            <a:ext uri="{FF2B5EF4-FFF2-40B4-BE49-F238E27FC236}">
              <a16:creationId xmlns:a16="http://schemas.microsoft.com/office/drawing/2014/main" id="{E7196F60-5972-4A2D-8E83-88CA018CA3E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290" name="Text Box 27">
          <a:extLst>
            <a:ext uri="{FF2B5EF4-FFF2-40B4-BE49-F238E27FC236}">
              <a16:creationId xmlns:a16="http://schemas.microsoft.com/office/drawing/2014/main" id="{195B7D87-1D00-4AD6-AF0D-205474692E50}"/>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291" name="Text Box 27">
          <a:extLst>
            <a:ext uri="{FF2B5EF4-FFF2-40B4-BE49-F238E27FC236}">
              <a16:creationId xmlns:a16="http://schemas.microsoft.com/office/drawing/2014/main" id="{DCFDF8EA-486E-4413-89F3-E29245B3FCA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292" name="Text Box 27">
          <a:extLst>
            <a:ext uri="{FF2B5EF4-FFF2-40B4-BE49-F238E27FC236}">
              <a16:creationId xmlns:a16="http://schemas.microsoft.com/office/drawing/2014/main" id="{120203CA-8C55-4531-9D4E-675DDBCBE27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293" name="Text Box 27">
          <a:extLst>
            <a:ext uri="{FF2B5EF4-FFF2-40B4-BE49-F238E27FC236}">
              <a16:creationId xmlns:a16="http://schemas.microsoft.com/office/drawing/2014/main" id="{1887D7F6-EEE7-4EF1-BB0E-75F3FF3FBCE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1294" name="Text Box 27">
          <a:extLst>
            <a:ext uri="{FF2B5EF4-FFF2-40B4-BE49-F238E27FC236}">
              <a16:creationId xmlns:a16="http://schemas.microsoft.com/office/drawing/2014/main" id="{7044A27B-87FF-499B-A986-D049EAB7263F}"/>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295" name="Text Box 27">
          <a:extLst>
            <a:ext uri="{FF2B5EF4-FFF2-40B4-BE49-F238E27FC236}">
              <a16:creationId xmlns:a16="http://schemas.microsoft.com/office/drawing/2014/main" id="{BBE374A0-D327-44D3-AAB4-AE9B24E228E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296" name="Text Box 27">
          <a:extLst>
            <a:ext uri="{FF2B5EF4-FFF2-40B4-BE49-F238E27FC236}">
              <a16:creationId xmlns:a16="http://schemas.microsoft.com/office/drawing/2014/main" id="{3152ECD5-7F69-46DC-9174-6F88A2968F1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97" name="Text Box 27">
          <a:extLst>
            <a:ext uri="{FF2B5EF4-FFF2-40B4-BE49-F238E27FC236}">
              <a16:creationId xmlns:a16="http://schemas.microsoft.com/office/drawing/2014/main" id="{E2FD91E0-4BF0-4FB4-90E2-469B96777C4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98" name="Text Box 27">
          <a:extLst>
            <a:ext uri="{FF2B5EF4-FFF2-40B4-BE49-F238E27FC236}">
              <a16:creationId xmlns:a16="http://schemas.microsoft.com/office/drawing/2014/main" id="{8EFBEA99-AFCE-409B-B898-2C454B60F26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299" name="Text Box 27">
          <a:extLst>
            <a:ext uri="{FF2B5EF4-FFF2-40B4-BE49-F238E27FC236}">
              <a16:creationId xmlns:a16="http://schemas.microsoft.com/office/drawing/2014/main" id="{5DD5BEF5-AC79-4D9B-BC56-FC4C6803059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00" name="Text Box 27">
          <a:extLst>
            <a:ext uri="{FF2B5EF4-FFF2-40B4-BE49-F238E27FC236}">
              <a16:creationId xmlns:a16="http://schemas.microsoft.com/office/drawing/2014/main" id="{7F30AC55-32E9-4542-B911-EE3233AECF8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01" name="Text Box 27">
          <a:extLst>
            <a:ext uri="{FF2B5EF4-FFF2-40B4-BE49-F238E27FC236}">
              <a16:creationId xmlns:a16="http://schemas.microsoft.com/office/drawing/2014/main" id="{C13AB565-B050-430F-8D27-D4D77C12A4F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02" name="Text Box 27">
          <a:extLst>
            <a:ext uri="{FF2B5EF4-FFF2-40B4-BE49-F238E27FC236}">
              <a16:creationId xmlns:a16="http://schemas.microsoft.com/office/drawing/2014/main" id="{74253B6C-7FF2-488E-8C38-AC9AD6BCBAB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03" name="Text Box 27">
          <a:extLst>
            <a:ext uri="{FF2B5EF4-FFF2-40B4-BE49-F238E27FC236}">
              <a16:creationId xmlns:a16="http://schemas.microsoft.com/office/drawing/2014/main" id="{66CAFB5C-F80F-438D-B0A6-3D5F1B14620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04" name="Text Box 27">
          <a:extLst>
            <a:ext uri="{FF2B5EF4-FFF2-40B4-BE49-F238E27FC236}">
              <a16:creationId xmlns:a16="http://schemas.microsoft.com/office/drawing/2014/main" id="{C23BFF95-B3EE-48B3-B188-F1E8FD9107C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305" name="Text Box 27">
          <a:extLst>
            <a:ext uri="{FF2B5EF4-FFF2-40B4-BE49-F238E27FC236}">
              <a16:creationId xmlns:a16="http://schemas.microsoft.com/office/drawing/2014/main" id="{683DF027-63E2-4306-BFEE-A06B3728BAC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306" name="Text Box 27">
          <a:extLst>
            <a:ext uri="{FF2B5EF4-FFF2-40B4-BE49-F238E27FC236}">
              <a16:creationId xmlns:a16="http://schemas.microsoft.com/office/drawing/2014/main" id="{2579449F-66F4-42CA-BBAA-21BE565D454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07" name="Text Box 27">
          <a:extLst>
            <a:ext uri="{FF2B5EF4-FFF2-40B4-BE49-F238E27FC236}">
              <a16:creationId xmlns:a16="http://schemas.microsoft.com/office/drawing/2014/main" id="{E91BDEE5-C2FF-4008-B3A9-708FAC0F5AE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08" name="Text Box 27">
          <a:extLst>
            <a:ext uri="{FF2B5EF4-FFF2-40B4-BE49-F238E27FC236}">
              <a16:creationId xmlns:a16="http://schemas.microsoft.com/office/drawing/2014/main" id="{77E7CAE9-3EA2-4214-9007-DBF1BA55759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09" name="Text Box 27">
          <a:extLst>
            <a:ext uri="{FF2B5EF4-FFF2-40B4-BE49-F238E27FC236}">
              <a16:creationId xmlns:a16="http://schemas.microsoft.com/office/drawing/2014/main" id="{A9968F9D-1F28-4251-AD35-F66461D95BA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10" name="Text Box 27">
          <a:extLst>
            <a:ext uri="{FF2B5EF4-FFF2-40B4-BE49-F238E27FC236}">
              <a16:creationId xmlns:a16="http://schemas.microsoft.com/office/drawing/2014/main" id="{1E3BCF27-FA22-424B-9377-3418B4765CA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311" name="Text Box 27">
          <a:extLst>
            <a:ext uri="{FF2B5EF4-FFF2-40B4-BE49-F238E27FC236}">
              <a16:creationId xmlns:a16="http://schemas.microsoft.com/office/drawing/2014/main" id="{C9BE4C26-BB1A-4C81-9059-6EF884566B5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12" name="Text Box 27">
          <a:extLst>
            <a:ext uri="{FF2B5EF4-FFF2-40B4-BE49-F238E27FC236}">
              <a16:creationId xmlns:a16="http://schemas.microsoft.com/office/drawing/2014/main" id="{0384BE33-487D-4894-97D2-FA77720AF9B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313" name="Text Box 27">
          <a:extLst>
            <a:ext uri="{FF2B5EF4-FFF2-40B4-BE49-F238E27FC236}">
              <a16:creationId xmlns:a16="http://schemas.microsoft.com/office/drawing/2014/main" id="{CBD94BC5-1ED2-4484-AA52-D93A56E74183}"/>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14" name="Text Box 27">
          <a:extLst>
            <a:ext uri="{FF2B5EF4-FFF2-40B4-BE49-F238E27FC236}">
              <a16:creationId xmlns:a16="http://schemas.microsoft.com/office/drawing/2014/main" id="{2252D492-B064-420B-A30F-E387C71FD02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15" name="Text Box 27">
          <a:extLst>
            <a:ext uri="{FF2B5EF4-FFF2-40B4-BE49-F238E27FC236}">
              <a16:creationId xmlns:a16="http://schemas.microsoft.com/office/drawing/2014/main" id="{AED03FB0-E39D-43A7-87FF-A34ED31DEF4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16" name="Text Box 27">
          <a:extLst>
            <a:ext uri="{FF2B5EF4-FFF2-40B4-BE49-F238E27FC236}">
              <a16:creationId xmlns:a16="http://schemas.microsoft.com/office/drawing/2014/main" id="{F6F04F93-84DD-415D-9926-8C8BA883E83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17" name="Text Box 27">
          <a:extLst>
            <a:ext uri="{FF2B5EF4-FFF2-40B4-BE49-F238E27FC236}">
              <a16:creationId xmlns:a16="http://schemas.microsoft.com/office/drawing/2014/main" id="{DC5B1106-8BF3-4E33-853F-F8FB9C581EC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18" name="Text Box 27">
          <a:extLst>
            <a:ext uri="{FF2B5EF4-FFF2-40B4-BE49-F238E27FC236}">
              <a16:creationId xmlns:a16="http://schemas.microsoft.com/office/drawing/2014/main" id="{6CB3D7F1-B0D1-4D5C-9B61-A1545EFE8FA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19" name="Text Box 27">
          <a:extLst>
            <a:ext uri="{FF2B5EF4-FFF2-40B4-BE49-F238E27FC236}">
              <a16:creationId xmlns:a16="http://schemas.microsoft.com/office/drawing/2014/main" id="{8C3AF95C-38DE-4E21-B8FB-7820B53AC2F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20" name="Text Box 27">
          <a:extLst>
            <a:ext uri="{FF2B5EF4-FFF2-40B4-BE49-F238E27FC236}">
              <a16:creationId xmlns:a16="http://schemas.microsoft.com/office/drawing/2014/main" id="{365AE9A4-A44A-4409-AEAC-019E4ECEF44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21" name="Text Box 27">
          <a:extLst>
            <a:ext uri="{FF2B5EF4-FFF2-40B4-BE49-F238E27FC236}">
              <a16:creationId xmlns:a16="http://schemas.microsoft.com/office/drawing/2014/main" id="{A8D94EBB-8A8B-4B31-AFA3-787E9BC1872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322" name="Text Box 27">
          <a:extLst>
            <a:ext uri="{FF2B5EF4-FFF2-40B4-BE49-F238E27FC236}">
              <a16:creationId xmlns:a16="http://schemas.microsoft.com/office/drawing/2014/main" id="{7C56CD57-BC4B-45DF-BF40-749C4F6F6C1B}"/>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23" name="Text Box 27">
          <a:extLst>
            <a:ext uri="{FF2B5EF4-FFF2-40B4-BE49-F238E27FC236}">
              <a16:creationId xmlns:a16="http://schemas.microsoft.com/office/drawing/2014/main" id="{BDD26D6A-B228-4C80-8C3A-2A0EC54CB8D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24" name="Text Box 27">
          <a:extLst>
            <a:ext uri="{FF2B5EF4-FFF2-40B4-BE49-F238E27FC236}">
              <a16:creationId xmlns:a16="http://schemas.microsoft.com/office/drawing/2014/main" id="{BE1E56E5-DC5D-4A2C-A866-881E2466B8E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25" name="Text Box 27">
          <a:extLst>
            <a:ext uri="{FF2B5EF4-FFF2-40B4-BE49-F238E27FC236}">
              <a16:creationId xmlns:a16="http://schemas.microsoft.com/office/drawing/2014/main" id="{31EDECF5-1155-443C-913E-4ACD6176A03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26" name="Text Box 27">
          <a:extLst>
            <a:ext uri="{FF2B5EF4-FFF2-40B4-BE49-F238E27FC236}">
              <a16:creationId xmlns:a16="http://schemas.microsoft.com/office/drawing/2014/main" id="{2B041DD4-8AA2-49C3-9792-6AD65D5903F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27" name="Text Box 27">
          <a:extLst>
            <a:ext uri="{FF2B5EF4-FFF2-40B4-BE49-F238E27FC236}">
              <a16:creationId xmlns:a16="http://schemas.microsoft.com/office/drawing/2014/main" id="{973DABBB-FD85-4510-9263-C7442703418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28" name="Text Box 27">
          <a:extLst>
            <a:ext uri="{FF2B5EF4-FFF2-40B4-BE49-F238E27FC236}">
              <a16:creationId xmlns:a16="http://schemas.microsoft.com/office/drawing/2014/main" id="{6EB748F3-5708-4EA7-A3CE-C54DB2869DC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329" name="Text Box 27">
          <a:extLst>
            <a:ext uri="{FF2B5EF4-FFF2-40B4-BE49-F238E27FC236}">
              <a16:creationId xmlns:a16="http://schemas.microsoft.com/office/drawing/2014/main" id="{260A82A1-95C3-4EB4-8CBC-28AB95E09299}"/>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330" name="Text Box 27">
          <a:extLst>
            <a:ext uri="{FF2B5EF4-FFF2-40B4-BE49-F238E27FC236}">
              <a16:creationId xmlns:a16="http://schemas.microsoft.com/office/drawing/2014/main" id="{2B72827E-4306-43A4-B9C3-F8B28819087D}"/>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331" name="Text Box 27">
          <a:extLst>
            <a:ext uri="{FF2B5EF4-FFF2-40B4-BE49-F238E27FC236}">
              <a16:creationId xmlns:a16="http://schemas.microsoft.com/office/drawing/2014/main" id="{E906A06A-CDB5-417B-B7F0-481F3BB9493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332" name="Text Box 27">
          <a:extLst>
            <a:ext uri="{FF2B5EF4-FFF2-40B4-BE49-F238E27FC236}">
              <a16:creationId xmlns:a16="http://schemas.microsoft.com/office/drawing/2014/main" id="{46775A95-C3E5-4207-BDF8-6D012821624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33" name="Text Box 27">
          <a:extLst>
            <a:ext uri="{FF2B5EF4-FFF2-40B4-BE49-F238E27FC236}">
              <a16:creationId xmlns:a16="http://schemas.microsoft.com/office/drawing/2014/main" id="{BF06FB8B-F27C-4461-A2C6-EB3A1612AF4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34" name="Text Box 27">
          <a:extLst>
            <a:ext uri="{FF2B5EF4-FFF2-40B4-BE49-F238E27FC236}">
              <a16:creationId xmlns:a16="http://schemas.microsoft.com/office/drawing/2014/main" id="{AE77D077-11D2-42D2-B184-5E969084EB6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35" name="Text Box 27">
          <a:extLst>
            <a:ext uri="{FF2B5EF4-FFF2-40B4-BE49-F238E27FC236}">
              <a16:creationId xmlns:a16="http://schemas.microsoft.com/office/drawing/2014/main" id="{33F98C77-B94F-440E-9E65-2EE18E1AEBF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36" name="Text Box 27">
          <a:extLst>
            <a:ext uri="{FF2B5EF4-FFF2-40B4-BE49-F238E27FC236}">
              <a16:creationId xmlns:a16="http://schemas.microsoft.com/office/drawing/2014/main" id="{60C3131F-7A4A-487D-A46E-5A4153A8FFD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37" name="Text Box 27">
          <a:extLst>
            <a:ext uri="{FF2B5EF4-FFF2-40B4-BE49-F238E27FC236}">
              <a16:creationId xmlns:a16="http://schemas.microsoft.com/office/drawing/2014/main" id="{4AAB2E17-056B-4451-A0BB-1A287D5CFA5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38" name="Text Box 27">
          <a:extLst>
            <a:ext uri="{FF2B5EF4-FFF2-40B4-BE49-F238E27FC236}">
              <a16:creationId xmlns:a16="http://schemas.microsoft.com/office/drawing/2014/main" id="{8C2A2604-8870-4B2D-9664-265864DCFE9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339" name="Text Box 27">
          <a:extLst>
            <a:ext uri="{FF2B5EF4-FFF2-40B4-BE49-F238E27FC236}">
              <a16:creationId xmlns:a16="http://schemas.microsoft.com/office/drawing/2014/main" id="{B7A0E12A-87E5-455B-B41C-B5C6DC95066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340" name="Text Box 27">
          <a:extLst>
            <a:ext uri="{FF2B5EF4-FFF2-40B4-BE49-F238E27FC236}">
              <a16:creationId xmlns:a16="http://schemas.microsoft.com/office/drawing/2014/main" id="{7C338034-5D75-47FD-90DE-2110686BB78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41" name="Text Box 27">
          <a:extLst>
            <a:ext uri="{FF2B5EF4-FFF2-40B4-BE49-F238E27FC236}">
              <a16:creationId xmlns:a16="http://schemas.microsoft.com/office/drawing/2014/main" id="{974D4F27-AF06-4A89-9F0D-3B2CED2F41E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42" name="Text Box 27">
          <a:extLst>
            <a:ext uri="{FF2B5EF4-FFF2-40B4-BE49-F238E27FC236}">
              <a16:creationId xmlns:a16="http://schemas.microsoft.com/office/drawing/2014/main" id="{02F37BBA-FA68-41DF-ABB2-BE41A5C629D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43" name="Text Box 27">
          <a:extLst>
            <a:ext uri="{FF2B5EF4-FFF2-40B4-BE49-F238E27FC236}">
              <a16:creationId xmlns:a16="http://schemas.microsoft.com/office/drawing/2014/main" id="{9F1238C5-713F-49E5-87E2-DFB284829A0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44" name="Text Box 27">
          <a:extLst>
            <a:ext uri="{FF2B5EF4-FFF2-40B4-BE49-F238E27FC236}">
              <a16:creationId xmlns:a16="http://schemas.microsoft.com/office/drawing/2014/main" id="{6623816D-0435-49C6-A1D0-C0C08065806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345" name="Text Box 27">
          <a:extLst>
            <a:ext uri="{FF2B5EF4-FFF2-40B4-BE49-F238E27FC236}">
              <a16:creationId xmlns:a16="http://schemas.microsoft.com/office/drawing/2014/main" id="{BEDC25EB-532E-4BF0-AE69-F6EEA24E12B0}"/>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46" name="Text Box 27">
          <a:extLst>
            <a:ext uri="{FF2B5EF4-FFF2-40B4-BE49-F238E27FC236}">
              <a16:creationId xmlns:a16="http://schemas.microsoft.com/office/drawing/2014/main" id="{F681B5DD-71E7-49FF-A8DF-259691F813F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347" name="Text Box 27">
          <a:extLst>
            <a:ext uri="{FF2B5EF4-FFF2-40B4-BE49-F238E27FC236}">
              <a16:creationId xmlns:a16="http://schemas.microsoft.com/office/drawing/2014/main" id="{44691A0D-14CF-4DCB-9058-A9C9DEA57DA6}"/>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48" name="Text Box 27">
          <a:extLst>
            <a:ext uri="{FF2B5EF4-FFF2-40B4-BE49-F238E27FC236}">
              <a16:creationId xmlns:a16="http://schemas.microsoft.com/office/drawing/2014/main" id="{DB697752-9524-41E2-A7AF-B525CC04207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49" name="Text Box 27">
          <a:extLst>
            <a:ext uri="{FF2B5EF4-FFF2-40B4-BE49-F238E27FC236}">
              <a16:creationId xmlns:a16="http://schemas.microsoft.com/office/drawing/2014/main" id="{9749B24C-CD36-4D10-8AD9-EB59947BEEE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50" name="Text Box 27">
          <a:extLst>
            <a:ext uri="{FF2B5EF4-FFF2-40B4-BE49-F238E27FC236}">
              <a16:creationId xmlns:a16="http://schemas.microsoft.com/office/drawing/2014/main" id="{AA6B442D-1E0E-437A-848D-DDD6F51EB3C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51" name="Text Box 27">
          <a:extLst>
            <a:ext uri="{FF2B5EF4-FFF2-40B4-BE49-F238E27FC236}">
              <a16:creationId xmlns:a16="http://schemas.microsoft.com/office/drawing/2014/main" id="{0FBBF3A7-D7EC-4B86-83F6-2872CF3FACB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52" name="Text Box 27">
          <a:extLst>
            <a:ext uri="{FF2B5EF4-FFF2-40B4-BE49-F238E27FC236}">
              <a16:creationId xmlns:a16="http://schemas.microsoft.com/office/drawing/2014/main" id="{CBF7D062-B242-44DD-BAA7-826F2143ACD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53" name="Text Box 27">
          <a:extLst>
            <a:ext uri="{FF2B5EF4-FFF2-40B4-BE49-F238E27FC236}">
              <a16:creationId xmlns:a16="http://schemas.microsoft.com/office/drawing/2014/main" id="{11645ECF-81F0-4266-AAC1-CE185D3C77D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54" name="Text Box 27">
          <a:extLst>
            <a:ext uri="{FF2B5EF4-FFF2-40B4-BE49-F238E27FC236}">
              <a16:creationId xmlns:a16="http://schemas.microsoft.com/office/drawing/2014/main" id="{89C94663-2600-4143-A23E-3C05A42B7FC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55" name="Text Box 27">
          <a:extLst>
            <a:ext uri="{FF2B5EF4-FFF2-40B4-BE49-F238E27FC236}">
              <a16:creationId xmlns:a16="http://schemas.microsoft.com/office/drawing/2014/main" id="{38E984F4-2B47-4103-AAD0-7E925D39A1F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356" name="Text Box 27">
          <a:extLst>
            <a:ext uri="{FF2B5EF4-FFF2-40B4-BE49-F238E27FC236}">
              <a16:creationId xmlns:a16="http://schemas.microsoft.com/office/drawing/2014/main" id="{FC37936D-699A-424C-8A5C-45C35E1446E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57" name="Text Box 27">
          <a:extLst>
            <a:ext uri="{FF2B5EF4-FFF2-40B4-BE49-F238E27FC236}">
              <a16:creationId xmlns:a16="http://schemas.microsoft.com/office/drawing/2014/main" id="{BAB8736C-777A-4CC9-952A-6F5867BA519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58" name="Text Box 27">
          <a:extLst>
            <a:ext uri="{FF2B5EF4-FFF2-40B4-BE49-F238E27FC236}">
              <a16:creationId xmlns:a16="http://schemas.microsoft.com/office/drawing/2014/main" id="{810C3161-9514-4F32-8677-FCA9A1E74A8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59" name="Text Box 27">
          <a:extLst>
            <a:ext uri="{FF2B5EF4-FFF2-40B4-BE49-F238E27FC236}">
              <a16:creationId xmlns:a16="http://schemas.microsoft.com/office/drawing/2014/main" id="{5F51EA93-8EBA-42AE-8C26-44C6F16D401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60" name="Text Box 27">
          <a:extLst>
            <a:ext uri="{FF2B5EF4-FFF2-40B4-BE49-F238E27FC236}">
              <a16:creationId xmlns:a16="http://schemas.microsoft.com/office/drawing/2014/main" id="{FF3858F1-2AF9-457D-815F-BA7F028370E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61" name="Text Box 27">
          <a:extLst>
            <a:ext uri="{FF2B5EF4-FFF2-40B4-BE49-F238E27FC236}">
              <a16:creationId xmlns:a16="http://schemas.microsoft.com/office/drawing/2014/main" id="{2EF0EDDE-C969-4A4F-8C50-5856D95B693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62" name="Text Box 27">
          <a:extLst>
            <a:ext uri="{FF2B5EF4-FFF2-40B4-BE49-F238E27FC236}">
              <a16:creationId xmlns:a16="http://schemas.microsoft.com/office/drawing/2014/main" id="{4CC2003E-B59E-44A6-B866-403C94007C3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363" name="Text Box 27">
          <a:extLst>
            <a:ext uri="{FF2B5EF4-FFF2-40B4-BE49-F238E27FC236}">
              <a16:creationId xmlns:a16="http://schemas.microsoft.com/office/drawing/2014/main" id="{0300FEEE-69CA-471C-A904-00B1ADD0FADC}"/>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364" name="Text Box 27">
          <a:extLst>
            <a:ext uri="{FF2B5EF4-FFF2-40B4-BE49-F238E27FC236}">
              <a16:creationId xmlns:a16="http://schemas.microsoft.com/office/drawing/2014/main" id="{417E0D3D-7DFC-415B-8A8A-4EB212F6AC0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365" name="Text Box 27">
          <a:extLst>
            <a:ext uri="{FF2B5EF4-FFF2-40B4-BE49-F238E27FC236}">
              <a16:creationId xmlns:a16="http://schemas.microsoft.com/office/drawing/2014/main" id="{0D098575-2D6C-4C14-B8FA-C956D8F47C4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366" name="Text Box 27">
          <a:extLst>
            <a:ext uri="{FF2B5EF4-FFF2-40B4-BE49-F238E27FC236}">
              <a16:creationId xmlns:a16="http://schemas.microsoft.com/office/drawing/2014/main" id="{035876EF-C3C8-4877-BDB3-D545DCEFA47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1367" name="Text Box 27">
          <a:extLst>
            <a:ext uri="{FF2B5EF4-FFF2-40B4-BE49-F238E27FC236}">
              <a16:creationId xmlns:a16="http://schemas.microsoft.com/office/drawing/2014/main" id="{653B8FC5-1E36-4E72-AB83-7BB472B637B7}"/>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368" name="Text Box 27">
          <a:extLst>
            <a:ext uri="{FF2B5EF4-FFF2-40B4-BE49-F238E27FC236}">
              <a16:creationId xmlns:a16="http://schemas.microsoft.com/office/drawing/2014/main" id="{9EE21A0C-D60B-4976-8A41-7CF9B36426B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369" name="Text Box 27">
          <a:extLst>
            <a:ext uri="{FF2B5EF4-FFF2-40B4-BE49-F238E27FC236}">
              <a16:creationId xmlns:a16="http://schemas.microsoft.com/office/drawing/2014/main" id="{A581D4E9-12BA-43C1-ABF0-0B514238765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70" name="Text Box 27">
          <a:extLst>
            <a:ext uri="{FF2B5EF4-FFF2-40B4-BE49-F238E27FC236}">
              <a16:creationId xmlns:a16="http://schemas.microsoft.com/office/drawing/2014/main" id="{B4F649FA-B060-4E0C-87E8-5A8D812D31F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71" name="Text Box 27">
          <a:extLst>
            <a:ext uri="{FF2B5EF4-FFF2-40B4-BE49-F238E27FC236}">
              <a16:creationId xmlns:a16="http://schemas.microsoft.com/office/drawing/2014/main" id="{48AE6E98-D88B-430D-A8FA-FBA53A004C4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72" name="Text Box 27">
          <a:extLst>
            <a:ext uri="{FF2B5EF4-FFF2-40B4-BE49-F238E27FC236}">
              <a16:creationId xmlns:a16="http://schemas.microsoft.com/office/drawing/2014/main" id="{6BCCEFE4-2904-4310-BF66-EFD3251ADC0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73" name="Text Box 27">
          <a:extLst>
            <a:ext uri="{FF2B5EF4-FFF2-40B4-BE49-F238E27FC236}">
              <a16:creationId xmlns:a16="http://schemas.microsoft.com/office/drawing/2014/main" id="{46E53164-878B-45F1-A4D1-AAB9B7C3975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74" name="Text Box 27">
          <a:extLst>
            <a:ext uri="{FF2B5EF4-FFF2-40B4-BE49-F238E27FC236}">
              <a16:creationId xmlns:a16="http://schemas.microsoft.com/office/drawing/2014/main" id="{A32F9604-9DDF-46F4-BA2A-AFDE4B53FD4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75" name="Text Box 27">
          <a:extLst>
            <a:ext uri="{FF2B5EF4-FFF2-40B4-BE49-F238E27FC236}">
              <a16:creationId xmlns:a16="http://schemas.microsoft.com/office/drawing/2014/main" id="{3A52FC90-A82B-49E3-956A-0FB1A484125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76" name="Text Box 27">
          <a:extLst>
            <a:ext uri="{FF2B5EF4-FFF2-40B4-BE49-F238E27FC236}">
              <a16:creationId xmlns:a16="http://schemas.microsoft.com/office/drawing/2014/main" id="{B01108D2-9EC7-4464-ADC3-8A042BBB08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77" name="Text Box 27">
          <a:extLst>
            <a:ext uri="{FF2B5EF4-FFF2-40B4-BE49-F238E27FC236}">
              <a16:creationId xmlns:a16="http://schemas.microsoft.com/office/drawing/2014/main" id="{E355A23F-F96A-4F0C-BE56-69D50FB780D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378" name="Text Box 27">
          <a:extLst>
            <a:ext uri="{FF2B5EF4-FFF2-40B4-BE49-F238E27FC236}">
              <a16:creationId xmlns:a16="http://schemas.microsoft.com/office/drawing/2014/main" id="{E917FDB7-6D46-4834-BA31-7D939B772B6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379" name="Text Box 27">
          <a:extLst>
            <a:ext uri="{FF2B5EF4-FFF2-40B4-BE49-F238E27FC236}">
              <a16:creationId xmlns:a16="http://schemas.microsoft.com/office/drawing/2014/main" id="{836FE843-978D-4E47-8D52-31ABD999DB89}"/>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80" name="Text Box 27">
          <a:extLst>
            <a:ext uri="{FF2B5EF4-FFF2-40B4-BE49-F238E27FC236}">
              <a16:creationId xmlns:a16="http://schemas.microsoft.com/office/drawing/2014/main" id="{3D37BD80-A912-46DA-9A5E-20D64CEAE83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81" name="Text Box 27">
          <a:extLst>
            <a:ext uri="{FF2B5EF4-FFF2-40B4-BE49-F238E27FC236}">
              <a16:creationId xmlns:a16="http://schemas.microsoft.com/office/drawing/2014/main" id="{ECE7A172-2A46-43BA-B160-712E0C92E93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82" name="Text Box 27">
          <a:extLst>
            <a:ext uri="{FF2B5EF4-FFF2-40B4-BE49-F238E27FC236}">
              <a16:creationId xmlns:a16="http://schemas.microsoft.com/office/drawing/2014/main" id="{F0A7B2D9-7515-4DC3-9C34-A1785F04EA6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383" name="Text Box 27">
          <a:extLst>
            <a:ext uri="{FF2B5EF4-FFF2-40B4-BE49-F238E27FC236}">
              <a16:creationId xmlns:a16="http://schemas.microsoft.com/office/drawing/2014/main" id="{14D92864-2F2A-4DBC-B257-5F7467167B2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384" name="Text Box 27">
          <a:extLst>
            <a:ext uri="{FF2B5EF4-FFF2-40B4-BE49-F238E27FC236}">
              <a16:creationId xmlns:a16="http://schemas.microsoft.com/office/drawing/2014/main" id="{6E6FA858-5C3B-4231-BA22-A199D6A4256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85" name="Text Box 27">
          <a:extLst>
            <a:ext uri="{FF2B5EF4-FFF2-40B4-BE49-F238E27FC236}">
              <a16:creationId xmlns:a16="http://schemas.microsoft.com/office/drawing/2014/main" id="{2F0E19F8-7039-4BE0-8036-3B986AC1FEE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386" name="Text Box 27">
          <a:extLst>
            <a:ext uri="{FF2B5EF4-FFF2-40B4-BE49-F238E27FC236}">
              <a16:creationId xmlns:a16="http://schemas.microsoft.com/office/drawing/2014/main" id="{08703AFF-8E60-4E10-97A4-A4B061CA94CF}"/>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87" name="Text Box 27">
          <a:extLst>
            <a:ext uri="{FF2B5EF4-FFF2-40B4-BE49-F238E27FC236}">
              <a16:creationId xmlns:a16="http://schemas.microsoft.com/office/drawing/2014/main" id="{A18387E5-6E9D-40BC-B37F-5535F88BAA0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88" name="Text Box 27">
          <a:extLst>
            <a:ext uri="{FF2B5EF4-FFF2-40B4-BE49-F238E27FC236}">
              <a16:creationId xmlns:a16="http://schemas.microsoft.com/office/drawing/2014/main" id="{BC4C7724-24C2-4E68-8641-2818798B131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89" name="Text Box 27">
          <a:extLst>
            <a:ext uri="{FF2B5EF4-FFF2-40B4-BE49-F238E27FC236}">
              <a16:creationId xmlns:a16="http://schemas.microsoft.com/office/drawing/2014/main" id="{0E217F80-FDB2-4224-9FC5-B136A6E94CA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90" name="Text Box 27">
          <a:extLst>
            <a:ext uri="{FF2B5EF4-FFF2-40B4-BE49-F238E27FC236}">
              <a16:creationId xmlns:a16="http://schemas.microsoft.com/office/drawing/2014/main" id="{6CB97171-F5D1-4F79-BF00-A2793A1469F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91" name="Text Box 27">
          <a:extLst>
            <a:ext uri="{FF2B5EF4-FFF2-40B4-BE49-F238E27FC236}">
              <a16:creationId xmlns:a16="http://schemas.microsoft.com/office/drawing/2014/main" id="{4B8B9B9A-CA6E-444C-BC38-8E1F78FF1EC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92" name="Text Box 27">
          <a:extLst>
            <a:ext uri="{FF2B5EF4-FFF2-40B4-BE49-F238E27FC236}">
              <a16:creationId xmlns:a16="http://schemas.microsoft.com/office/drawing/2014/main" id="{4F0E05DB-C835-452E-AFD8-DE6E71A55C4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93" name="Text Box 27">
          <a:extLst>
            <a:ext uri="{FF2B5EF4-FFF2-40B4-BE49-F238E27FC236}">
              <a16:creationId xmlns:a16="http://schemas.microsoft.com/office/drawing/2014/main" id="{D6CB5721-9DD1-4972-B8A8-CAEC5CEE5FF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394" name="Text Box 27">
          <a:extLst>
            <a:ext uri="{FF2B5EF4-FFF2-40B4-BE49-F238E27FC236}">
              <a16:creationId xmlns:a16="http://schemas.microsoft.com/office/drawing/2014/main" id="{F036094B-D967-4A7A-A208-A50C65D5AAF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395" name="Text Box 27">
          <a:extLst>
            <a:ext uri="{FF2B5EF4-FFF2-40B4-BE49-F238E27FC236}">
              <a16:creationId xmlns:a16="http://schemas.microsoft.com/office/drawing/2014/main" id="{C6E8C66A-19A2-48F6-9444-EB1F6166043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96" name="Text Box 27">
          <a:extLst>
            <a:ext uri="{FF2B5EF4-FFF2-40B4-BE49-F238E27FC236}">
              <a16:creationId xmlns:a16="http://schemas.microsoft.com/office/drawing/2014/main" id="{AE735489-4CBD-433A-ACF5-02419C4F341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97" name="Text Box 27">
          <a:extLst>
            <a:ext uri="{FF2B5EF4-FFF2-40B4-BE49-F238E27FC236}">
              <a16:creationId xmlns:a16="http://schemas.microsoft.com/office/drawing/2014/main" id="{FB65FB63-BF75-447B-90F5-D52296BEBC3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98" name="Text Box 27">
          <a:extLst>
            <a:ext uri="{FF2B5EF4-FFF2-40B4-BE49-F238E27FC236}">
              <a16:creationId xmlns:a16="http://schemas.microsoft.com/office/drawing/2014/main" id="{C7E29936-0D48-45F4-A8A7-667734E521D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399" name="Text Box 27">
          <a:extLst>
            <a:ext uri="{FF2B5EF4-FFF2-40B4-BE49-F238E27FC236}">
              <a16:creationId xmlns:a16="http://schemas.microsoft.com/office/drawing/2014/main" id="{42B6370B-3C6A-4AE1-95B4-D6A8EC77CC1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00" name="Text Box 27">
          <a:extLst>
            <a:ext uri="{FF2B5EF4-FFF2-40B4-BE49-F238E27FC236}">
              <a16:creationId xmlns:a16="http://schemas.microsoft.com/office/drawing/2014/main" id="{001B890E-F10E-47F3-8069-139E8FA5AF7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01" name="Text Box 27">
          <a:extLst>
            <a:ext uri="{FF2B5EF4-FFF2-40B4-BE49-F238E27FC236}">
              <a16:creationId xmlns:a16="http://schemas.microsoft.com/office/drawing/2014/main" id="{BAFC0AE0-37F2-41CF-9AD5-CBA8D08E6D2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402" name="Text Box 27">
          <a:extLst>
            <a:ext uri="{FF2B5EF4-FFF2-40B4-BE49-F238E27FC236}">
              <a16:creationId xmlns:a16="http://schemas.microsoft.com/office/drawing/2014/main" id="{E1501A28-9492-46D0-9F8E-4D0BBB34CE76}"/>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403" name="Text Box 27">
          <a:extLst>
            <a:ext uri="{FF2B5EF4-FFF2-40B4-BE49-F238E27FC236}">
              <a16:creationId xmlns:a16="http://schemas.microsoft.com/office/drawing/2014/main" id="{BF1C349A-B205-44B2-999E-E1BF36108DC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404" name="Text Box 27">
          <a:extLst>
            <a:ext uri="{FF2B5EF4-FFF2-40B4-BE49-F238E27FC236}">
              <a16:creationId xmlns:a16="http://schemas.microsoft.com/office/drawing/2014/main" id="{AF09E2BD-64D5-478F-9FEC-E987F8EA4ECD}"/>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405" name="Text Box 27">
          <a:extLst>
            <a:ext uri="{FF2B5EF4-FFF2-40B4-BE49-F238E27FC236}">
              <a16:creationId xmlns:a16="http://schemas.microsoft.com/office/drawing/2014/main" id="{467B472B-880D-475C-82C6-C144E56B3F0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06" name="Text Box 27">
          <a:extLst>
            <a:ext uri="{FF2B5EF4-FFF2-40B4-BE49-F238E27FC236}">
              <a16:creationId xmlns:a16="http://schemas.microsoft.com/office/drawing/2014/main" id="{1893F179-904D-47D1-BC63-D47627913A8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07" name="Text Box 27">
          <a:extLst>
            <a:ext uri="{FF2B5EF4-FFF2-40B4-BE49-F238E27FC236}">
              <a16:creationId xmlns:a16="http://schemas.microsoft.com/office/drawing/2014/main" id="{C3FA588A-48B2-4B26-8A21-FCB8D735D4B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08" name="Text Box 27">
          <a:extLst>
            <a:ext uri="{FF2B5EF4-FFF2-40B4-BE49-F238E27FC236}">
              <a16:creationId xmlns:a16="http://schemas.microsoft.com/office/drawing/2014/main" id="{8418AF9A-8704-4774-BC87-15C487E7ABC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09" name="Text Box 27">
          <a:extLst>
            <a:ext uri="{FF2B5EF4-FFF2-40B4-BE49-F238E27FC236}">
              <a16:creationId xmlns:a16="http://schemas.microsoft.com/office/drawing/2014/main" id="{B0DA8BE8-1097-4E5B-BA61-CC1A443C82C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10" name="Text Box 27">
          <a:extLst>
            <a:ext uri="{FF2B5EF4-FFF2-40B4-BE49-F238E27FC236}">
              <a16:creationId xmlns:a16="http://schemas.microsoft.com/office/drawing/2014/main" id="{51CF470B-914F-4F71-9C86-1FFFC7B2773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11" name="Text Box 27">
          <a:extLst>
            <a:ext uri="{FF2B5EF4-FFF2-40B4-BE49-F238E27FC236}">
              <a16:creationId xmlns:a16="http://schemas.microsoft.com/office/drawing/2014/main" id="{0D899CEA-3C5D-4C3D-8F40-8A15BC59860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412" name="Text Box 27">
          <a:extLst>
            <a:ext uri="{FF2B5EF4-FFF2-40B4-BE49-F238E27FC236}">
              <a16:creationId xmlns:a16="http://schemas.microsoft.com/office/drawing/2014/main" id="{42FC9327-2E0A-4B1F-9EBB-1E85C943CE8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413" name="Text Box 27">
          <a:extLst>
            <a:ext uri="{FF2B5EF4-FFF2-40B4-BE49-F238E27FC236}">
              <a16:creationId xmlns:a16="http://schemas.microsoft.com/office/drawing/2014/main" id="{00E1DAAC-AEB1-43AC-8647-D3394454B6A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14" name="Text Box 27">
          <a:extLst>
            <a:ext uri="{FF2B5EF4-FFF2-40B4-BE49-F238E27FC236}">
              <a16:creationId xmlns:a16="http://schemas.microsoft.com/office/drawing/2014/main" id="{CED6B8F1-BF7C-4447-96A0-B88007A5713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15" name="Text Box 27">
          <a:extLst>
            <a:ext uri="{FF2B5EF4-FFF2-40B4-BE49-F238E27FC236}">
              <a16:creationId xmlns:a16="http://schemas.microsoft.com/office/drawing/2014/main" id="{2B05BD2E-7F71-4CB5-A0A1-F5D846E447C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16" name="Text Box 27">
          <a:extLst>
            <a:ext uri="{FF2B5EF4-FFF2-40B4-BE49-F238E27FC236}">
              <a16:creationId xmlns:a16="http://schemas.microsoft.com/office/drawing/2014/main" id="{CA87D424-A5B9-4412-8FB1-7501CF44C9A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17" name="Text Box 27">
          <a:extLst>
            <a:ext uri="{FF2B5EF4-FFF2-40B4-BE49-F238E27FC236}">
              <a16:creationId xmlns:a16="http://schemas.microsoft.com/office/drawing/2014/main" id="{5B1543C2-EC3B-42D7-A63B-3AC3DB91B2C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418" name="Text Box 27">
          <a:extLst>
            <a:ext uri="{FF2B5EF4-FFF2-40B4-BE49-F238E27FC236}">
              <a16:creationId xmlns:a16="http://schemas.microsoft.com/office/drawing/2014/main" id="{2B320DE7-6F1F-47D2-A4D6-73EE52DF524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19" name="Text Box 27">
          <a:extLst>
            <a:ext uri="{FF2B5EF4-FFF2-40B4-BE49-F238E27FC236}">
              <a16:creationId xmlns:a16="http://schemas.microsoft.com/office/drawing/2014/main" id="{15B59C2A-2B12-4B77-A940-33B2C77B249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420" name="Text Box 27">
          <a:extLst>
            <a:ext uri="{FF2B5EF4-FFF2-40B4-BE49-F238E27FC236}">
              <a16:creationId xmlns:a16="http://schemas.microsoft.com/office/drawing/2014/main" id="{F8335511-36E4-45DF-901C-C37C1E6EA8F4}"/>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21" name="Text Box 27">
          <a:extLst>
            <a:ext uri="{FF2B5EF4-FFF2-40B4-BE49-F238E27FC236}">
              <a16:creationId xmlns:a16="http://schemas.microsoft.com/office/drawing/2014/main" id="{DF79E8F0-C8F9-46B9-BE09-0BE3AFFC4E0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22" name="Text Box 27">
          <a:extLst>
            <a:ext uri="{FF2B5EF4-FFF2-40B4-BE49-F238E27FC236}">
              <a16:creationId xmlns:a16="http://schemas.microsoft.com/office/drawing/2014/main" id="{A16CF219-F67F-4A58-82F4-1DCCD1EB89B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23" name="Text Box 27">
          <a:extLst>
            <a:ext uri="{FF2B5EF4-FFF2-40B4-BE49-F238E27FC236}">
              <a16:creationId xmlns:a16="http://schemas.microsoft.com/office/drawing/2014/main" id="{EDEF3C4F-BEEB-42A6-B099-149C9F1F99F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24" name="Text Box 27">
          <a:extLst>
            <a:ext uri="{FF2B5EF4-FFF2-40B4-BE49-F238E27FC236}">
              <a16:creationId xmlns:a16="http://schemas.microsoft.com/office/drawing/2014/main" id="{F0E9D9E3-F2B2-4F6A-BAF5-0F785DB4570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25" name="Text Box 27">
          <a:extLst>
            <a:ext uri="{FF2B5EF4-FFF2-40B4-BE49-F238E27FC236}">
              <a16:creationId xmlns:a16="http://schemas.microsoft.com/office/drawing/2014/main" id="{D3B88A0E-E767-40EA-8180-3942CA9C011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26" name="Text Box 27">
          <a:extLst>
            <a:ext uri="{FF2B5EF4-FFF2-40B4-BE49-F238E27FC236}">
              <a16:creationId xmlns:a16="http://schemas.microsoft.com/office/drawing/2014/main" id="{FBE25367-5B30-459B-BE44-6F831EC54D6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27" name="Text Box 27">
          <a:extLst>
            <a:ext uri="{FF2B5EF4-FFF2-40B4-BE49-F238E27FC236}">
              <a16:creationId xmlns:a16="http://schemas.microsoft.com/office/drawing/2014/main" id="{EDFBEC37-B337-42C9-B12B-DE1DAE331CD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28" name="Text Box 27">
          <a:extLst>
            <a:ext uri="{FF2B5EF4-FFF2-40B4-BE49-F238E27FC236}">
              <a16:creationId xmlns:a16="http://schemas.microsoft.com/office/drawing/2014/main" id="{9D8EF6C6-E29B-4389-AB7C-4E0A63715D4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429" name="Text Box 27">
          <a:extLst>
            <a:ext uri="{FF2B5EF4-FFF2-40B4-BE49-F238E27FC236}">
              <a16:creationId xmlns:a16="http://schemas.microsoft.com/office/drawing/2014/main" id="{2F0306BB-477F-42CB-8D9E-B2D224BD32F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30" name="Text Box 27">
          <a:extLst>
            <a:ext uri="{FF2B5EF4-FFF2-40B4-BE49-F238E27FC236}">
              <a16:creationId xmlns:a16="http://schemas.microsoft.com/office/drawing/2014/main" id="{367619E0-EE89-4B94-9F50-D360D925002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31" name="Text Box 27">
          <a:extLst>
            <a:ext uri="{FF2B5EF4-FFF2-40B4-BE49-F238E27FC236}">
              <a16:creationId xmlns:a16="http://schemas.microsoft.com/office/drawing/2014/main" id="{91CC2828-CCD5-4701-9171-19F9579BFB2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32" name="Text Box 27">
          <a:extLst>
            <a:ext uri="{FF2B5EF4-FFF2-40B4-BE49-F238E27FC236}">
              <a16:creationId xmlns:a16="http://schemas.microsoft.com/office/drawing/2014/main" id="{24486EA2-B7ED-4292-A867-D80AA6DC5DB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33" name="Text Box 27">
          <a:extLst>
            <a:ext uri="{FF2B5EF4-FFF2-40B4-BE49-F238E27FC236}">
              <a16:creationId xmlns:a16="http://schemas.microsoft.com/office/drawing/2014/main" id="{CDE8E1A3-A1DC-46CF-ADA7-908E5824D73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34" name="Text Box 27">
          <a:extLst>
            <a:ext uri="{FF2B5EF4-FFF2-40B4-BE49-F238E27FC236}">
              <a16:creationId xmlns:a16="http://schemas.microsoft.com/office/drawing/2014/main" id="{722FF758-6012-41F6-A315-33AD6E318D9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35" name="Text Box 27">
          <a:extLst>
            <a:ext uri="{FF2B5EF4-FFF2-40B4-BE49-F238E27FC236}">
              <a16:creationId xmlns:a16="http://schemas.microsoft.com/office/drawing/2014/main" id="{2EE588B4-993B-4D05-9552-BD3113331D5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436" name="Text Box 27">
          <a:extLst>
            <a:ext uri="{FF2B5EF4-FFF2-40B4-BE49-F238E27FC236}">
              <a16:creationId xmlns:a16="http://schemas.microsoft.com/office/drawing/2014/main" id="{F4422FA0-1AED-4308-A4F0-90BFAFC6AFAE}"/>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437" name="Text Box 27">
          <a:extLst>
            <a:ext uri="{FF2B5EF4-FFF2-40B4-BE49-F238E27FC236}">
              <a16:creationId xmlns:a16="http://schemas.microsoft.com/office/drawing/2014/main" id="{A43AE768-7D6A-4688-A78D-7860AAD0A2D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438" name="Text Box 27">
          <a:extLst>
            <a:ext uri="{FF2B5EF4-FFF2-40B4-BE49-F238E27FC236}">
              <a16:creationId xmlns:a16="http://schemas.microsoft.com/office/drawing/2014/main" id="{582ACA58-D31C-48D8-A4BE-AF36CE29AA0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439" name="Text Box 27">
          <a:extLst>
            <a:ext uri="{FF2B5EF4-FFF2-40B4-BE49-F238E27FC236}">
              <a16:creationId xmlns:a16="http://schemas.microsoft.com/office/drawing/2014/main" id="{1B1254DC-AE8E-4236-88DC-A44AA791488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1440" name="Text Box 27">
          <a:extLst>
            <a:ext uri="{FF2B5EF4-FFF2-40B4-BE49-F238E27FC236}">
              <a16:creationId xmlns:a16="http://schemas.microsoft.com/office/drawing/2014/main" id="{08D82136-84D1-4EE5-8DD8-5E9CAAFFE4B0}"/>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441" name="Text Box 27">
          <a:extLst>
            <a:ext uri="{FF2B5EF4-FFF2-40B4-BE49-F238E27FC236}">
              <a16:creationId xmlns:a16="http://schemas.microsoft.com/office/drawing/2014/main" id="{605B27BE-E15D-4F54-BF13-3B49A4F5576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442" name="Text Box 27">
          <a:extLst>
            <a:ext uri="{FF2B5EF4-FFF2-40B4-BE49-F238E27FC236}">
              <a16:creationId xmlns:a16="http://schemas.microsoft.com/office/drawing/2014/main" id="{9448FA1D-AA55-4BB2-AA0D-D8A21209FB3B}"/>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43" name="Text Box 27">
          <a:extLst>
            <a:ext uri="{FF2B5EF4-FFF2-40B4-BE49-F238E27FC236}">
              <a16:creationId xmlns:a16="http://schemas.microsoft.com/office/drawing/2014/main" id="{4392FCAD-A9F1-479E-9692-27CF04F9D1D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44" name="Text Box 27">
          <a:extLst>
            <a:ext uri="{FF2B5EF4-FFF2-40B4-BE49-F238E27FC236}">
              <a16:creationId xmlns:a16="http://schemas.microsoft.com/office/drawing/2014/main" id="{A661E8EC-4646-49CE-971A-B91A0072A79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45" name="Text Box 27">
          <a:extLst>
            <a:ext uri="{FF2B5EF4-FFF2-40B4-BE49-F238E27FC236}">
              <a16:creationId xmlns:a16="http://schemas.microsoft.com/office/drawing/2014/main" id="{425B1F9D-0DF1-4574-A0F4-0A61DD791F8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46" name="Text Box 27">
          <a:extLst>
            <a:ext uri="{FF2B5EF4-FFF2-40B4-BE49-F238E27FC236}">
              <a16:creationId xmlns:a16="http://schemas.microsoft.com/office/drawing/2014/main" id="{B90A8128-C3CB-4276-9E2C-94C4B16023A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47" name="Text Box 27">
          <a:extLst>
            <a:ext uri="{FF2B5EF4-FFF2-40B4-BE49-F238E27FC236}">
              <a16:creationId xmlns:a16="http://schemas.microsoft.com/office/drawing/2014/main" id="{A1E3E3CA-0459-4424-A3F6-3B9395431E9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48" name="Text Box 27">
          <a:extLst>
            <a:ext uri="{FF2B5EF4-FFF2-40B4-BE49-F238E27FC236}">
              <a16:creationId xmlns:a16="http://schemas.microsoft.com/office/drawing/2014/main" id="{D4B754D7-14D4-4E79-8C85-10E3398040C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49" name="Text Box 27">
          <a:extLst>
            <a:ext uri="{FF2B5EF4-FFF2-40B4-BE49-F238E27FC236}">
              <a16:creationId xmlns:a16="http://schemas.microsoft.com/office/drawing/2014/main" id="{42F18A84-55DB-49E6-95B5-7730CBA0882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50" name="Text Box 27">
          <a:extLst>
            <a:ext uri="{FF2B5EF4-FFF2-40B4-BE49-F238E27FC236}">
              <a16:creationId xmlns:a16="http://schemas.microsoft.com/office/drawing/2014/main" id="{60282A87-A926-4E76-844B-CA12469018F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451" name="Text Box 27">
          <a:extLst>
            <a:ext uri="{FF2B5EF4-FFF2-40B4-BE49-F238E27FC236}">
              <a16:creationId xmlns:a16="http://schemas.microsoft.com/office/drawing/2014/main" id="{4328DFF0-C725-4FF4-A829-1885FF1C234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452" name="Text Box 27">
          <a:extLst>
            <a:ext uri="{FF2B5EF4-FFF2-40B4-BE49-F238E27FC236}">
              <a16:creationId xmlns:a16="http://schemas.microsoft.com/office/drawing/2014/main" id="{E7E70E3D-3516-45BD-91E2-D1BC447819E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53" name="Text Box 27">
          <a:extLst>
            <a:ext uri="{FF2B5EF4-FFF2-40B4-BE49-F238E27FC236}">
              <a16:creationId xmlns:a16="http://schemas.microsoft.com/office/drawing/2014/main" id="{DA2BF0E8-1ED1-4628-A19C-81D7C9A8C0C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54" name="Text Box 27">
          <a:extLst>
            <a:ext uri="{FF2B5EF4-FFF2-40B4-BE49-F238E27FC236}">
              <a16:creationId xmlns:a16="http://schemas.microsoft.com/office/drawing/2014/main" id="{C8D304A2-E3CB-41D2-A39E-F184BEE73BA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55" name="Text Box 27">
          <a:extLst>
            <a:ext uri="{FF2B5EF4-FFF2-40B4-BE49-F238E27FC236}">
              <a16:creationId xmlns:a16="http://schemas.microsoft.com/office/drawing/2014/main" id="{540DF8FD-2F07-4C21-B960-59FF781940F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56" name="Text Box 27">
          <a:extLst>
            <a:ext uri="{FF2B5EF4-FFF2-40B4-BE49-F238E27FC236}">
              <a16:creationId xmlns:a16="http://schemas.microsoft.com/office/drawing/2014/main" id="{E5CC61B1-27CD-48AA-8865-6A01A55DA5F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457" name="Text Box 27">
          <a:extLst>
            <a:ext uri="{FF2B5EF4-FFF2-40B4-BE49-F238E27FC236}">
              <a16:creationId xmlns:a16="http://schemas.microsoft.com/office/drawing/2014/main" id="{68613FDD-399B-4A4B-81F2-06EAB670E2D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58" name="Text Box 27">
          <a:extLst>
            <a:ext uri="{FF2B5EF4-FFF2-40B4-BE49-F238E27FC236}">
              <a16:creationId xmlns:a16="http://schemas.microsoft.com/office/drawing/2014/main" id="{76FA7F76-AB4A-44CA-BB1B-2AAD7A044B1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459" name="Text Box 27">
          <a:extLst>
            <a:ext uri="{FF2B5EF4-FFF2-40B4-BE49-F238E27FC236}">
              <a16:creationId xmlns:a16="http://schemas.microsoft.com/office/drawing/2014/main" id="{E2E620E1-1A2E-4FD5-B601-4DBD68E0798E}"/>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60" name="Text Box 27">
          <a:extLst>
            <a:ext uri="{FF2B5EF4-FFF2-40B4-BE49-F238E27FC236}">
              <a16:creationId xmlns:a16="http://schemas.microsoft.com/office/drawing/2014/main" id="{C4EC1FA0-A9CA-42CB-8B11-46D3208A78E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61" name="Text Box 27">
          <a:extLst>
            <a:ext uri="{FF2B5EF4-FFF2-40B4-BE49-F238E27FC236}">
              <a16:creationId xmlns:a16="http://schemas.microsoft.com/office/drawing/2014/main" id="{9BF3F3CE-8D48-4DB5-AA80-7344B1D0BC1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62" name="Text Box 27">
          <a:extLst>
            <a:ext uri="{FF2B5EF4-FFF2-40B4-BE49-F238E27FC236}">
              <a16:creationId xmlns:a16="http://schemas.microsoft.com/office/drawing/2014/main" id="{5832DFE5-B8B0-4296-99A9-3226D5C74AA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63" name="Text Box 27">
          <a:extLst>
            <a:ext uri="{FF2B5EF4-FFF2-40B4-BE49-F238E27FC236}">
              <a16:creationId xmlns:a16="http://schemas.microsoft.com/office/drawing/2014/main" id="{682A4D0F-9A79-4EB3-A284-FE85A22A9FF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64" name="Text Box 27">
          <a:extLst>
            <a:ext uri="{FF2B5EF4-FFF2-40B4-BE49-F238E27FC236}">
              <a16:creationId xmlns:a16="http://schemas.microsoft.com/office/drawing/2014/main" id="{BC4A7030-178A-468B-B6EA-6AE7259FDC5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65" name="Text Box 27">
          <a:extLst>
            <a:ext uri="{FF2B5EF4-FFF2-40B4-BE49-F238E27FC236}">
              <a16:creationId xmlns:a16="http://schemas.microsoft.com/office/drawing/2014/main" id="{AA815CBE-4927-40C2-AA34-2F73A5D13E9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66" name="Text Box 27">
          <a:extLst>
            <a:ext uri="{FF2B5EF4-FFF2-40B4-BE49-F238E27FC236}">
              <a16:creationId xmlns:a16="http://schemas.microsoft.com/office/drawing/2014/main" id="{1384F4C8-5FD0-484A-9305-ED42785A168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67" name="Text Box 27">
          <a:extLst>
            <a:ext uri="{FF2B5EF4-FFF2-40B4-BE49-F238E27FC236}">
              <a16:creationId xmlns:a16="http://schemas.microsoft.com/office/drawing/2014/main" id="{6C4A74A5-9B75-473E-9306-AD6D6521313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468" name="Text Box 27">
          <a:extLst>
            <a:ext uri="{FF2B5EF4-FFF2-40B4-BE49-F238E27FC236}">
              <a16:creationId xmlns:a16="http://schemas.microsoft.com/office/drawing/2014/main" id="{46FD9BEE-539D-4755-8960-65E779E46359}"/>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69" name="Text Box 27">
          <a:extLst>
            <a:ext uri="{FF2B5EF4-FFF2-40B4-BE49-F238E27FC236}">
              <a16:creationId xmlns:a16="http://schemas.microsoft.com/office/drawing/2014/main" id="{8F5B88E1-EE04-4728-B26C-75642F8B0CE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70" name="Text Box 27">
          <a:extLst>
            <a:ext uri="{FF2B5EF4-FFF2-40B4-BE49-F238E27FC236}">
              <a16:creationId xmlns:a16="http://schemas.microsoft.com/office/drawing/2014/main" id="{BC82F561-2B77-41D0-A6D2-2ADA08F92B8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71" name="Text Box 27">
          <a:extLst>
            <a:ext uri="{FF2B5EF4-FFF2-40B4-BE49-F238E27FC236}">
              <a16:creationId xmlns:a16="http://schemas.microsoft.com/office/drawing/2014/main" id="{7A7B9170-EBD5-412B-A689-2831A9C4DF1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72" name="Text Box 27">
          <a:extLst>
            <a:ext uri="{FF2B5EF4-FFF2-40B4-BE49-F238E27FC236}">
              <a16:creationId xmlns:a16="http://schemas.microsoft.com/office/drawing/2014/main" id="{4B13482A-EE4C-4E2E-A381-F4D8096D3B5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73" name="Text Box 27">
          <a:extLst>
            <a:ext uri="{FF2B5EF4-FFF2-40B4-BE49-F238E27FC236}">
              <a16:creationId xmlns:a16="http://schemas.microsoft.com/office/drawing/2014/main" id="{C3403109-8F04-40C1-B863-3BABB4281E7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74" name="Text Box 27">
          <a:extLst>
            <a:ext uri="{FF2B5EF4-FFF2-40B4-BE49-F238E27FC236}">
              <a16:creationId xmlns:a16="http://schemas.microsoft.com/office/drawing/2014/main" id="{331CCEAF-2809-47B2-989D-2427B2C8152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475" name="Text Box 27">
          <a:extLst>
            <a:ext uri="{FF2B5EF4-FFF2-40B4-BE49-F238E27FC236}">
              <a16:creationId xmlns:a16="http://schemas.microsoft.com/office/drawing/2014/main" id="{EB825557-A1C2-4225-B3DF-E05F5D2A0029}"/>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476" name="Text Box 27">
          <a:extLst>
            <a:ext uri="{FF2B5EF4-FFF2-40B4-BE49-F238E27FC236}">
              <a16:creationId xmlns:a16="http://schemas.microsoft.com/office/drawing/2014/main" id="{7CB50D91-676D-4441-8AA1-7F3D8D7B4307}"/>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477" name="Text Box 27">
          <a:extLst>
            <a:ext uri="{FF2B5EF4-FFF2-40B4-BE49-F238E27FC236}">
              <a16:creationId xmlns:a16="http://schemas.microsoft.com/office/drawing/2014/main" id="{BA2F2C19-5A14-4AE5-8DCE-B62C69A3A37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478" name="Text Box 27">
          <a:extLst>
            <a:ext uri="{FF2B5EF4-FFF2-40B4-BE49-F238E27FC236}">
              <a16:creationId xmlns:a16="http://schemas.microsoft.com/office/drawing/2014/main" id="{E431199C-2014-478B-B89D-D9E65E98152F}"/>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1479" name="Text Box 27">
          <a:extLst>
            <a:ext uri="{FF2B5EF4-FFF2-40B4-BE49-F238E27FC236}">
              <a16:creationId xmlns:a16="http://schemas.microsoft.com/office/drawing/2014/main" id="{EB52F9D8-3A73-4854-A869-DF144ACEC489}"/>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480" name="Text Box 27">
          <a:extLst>
            <a:ext uri="{FF2B5EF4-FFF2-40B4-BE49-F238E27FC236}">
              <a16:creationId xmlns:a16="http://schemas.microsoft.com/office/drawing/2014/main" id="{4DB7B4BA-86E4-4FCD-B8E8-29B4597576F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81" name="Text Box 27">
          <a:extLst>
            <a:ext uri="{FF2B5EF4-FFF2-40B4-BE49-F238E27FC236}">
              <a16:creationId xmlns:a16="http://schemas.microsoft.com/office/drawing/2014/main" id="{B9F1C3AD-7839-48B1-92CF-84773D2C29E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82" name="Text Box 27">
          <a:extLst>
            <a:ext uri="{FF2B5EF4-FFF2-40B4-BE49-F238E27FC236}">
              <a16:creationId xmlns:a16="http://schemas.microsoft.com/office/drawing/2014/main" id="{A743DD38-F37A-4081-ADCB-4F37A5EF722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83" name="Text Box 27">
          <a:extLst>
            <a:ext uri="{FF2B5EF4-FFF2-40B4-BE49-F238E27FC236}">
              <a16:creationId xmlns:a16="http://schemas.microsoft.com/office/drawing/2014/main" id="{CDB82EB9-EAC8-4C39-B06F-B15E154019D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84" name="Text Box 27">
          <a:extLst>
            <a:ext uri="{FF2B5EF4-FFF2-40B4-BE49-F238E27FC236}">
              <a16:creationId xmlns:a16="http://schemas.microsoft.com/office/drawing/2014/main" id="{90EB3769-EB78-4655-A091-BA29EA7B951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85" name="Text Box 27">
          <a:extLst>
            <a:ext uri="{FF2B5EF4-FFF2-40B4-BE49-F238E27FC236}">
              <a16:creationId xmlns:a16="http://schemas.microsoft.com/office/drawing/2014/main" id="{C66DDA18-4DD3-4837-A509-98A7F10F6E6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86" name="Text Box 27">
          <a:extLst>
            <a:ext uri="{FF2B5EF4-FFF2-40B4-BE49-F238E27FC236}">
              <a16:creationId xmlns:a16="http://schemas.microsoft.com/office/drawing/2014/main" id="{F21D09EF-04F9-4B4A-9D8E-2E4E784D765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87" name="Text Box 27">
          <a:extLst>
            <a:ext uri="{FF2B5EF4-FFF2-40B4-BE49-F238E27FC236}">
              <a16:creationId xmlns:a16="http://schemas.microsoft.com/office/drawing/2014/main" id="{B59A77EC-E26C-4813-9879-4B0D4C680FE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88" name="Text Box 27">
          <a:extLst>
            <a:ext uri="{FF2B5EF4-FFF2-40B4-BE49-F238E27FC236}">
              <a16:creationId xmlns:a16="http://schemas.microsoft.com/office/drawing/2014/main" id="{9A230882-DD76-4F96-8E3E-CC996339608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489" name="Text Box 27">
          <a:extLst>
            <a:ext uri="{FF2B5EF4-FFF2-40B4-BE49-F238E27FC236}">
              <a16:creationId xmlns:a16="http://schemas.microsoft.com/office/drawing/2014/main" id="{A88F061E-8F44-43D2-A2CB-9793A41872F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490" name="Text Box 27">
          <a:extLst>
            <a:ext uri="{FF2B5EF4-FFF2-40B4-BE49-F238E27FC236}">
              <a16:creationId xmlns:a16="http://schemas.microsoft.com/office/drawing/2014/main" id="{7BE149B4-509F-4CC0-8D3E-8A440235333B}"/>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91" name="Text Box 27">
          <a:extLst>
            <a:ext uri="{FF2B5EF4-FFF2-40B4-BE49-F238E27FC236}">
              <a16:creationId xmlns:a16="http://schemas.microsoft.com/office/drawing/2014/main" id="{75BD12DB-1DDB-479F-8651-CD579BE35B0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92" name="Text Box 27">
          <a:extLst>
            <a:ext uri="{FF2B5EF4-FFF2-40B4-BE49-F238E27FC236}">
              <a16:creationId xmlns:a16="http://schemas.microsoft.com/office/drawing/2014/main" id="{9478BA70-D518-435D-86F4-F574A9DE45D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93" name="Text Box 27">
          <a:extLst>
            <a:ext uri="{FF2B5EF4-FFF2-40B4-BE49-F238E27FC236}">
              <a16:creationId xmlns:a16="http://schemas.microsoft.com/office/drawing/2014/main" id="{8EB8C0BD-D1BC-46E6-9777-24265533DA4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494" name="Text Box 27">
          <a:extLst>
            <a:ext uri="{FF2B5EF4-FFF2-40B4-BE49-F238E27FC236}">
              <a16:creationId xmlns:a16="http://schemas.microsoft.com/office/drawing/2014/main" id="{B52D0DD4-2FBB-4898-B6D4-E17AD611DB6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495" name="Text Box 27">
          <a:extLst>
            <a:ext uri="{FF2B5EF4-FFF2-40B4-BE49-F238E27FC236}">
              <a16:creationId xmlns:a16="http://schemas.microsoft.com/office/drawing/2014/main" id="{4B2531BF-8BC9-462D-BDF4-96A5A8F4C6F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96" name="Text Box 27">
          <a:extLst>
            <a:ext uri="{FF2B5EF4-FFF2-40B4-BE49-F238E27FC236}">
              <a16:creationId xmlns:a16="http://schemas.microsoft.com/office/drawing/2014/main" id="{6D74A34A-72C8-48CB-9117-A80D045CEAC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497" name="Text Box 27">
          <a:extLst>
            <a:ext uri="{FF2B5EF4-FFF2-40B4-BE49-F238E27FC236}">
              <a16:creationId xmlns:a16="http://schemas.microsoft.com/office/drawing/2014/main" id="{CF619FBA-814F-405C-AFDA-71960A65DC69}"/>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498" name="Text Box 27">
          <a:extLst>
            <a:ext uri="{FF2B5EF4-FFF2-40B4-BE49-F238E27FC236}">
              <a16:creationId xmlns:a16="http://schemas.microsoft.com/office/drawing/2014/main" id="{79F88660-FEC0-43AE-8212-98FDC979A2A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499" name="Text Box 27">
          <a:extLst>
            <a:ext uri="{FF2B5EF4-FFF2-40B4-BE49-F238E27FC236}">
              <a16:creationId xmlns:a16="http://schemas.microsoft.com/office/drawing/2014/main" id="{B507E167-8FF4-450B-8CFF-D87BFEA2509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00" name="Text Box 27">
          <a:extLst>
            <a:ext uri="{FF2B5EF4-FFF2-40B4-BE49-F238E27FC236}">
              <a16:creationId xmlns:a16="http://schemas.microsoft.com/office/drawing/2014/main" id="{FB1D6BD4-E966-4069-8C9F-20CFA661780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01" name="Text Box 27">
          <a:extLst>
            <a:ext uri="{FF2B5EF4-FFF2-40B4-BE49-F238E27FC236}">
              <a16:creationId xmlns:a16="http://schemas.microsoft.com/office/drawing/2014/main" id="{1FEEE9BF-603B-49AF-A8A3-F02587931B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02" name="Text Box 27">
          <a:extLst>
            <a:ext uri="{FF2B5EF4-FFF2-40B4-BE49-F238E27FC236}">
              <a16:creationId xmlns:a16="http://schemas.microsoft.com/office/drawing/2014/main" id="{13992BAE-C966-476F-99FC-B85B8AE4497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03" name="Text Box 27">
          <a:extLst>
            <a:ext uri="{FF2B5EF4-FFF2-40B4-BE49-F238E27FC236}">
              <a16:creationId xmlns:a16="http://schemas.microsoft.com/office/drawing/2014/main" id="{28C9D24B-38D7-4DB7-836A-8CF4D23DD04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04" name="Text Box 27">
          <a:extLst>
            <a:ext uri="{FF2B5EF4-FFF2-40B4-BE49-F238E27FC236}">
              <a16:creationId xmlns:a16="http://schemas.microsoft.com/office/drawing/2014/main" id="{0EA33A30-5D05-438B-BFFA-79CF4709A92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05" name="Text Box 27">
          <a:extLst>
            <a:ext uri="{FF2B5EF4-FFF2-40B4-BE49-F238E27FC236}">
              <a16:creationId xmlns:a16="http://schemas.microsoft.com/office/drawing/2014/main" id="{7C9A085A-F90C-4853-9B9B-C09285FE375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506" name="Text Box 27">
          <a:extLst>
            <a:ext uri="{FF2B5EF4-FFF2-40B4-BE49-F238E27FC236}">
              <a16:creationId xmlns:a16="http://schemas.microsoft.com/office/drawing/2014/main" id="{7320C74F-B096-445E-9419-A14E80F9CA46}"/>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07" name="Text Box 27">
          <a:extLst>
            <a:ext uri="{FF2B5EF4-FFF2-40B4-BE49-F238E27FC236}">
              <a16:creationId xmlns:a16="http://schemas.microsoft.com/office/drawing/2014/main" id="{12D8FC89-3BF3-48CB-9173-72269F14EC2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08" name="Text Box 27">
          <a:extLst>
            <a:ext uri="{FF2B5EF4-FFF2-40B4-BE49-F238E27FC236}">
              <a16:creationId xmlns:a16="http://schemas.microsoft.com/office/drawing/2014/main" id="{C4BD19EF-9F1E-4135-B396-D5E4930EEAA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09" name="Text Box 27">
          <a:extLst>
            <a:ext uri="{FF2B5EF4-FFF2-40B4-BE49-F238E27FC236}">
              <a16:creationId xmlns:a16="http://schemas.microsoft.com/office/drawing/2014/main" id="{BDCE94F3-F867-461E-8ACE-5FDC9013B90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10" name="Text Box 27">
          <a:extLst>
            <a:ext uri="{FF2B5EF4-FFF2-40B4-BE49-F238E27FC236}">
              <a16:creationId xmlns:a16="http://schemas.microsoft.com/office/drawing/2014/main" id="{388815E9-1615-4D72-BBF0-148AE004D92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11" name="Text Box 27">
          <a:extLst>
            <a:ext uri="{FF2B5EF4-FFF2-40B4-BE49-F238E27FC236}">
              <a16:creationId xmlns:a16="http://schemas.microsoft.com/office/drawing/2014/main" id="{4374D38B-F773-4816-8C34-640846C3AAE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12" name="Text Box 27">
          <a:extLst>
            <a:ext uri="{FF2B5EF4-FFF2-40B4-BE49-F238E27FC236}">
              <a16:creationId xmlns:a16="http://schemas.microsoft.com/office/drawing/2014/main" id="{11C5D9B3-056F-4BDB-A114-DD4BD828880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513" name="Text Box 27">
          <a:extLst>
            <a:ext uri="{FF2B5EF4-FFF2-40B4-BE49-F238E27FC236}">
              <a16:creationId xmlns:a16="http://schemas.microsoft.com/office/drawing/2014/main" id="{D29AE144-DF3D-4AEA-A07D-19824FD1D8EA}"/>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514" name="Text Box 27">
          <a:extLst>
            <a:ext uri="{FF2B5EF4-FFF2-40B4-BE49-F238E27FC236}">
              <a16:creationId xmlns:a16="http://schemas.microsoft.com/office/drawing/2014/main" id="{1181198A-9A51-40F5-9263-C6327B32C98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515" name="Text Box 27">
          <a:extLst>
            <a:ext uri="{FF2B5EF4-FFF2-40B4-BE49-F238E27FC236}">
              <a16:creationId xmlns:a16="http://schemas.microsoft.com/office/drawing/2014/main" id="{FB7B5F8C-8459-4BED-9236-72DCDB183FC7}"/>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516" name="Text Box 27">
          <a:extLst>
            <a:ext uri="{FF2B5EF4-FFF2-40B4-BE49-F238E27FC236}">
              <a16:creationId xmlns:a16="http://schemas.microsoft.com/office/drawing/2014/main" id="{6A5923CB-F7D5-4D61-BD99-7743B0FE974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69"/>
    <xdr:sp macro="" textlink="">
      <xdr:nvSpPr>
        <xdr:cNvPr id="1517" name="Text Box 27">
          <a:extLst>
            <a:ext uri="{FF2B5EF4-FFF2-40B4-BE49-F238E27FC236}">
              <a16:creationId xmlns:a16="http://schemas.microsoft.com/office/drawing/2014/main" id="{9672CED6-E4B9-4252-8E24-D383DDE393A4}"/>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18" name="Text Box 27">
          <a:extLst>
            <a:ext uri="{FF2B5EF4-FFF2-40B4-BE49-F238E27FC236}">
              <a16:creationId xmlns:a16="http://schemas.microsoft.com/office/drawing/2014/main" id="{86E506B3-DCEB-471E-87F1-AF1173CB03B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19" name="Text Box 27">
          <a:extLst>
            <a:ext uri="{FF2B5EF4-FFF2-40B4-BE49-F238E27FC236}">
              <a16:creationId xmlns:a16="http://schemas.microsoft.com/office/drawing/2014/main" id="{6F863A22-AB47-4F23-B747-07D3113074E2}"/>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20" name="Text Box 27">
          <a:extLst>
            <a:ext uri="{FF2B5EF4-FFF2-40B4-BE49-F238E27FC236}">
              <a16:creationId xmlns:a16="http://schemas.microsoft.com/office/drawing/2014/main" id="{C0030EC7-44CF-46D1-9461-59FB0189E56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21" name="Text Box 27">
          <a:extLst>
            <a:ext uri="{FF2B5EF4-FFF2-40B4-BE49-F238E27FC236}">
              <a16:creationId xmlns:a16="http://schemas.microsoft.com/office/drawing/2014/main" id="{4D115200-194B-43C0-8B14-CFB24812DFD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22" name="Text Box 27">
          <a:extLst>
            <a:ext uri="{FF2B5EF4-FFF2-40B4-BE49-F238E27FC236}">
              <a16:creationId xmlns:a16="http://schemas.microsoft.com/office/drawing/2014/main" id="{C8C1D869-270D-4EEF-893A-00C5645F57A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23" name="Text Box 27">
          <a:extLst>
            <a:ext uri="{FF2B5EF4-FFF2-40B4-BE49-F238E27FC236}">
              <a16:creationId xmlns:a16="http://schemas.microsoft.com/office/drawing/2014/main" id="{193751E8-F1D3-49BA-B3E9-39A80018A67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24" name="Text Box 27">
          <a:extLst>
            <a:ext uri="{FF2B5EF4-FFF2-40B4-BE49-F238E27FC236}">
              <a16:creationId xmlns:a16="http://schemas.microsoft.com/office/drawing/2014/main" id="{F5B041EF-EC95-4549-A8A4-049A69871B9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25" name="Text Box 27">
          <a:extLst>
            <a:ext uri="{FF2B5EF4-FFF2-40B4-BE49-F238E27FC236}">
              <a16:creationId xmlns:a16="http://schemas.microsoft.com/office/drawing/2014/main" id="{8A23DFA3-2377-4D33-B651-522F2AFF99D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26" name="Text Box 27">
          <a:extLst>
            <a:ext uri="{FF2B5EF4-FFF2-40B4-BE49-F238E27FC236}">
              <a16:creationId xmlns:a16="http://schemas.microsoft.com/office/drawing/2014/main" id="{B5DCC5FE-1A1B-47C8-AA1C-F14A279693F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27" name="Text Box 27">
          <a:extLst>
            <a:ext uri="{FF2B5EF4-FFF2-40B4-BE49-F238E27FC236}">
              <a16:creationId xmlns:a16="http://schemas.microsoft.com/office/drawing/2014/main" id="{E3FAC7BF-10D4-4C7B-9C00-7B38F6BC8C6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28" name="Text Box 27">
          <a:extLst>
            <a:ext uri="{FF2B5EF4-FFF2-40B4-BE49-F238E27FC236}">
              <a16:creationId xmlns:a16="http://schemas.microsoft.com/office/drawing/2014/main" id="{83C22873-D3A8-4623-AC81-3ED9415548D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29" name="Text Box 27">
          <a:extLst>
            <a:ext uri="{FF2B5EF4-FFF2-40B4-BE49-F238E27FC236}">
              <a16:creationId xmlns:a16="http://schemas.microsoft.com/office/drawing/2014/main" id="{8F5D8DEB-2F31-4548-8C0B-AFBE6FDA166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30" name="Text Box 27">
          <a:extLst>
            <a:ext uri="{FF2B5EF4-FFF2-40B4-BE49-F238E27FC236}">
              <a16:creationId xmlns:a16="http://schemas.microsoft.com/office/drawing/2014/main" id="{F0FBD1B8-D6D8-45A5-AC1F-3FFB5166AED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31" name="Text Box 27">
          <a:extLst>
            <a:ext uri="{FF2B5EF4-FFF2-40B4-BE49-F238E27FC236}">
              <a16:creationId xmlns:a16="http://schemas.microsoft.com/office/drawing/2014/main" id="{7F182D71-E755-4E7F-B225-08F2CC7C003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32" name="Text Box 27">
          <a:extLst>
            <a:ext uri="{FF2B5EF4-FFF2-40B4-BE49-F238E27FC236}">
              <a16:creationId xmlns:a16="http://schemas.microsoft.com/office/drawing/2014/main" id="{A95B4B1E-1BF7-4265-83EE-EE18ED36CF7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33" name="Text Box 27">
          <a:extLst>
            <a:ext uri="{FF2B5EF4-FFF2-40B4-BE49-F238E27FC236}">
              <a16:creationId xmlns:a16="http://schemas.microsoft.com/office/drawing/2014/main" id="{14E83049-3D5C-44C4-B6BF-F08A55F0966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534" name="Text Box 27">
          <a:extLst>
            <a:ext uri="{FF2B5EF4-FFF2-40B4-BE49-F238E27FC236}">
              <a16:creationId xmlns:a16="http://schemas.microsoft.com/office/drawing/2014/main" id="{201311F9-7E8A-4BFF-AF0B-D9EC0247EAAC}"/>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35" name="Text Box 27">
          <a:extLst>
            <a:ext uri="{FF2B5EF4-FFF2-40B4-BE49-F238E27FC236}">
              <a16:creationId xmlns:a16="http://schemas.microsoft.com/office/drawing/2014/main" id="{AA0E7CE9-DFAB-4E60-A656-9355BEB64A9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68580"/>
    <xdr:sp macro="" textlink="">
      <xdr:nvSpPr>
        <xdr:cNvPr id="1536" name="Text Box 27">
          <a:extLst>
            <a:ext uri="{FF2B5EF4-FFF2-40B4-BE49-F238E27FC236}">
              <a16:creationId xmlns:a16="http://schemas.microsoft.com/office/drawing/2014/main" id="{CF2C0C7A-E69D-4DD4-9F4D-310E43645699}"/>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37" name="Text Box 27">
          <a:extLst>
            <a:ext uri="{FF2B5EF4-FFF2-40B4-BE49-F238E27FC236}">
              <a16:creationId xmlns:a16="http://schemas.microsoft.com/office/drawing/2014/main" id="{723A3651-2A31-4230-ACB2-46CBB7EB55B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38" name="Text Box 27">
          <a:extLst>
            <a:ext uri="{FF2B5EF4-FFF2-40B4-BE49-F238E27FC236}">
              <a16:creationId xmlns:a16="http://schemas.microsoft.com/office/drawing/2014/main" id="{C5935D1E-CB60-4639-9390-703A9A46827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39" name="Text Box 27">
          <a:extLst>
            <a:ext uri="{FF2B5EF4-FFF2-40B4-BE49-F238E27FC236}">
              <a16:creationId xmlns:a16="http://schemas.microsoft.com/office/drawing/2014/main" id="{63AAEAAA-D609-44FA-9B2B-58CE47A29E2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40" name="Text Box 27">
          <a:extLst>
            <a:ext uri="{FF2B5EF4-FFF2-40B4-BE49-F238E27FC236}">
              <a16:creationId xmlns:a16="http://schemas.microsoft.com/office/drawing/2014/main" id="{5BB15A40-CC9F-409E-A05F-665391CA1BC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41" name="Text Box 27">
          <a:extLst>
            <a:ext uri="{FF2B5EF4-FFF2-40B4-BE49-F238E27FC236}">
              <a16:creationId xmlns:a16="http://schemas.microsoft.com/office/drawing/2014/main" id="{433A9ED3-C06F-42E5-9C11-D0E406B8227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42" name="Text Box 27">
          <a:extLst>
            <a:ext uri="{FF2B5EF4-FFF2-40B4-BE49-F238E27FC236}">
              <a16:creationId xmlns:a16="http://schemas.microsoft.com/office/drawing/2014/main" id="{05AC174C-2F99-493E-A849-91B6350BB4B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43" name="Text Box 27">
          <a:extLst>
            <a:ext uri="{FF2B5EF4-FFF2-40B4-BE49-F238E27FC236}">
              <a16:creationId xmlns:a16="http://schemas.microsoft.com/office/drawing/2014/main" id="{DFDE8C23-338D-42A0-9317-A4FFFE337D5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44" name="Text Box 27">
          <a:extLst>
            <a:ext uri="{FF2B5EF4-FFF2-40B4-BE49-F238E27FC236}">
              <a16:creationId xmlns:a16="http://schemas.microsoft.com/office/drawing/2014/main" id="{9E4F3CFD-ACF3-4CEE-BFD6-750150FC8C2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375</xdr:row>
      <xdr:rowOff>0</xdr:rowOff>
    </xdr:from>
    <xdr:ext cx="76200" cy="144780"/>
    <xdr:sp macro="" textlink="">
      <xdr:nvSpPr>
        <xdr:cNvPr id="1545" name="Text Box 27">
          <a:extLst>
            <a:ext uri="{FF2B5EF4-FFF2-40B4-BE49-F238E27FC236}">
              <a16:creationId xmlns:a16="http://schemas.microsoft.com/office/drawing/2014/main" id="{D25905EC-4906-4F9C-ACD1-B56A0D06EC0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46" name="Text Box 27">
          <a:extLst>
            <a:ext uri="{FF2B5EF4-FFF2-40B4-BE49-F238E27FC236}">
              <a16:creationId xmlns:a16="http://schemas.microsoft.com/office/drawing/2014/main" id="{B5282A27-1C11-4023-94C2-5C41568A4FC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47" name="Text Box 27">
          <a:extLst>
            <a:ext uri="{FF2B5EF4-FFF2-40B4-BE49-F238E27FC236}">
              <a16:creationId xmlns:a16="http://schemas.microsoft.com/office/drawing/2014/main" id="{2A3F00AE-925F-4E49-9375-825BDAE2198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48" name="Text Box 27">
          <a:extLst>
            <a:ext uri="{FF2B5EF4-FFF2-40B4-BE49-F238E27FC236}">
              <a16:creationId xmlns:a16="http://schemas.microsoft.com/office/drawing/2014/main" id="{D294CC21-2C85-41AE-9E17-E354292EDF4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49" name="Text Box 27">
          <a:extLst>
            <a:ext uri="{FF2B5EF4-FFF2-40B4-BE49-F238E27FC236}">
              <a16:creationId xmlns:a16="http://schemas.microsoft.com/office/drawing/2014/main" id="{74378A15-8B6F-49F7-920E-7DEA3FFAE8B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50" name="Text Box 27">
          <a:extLst>
            <a:ext uri="{FF2B5EF4-FFF2-40B4-BE49-F238E27FC236}">
              <a16:creationId xmlns:a16="http://schemas.microsoft.com/office/drawing/2014/main" id="{2961C0E4-81BE-40B9-972B-382E63C264C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60020"/>
    <xdr:sp macro="" textlink="">
      <xdr:nvSpPr>
        <xdr:cNvPr id="1551" name="Text Box 27">
          <a:extLst>
            <a:ext uri="{FF2B5EF4-FFF2-40B4-BE49-F238E27FC236}">
              <a16:creationId xmlns:a16="http://schemas.microsoft.com/office/drawing/2014/main" id="{2476425E-9AC0-4898-B9CE-F3FAEAE1F05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77949"/>
    <xdr:sp macro="" textlink="">
      <xdr:nvSpPr>
        <xdr:cNvPr id="1552" name="Text Box 27">
          <a:extLst>
            <a:ext uri="{FF2B5EF4-FFF2-40B4-BE49-F238E27FC236}">
              <a16:creationId xmlns:a16="http://schemas.microsoft.com/office/drawing/2014/main" id="{09BACC26-E1F0-43C8-BEB8-84F7FFEF7F27}"/>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553" name="Text Box 27">
          <a:extLst>
            <a:ext uri="{FF2B5EF4-FFF2-40B4-BE49-F238E27FC236}">
              <a16:creationId xmlns:a16="http://schemas.microsoft.com/office/drawing/2014/main" id="{2335EF5A-17DF-4D4A-BAF4-AE98852DA40D}"/>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67640"/>
    <xdr:sp macro="" textlink="">
      <xdr:nvSpPr>
        <xdr:cNvPr id="1554" name="Text Box 27">
          <a:extLst>
            <a:ext uri="{FF2B5EF4-FFF2-40B4-BE49-F238E27FC236}">
              <a16:creationId xmlns:a16="http://schemas.microsoft.com/office/drawing/2014/main" id="{DBA2C4A1-6E1E-4417-A470-E86972260AD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55" name="Text Box 27">
          <a:extLst>
            <a:ext uri="{FF2B5EF4-FFF2-40B4-BE49-F238E27FC236}">
              <a16:creationId xmlns:a16="http://schemas.microsoft.com/office/drawing/2014/main" id="{FD01E797-40E2-4B67-8058-0813CDE5CF5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56" name="Text Box 27">
          <a:extLst>
            <a:ext uri="{FF2B5EF4-FFF2-40B4-BE49-F238E27FC236}">
              <a16:creationId xmlns:a16="http://schemas.microsoft.com/office/drawing/2014/main" id="{FEC6BFAE-FA40-4732-893D-5662C620E06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57" name="Text Box 27">
          <a:extLst>
            <a:ext uri="{FF2B5EF4-FFF2-40B4-BE49-F238E27FC236}">
              <a16:creationId xmlns:a16="http://schemas.microsoft.com/office/drawing/2014/main" id="{B0732894-636F-4570-92F6-7F1FB779C07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58" name="Text Box 27">
          <a:extLst>
            <a:ext uri="{FF2B5EF4-FFF2-40B4-BE49-F238E27FC236}">
              <a16:creationId xmlns:a16="http://schemas.microsoft.com/office/drawing/2014/main" id="{1897E375-E131-49C3-802A-19D31D5721A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185570"/>
    <xdr:sp macro="" textlink="">
      <xdr:nvSpPr>
        <xdr:cNvPr id="1559" name="Text Box 27">
          <a:extLst>
            <a:ext uri="{FF2B5EF4-FFF2-40B4-BE49-F238E27FC236}">
              <a16:creationId xmlns:a16="http://schemas.microsoft.com/office/drawing/2014/main" id="{29291A47-67F0-4223-BDC7-8430304E85B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60" name="Text Box 27">
          <a:extLst>
            <a:ext uri="{FF2B5EF4-FFF2-40B4-BE49-F238E27FC236}">
              <a16:creationId xmlns:a16="http://schemas.microsoft.com/office/drawing/2014/main" id="{D1D77975-8921-4911-9E3E-0B434C468AB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0" cy="185570"/>
    <xdr:sp macro="" textlink="">
      <xdr:nvSpPr>
        <xdr:cNvPr id="1561" name="Text Box 27">
          <a:extLst>
            <a:ext uri="{FF2B5EF4-FFF2-40B4-BE49-F238E27FC236}">
              <a16:creationId xmlns:a16="http://schemas.microsoft.com/office/drawing/2014/main" id="{B281582E-1461-4086-914C-0F4F3403E77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62" name="Text Box 27">
          <a:extLst>
            <a:ext uri="{FF2B5EF4-FFF2-40B4-BE49-F238E27FC236}">
              <a16:creationId xmlns:a16="http://schemas.microsoft.com/office/drawing/2014/main" id="{0DD25656-6FAA-4D67-A299-0047CCDCA82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63" name="Text Box 27">
          <a:extLst>
            <a:ext uri="{FF2B5EF4-FFF2-40B4-BE49-F238E27FC236}">
              <a16:creationId xmlns:a16="http://schemas.microsoft.com/office/drawing/2014/main" id="{3F5216E8-43A0-4201-B4AE-E57068606EE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64" name="Text Box 27">
          <a:extLst>
            <a:ext uri="{FF2B5EF4-FFF2-40B4-BE49-F238E27FC236}">
              <a16:creationId xmlns:a16="http://schemas.microsoft.com/office/drawing/2014/main" id="{9ED821D6-B848-401F-A0EE-33343E19AD7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65" name="Text Box 27">
          <a:extLst>
            <a:ext uri="{FF2B5EF4-FFF2-40B4-BE49-F238E27FC236}">
              <a16:creationId xmlns:a16="http://schemas.microsoft.com/office/drawing/2014/main" id="{C419B114-2E9C-44B8-81F6-AB9B490B7C3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66" name="Text Box 27">
          <a:extLst>
            <a:ext uri="{FF2B5EF4-FFF2-40B4-BE49-F238E27FC236}">
              <a16:creationId xmlns:a16="http://schemas.microsoft.com/office/drawing/2014/main" id="{91F30001-98BA-493E-889E-A31394DE665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67" name="Text Box 27">
          <a:extLst>
            <a:ext uri="{FF2B5EF4-FFF2-40B4-BE49-F238E27FC236}">
              <a16:creationId xmlns:a16="http://schemas.microsoft.com/office/drawing/2014/main" id="{0DC5E394-74A8-42FA-BA1A-627EE443A6B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68" name="Text Box 27">
          <a:extLst>
            <a:ext uri="{FF2B5EF4-FFF2-40B4-BE49-F238E27FC236}">
              <a16:creationId xmlns:a16="http://schemas.microsoft.com/office/drawing/2014/main" id="{46797A61-16C9-43A3-BC5E-BC93AB4CAB8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69" name="Text Box 27">
          <a:extLst>
            <a:ext uri="{FF2B5EF4-FFF2-40B4-BE49-F238E27FC236}">
              <a16:creationId xmlns:a16="http://schemas.microsoft.com/office/drawing/2014/main" id="{A9B8D8E7-C779-4F0B-A883-D5EBF2B9E38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70" name="Text Box 27">
          <a:extLst>
            <a:ext uri="{FF2B5EF4-FFF2-40B4-BE49-F238E27FC236}">
              <a16:creationId xmlns:a16="http://schemas.microsoft.com/office/drawing/2014/main" id="{31B0A1AC-6102-40DE-A23B-E8066185AE3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71" name="Text Box 27">
          <a:extLst>
            <a:ext uri="{FF2B5EF4-FFF2-40B4-BE49-F238E27FC236}">
              <a16:creationId xmlns:a16="http://schemas.microsoft.com/office/drawing/2014/main" id="{86443E27-4009-4AB6-9D69-DDD054EB7F9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72" name="Text Box 27">
          <a:extLst>
            <a:ext uri="{FF2B5EF4-FFF2-40B4-BE49-F238E27FC236}">
              <a16:creationId xmlns:a16="http://schemas.microsoft.com/office/drawing/2014/main" id="{8F4751C9-97CC-47D1-9412-8E58964D2A5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73" name="Text Box 27">
          <a:extLst>
            <a:ext uri="{FF2B5EF4-FFF2-40B4-BE49-F238E27FC236}">
              <a16:creationId xmlns:a16="http://schemas.microsoft.com/office/drawing/2014/main" id="{11EE8467-10B1-405E-99C0-F41A4E90EC0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74" name="Text Box 27">
          <a:extLst>
            <a:ext uri="{FF2B5EF4-FFF2-40B4-BE49-F238E27FC236}">
              <a16:creationId xmlns:a16="http://schemas.microsoft.com/office/drawing/2014/main" id="{F803D424-9170-4BFC-8619-FCDD2194E02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75" name="Text Box 27">
          <a:extLst>
            <a:ext uri="{FF2B5EF4-FFF2-40B4-BE49-F238E27FC236}">
              <a16:creationId xmlns:a16="http://schemas.microsoft.com/office/drawing/2014/main" id="{65578360-11EB-42D2-8D72-A71C4352D35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76" name="Text Box 27">
          <a:extLst>
            <a:ext uri="{FF2B5EF4-FFF2-40B4-BE49-F238E27FC236}">
              <a16:creationId xmlns:a16="http://schemas.microsoft.com/office/drawing/2014/main" id="{0EC86D34-0F3B-4F63-ABA7-7487ABEA4A8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77" name="Text Box 27">
          <a:extLst>
            <a:ext uri="{FF2B5EF4-FFF2-40B4-BE49-F238E27FC236}">
              <a16:creationId xmlns:a16="http://schemas.microsoft.com/office/drawing/2014/main" id="{9866EA1C-D2B8-4603-BAC5-B34E0255673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78" name="Text Box 27">
          <a:extLst>
            <a:ext uri="{FF2B5EF4-FFF2-40B4-BE49-F238E27FC236}">
              <a16:creationId xmlns:a16="http://schemas.microsoft.com/office/drawing/2014/main" id="{AFF1C8B7-03C8-4F2D-BF16-AD068B9EEAF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79" name="Text Box 27">
          <a:extLst>
            <a:ext uri="{FF2B5EF4-FFF2-40B4-BE49-F238E27FC236}">
              <a16:creationId xmlns:a16="http://schemas.microsoft.com/office/drawing/2014/main" id="{A836E836-4050-4692-B59B-7F4AF511BA4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80" name="Text Box 27">
          <a:extLst>
            <a:ext uri="{FF2B5EF4-FFF2-40B4-BE49-F238E27FC236}">
              <a16:creationId xmlns:a16="http://schemas.microsoft.com/office/drawing/2014/main" id="{FE461F85-1C00-4700-A625-B513842FFA5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81" name="Text Box 27">
          <a:extLst>
            <a:ext uri="{FF2B5EF4-FFF2-40B4-BE49-F238E27FC236}">
              <a16:creationId xmlns:a16="http://schemas.microsoft.com/office/drawing/2014/main" id="{6F7E2D38-FB8D-4230-B8F6-244E69DBAE2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82" name="Text Box 27">
          <a:extLst>
            <a:ext uri="{FF2B5EF4-FFF2-40B4-BE49-F238E27FC236}">
              <a16:creationId xmlns:a16="http://schemas.microsoft.com/office/drawing/2014/main" id="{680A5F4A-8BBC-4F2C-82FA-4DBA4579B6A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83" name="Text Box 27">
          <a:extLst>
            <a:ext uri="{FF2B5EF4-FFF2-40B4-BE49-F238E27FC236}">
              <a16:creationId xmlns:a16="http://schemas.microsoft.com/office/drawing/2014/main" id="{6CAA0148-EC7E-4617-A1F0-BBA15515C0C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84" name="Text Box 27">
          <a:extLst>
            <a:ext uri="{FF2B5EF4-FFF2-40B4-BE49-F238E27FC236}">
              <a16:creationId xmlns:a16="http://schemas.microsoft.com/office/drawing/2014/main" id="{2E66E4BA-9B82-4EC1-8ACC-28F47064822A}"/>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85" name="Text Box 27">
          <a:extLst>
            <a:ext uri="{FF2B5EF4-FFF2-40B4-BE49-F238E27FC236}">
              <a16:creationId xmlns:a16="http://schemas.microsoft.com/office/drawing/2014/main" id="{3D83763C-57C5-4161-ABE0-D410A933863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86" name="Text Box 27">
          <a:extLst>
            <a:ext uri="{FF2B5EF4-FFF2-40B4-BE49-F238E27FC236}">
              <a16:creationId xmlns:a16="http://schemas.microsoft.com/office/drawing/2014/main" id="{5DCBB2BF-9576-4398-BAF5-BE2875D452E2}"/>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87" name="Text Box 27">
          <a:extLst>
            <a:ext uri="{FF2B5EF4-FFF2-40B4-BE49-F238E27FC236}">
              <a16:creationId xmlns:a16="http://schemas.microsoft.com/office/drawing/2014/main" id="{C5ABAC56-0948-4B47-B9B8-7298CCAE8FF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88" name="Text Box 27">
          <a:extLst>
            <a:ext uri="{FF2B5EF4-FFF2-40B4-BE49-F238E27FC236}">
              <a16:creationId xmlns:a16="http://schemas.microsoft.com/office/drawing/2014/main" id="{BCB3FB47-C66C-47CA-8C73-C109AE60BC3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89" name="Text Box 27">
          <a:extLst>
            <a:ext uri="{FF2B5EF4-FFF2-40B4-BE49-F238E27FC236}">
              <a16:creationId xmlns:a16="http://schemas.microsoft.com/office/drawing/2014/main" id="{20546F91-343D-47BB-8C71-4E588CB7E08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90" name="Text Box 27">
          <a:extLst>
            <a:ext uri="{FF2B5EF4-FFF2-40B4-BE49-F238E27FC236}">
              <a16:creationId xmlns:a16="http://schemas.microsoft.com/office/drawing/2014/main" id="{FC56936C-96A5-4264-94EB-27C2E7A34EB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91" name="Text Box 27">
          <a:extLst>
            <a:ext uri="{FF2B5EF4-FFF2-40B4-BE49-F238E27FC236}">
              <a16:creationId xmlns:a16="http://schemas.microsoft.com/office/drawing/2014/main" id="{CD529EB7-76A0-4EB0-9A59-6F8C80A8414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92" name="Text Box 27">
          <a:extLst>
            <a:ext uri="{FF2B5EF4-FFF2-40B4-BE49-F238E27FC236}">
              <a16:creationId xmlns:a16="http://schemas.microsoft.com/office/drawing/2014/main" id="{AA3E9A41-06F1-46E3-9A6A-7D6AAD185C1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93" name="Text Box 27">
          <a:extLst>
            <a:ext uri="{FF2B5EF4-FFF2-40B4-BE49-F238E27FC236}">
              <a16:creationId xmlns:a16="http://schemas.microsoft.com/office/drawing/2014/main" id="{9370155A-23A6-41DB-9C59-40B88AFE54AA}"/>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94" name="Text Box 27">
          <a:extLst>
            <a:ext uri="{FF2B5EF4-FFF2-40B4-BE49-F238E27FC236}">
              <a16:creationId xmlns:a16="http://schemas.microsoft.com/office/drawing/2014/main" id="{FB858CDD-6BFB-41E5-9E51-3798D3FADF1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95" name="Text Box 27">
          <a:extLst>
            <a:ext uri="{FF2B5EF4-FFF2-40B4-BE49-F238E27FC236}">
              <a16:creationId xmlns:a16="http://schemas.microsoft.com/office/drawing/2014/main" id="{727F67A4-C575-44F4-A235-6F502CF6663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96" name="Text Box 27">
          <a:extLst>
            <a:ext uri="{FF2B5EF4-FFF2-40B4-BE49-F238E27FC236}">
              <a16:creationId xmlns:a16="http://schemas.microsoft.com/office/drawing/2014/main" id="{75C03254-5F8D-4604-BBEC-1B5142C4A7D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97" name="Text Box 27">
          <a:extLst>
            <a:ext uri="{FF2B5EF4-FFF2-40B4-BE49-F238E27FC236}">
              <a16:creationId xmlns:a16="http://schemas.microsoft.com/office/drawing/2014/main" id="{BC47C1AB-CE34-4C62-881D-578AB5AA06E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598" name="Text Box 27">
          <a:extLst>
            <a:ext uri="{FF2B5EF4-FFF2-40B4-BE49-F238E27FC236}">
              <a16:creationId xmlns:a16="http://schemas.microsoft.com/office/drawing/2014/main" id="{19186AB2-4DDA-4F5E-9242-DF9C1079F60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599" name="Text Box 27">
          <a:extLst>
            <a:ext uri="{FF2B5EF4-FFF2-40B4-BE49-F238E27FC236}">
              <a16:creationId xmlns:a16="http://schemas.microsoft.com/office/drawing/2014/main" id="{22AC3E86-D5FF-4DA7-B0D5-63CAC7E48BD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00" name="Text Box 27">
          <a:extLst>
            <a:ext uri="{FF2B5EF4-FFF2-40B4-BE49-F238E27FC236}">
              <a16:creationId xmlns:a16="http://schemas.microsoft.com/office/drawing/2014/main" id="{32910B5E-0CF1-45FB-8B58-62603FF09B92}"/>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01" name="Text Box 27">
          <a:extLst>
            <a:ext uri="{FF2B5EF4-FFF2-40B4-BE49-F238E27FC236}">
              <a16:creationId xmlns:a16="http://schemas.microsoft.com/office/drawing/2014/main" id="{F24CF889-D57F-4982-9CC7-387CAC48F8C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02" name="Text Box 27">
          <a:extLst>
            <a:ext uri="{FF2B5EF4-FFF2-40B4-BE49-F238E27FC236}">
              <a16:creationId xmlns:a16="http://schemas.microsoft.com/office/drawing/2014/main" id="{94A7C9F8-4F56-4A17-B4AF-606EB3A674C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03" name="Text Box 27">
          <a:extLst>
            <a:ext uri="{FF2B5EF4-FFF2-40B4-BE49-F238E27FC236}">
              <a16:creationId xmlns:a16="http://schemas.microsoft.com/office/drawing/2014/main" id="{819508AB-D7AB-4B7F-9FC3-24A9DEF2000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04" name="Text Box 27">
          <a:extLst>
            <a:ext uri="{FF2B5EF4-FFF2-40B4-BE49-F238E27FC236}">
              <a16:creationId xmlns:a16="http://schemas.microsoft.com/office/drawing/2014/main" id="{230DC74F-A306-49C8-B502-D9C286EA974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05" name="Text Box 27">
          <a:extLst>
            <a:ext uri="{FF2B5EF4-FFF2-40B4-BE49-F238E27FC236}">
              <a16:creationId xmlns:a16="http://schemas.microsoft.com/office/drawing/2014/main" id="{EA6DB227-59F3-4248-A56A-27F61944A8F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06" name="Text Box 27">
          <a:extLst>
            <a:ext uri="{FF2B5EF4-FFF2-40B4-BE49-F238E27FC236}">
              <a16:creationId xmlns:a16="http://schemas.microsoft.com/office/drawing/2014/main" id="{66675751-825C-456A-80CC-A4B8DAF69D1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07" name="Text Box 27">
          <a:extLst>
            <a:ext uri="{FF2B5EF4-FFF2-40B4-BE49-F238E27FC236}">
              <a16:creationId xmlns:a16="http://schemas.microsoft.com/office/drawing/2014/main" id="{6710C3DF-641D-4A6C-B453-95D554228E9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08" name="Text Box 27">
          <a:extLst>
            <a:ext uri="{FF2B5EF4-FFF2-40B4-BE49-F238E27FC236}">
              <a16:creationId xmlns:a16="http://schemas.microsoft.com/office/drawing/2014/main" id="{68723B53-2E6D-41D9-99F3-2D5CA986572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09" name="Text Box 27">
          <a:extLst>
            <a:ext uri="{FF2B5EF4-FFF2-40B4-BE49-F238E27FC236}">
              <a16:creationId xmlns:a16="http://schemas.microsoft.com/office/drawing/2014/main" id="{938E15FE-DF3E-41ED-B9EE-2C63933AE84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10" name="Text Box 27">
          <a:extLst>
            <a:ext uri="{FF2B5EF4-FFF2-40B4-BE49-F238E27FC236}">
              <a16:creationId xmlns:a16="http://schemas.microsoft.com/office/drawing/2014/main" id="{A7692290-27DD-4926-BDE4-3003D57B926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11" name="Text Box 27">
          <a:extLst>
            <a:ext uri="{FF2B5EF4-FFF2-40B4-BE49-F238E27FC236}">
              <a16:creationId xmlns:a16="http://schemas.microsoft.com/office/drawing/2014/main" id="{50444F33-F756-4766-A5B8-075E9426258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12" name="Text Box 27">
          <a:extLst>
            <a:ext uri="{FF2B5EF4-FFF2-40B4-BE49-F238E27FC236}">
              <a16:creationId xmlns:a16="http://schemas.microsoft.com/office/drawing/2014/main" id="{C87A990A-9518-4876-8A90-9EE99017FFD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13" name="Text Box 27">
          <a:extLst>
            <a:ext uri="{FF2B5EF4-FFF2-40B4-BE49-F238E27FC236}">
              <a16:creationId xmlns:a16="http://schemas.microsoft.com/office/drawing/2014/main" id="{701266BA-D97B-4C4F-A9AC-90C14268AD4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14" name="Text Box 27">
          <a:extLst>
            <a:ext uri="{FF2B5EF4-FFF2-40B4-BE49-F238E27FC236}">
              <a16:creationId xmlns:a16="http://schemas.microsoft.com/office/drawing/2014/main" id="{5B7FDC2A-CB83-43F7-A2E9-232107AECF5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15" name="Text Box 27">
          <a:extLst>
            <a:ext uri="{FF2B5EF4-FFF2-40B4-BE49-F238E27FC236}">
              <a16:creationId xmlns:a16="http://schemas.microsoft.com/office/drawing/2014/main" id="{A6315B93-1EF4-4B96-849D-7CD9D5A6C83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16" name="Text Box 27">
          <a:extLst>
            <a:ext uri="{FF2B5EF4-FFF2-40B4-BE49-F238E27FC236}">
              <a16:creationId xmlns:a16="http://schemas.microsoft.com/office/drawing/2014/main" id="{5EDDA03A-1B3D-46F1-9DF8-EE86C594D2C9}"/>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17" name="Text Box 27">
          <a:extLst>
            <a:ext uri="{FF2B5EF4-FFF2-40B4-BE49-F238E27FC236}">
              <a16:creationId xmlns:a16="http://schemas.microsoft.com/office/drawing/2014/main" id="{4866261C-716C-4772-B2FD-71C2BA83310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18" name="Text Box 27">
          <a:extLst>
            <a:ext uri="{FF2B5EF4-FFF2-40B4-BE49-F238E27FC236}">
              <a16:creationId xmlns:a16="http://schemas.microsoft.com/office/drawing/2014/main" id="{7EA483FC-0C0C-433F-945F-39FC0666E91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19" name="Text Box 27">
          <a:extLst>
            <a:ext uri="{FF2B5EF4-FFF2-40B4-BE49-F238E27FC236}">
              <a16:creationId xmlns:a16="http://schemas.microsoft.com/office/drawing/2014/main" id="{65DC6649-4FAE-4E50-A0AC-10E8A633572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20" name="Text Box 27">
          <a:extLst>
            <a:ext uri="{FF2B5EF4-FFF2-40B4-BE49-F238E27FC236}">
              <a16:creationId xmlns:a16="http://schemas.microsoft.com/office/drawing/2014/main" id="{A1FF46E4-F9AC-4A35-9442-46407FF8DE8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21" name="Text Box 27">
          <a:extLst>
            <a:ext uri="{FF2B5EF4-FFF2-40B4-BE49-F238E27FC236}">
              <a16:creationId xmlns:a16="http://schemas.microsoft.com/office/drawing/2014/main" id="{F23FF9CE-B4EE-40FA-9AA3-B09A3697FAC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22" name="Text Box 27">
          <a:extLst>
            <a:ext uri="{FF2B5EF4-FFF2-40B4-BE49-F238E27FC236}">
              <a16:creationId xmlns:a16="http://schemas.microsoft.com/office/drawing/2014/main" id="{2562B401-871A-43B8-AAE5-6AD08113C45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23" name="Text Box 27">
          <a:extLst>
            <a:ext uri="{FF2B5EF4-FFF2-40B4-BE49-F238E27FC236}">
              <a16:creationId xmlns:a16="http://schemas.microsoft.com/office/drawing/2014/main" id="{7457355D-8429-4167-A1F0-E7F2502BDC4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24" name="Text Box 27">
          <a:extLst>
            <a:ext uri="{FF2B5EF4-FFF2-40B4-BE49-F238E27FC236}">
              <a16:creationId xmlns:a16="http://schemas.microsoft.com/office/drawing/2014/main" id="{22A124F8-8910-41BD-B832-15E4434A86D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25" name="Text Box 27">
          <a:extLst>
            <a:ext uri="{FF2B5EF4-FFF2-40B4-BE49-F238E27FC236}">
              <a16:creationId xmlns:a16="http://schemas.microsoft.com/office/drawing/2014/main" id="{B1E6AF56-2FDE-4E59-9530-7A812CF9A68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26" name="Text Box 27">
          <a:extLst>
            <a:ext uri="{FF2B5EF4-FFF2-40B4-BE49-F238E27FC236}">
              <a16:creationId xmlns:a16="http://schemas.microsoft.com/office/drawing/2014/main" id="{7556A110-7CB0-4DDD-9A11-745968BA466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27" name="Text Box 27">
          <a:extLst>
            <a:ext uri="{FF2B5EF4-FFF2-40B4-BE49-F238E27FC236}">
              <a16:creationId xmlns:a16="http://schemas.microsoft.com/office/drawing/2014/main" id="{1E258098-DC40-4FCA-A5A8-20532D2E350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28" name="Text Box 27">
          <a:extLst>
            <a:ext uri="{FF2B5EF4-FFF2-40B4-BE49-F238E27FC236}">
              <a16:creationId xmlns:a16="http://schemas.microsoft.com/office/drawing/2014/main" id="{C4C2A4E0-529F-4030-94A5-B8FD91AF0E8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29" name="Text Box 27">
          <a:extLst>
            <a:ext uri="{FF2B5EF4-FFF2-40B4-BE49-F238E27FC236}">
              <a16:creationId xmlns:a16="http://schemas.microsoft.com/office/drawing/2014/main" id="{4A123E27-6006-4855-93E8-BDF5C097DEE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330350"/>
    <xdr:sp macro="" textlink="">
      <xdr:nvSpPr>
        <xdr:cNvPr id="1630" name="Text Box 27">
          <a:extLst>
            <a:ext uri="{FF2B5EF4-FFF2-40B4-BE49-F238E27FC236}">
              <a16:creationId xmlns:a16="http://schemas.microsoft.com/office/drawing/2014/main" id="{7866C67D-12E4-4EE3-BFA7-55DA5935C1F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375</xdr:row>
      <xdr:rowOff>0</xdr:rowOff>
    </xdr:from>
    <xdr:ext cx="76200" cy="216050"/>
    <xdr:sp macro="" textlink="">
      <xdr:nvSpPr>
        <xdr:cNvPr id="1631" name="Text Box 27">
          <a:extLst>
            <a:ext uri="{FF2B5EF4-FFF2-40B4-BE49-F238E27FC236}">
              <a16:creationId xmlns:a16="http://schemas.microsoft.com/office/drawing/2014/main" id="{FBDA7C2D-F811-4544-BBFE-DB187C89D7E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erver\HardDisk\Client%20Service\Armedia\Armedia%20Estim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s\d\Documents%20and%20Settings\User\Local%20Settings\Temporary%20Internet%20Files\OLK1A\Tyco%20Estimates\QR1211\New%20Form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ummary"/>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tabSelected="1" workbookViewId="0">
      <selection activeCell="J13" sqref="J13"/>
    </sheetView>
  </sheetViews>
  <sheetFormatPr defaultRowHeight="14.5"/>
  <cols>
    <col min="2" max="2" width="22.90625" customWidth="1"/>
    <col min="3" max="3" width="13.90625" bestFit="1" customWidth="1"/>
    <col min="4" max="4" width="19.453125" bestFit="1" customWidth="1"/>
    <col min="5" max="5" width="19.08984375" style="577" bestFit="1" customWidth="1"/>
    <col min="6" max="6" width="18.90625" bestFit="1" customWidth="1"/>
    <col min="7" max="7" width="16.6328125" bestFit="1" customWidth="1"/>
  </cols>
  <sheetData>
    <row r="2" spans="1:7">
      <c r="A2" s="297" t="s">
        <v>342</v>
      </c>
      <c r="B2" s="297"/>
      <c r="C2" s="297"/>
      <c r="D2" s="297"/>
      <c r="E2" s="573"/>
      <c r="F2" s="297"/>
      <c r="G2" s="297"/>
    </row>
    <row r="3" spans="1:7">
      <c r="A3" s="297" t="s">
        <v>358</v>
      </c>
      <c r="B3" s="297"/>
      <c r="C3" s="297"/>
      <c r="D3" s="297"/>
      <c r="E3" s="573"/>
      <c r="F3" s="297"/>
      <c r="G3" s="297"/>
    </row>
    <row r="4" spans="1:7">
      <c r="A4" s="545" t="s">
        <v>359</v>
      </c>
      <c r="B4" s="297"/>
      <c r="C4" s="297"/>
      <c r="D4" s="297"/>
      <c r="E4" s="573"/>
      <c r="F4" s="297"/>
      <c r="G4" s="297"/>
    </row>
    <row r="6" spans="1:7">
      <c r="A6" s="309" t="s">
        <v>343</v>
      </c>
      <c r="B6" s="309" t="s">
        <v>344</v>
      </c>
      <c r="C6" s="309" t="s">
        <v>345</v>
      </c>
      <c r="D6" s="309" t="s">
        <v>346</v>
      </c>
      <c r="E6" s="574" t="s">
        <v>347</v>
      </c>
      <c r="F6" s="309" t="s">
        <v>348</v>
      </c>
      <c r="G6" s="309" t="s">
        <v>349</v>
      </c>
    </row>
    <row r="7" spans="1:7">
      <c r="A7" s="311">
        <v>1</v>
      </c>
      <c r="B7" s="312" t="s">
        <v>364</v>
      </c>
      <c r="C7" s="313">
        <f>'Abstract(RA 1)'!F45</f>
        <v>1700472.8</v>
      </c>
      <c r="D7" s="311">
        <v>0</v>
      </c>
      <c r="E7" s="575">
        <f>'Abstract(RA 1)'!H45</f>
        <v>1090165.24</v>
      </c>
      <c r="F7" s="313">
        <f>E7+D7</f>
        <v>1090165.24</v>
      </c>
      <c r="G7" s="314">
        <f>C7-F7</f>
        <v>610307.56000000006</v>
      </c>
    </row>
    <row r="8" spans="1:7">
      <c r="A8" s="311">
        <v>2</v>
      </c>
      <c r="B8" s="312" t="s">
        <v>357</v>
      </c>
      <c r="C8" s="313">
        <f>'Abstract(RA 1)'!F337</f>
        <v>1245189.95</v>
      </c>
      <c r="D8" s="311">
        <v>0</v>
      </c>
      <c r="E8" s="575">
        <f>'Abstract(RA 1)'!H337</f>
        <v>612900</v>
      </c>
      <c r="F8" s="313">
        <f>E8+D8</f>
        <v>612900</v>
      </c>
      <c r="G8" s="314">
        <f>C8-F8</f>
        <v>632289.94999999995</v>
      </c>
    </row>
    <row r="9" spans="1:7">
      <c r="A9" s="311">
        <v>3</v>
      </c>
      <c r="B9" s="312" t="s">
        <v>354</v>
      </c>
      <c r="C9" s="313">
        <f>'Abstract(RA 1)'!F118</f>
        <v>190440</v>
      </c>
      <c r="D9" s="311">
        <v>0</v>
      </c>
      <c r="E9" s="575">
        <f>'Abstract(RA 1)'!H118</f>
        <v>95500</v>
      </c>
      <c r="F9" s="313">
        <f t="shared" ref="F9:F15" si="0">E9+D9</f>
        <v>95500</v>
      </c>
      <c r="G9" s="314">
        <f t="shared" ref="G9" si="1">C9-F9</f>
        <v>94940</v>
      </c>
    </row>
    <row r="10" spans="1:7">
      <c r="A10" s="311">
        <v>4</v>
      </c>
      <c r="B10" s="312" t="s">
        <v>302</v>
      </c>
      <c r="C10" s="313">
        <f>'Abstract(RA 1)'!F507</f>
        <v>651375</v>
      </c>
      <c r="D10" s="311">
        <v>0</v>
      </c>
      <c r="E10" s="575">
        <f>'Abstract(RA 1)'!H507</f>
        <v>37500</v>
      </c>
      <c r="F10" s="313">
        <f>E10+D10</f>
        <v>37500</v>
      </c>
      <c r="G10" s="314">
        <f>C10-F10</f>
        <v>613875</v>
      </c>
    </row>
    <row r="11" spans="1:7">
      <c r="A11" s="311">
        <v>5</v>
      </c>
      <c r="B11" s="312" t="s">
        <v>365</v>
      </c>
      <c r="C11" s="313">
        <f>'Abstract(RA 1)'!F64</f>
        <v>1904500</v>
      </c>
      <c r="D11" s="311">
        <v>0</v>
      </c>
      <c r="E11" s="575">
        <f>'Abstract(RA 1)'!H64</f>
        <v>815000</v>
      </c>
      <c r="F11" s="313">
        <f>E11+D11</f>
        <v>815000</v>
      </c>
      <c r="G11" s="314">
        <f>C11-F11</f>
        <v>1089500</v>
      </c>
    </row>
    <row r="12" spans="1:7">
      <c r="A12" s="311">
        <v>6</v>
      </c>
      <c r="B12" s="312" t="s">
        <v>366</v>
      </c>
      <c r="C12" s="313">
        <f>'Abstract(RA 1)'!F72</f>
        <v>180500</v>
      </c>
      <c r="D12" s="311">
        <v>0</v>
      </c>
      <c r="E12" s="576">
        <f>'Abstract(RA 1)'!H72</f>
        <v>0</v>
      </c>
      <c r="F12" s="313">
        <f t="shared" ref="F12:F14" si="2">E12+D12</f>
        <v>0</v>
      </c>
      <c r="G12" s="314">
        <f t="shared" ref="G12:G15" si="3">C12-F12</f>
        <v>180500</v>
      </c>
    </row>
    <row r="13" spans="1:7">
      <c r="A13" s="311">
        <v>7</v>
      </c>
      <c r="B13" s="315" t="s">
        <v>367</v>
      </c>
      <c r="C13" s="313">
        <f>'Abstract(RA 1)'!F537</f>
        <v>255100</v>
      </c>
      <c r="D13" s="311">
        <v>0</v>
      </c>
      <c r="E13" s="576">
        <f>'Abstract(RA 1)'!H537</f>
        <v>0</v>
      </c>
      <c r="F13" s="313">
        <f t="shared" si="2"/>
        <v>0</v>
      </c>
      <c r="G13" s="314">
        <f t="shared" si="3"/>
        <v>255100</v>
      </c>
    </row>
    <row r="14" spans="1:7">
      <c r="A14" s="311">
        <v>8</v>
      </c>
      <c r="B14" s="315" t="s">
        <v>368</v>
      </c>
      <c r="C14" s="313">
        <f>'Abstract(RA 1)'!F560</f>
        <v>95040</v>
      </c>
      <c r="D14" s="311">
        <v>0</v>
      </c>
      <c r="E14" s="576">
        <f>'Abstract(RA 1)'!H560</f>
        <v>0</v>
      </c>
      <c r="F14" s="313">
        <f t="shared" si="2"/>
        <v>0</v>
      </c>
      <c r="G14" s="314">
        <f t="shared" si="3"/>
        <v>95040</v>
      </c>
    </row>
    <row r="15" spans="1:7">
      <c r="A15" s="311">
        <v>9</v>
      </c>
      <c r="B15" s="312" t="s">
        <v>369</v>
      </c>
      <c r="C15" s="313">
        <f>'Abstract(RA 1)'!F350</f>
        <v>44400</v>
      </c>
      <c r="D15" s="311">
        <v>0</v>
      </c>
      <c r="E15" s="575">
        <f>'Abstract(RA 1)'!H350</f>
        <v>22200</v>
      </c>
      <c r="F15" s="313">
        <f t="shared" si="0"/>
        <v>22200</v>
      </c>
      <c r="G15" s="314">
        <f t="shared" si="3"/>
        <v>22200</v>
      </c>
    </row>
    <row r="16" spans="1:7">
      <c r="A16" s="311">
        <v>10</v>
      </c>
      <c r="B16" s="312" t="s">
        <v>370</v>
      </c>
      <c r="C16" s="313">
        <f>'Abstract(RA 1)'!F377</f>
        <v>60500</v>
      </c>
      <c r="D16" s="311">
        <v>0</v>
      </c>
      <c r="E16" s="575">
        <f>'Abstract(RA 1)'!H377</f>
        <v>30250</v>
      </c>
      <c r="F16" s="313">
        <f t="shared" ref="F16" si="4">E16+D16</f>
        <v>30250</v>
      </c>
      <c r="G16" s="314">
        <f t="shared" ref="G16" si="5">C16-F16</f>
        <v>30250</v>
      </c>
    </row>
    <row r="17" spans="1:7">
      <c r="A17" s="309"/>
      <c r="B17" s="309" t="s">
        <v>351</v>
      </c>
      <c r="C17" s="310">
        <f>SUM(C7:C16)</f>
        <v>6327517.75</v>
      </c>
      <c r="D17" s="309"/>
      <c r="E17" s="574">
        <f>SUM(E7:E16)</f>
        <v>2703515.24</v>
      </c>
      <c r="F17" s="310">
        <f>SUM(F7:F16)</f>
        <v>2703515.24</v>
      </c>
      <c r="G17" s="310">
        <f>SUM(G7:G16)</f>
        <v>3624002.51</v>
      </c>
    </row>
    <row r="18" spans="1:7">
      <c r="A18" s="309"/>
      <c r="B18" s="309" t="s">
        <v>350</v>
      </c>
      <c r="C18" s="310">
        <f>18%*C17</f>
        <v>1138953.1950000001</v>
      </c>
      <c r="D18" s="309"/>
      <c r="E18" s="574">
        <f>18%*E17</f>
        <v>486632.74320000003</v>
      </c>
      <c r="F18" s="310">
        <f>18%*F17</f>
        <v>486632.74320000003</v>
      </c>
      <c r="G18" s="310">
        <f>18%*G17</f>
        <v>652320.45179999992</v>
      </c>
    </row>
    <row r="19" spans="1:7">
      <c r="A19" s="309"/>
      <c r="B19" s="309" t="s">
        <v>352</v>
      </c>
      <c r="C19" s="310">
        <f>SUM(C17:C18)</f>
        <v>7466470.9450000003</v>
      </c>
      <c r="D19" s="309"/>
      <c r="E19" s="578">
        <f>SUM(E17:E18)</f>
        <v>3190147.9832000001</v>
      </c>
      <c r="F19" s="310">
        <f>SUM(F17:F18)</f>
        <v>3190147.9832000001</v>
      </c>
      <c r="G19" s="310">
        <f>SUM(G17:G18)</f>
        <v>4276322.9617999997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0"/>
  <sheetViews>
    <sheetView zoomScale="85" zoomScaleNormal="85" workbookViewId="0">
      <pane ySplit="8" topLeftCell="A373" activePane="bottomLeft" state="frozen"/>
      <selection pane="bottomLeft" activeCell="H382" sqref="H382"/>
    </sheetView>
  </sheetViews>
  <sheetFormatPr defaultColWidth="9.08984375" defaultRowHeight="15" customHeight="1"/>
  <cols>
    <col min="1" max="1" width="7.08984375" style="23" customWidth="1"/>
    <col min="2" max="2" width="51.6328125" style="23" customWidth="1"/>
    <col min="3" max="3" width="7.1796875" style="23" bestFit="1" customWidth="1"/>
    <col min="4" max="4" width="12.1796875" style="23" customWidth="1"/>
    <col min="5" max="5" width="14" style="572" bestFit="1" customWidth="1"/>
    <col min="6" max="6" width="18.36328125" style="23" bestFit="1" customWidth="1"/>
    <col min="7" max="7" width="13.08984375" style="30" customWidth="1"/>
    <col min="8" max="8" width="20.36328125" style="57" customWidth="1"/>
    <col min="9" max="9" width="9.08984375" style="23"/>
    <col min="10" max="10" width="14.36328125" style="23" bestFit="1" customWidth="1"/>
    <col min="11" max="11" width="14" style="23" customWidth="1"/>
    <col min="12" max="16384" width="9.08984375" style="23"/>
  </cols>
  <sheetData>
    <row r="1" spans="1:11" ht="15" customHeight="1">
      <c r="A1" s="498" t="s">
        <v>165</v>
      </c>
      <c r="B1" s="499"/>
      <c r="C1" s="499"/>
      <c r="D1" s="499"/>
      <c r="E1" s="499"/>
      <c r="F1" s="499"/>
      <c r="G1" s="499"/>
      <c r="H1" s="499"/>
      <c r="I1" s="499"/>
      <c r="J1" s="499"/>
    </row>
    <row r="2" spans="1:11" ht="15" customHeight="1">
      <c r="A2" s="27" t="s">
        <v>301</v>
      </c>
      <c r="B2" s="26"/>
      <c r="C2" s="29"/>
      <c r="D2" s="29"/>
      <c r="E2" s="546"/>
      <c r="F2" s="29"/>
      <c r="H2" s="109" t="s">
        <v>340</v>
      </c>
    </row>
    <row r="3" spans="1:11" ht="15" customHeight="1">
      <c r="A3" s="27"/>
      <c r="B3" s="26"/>
      <c r="C3" s="32"/>
      <c r="D3" s="29"/>
      <c r="E3" s="546"/>
      <c r="F3" s="29"/>
      <c r="H3" s="54"/>
    </row>
    <row r="4" spans="1:11" ht="15" customHeight="1">
      <c r="A4" s="504" t="s">
        <v>341</v>
      </c>
      <c r="B4" s="505"/>
      <c r="C4" s="505"/>
      <c r="D4" s="505"/>
      <c r="E4" s="505"/>
      <c r="F4" s="505"/>
      <c r="G4" s="505"/>
      <c r="H4" s="505"/>
      <c r="I4" s="505"/>
      <c r="J4" s="505"/>
    </row>
    <row r="5" spans="1:11" ht="15" customHeight="1">
      <c r="A5" s="33"/>
      <c r="B5" s="34"/>
      <c r="C5" s="34"/>
      <c r="D5" s="35"/>
      <c r="E5" s="547"/>
      <c r="F5" s="35"/>
      <c r="G5" s="36"/>
      <c r="H5" s="55"/>
    </row>
    <row r="6" spans="1:11" s="24" customFormat="1" ht="15" customHeight="1">
      <c r="A6" s="512" t="s">
        <v>42</v>
      </c>
      <c r="B6" s="513" t="s">
        <v>1</v>
      </c>
      <c r="C6" s="513" t="s">
        <v>2</v>
      </c>
      <c r="D6" s="517" t="s">
        <v>43</v>
      </c>
      <c r="E6" s="548" t="s">
        <v>44</v>
      </c>
      <c r="F6" s="506" t="s">
        <v>45</v>
      </c>
      <c r="G6" s="500" t="s">
        <v>147</v>
      </c>
      <c r="H6" s="501"/>
      <c r="I6" s="500" t="s">
        <v>171</v>
      </c>
      <c r="J6" s="501"/>
      <c r="K6" s="509" t="s">
        <v>38</v>
      </c>
    </row>
    <row r="7" spans="1:11" s="24" customFormat="1" ht="15" customHeight="1">
      <c r="A7" s="512"/>
      <c r="B7" s="513"/>
      <c r="C7" s="513"/>
      <c r="D7" s="517"/>
      <c r="E7" s="549"/>
      <c r="F7" s="507"/>
      <c r="G7" s="502" t="s">
        <v>163</v>
      </c>
      <c r="H7" s="503" t="s">
        <v>164</v>
      </c>
      <c r="I7" s="502" t="s">
        <v>163</v>
      </c>
      <c r="J7" s="503" t="s">
        <v>164</v>
      </c>
      <c r="K7" s="510"/>
    </row>
    <row r="8" spans="1:11" s="40" customFormat="1" ht="15" customHeight="1">
      <c r="A8" s="512"/>
      <c r="B8" s="513"/>
      <c r="C8" s="513"/>
      <c r="D8" s="517"/>
      <c r="E8" s="550"/>
      <c r="F8" s="508"/>
      <c r="G8" s="502"/>
      <c r="H8" s="503"/>
      <c r="I8" s="502"/>
      <c r="J8" s="503"/>
      <c r="K8" s="511"/>
    </row>
    <row r="9" spans="1:11" s="1" customFormat="1" ht="20" customHeight="1">
      <c r="A9" s="299"/>
      <c r="B9" s="306" t="s">
        <v>360</v>
      </c>
      <c r="C9" s="300"/>
      <c r="D9" s="301"/>
      <c r="E9" s="551"/>
      <c r="F9" s="302"/>
      <c r="G9" s="301"/>
      <c r="H9" s="301"/>
      <c r="I9" s="303"/>
      <c r="J9" s="304"/>
      <c r="K9" s="40"/>
    </row>
    <row r="10" spans="1:11" s="122" customFormat="1" ht="12.5">
      <c r="A10" s="121">
        <v>1</v>
      </c>
      <c r="B10" s="193" t="s">
        <v>166</v>
      </c>
      <c r="C10" s="133"/>
      <c r="D10" s="133"/>
      <c r="E10" s="552"/>
      <c r="F10" s="133"/>
      <c r="G10" s="133"/>
      <c r="H10" s="144"/>
      <c r="I10" s="133"/>
      <c r="J10" s="144"/>
      <c r="K10" s="40"/>
    </row>
    <row r="11" spans="1:11" s="40" customFormat="1" ht="98">
      <c r="A11" s="126">
        <f>A10+0.01</f>
        <v>1.01</v>
      </c>
      <c r="B11" s="127" t="s">
        <v>167</v>
      </c>
      <c r="C11" s="123" t="s">
        <v>30</v>
      </c>
      <c r="D11" s="125">
        <v>44.17</v>
      </c>
      <c r="E11" s="553">
        <v>1700</v>
      </c>
      <c r="F11" s="125">
        <f>E11*D11</f>
        <v>75089</v>
      </c>
      <c r="G11" s="119">
        <f>Measurements!J14</f>
        <v>44.171199999999999</v>
      </c>
      <c r="H11" s="120">
        <f>G11*E11</f>
        <v>75091.039999999994</v>
      </c>
      <c r="I11" s="134">
        <f>G11-D11</f>
        <v>1.1999999999972033E-3</v>
      </c>
      <c r="J11" s="135">
        <f>I11*E11</f>
        <v>2.0399999999952456</v>
      </c>
    </row>
    <row r="12" spans="1:11" s="40" customFormat="1" ht="122">
      <c r="A12" s="126">
        <f t="shared" ref="A12:A14" si="0">A11+0.01</f>
        <v>1.02</v>
      </c>
      <c r="B12" s="127" t="s">
        <v>168</v>
      </c>
      <c r="C12" s="123" t="s">
        <v>30</v>
      </c>
      <c r="D12" s="125">
        <v>26.91</v>
      </c>
      <c r="E12" s="553">
        <v>2000</v>
      </c>
      <c r="F12" s="125">
        <f t="shared" ref="F12:F13" si="1">E12*D12</f>
        <v>53820</v>
      </c>
      <c r="G12" s="119">
        <f>Measurements!J15</f>
        <v>26.909700000000001</v>
      </c>
      <c r="H12" s="120">
        <f>G12*E12</f>
        <v>53819.4</v>
      </c>
      <c r="I12" s="134">
        <f>G12-D12</f>
        <v>-2.9999999999930083E-4</v>
      </c>
      <c r="J12" s="135">
        <f>I12*E12</f>
        <v>-0.59999999999860165</v>
      </c>
    </row>
    <row r="13" spans="1:11" s="40" customFormat="1" ht="122">
      <c r="A13" s="126">
        <f t="shared" si="0"/>
        <v>1.03</v>
      </c>
      <c r="B13" s="127" t="s">
        <v>169</v>
      </c>
      <c r="C13" s="123" t="s">
        <v>30</v>
      </c>
      <c r="D13" s="125">
        <v>47.71</v>
      </c>
      <c r="E13" s="553">
        <v>1800</v>
      </c>
      <c r="F13" s="125">
        <f t="shared" si="1"/>
        <v>85878</v>
      </c>
      <c r="G13" s="119">
        <f>Measurements!J16</f>
        <v>47.730000000000004</v>
      </c>
      <c r="H13" s="120">
        <f>G13*E13</f>
        <v>85914</v>
      </c>
      <c r="I13" s="134">
        <f>G13-D13</f>
        <v>2.0000000000003126E-2</v>
      </c>
      <c r="J13" s="135">
        <f>I13*E13</f>
        <v>36.000000000005627</v>
      </c>
    </row>
    <row r="14" spans="1:11" s="40" customFormat="1" ht="122">
      <c r="A14" s="126">
        <f t="shared" si="0"/>
        <v>1.04</v>
      </c>
      <c r="B14" s="127" t="s">
        <v>170</v>
      </c>
      <c r="C14" s="123" t="s">
        <v>30</v>
      </c>
      <c r="D14" s="125">
        <f>12.87*3.7+(47.62*0.05)</f>
        <v>50</v>
      </c>
      <c r="E14" s="553">
        <v>1800</v>
      </c>
      <c r="F14" s="125">
        <f>E14*D14</f>
        <v>90000</v>
      </c>
      <c r="G14" s="119">
        <f>Measurements!J17</f>
        <v>68.45</v>
      </c>
      <c r="H14" s="120">
        <f>G14*E14</f>
        <v>123210</v>
      </c>
      <c r="I14" s="134">
        <f>G14-D14</f>
        <v>18.450000000000003</v>
      </c>
      <c r="J14" s="135">
        <f>I14*E14</f>
        <v>33210.000000000007</v>
      </c>
    </row>
    <row r="15" spans="1:11" s="122" customFormat="1" ht="12.5">
      <c r="A15" s="121">
        <v>2</v>
      </c>
      <c r="B15" s="133" t="s">
        <v>172</v>
      </c>
      <c r="C15" s="133"/>
      <c r="D15" s="133"/>
      <c r="E15" s="552"/>
      <c r="F15" s="133"/>
      <c r="G15" s="133"/>
      <c r="H15" s="133"/>
      <c r="I15" s="133"/>
      <c r="J15" s="133"/>
      <c r="K15" s="40"/>
    </row>
    <row r="16" spans="1:11" s="40" customFormat="1" ht="87.5">
      <c r="A16" s="126">
        <v>2.0099999999999998</v>
      </c>
      <c r="B16" s="136" t="s">
        <v>174</v>
      </c>
      <c r="C16" s="123" t="s">
        <v>30</v>
      </c>
      <c r="D16" s="124">
        <v>32.4</v>
      </c>
      <c r="E16" s="553">
        <v>5800</v>
      </c>
      <c r="F16" s="125">
        <f>E16*D16</f>
        <v>187920</v>
      </c>
      <c r="G16" s="141">
        <f>Measurements!J19</f>
        <v>32.4</v>
      </c>
      <c r="H16" s="120">
        <f>G16*E16</f>
        <v>187920</v>
      </c>
      <c r="I16" s="134">
        <f>G16-D16</f>
        <v>0</v>
      </c>
      <c r="J16" s="135">
        <f t="shared" ref="J16:J22" si="2">I16*E16</f>
        <v>0</v>
      </c>
    </row>
    <row r="17" spans="1:11" s="40" customFormat="1" ht="60.5">
      <c r="A17" s="126">
        <f t="shared" ref="A17:A22" si="3">A16+0.01</f>
        <v>2.0199999999999996</v>
      </c>
      <c r="B17" s="137" t="s">
        <v>175</v>
      </c>
      <c r="C17" s="143"/>
      <c r="D17" s="124"/>
      <c r="E17" s="553"/>
      <c r="F17" s="125"/>
      <c r="G17" s="141"/>
      <c r="H17" s="120"/>
      <c r="I17" s="134"/>
      <c r="J17" s="135">
        <f t="shared" si="2"/>
        <v>0</v>
      </c>
    </row>
    <row r="18" spans="1:11" s="40" customFormat="1" ht="50">
      <c r="A18" s="126" t="s">
        <v>173</v>
      </c>
      <c r="B18" s="138" t="s">
        <v>176</v>
      </c>
      <c r="C18" s="123" t="s">
        <v>30</v>
      </c>
      <c r="D18" s="124">
        <v>44.14</v>
      </c>
      <c r="E18" s="553">
        <v>1200</v>
      </c>
      <c r="F18" s="125">
        <f t="shared" ref="F18:F22" si="4">E18*D18</f>
        <v>52968</v>
      </c>
      <c r="G18" s="141">
        <f>Measurements!J21</f>
        <v>44.14</v>
      </c>
      <c r="H18" s="120">
        <f t="shared" ref="H18:H22" si="5">G18*E18</f>
        <v>52968</v>
      </c>
      <c r="I18" s="134">
        <f t="shared" ref="I18:I22" si="6">G18-D18</f>
        <v>0</v>
      </c>
      <c r="J18" s="135">
        <f t="shared" si="2"/>
        <v>0</v>
      </c>
    </row>
    <row r="19" spans="1:11" s="40" customFormat="1" ht="25">
      <c r="A19" s="126">
        <v>2.0299999999999998</v>
      </c>
      <c r="B19" s="139" t="s">
        <v>177</v>
      </c>
      <c r="C19" s="123" t="s">
        <v>30</v>
      </c>
      <c r="D19" s="124">
        <v>83.28</v>
      </c>
      <c r="E19" s="553">
        <v>1585</v>
      </c>
      <c r="F19" s="125">
        <f t="shared" si="4"/>
        <v>131998.79999999999</v>
      </c>
      <c r="G19" s="141">
        <f>Measurements!J22</f>
        <v>83.28</v>
      </c>
      <c r="H19" s="120">
        <f t="shared" si="5"/>
        <v>131998.79999999999</v>
      </c>
      <c r="I19" s="134">
        <f t="shared" si="6"/>
        <v>0</v>
      </c>
      <c r="J19" s="135">
        <f t="shared" si="2"/>
        <v>0</v>
      </c>
    </row>
    <row r="20" spans="1:11" s="40" customFormat="1" ht="49">
      <c r="A20" s="126">
        <f t="shared" si="3"/>
        <v>2.0399999999999996</v>
      </c>
      <c r="B20" s="136" t="s">
        <v>178</v>
      </c>
      <c r="C20" s="123" t="s">
        <v>30</v>
      </c>
      <c r="D20" s="124">
        <f>13.4+(13.4*0.05)</f>
        <v>14.07</v>
      </c>
      <c r="E20" s="553">
        <v>2500</v>
      </c>
      <c r="F20" s="125">
        <f t="shared" si="4"/>
        <v>35175</v>
      </c>
      <c r="G20" s="141">
        <f>Measurements!J23</f>
        <v>14.040000000000001</v>
      </c>
      <c r="H20" s="120">
        <f>G20*E20</f>
        <v>35100</v>
      </c>
      <c r="I20" s="134">
        <f t="shared" si="6"/>
        <v>-2.9999999999999361E-2</v>
      </c>
      <c r="J20" s="135">
        <f t="shared" si="2"/>
        <v>-74.999999999998408</v>
      </c>
    </row>
    <row r="21" spans="1:11" s="40" customFormat="1" ht="50">
      <c r="A21" s="126">
        <f t="shared" si="3"/>
        <v>2.0499999999999994</v>
      </c>
      <c r="B21" s="140" t="s">
        <v>179</v>
      </c>
      <c r="C21" s="143" t="s">
        <v>30</v>
      </c>
      <c r="D21" s="145">
        <f>45+(45*0.05)</f>
        <v>47.25</v>
      </c>
      <c r="E21" s="554">
        <v>2800</v>
      </c>
      <c r="F21" s="125">
        <f t="shared" si="4"/>
        <v>132300</v>
      </c>
      <c r="G21" s="141">
        <f>Measurements!J24</f>
        <v>47.25</v>
      </c>
      <c r="H21" s="120">
        <f t="shared" si="5"/>
        <v>132300</v>
      </c>
      <c r="I21" s="134">
        <f t="shared" si="6"/>
        <v>0</v>
      </c>
      <c r="J21" s="135">
        <f t="shared" si="2"/>
        <v>0</v>
      </c>
    </row>
    <row r="22" spans="1:11" s="40" customFormat="1" ht="50">
      <c r="A22" s="126">
        <f t="shared" si="3"/>
        <v>2.0599999999999992</v>
      </c>
      <c r="B22" s="140" t="s">
        <v>180</v>
      </c>
      <c r="C22" s="143" t="s">
        <v>30</v>
      </c>
      <c r="D22" s="145">
        <v>23.63</v>
      </c>
      <c r="E22" s="554">
        <v>2700</v>
      </c>
      <c r="F22" s="125">
        <f t="shared" si="4"/>
        <v>63801</v>
      </c>
      <c r="G22" s="141">
        <f>Measurements!J25</f>
        <v>23.63</v>
      </c>
      <c r="H22" s="120">
        <f t="shared" si="5"/>
        <v>63801</v>
      </c>
      <c r="I22" s="134">
        <f t="shared" si="6"/>
        <v>0</v>
      </c>
      <c r="J22" s="135">
        <f t="shared" si="2"/>
        <v>0</v>
      </c>
    </row>
    <row r="23" spans="1:11" s="40" customFormat="1" ht="12.5">
      <c r="A23" s="121">
        <v>3</v>
      </c>
      <c r="B23" s="193" t="s">
        <v>212</v>
      </c>
      <c r="C23" s="133"/>
      <c r="D23" s="133"/>
      <c r="E23" s="552"/>
      <c r="F23" s="133"/>
      <c r="G23" s="133"/>
      <c r="H23" s="133"/>
      <c r="I23" s="133"/>
      <c r="J23" s="144"/>
    </row>
    <row r="24" spans="1:11" s="40" customFormat="1" ht="36.5">
      <c r="A24" s="126">
        <f>A23+0.01</f>
        <v>3.01</v>
      </c>
      <c r="B24" s="198" t="s">
        <v>213</v>
      </c>
      <c r="C24" s="123" t="s">
        <v>214</v>
      </c>
      <c r="D24" s="145">
        <v>21.67</v>
      </c>
      <c r="E24" s="554">
        <v>4300</v>
      </c>
      <c r="F24" s="125">
        <f>E24*D24</f>
        <v>93181.000000000015</v>
      </c>
      <c r="G24" s="141">
        <f>Measurements!J27</f>
        <v>10.835000000000001</v>
      </c>
      <c r="H24" s="120">
        <f t="shared" ref="H24" si="7">G24*E24</f>
        <v>46590.500000000007</v>
      </c>
      <c r="I24" s="134">
        <f t="shared" ref="I24" si="8">G24-D24</f>
        <v>-10.835000000000001</v>
      </c>
      <c r="J24" s="135">
        <f t="shared" ref="J24" si="9">I24*E24</f>
        <v>-46590.500000000007</v>
      </c>
      <c r="K24" s="276" t="s">
        <v>314</v>
      </c>
    </row>
    <row r="25" spans="1:11" s="40" customFormat="1" ht="13.25" customHeight="1">
      <c r="A25" s="121">
        <v>4</v>
      </c>
      <c r="B25" s="193" t="s">
        <v>336</v>
      </c>
      <c r="C25" s="133"/>
      <c r="D25" s="133"/>
      <c r="E25" s="552"/>
      <c r="F25" s="133"/>
      <c r="G25" s="133"/>
      <c r="H25" s="133"/>
      <c r="I25" s="133"/>
      <c r="J25" s="144"/>
    </row>
    <row r="26" spans="1:11" s="40" customFormat="1" ht="13">
      <c r="A26" s="291" t="s">
        <v>375</v>
      </c>
      <c r="B26" s="317" t="s">
        <v>376</v>
      </c>
      <c r="C26" s="143"/>
      <c r="D26" s="316"/>
      <c r="E26" s="555"/>
      <c r="F26" s="316"/>
      <c r="G26" s="141"/>
      <c r="H26" s="141"/>
      <c r="I26" s="141"/>
      <c r="J26" s="141"/>
    </row>
    <row r="27" spans="1:11" s="40" customFormat="1" ht="50">
      <c r="A27" s="293">
        <v>4.01</v>
      </c>
      <c r="B27" s="318" t="s">
        <v>377</v>
      </c>
      <c r="C27" s="143" t="s">
        <v>30</v>
      </c>
      <c r="D27" s="145">
        <f>((5.76+15.46)*3)-(0.7*2.1*2)-(0.9*2.1)+(58*0.05)</f>
        <v>61.73</v>
      </c>
      <c r="E27" s="554">
        <v>1600</v>
      </c>
      <c r="F27" s="125">
        <f t="shared" ref="F27:F28" si="10">E27*D27</f>
        <v>98768</v>
      </c>
      <c r="G27" s="141">
        <f>Measurements!J30</f>
        <v>0</v>
      </c>
      <c r="H27" s="120">
        <f t="shared" ref="H27:H28" si="11">G27*E27</f>
        <v>0</v>
      </c>
      <c r="I27" s="134">
        <f t="shared" ref="I27" si="12">G27-D27</f>
        <v>-61.73</v>
      </c>
      <c r="J27" s="135">
        <f t="shared" ref="J27" si="13">I27*E27</f>
        <v>-98768</v>
      </c>
    </row>
    <row r="28" spans="1:11" s="40" customFormat="1" ht="25">
      <c r="A28" s="293">
        <v>4.0199999999999996</v>
      </c>
      <c r="B28" s="319" t="s">
        <v>378</v>
      </c>
      <c r="C28" s="320" t="s">
        <v>214</v>
      </c>
      <c r="D28" s="321">
        <f>(4*3)+(12*0.2)</f>
        <v>14.4</v>
      </c>
      <c r="E28" s="554">
        <v>4300</v>
      </c>
      <c r="F28" s="125">
        <f t="shared" si="10"/>
        <v>61920</v>
      </c>
      <c r="G28" s="141">
        <f>Measurements!J31</f>
        <v>0</v>
      </c>
      <c r="H28" s="120">
        <f t="shared" si="11"/>
        <v>0</v>
      </c>
      <c r="I28" s="134">
        <f t="shared" ref="I28" si="14">G28-D28</f>
        <v>-14.4</v>
      </c>
      <c r="J28" s="135">
        <f t="shared" ref="J28" si="15">I28*E28</f>
        <v>-61920</v>
      </c>
    </row>
    <row r="29" spans="1:11" s="40" customFormat="1" ht="13.25" customHeight="1">
      <c r="A29" s="291" t="s">
        <v>181</v>
      </c>
      <c r="B29" s="292" t="s">
        <v>337</v>
      </c>
      <c r="C29" s="199"/>
      <c r="D29" s="124"/>
      <c r="E29" s="554"/>
      <c r="F29" s="125"/>
      <c r="G29" s="119"/>
      <c r="H29" s="120"/>
      <c r="I29" s="134"/>
      <c r="J29" s="135"/>
    </row>
    <row r="30" spans="1:11" s="40" customFormat="1" ht="13.25" customHeight="1">
      <c r="A30" s="330">
        <v>4.03</v>
      </c>
      <c r="B30" s="318" t="s">
        <v>391</v>
      </c>
      <c r="C30" s="331" t="s">
        <v>30</v>
      </c>
      <c r="D30" s="146">
        <v>117.4</v>
      </c>
      <c r="E30" s="554">
        <v>350</v>
      </c>
      <c r="F30" s="125">
        <f t="shared" ref="F30" si="16">E30*D30</f>
        <v>41090</v>
      </c>
      <c r="G30" s="119"/>
      <c r="H30" s="120"/>
      <c r="I30" s="134"/>
      <c r="J30" s="135"/>
    </row>
    <row r="31" spans="1:11" s="40" customFormat="1" ht="79.25" customHeight="1">
      <c r="A31" s="293">
        <v>4.04</v>
      </c>
      <c r="B31" s="198" t="s">
        <v>338</v>
      </c>
      <c r="C31" s="143" t="s">
        <v>214</v>
      </c>
      <c r="D31" s="145">
        <v>168.71</v>
      </c>
      <c r="E31" s="554">
        <v>500</v>
      </c>
      <c r="F31" s="125">
        <f>E31*D31</f>
        <v>84355</v>
      </c>
      <c r="G31" s="119">
        <f>Measurements!J34</f>
        <v>84.356999999999985</v>
      </c>
      <c r="H31" s="120">
        <f>G31*E31</f>
        <v>42178.499999999993</v>
      </c>
      <c r="I31" s="134">
        <f t="shared" ref="I31" si="17">G31-D31</f>
        <v>-84.353000000000023</v>
      </c>
      <c r="J31" s="135">
        <f t="shared" ref="J31" si="18">I31*E31</f>
        <v>-42176.500000000015</v>
      </c>
      <c r="K31" s="276" t="s">
        <v>314</v>
      </c>
    </row>
    <row r="32" spans="1:11" s="40" customFormat="1" ht="12.5">
      <c r="A32" s="121">
        <v>5</v>
      </c>
      <c r="B32" s="193" t="s">
        <v>379</v>
      </c>
      <c r="C32" s="133"/>
      <c r="D32" s="133"/>
      <c r="E32" s="552"/>
      <c r="F32" s="133"/>
      <c r="G32" s="133"/>
      <c r="H32" s="133"/>
      <c r="I32" s="133"/>
      <c r="J32" s="144"/>
    </row>
    <row r="33" spans="1:11" s="40" customFormat="1" ht="50">
      <c r="A33" s="293">
        <f>A32+0.01</f>
        <v>5.01</v>
      </c>
      <c r="B33" s="318" t="s">
        <v>380</v>
      </c>
      <c r="C33" s="143"/>
      <c r="D33" s="145"/>
      <c r="E33" s="554"/>
      <c r="F33" s="125"/>
      <c r="G33" s="119"/>
      <c r="H33" s="120"/>
      <c r="I33" s="134"/>
      <c r="J33" s="135"/>
    </row>
    <row r="34" spans="1:11" s="40" customFormat="1" ht="13">
      <c r="A34" s="293" t="s">
        <v>381</v>
      </c>
      <c r="B34" s="318" t="s">
        <v>382</v>
      </c>
      <c r="C34" s="143" t="s">
        <v>4</v>
      </c>
      <c r="D34" s="322">
        <v>1</v>
      </c>
      <c r="E34" s="554">
        <v>20000</v>
      </c>
      <c r="F34" s="125">
        <f t="shared" ref="F34" si="19">E34*D34</f>
        <v>20000</v>
      </c>
      <c r="G34" s="119">
        <f>Measurements!J37</f>
        <v>0</v>
      </c>
      <c r="H34" s="120">
        <f>G34*E34</f>
        <v>0</v>
      </c>
      <c r="I34" s="134">
        <f t="shared" ref="I34" si="20">G34-D34</f>
        <v>-1</v>
      </c>
      <c r="J34" s="135">
        <f t="shared" ref="J34" si="21">I34*E34</f>
        <v>-20000</v>
      </c>
    </row>
    <row r="35" spans="1:11" s="40" customFormat="1" ht="12.5">
      <c r="A35" s="121">
        <v>6</v>
      </c>
      <c r="B35" s="193" t="s">
        <v>200</v>
      </c>
      <c r="C35" s="133"/>
      <c r="D35" s="133"/>
      <c r="E35" s="552"/>
      <c r="F35" s="133"/>
      <c r="G35" s="133"/>
      <c r="H35" s="133"/>
      <c r="I35" s="133"/>
      <c r="J35" s="144"/>
    </row>
    <row r="36" spans="1:11" s="40" customFormat="1" ht="50">
      <c r="A36" s="126">
        <f>A35+0.01</f>
        <v>6.01</v>
      </c>
      <c r="B36" s="171" t="s">
        <v>383</v>
      </c>
      <c r="C36" s="200" t="s">
        <v>30</v>
      </c>
      <c r="D36" s="124">
        <v>13.94</v>
      </c>
      <c r="E36" s="554">
        <v>2600</v>
      </c>
      <c r="F36" s="125">
        <f t="shared" ref="F36:F37" si="22">E36*D36</f>
        <v>36244</v>
      </c>
      <c r="G36" s="141">
        <f>Measurements!J39</f>
        <v>0</v>
      </c>
      <c r="H36" s="142">
        <f t="shared" ref="H36" si="23">G36*E36</f>
        <v>0</v>
      </c>
      <c r="I36" s="134">
        <f t="shared" ref="I36" si="24">G36-D36</f>
        <v>-13.94</v>
      </c>
      <c r="J36" s="135">
        <f t="shared" ref="J36" si="25">I36*E36</f>
        <v>-36244</v>
      </c>
    </row>
    <row r="37" spans="1:11" s="40" customFormat="1" ht="73">
      <c r="A37" s="126">
        <f>A36+0.01</f>
        <v>6.02</v>
      </c>
      <c r="B37" s="171" t="s">
        <v>384</v>
      </c>
      <c r="C37" s="200" t="s">
        <v>30</v>
      </c>
      <c r="D37" s="124">
        <f>34.4+(34.4*0.05)</f>
        <v>36.119999999999997</v>
      </c>
      <c r="E37" s="554">
        <v>4100</v>
      </c>
      <c r="F37" s="125">
        <f t="shared" si="22"/>
        <v>148092</v>
      </c>
      <c r="G37" s="141">
        <f>Measurements!J40</f>
        <v>0</v>
      </c>
      <c r="H37" s="142">
        <f t="shared" ref="H37" si="26">G37*E37</f>
        <v>0</v>
      </c>
      <c r="I37" s="134">
        <f t="shared" ref="I37" si="27">G37-D37</f>
        <v>-36.119999999999997</v>
      </c>
      <c r="J37" s="135">
        <f t="shared" ref="J37" si="28">I37*E37</f>
        <v>-148092</v>
      </c>
    </row>
    <row r="38" spans="1:11" s="40" customFormat="1" ht="122">
      <c r="A38" s="197">
        <f>6.03</f>
        <v>6.03</v>
      </c>
      <c r="B38" s="183" t="s">
        <v>201</v>
      </c>
      <c r="C38" s="189" t="s">
        <v>30</v>
      </c>
      <c r="D38" s="173">
        <v>67.86</v>
      </c>
      <c r="E38" s="556">
        <v>1800</v>
      </c>
      <c r="F38" s="128">
        <f>E38*D38</f>
        <v>122148</v>
      </c>
      <c r="G38" s="141">
        <f>Measurements!J41</f>
        <v>32.93</v>
      </c>
      <c r="H38" s="142">
        <f t="shared" ref="H38" si="29">G38*E38</f>
        <v>59274</v>
      </c>
      <c r="I38" s="134">
        <f t="shared" ref="I38" si="30">G38-D38</f>
        <v>-34.93</v>
      </c>
      <c r="J38" s="135">
        <f t="shared" ref="J38" si="31">I38*E38</f>
        <v>-62874</v>
      </c>
      <c r="K38" s="276" t="s">
        <v>314</v>
      </c>
    </row>
    <row r="39" spans="1:11" s="40" customFormat="1" ht="107.5">
      <c r="A39" s="126">
        <f t="shared" ref="A39" si="32">A38+0.01</f>
        <v>6.04</v>
      </c>
      <c r="B39" s="171" t="s">
        <v>385</v>
      </c>
      <c r="C39" s="200" t="s">
        <v>30</v>
      </c>
      <c r="D39" s="124">
        <v>67.45</v>
      </c>
      <c r="E39" s="554">
        <v>500</v>
      </c>
      <c r="F39" s="125">
        <f t="shared" ref="F39" si="33">E39*D39</f>
        <v>33725</v>
      </c>
      <c r="G39" s="141">
        <f>Measurements!J42</f>
        <v>0</v>
      </c>
      <c r="H39" s="142">
        <f t="shared" ref="H39" si="34">G39*E39</f>
        <v>0</v>
      </c>
      <c r="I39" s="134">
        <f t="shared" ref="I39" si="35">G39-D39</f>
        <v>-67.45</v>
      </c>
      <c r="J39" s="135">
        <f t="shared" ref="J39" si="36">I39*E39</f>
        <v>-33725</v>
      </c>
    </row>
    <row r="40" spans="1:11" s="40" customFormat="1" ht="12.5">
      <c r="A40" s="324">
        <v>7</v>
      </c>
      <c r="B40" s="325" t="s">
        <v>386</v>
      </c>
      <c r="C40" s="133"/>
      <c r="D40" s="133"/>
      <c r="E40" s="552"/>
      <c r="F40" s="133"/>
      <c r="G40" s="133"/>
      <c r="H40" s="133"/>
      <c r="I40" s="133"/>
      <c r="J40" s="144"/>
    </row>
    <row r="41" spans="1:11" s="40" customFormat="1" ht="123">
      <c r="A41" s="126">
        <f>A40+0.01</f>
        <v>7.01</v>
      </c>
      <c r="B41" s="171" t="s">
        <v>387</v>
      </c>
      <c r="C41" s="200" t="s">
        <v>4</v>
      </c>
      <c r="D41" s="329">
        <v>1</v>
      </c>
      <c r="E41" s="554">
        <v>32000</v>
      </c>
      <c r="F41" s="125">
        <f t="shared" ref="F41:F44" si="37">E41*D41</f>
        <v>32000</v>
      </c>
      <c r="G41" s="141">
        <f>Measurements!J44</f>
        <v>0</v>
      </c>
      <c r="H41" s="142">
        <f t="shared" ref="H41" si="38">G41*E41</f>
        <v>0</v>
      </c>
      <c r="I41" s="134">
        <f t="shared" ref="I41" si="39">G41-D41</f>
        <v>-1</v>
      </c>
      <c r="J41" s="135">
        <f t="shared" ref="J41" si="40">I41*E41</f>
        <v>-32000</v>
      </c>
    </row>
    <row r="42" spans="1:11" s="40" customFormat="1" ht="14">
      <c r="A42" s="326">
        <v>8</v>
      </c>
      <c r="B42" s="327" t="s">
        <v>388</v>
      </c>
      <c r="C42" s="133"/>
      <c r="D42" s="133"/>
      <c r="E42" s="552"/>
      <c r="F42" s="133"/>
      <c r="G42" s="133"/>
      <c r="H42" s="133"/>
      <c r="I42" s="133"/>
      <c r="J42" s="144"/>
    </row>
    <row r="43" spans="1:11" s="40" customFormat="1" ht="13">
      <c r="A43" s="126">
        <f>A42+0.01</f>
        <v>8.01</v>
      </c>
      <c r="B43" s="319" t="s">
        <v>389</v>
      </c>
      <c r="C43" s="320" t="s">
        <v>294</v>
      </c>
      <c r="D43" s="321">
        <v>1</v>
      </c>
      <c r="E43" s="554">
        <v>10000</v>
      </c>
      <c r="F43" s="125">
        <f t="shared" si="37"/>
        <v>10000</v>
      </c>
      <c r="G43" s="141">
        <f>Measurements!J46</f>
        <v>0</v>
      </c>
      <c r="H43" s="142">
        <f t="shared" ref="H43" si="41">G43*E43</f>
        <v>0</v>
      </c>
      <c r="I43" s="134">
        <f t="shared" ref="I43" si="42">G43-D43</f>
        <v>-1</v>
      </c>
      <c r="J43" s="135">
        <f t="shared" ref="J43" si="43">I43*E43</f>
        <v>-10000</v>
      </c>
    </row>
    <row r="44" spans="1:11" s="40" customFormat="1" ht="25">
      <c r="A44" s="126">
        <v>8.02</v>
      </c>
      <c r="B44" s="328" t="s">
        <v>390</v>
      </c>
      <c r="C44" s="320" t="s">
        <v>294</v>
      </c>
      <c r="D44" s="321">
        <v>1</v>
      </c>
      <c r="E44" s="554">
        <v>10000</v>
      </c>
      <c r="F44" s="125">
        <f t="shared" si="37"/>
        <v>10000</v>
      </c>
      <c r="G44" s="141">
        <f>Measurements!J47</f>
        <v>0</v>
      </c>
      <c r="H44" s="142">
        <f t="shared" ref="H44" si="44">G44*E44</f>
        <v>0</v>
      </c>
      <c r="I44" s="134">
        <f t="shared" ref="I44" si="45">G44-D44</f>
        <v>-1</v>
      </c>
      <c r="J44" s="135">
        <f t="shared" ref="J44" si="46">I44*E44</f>
        <v>-10000</v>
      </c>
    </row>
    <row r="45" spans="1:11" s="40" customFormat="1" ht="17.399999999999999" customHeight="1">
      <c r="A45" s="514" t="s">
        <v>362</v>
      </c>
      <c r="B45" s="515"/>
      <c r="C45" s="515"/>
      <c r="D45" s="515"/>
      <c r="E45" s="516"/>
      <c r="F45" s="398">
        <f>SUM(F11:F44)</f>
        <v>1700472.8</v>
      </c>
      <c r="G45" s="396"/>
      <c r="H45" s="308">
        <f>SUM(H11:H38)</f>
        <v>1090165.24</v>
      </c>
      <c r="I45" s="307"/>
      <c r="J45" s="307"/>
    </row>
    <row r="46" spans="1:11" s="40" customFormat="1" ht="12.5">
      <c r="A46" s="466"/>
      <c r="B46" s="467"/>
      <c r="C46" s="467"/>
      <c r="D46" s="467"/>
      <c r="E46" s="467"/>
      <c r="F46" s="467"/>
      <c r="G46" s="467"/>
      <c r="H46" s="467"/>
      <c r="I46" s="467"/>
      <c r="J46" s="468"/>
    </row>
    <row r="47" spans="1:11" s="40" customFormat="1" ht="17.5">
      <c r="A47" s="148"/>
      <c r="B47" s="306" t="s">
        <v>361</v>
      </c>
      <c r="C47" s="178"/>
      <c r="D47" s="178"/>
      <c r="E47" s="557"/>
      <c r="F47" s="178"/>
      <c r="G47" s="180"/>
      <c r="H47" s="178"/>
      <c r="I47" s="178"/>
      <c r="J47" s="181"/>
    </row>
    <row r="48" spans="1:11" s="40" customFormat="1" ht="12.5">
      <c r="A48" s="176">
        <v>1</v>
      </c>
      <c r="B48" s="259" t="s">
        <v>203</v>
      </c>
      <c r="C48" s="133"/>
      <c r="D48" s="133"/>
      <c r="E48" s="552"/>
      <c r="F48" s="133"/>
      <c r="G48" s="133"/>
      <c r="H48" s="133"/>
      <c r="I48" s="133"/>
      <c r="J48" s="144"/>
    </row>
    <row r="49" spans="1:11" s="40" customFormat="1" ht="100">
      <c r="A49" s="174">
        <v>1.01</v>
      </c>
      <c r="B49" s="183" t="s">
        <v>204</v>
      </c>
      <c r="C49" s="189" t="s">
        <v>205</v>
      </c>
      <c r="D49" s="190">
        <v>24</v>
      </c>
      <c r="E49" s="556">
        <v>12500</v>
      </c>
      <c r="F49" s="128">
        <f>E49*D49</f>
        <v>300000</v>
      </c>
      <c r="G49" s="141">
        <f>Measurements!J51</f>
        <v>12</v>
      </c>
      <c r="H49" s="142">
        <f t="shared" ref="H49" si="47">G49*E49</f>
        <v>150000</v>
      </c>
      <c r="I49" s="134">
        <f t="shared" ref="I49" si="48">G49-D49</f>
        <v>-12</v>
      </c>
      <c r="J49" s="135">
        <f t="shared" ref="J49" si="49">I49*E49</f>
        <v>-150000</v>
      </c>
      <c r="K49" s="276" t="s">
        <v>314</v>
      </c>
    </row>
    <row r="50" spans="1:11" s="40" customFormat="1" ht="112.5">
      <c r="A50" s="4">
        <v>1.02</v>
      </c>
      <c r="B50" s="188" t="s">
        <v>206</v>
      </c>
      <c r="C50" s="143" t="s">
        <v>205</v>
      </c>
      <c r="D50" s="124">
        <v>1</v>
      </c>
      <c r="E50" s="554">
        <v>180000</v>
      </c>
      <c r="F50" s="125">
        <f>E50*D50</f>
        <v>180000</v>
      </c>
      <c r="G50" s="141">
        <f>Measurements!J52</f>
        <v>0.5</v>
      </c>
      <c r="H50" s="120">
        <f t="shared" ref="H50" si="50">G50*E50</f>
        <v>90000</v>
      </c>
      <c r="I50" s="134">
        <f t="shared" ref="I50" si="51">G50-D50</f>
        <v>-0.5</v>
      </c>
      <c r="J50" s="135">
        <f t="shared" ref="J50" si="52">I50*E50</f>
        <v>-90000</v>
      </c>
      <c r="K50" s="276" t="s">
        <v>314</v>
      </c>
    </row>
    <row r="51" spans="1:11" s="40" customFormat="1" ht="12.5">
      <c r="A51" s="121">
        <v>2</v>
      </c>
      <c r="B51" s="259" t="s">
        <v>207</v>
      </c>
      <c r="C51" s="133"/>
      <c r="D51" s="133"/>
      <c r="E51" s="552"/>
      <c r="F51" s="133"/>
      <c r="G51" s="133"/>
      <c r="H51" s="133"/>
      <c r="I51" s="133"/>
      <c r="J51" s="133"/>
    </row>
    <row r="52" spans="1:11" s="40" customFormat="1" ht="110.5">
      <c r="A52" s="174">
        <f t="shared" ref="A52" si="53">A51+0.01</f>
        <v>2.0099999999999998</v>
      </c>
      <c r="B52" s="171" t="s">
        <v>208</v>
      </c>
      <c r="C52" s="103"/>
      <c r="D52" s="103"/>
      <c r="E52" s="558"/>
      <c r="F52" s="103"/>
      <c r="G52" s="141"/>
      <c r="H52" s="120"/>
      <c r="I52" s="134"/>
      <c r="J52" s="135"/>
      <c r="K52" s="276" t="s">
        <v>314</v>
      </c>
    </row>
    <row r="53" spans="1:11" s="40" customFormat="1" ht="13">
      <c r="A53" s="174"/>
      <c r="B53" s="171" t="s">
        <v>209</v>
      </c>
      <c r="C53" s="143" t="s">
        <v>205</v>
      </c>
      <c r="D53" s="124">
        <v>18</v>
      </c>
      <c r="E53" s="554">
        <v>28000</v>
      </c>
      <c r="F53" s="125">
        <f>E53*D53</f>
        <v>504000</v>
      </c>
      <c r="G53" s="141">
        <f>Measurements!J55</f>
        <v>9</v>
      </c>
      <c r="H53" s="120">
        <f t="shared" ref="H53" si="54">G53*E53</f>
        <v>252000</v>
      </c>
      <c r="I53" s="134">
        <f t="shared" ref="I53" si="55">G53-D53</f>
        <v>-9</v>
      </c>
      <c r="J53" s="135">
        <f t="shared" ref="J53" si="56">I53*E53</f>
        <v>-252000</v>
      </c>
    </row>
    <row r="54" spans="1:11" s="40" customFormat="1" ht="12.5">
      <c r="A54" s="121">
        <v>3</v>
      </c>
      <c r="B54" s="193" t="s">
        <v>202</v>
      </c>
      <c r="C54" s="133"/>
      <c r="D54" s="133"/>
      <c r="E54" s="552"/>
      <c r="F54" s="133"/>
      <c r="G54" s="133"/>
      <c r="H54" s="133"/>
      <c r="I54" s="133"/>
      <c r="J54" s="144"/>
    </row>
    <row r="55" spans="1:11" s="40" customFormat="1" ht="409.5">
      <c r="A55" s="174">
        <f t="shared" ref="A55" si="57">A54+0.01</f>
        <v>3.01</v>
      </c>
      <c r="B55" s="192" t="s">
        <v>210</v>
      </c>
      <c r="C55" s="143" t="s">
        <v>3</v>
      </c>
      <c r="D55" s="124">
        <v>1</v>
      </c>
      <c r="E55" s="554">
        <v>520000</v>
      </c>
      <c r="F55" s="125">
        <f>E55*D55</f>
        <v>520000</v>
      </c>
      <c r="G55" s="141">
        <f>Measurements!J57</f>
        <v>0.5</v>
      </c>
      <c r="H55" s="120">
        <f t="shared" ref="H55:H56" si="58">G55*E55</f>
        <v>260000</v>
      </c>
      <c r="I55" s="134">
        <f t="shared" ref="I55:I56" si="59">G55-D55</f>
        <v>-0.5</v>
      </c>
      <c r="J55" s="135">
        <f t="shared" ref="J55:J56" si="60">I55*E55</f>
        <v>-260000</v>
      </c>
      <c r="K55" s="276" t="s">
        <v>314</v>
      </c>
    </row>
    <row r="56" spans="1:11" s="40" customFormat="1" ht="109.5">
      <c r="A56" s="174">
        <f>A55+0.01</f>
        <v>3.0199999999999996</v>
      </c>
      <c r="B56" s="332" t="s">
        <v>392</v>
      </c>
      <c r="C56" s="200" t="s">
        <v>4</v>
      </c>
      <c r="D56" s="329">
        <v>1</v>
      </c>
      <c r="E56" s="559">
        <v>120000</v>
      </c>
      <c r="F56" s="131">
        <f t="shared" ref="F56:F59" si="61">E56*D56</f>
        <v>120000</v>
      </c>
      <c r="G56" s="141">
        <f>Measurements!J59</f>
        <v>0</v>
      </c>
      <c r="H56" s="142">
        <f t="shared" si="58"/>
        <v>0</v>
      </c>
      <c r="I56" s="134">
        <f t="shared" si="59"/>
        <v>-1</v>
      </c>
      <c r="J56" s="135">
        <f t="shared" si="60"/>
        <v>-120000</v>
      </c>
    </row>
    <row r="57" spans="1:11" s="40" customFormat="1" ht="98">
      <c r="A57" s="174">
        <f>A56+0.01</f>
        <v>3.0299999999999994</v>
      </c>
      <c r="B57" s="332" t="s">
        <v>393</v>
      </c>
      <c r="C57" s="200" t="s">
        <v>4</v>
      </c>
      <c r="D57" s="329">
        <v>1</v>
      </c>
      <c r="E57" s="559">
        <v>68000</v>
      </c>
      <c r="F57" s="131">
        <f t="shared" si="61"/>
        <v>68000</v>
      </c>
      <c r="G57" s="141">
        <f>Measurements!J60</f>
        <v>0</v>
      </c>
      <c r="H57" s="142">
        <f t="shared" ref="H57:H59" si="62">G57*E57</f>
        <v>0</v>
      </c>
      <c r="I57" s="134">
        <f t="shared" ref="I57:I59" si="63">G57-D57</f>
        <v>-1</v>
      </c>
      <c r="J57" s="135">
        <f t="shared" ref="J57:J59" si="64">I57*E57</f>
        <v>-68000</v>
      </c>
    </row>
    <row r="58" spans="1:11" s="40" customFormat="1" ht="109.5">
      <c r="A58" s="174">
        <f>A57+0.01</f>
        <v>3.0399999999999991</v>
      </c>
      <c r="B58" s="332" t="s">
        <v>394</v>
      </c>
      <c r="C58" s="200" t="s">
        <v>4</v>
      </c>
      <c r="D58" s="329">
        <v>1</v>
      </c>
      <c r="E58" s="559">
        <v>42000</v>
      </c>
      <c r="F58" s="131">
        <f t="shared" si="61"/>
        <v>42000</v>
      </c>
      <c r="G58" s="141">
        <f>Measurements!J61</f>
        <v>0</v>
      </c>
      <c r="H58" s="142">
        <f t="shared" si="62"/>
        <v>0</v>
      </c>
      <c r="I58" s="134">
        <f t="shared" si="63"/>
        <v>-1</v>
      </c>
      <c r="J58" s="135">
        <f t="shared" si="64"/>
        <v>-42000</v>
      </c>
    </row>
    <row r="59" spans="1:11" s="40" customFormat="1" ht="84.5">
      <c r="A59" s="174">
        <f>A58+0.01</f>
        <v>3.0499999999999989</v>
      </c>
      <c r="B59" s="332" t="s">
        <v>395</v>
      </c>
      <c r="C59" s="200" t="s">
        <v>4</v>
      </c>
      <c r="D59" s="329">
        <v>1</v>
      </c>
      <c r="E59" s="559">
        <v>16500</v>
      </c>
      <c r="F59" s="131">
        <f t="shared" si="61"/>
        <v>16500</v>
      </c>
      <c r="G59" s="141">
        <f>Measurements!J62</f>
        <v>0</v>
      </c>
      <c r="H59" s="142">
        <f t="shared" si="62"/>
        <v>0</v>
      </c>
      <c r="I59" s="134">
        <f t="shared" si="63"/>
        <v>-1</v>
      </c>
      <c r="J59" s="135">
        <f t="shared" si="64"/>
        <v>-16500</v>
      </c>
    </row>
    <row r="60" spans="1:11" s="40" customFormat="1" ht="12.5">
      <c r="A60" s="121">
        <v>4</v>
      </c>
      <c r="B60" s="193" t="s">
        <v>296</v>
      </c>
      <c r="C60" s="133"/>
      <c r="D60" s="133"/>
      <c r="E60" s="552"/>
      <c r="F60" s="133"/>
      <c r="G60" s="133"/>
      <c r="H60" s="133"/>
      <c r="I60" s="133"/>
      <c r="J60" s="144"/>
    </row>
    <row r="61" spans="1:11" s="40" customFormat="1" ht="124">
      <c r="A61" s="174">
        <f>A60+0.01</f>
        <v>4.01</v>
      </c>
      <c r="B61" s="171" t="s">
        <v>211</v>
      </c>
      <c r="C61" s="143" t="s">
        <v>3</v>
      </c>
      <c r="D61" s="145">
        <v>2</v>
      </c>
      <c r="E61" s="554">
        <v>31500</v>
      </c>
      <c r="F61" s="125">
        <f>E61*D61</f>
        <v>63000</v>
      </c>
      <c r="G61" s="141">
        <f>Measurements!J63</f>
        <v>2</v>
      </c>
      <c r="H61" s="120">
        <f t="shared" ref="H61:H62" si="65">G61*E61</f>
        <v>63000</v>
      </c>
      <c r="I61" s="134">
        <f t="shared" ref="I61:I62" si="66">G61-D61</f>
        <v>0</v>
      </c>
      <c r="J61" s="135">
        <f t="shared" ref="J61:J62" si="67">I61*E61</f>
        <v>0</v>
      </c>
    </row>
    <row r="62" spans="1:11" s="40" customFormat="1" ht="75" customHeight="1">
      <c r="A62" s="174">
        <f t="shared" ref="A62:A63" si="68">A61+0.01</f>
        <v>4.0199999999999996</v>
      </c>
      <c r="B62" s="171" t="s">
        <v>396</v>
      </c>
      <c r="C62" s="200" t="s">
        <v>4</v>
      </c>
      <c r="D62" s="329">
        <v>3</v>
      </c>
      <c r="E62" s="560">
        <v>12000</v>
      </c>
      <c r="F62" s="131">
        <f t="shared" ref="F62:F63" si="69">E62*D62</f>
        <v>36000</v>
      </c>
      <c r="G62" s="141">
        <f>Measurements!J65</f>
        <v>0</v>
      </c>
      <c r="H62" s="142">
        <f t="shared" si="65"/>
        <v>0</v>
      </c>
      <c r="I62" s="134">
        <f t="shared" si="66"/>
        <v>-3</v>
      </c>
      <c r="J62" s="135">
        <f t="shared" si="67"/>
        <v>-36000</v>
      </c>
    </row>
    <row r="63" spans="1:11" s="40" customFormat="1" ht="98">
      <c r="A63" s="174">
        <f t="shared" si="68"/>
        <v>4.0299999999999994</v>
      </c>
      <c r="B63" s="333" t="s">
        <v>397</v>
      </c>
      <c r="C63" s="334" t="s">
        <v>4</v>
      </c>
      <c r="D63" s="334">
        <v>1</v>
      </c>
      <c r="E63" s="560">
        <v>55000</v>
      </c>
      <c r="F63" s="131">
        <f t="shared" si="69"/>
        <v>55000</v>
      </c>
      <c r="G63" s="141">
        <f>Measurements!J66</f>
        <v>0</v>
      </c>
      <c r="H63" s="142">
        <f t="shared" ref="H63" si="70">G63*E63</f>
        <v>0</v>
      </c>
      <c r="I63" s="134">
        <f t="shared" ref="I63" si="71">G63-D63</f>
        <v>-1</v>
      </c>
      <c r="J63" s="135">
        <f t="shared" ref="J63" si="72">I63*E63</f>
        <v>-55000</v>
      </c>
    </row>
    <row r="64" spans="1:11" s="40" customFormat="1" ht="20" customHeight="1">
      <c r="A64" s="514" t="s">
        <v>363</v>
      </c>
      <c r="B64" s="515"/>
      <c r="C64" s="515"/>
      <c r="D64" s="515"/>
      <c r="E64" s="516"/>
      <c r="F64" s="398">
        <f>SUM(F49:F63)</f>
        <v>1904500</v>
      </c>
      <c r="G64" s="397"/>
      <c r="H64" s="308">
        <f>SUM(H49:H61)</f>
        <v>815000</v>
      </c>
      <c r="I64" s="307"/>
      <c r="J64" s="307"/>
    </row>
    <row r="65" spans="1:10" s="40" customFormat="1" ht="20" customHeight="1">
      <c r="A65" s="466"/>
      <c r="B65" s="467"/>
      <c r="C65" s="467"/>
      <c r="D65" s="467"/>
      <c r="E65" s="467"/>
      <c r="F65" s="467"/>
      <c r="G65" s="467"/>
      <c r="H65" s="467"/>
      <c r="I65" s="467"/>
      <c r="J65" s="468"/>
    </row>
    <row r="66" spans="1:10" s="40" customFormat="1" ht="20" customHeight="1">
      <c r="A66" s="148"/>
      <c r="B66" s="298" t="s">
        <v>398</v>
      </c>
      <c r="C66" s="149"/>
      <c r="D66" s="150"/>
      <c r="E66" s="561"/>
      <c r="F66" s="151"/>
      <c r="G66" s="150"/>
      <c r="H66" s="150"/>
      <c r="I66" s="152"/>
      <c r="J66" s="153"/>
    </row>
    <row r="67" spans="1:10" s="40" customFormat="1" ht="112.5">
      <c r="A67" s="126">
        <f>A65+0.01</f>
        <v>0.01</v>
      </c>
      <c r="B67" s="335" t="s">
        <v>399</v>
      </c>
      <c r="C67" s="123" t="s">
        <v>4</v>
      </c>
      <c r="D67" s="337">
        <v>1</v>
      </c>
      <c r="E67" s="553">
        <v>32500</v>
      </c>
      <c r="F67" s="125">
        <f>E67*D67</f>
        <v>32500</v>
      </c>
      <c r="G67" s="141">
        <f>Measurements!J70</f>
        <v>0</v>
      </c>
      <c r="H67" s="142">
        <f t="shared" ref="H67" si="73">G67*E67</f>
        <v>0</v>
      </c>
      <c r="I67" s="134">
        <f t="shared" ref="I67" si="74">G67-D67</f>
        <v>-1</v>
      </c>
      <c r="J67" s="135">
        <f t="shared" ref="J67" si="75">I67*E67</f>
        <v>-32500</v>
      </c>
    </row>
    <row r="68" spans="1:10" s="40" customFormat="1" ht="25">
      <c r="A68" s="126"/>
      <c r="B68" s="335" t="s">
        <v>400</v>
      </c>
      <c r="C68" s="123" t="s">
        <v>4</v>
      </c>
      <c r="D68" s="337">
        <v>1</v>
      </c>
      <c r="E68" s="553">
        <v>32500</v>
      </c>
      <c r="F68" s="125">
        <f t="shared" ref="F68:F70" si="76">E68*D68</f>
        <v>32500</v>
      </c>
      <c r="G68" s="141">
        <f>Measurements!J71</f>
        <v>0</v>
      </c>
      <c r="H68" s="142">
        <f t="shared" ref="H68:H71" si="77">G68*E68</f>
        <v>0</v>
      </c>
      <c r="I68" s="134">
        <f t="shared" ref="I68:I71" si="78">G68-D68</f>
        <v>-1</v>
      </c>
      <c r="J68" s="135">
        <f t="shared" ref="J68:J71" si="79">I68*E68</f>
        <v>-32500</v>
      </c>
    </row>
    <row r="69" spans="1:10" s="40" customFormat="1" ht="100">
      <c r="A69" s="126">
        <f>A67+0.01</f>
        <v>0.02</v>
      </c>
      <c r="B69" s="335" t="s">
        <v>401</v>
      </c>
      <c r="C69" s="123" t="s">
        <v>4</v>
      </c>
      <c r="D69" s="337">
        <v>1</v>
      </c>
      <c r="E69" s="553">
        <v>18500</v>
      </c>
      <c r="F69" s="125">
        <f t="shared" si="76"/>
        <v>18500</v>
      </c>
      <c r="G69" s="141">
        <f>Measurements!J72</f>
        <v>0</v>
      </c>
      <c r="H69" s="142">
        <f t="shared" si="77"/>
        <v>0</v>
      </c>
      <c r="I69" s="134">
        <f t="shared" si="78"/>
        <v>-1</v>
      </c>
      <c r="J69" s="135">
        <f t="shared" si="79"/>
        <v>-18500</v>
      </c>
    </row>
    <row r="70" spans="1:10" s="40" customFormat="1" ht="100">
      <c r="A70" s="126">
        <f t="shared" ref="A70" si="80">A69+0.01</f>
        <v>0.03</v>
      </c>
      <c r="B70" s="336" t="s">
        <v>402</v>
      </c>
      <c r="C70" s="123" t="s">
        <v>4</v>
      </c>
      <c r="D70" s="337">
        <v>1</v>
      </c>
      <c r="E70" s="553">
        <v>11000</v>
      </c>
      <c r="F70" s="125">
        <f t="shared" si="76"/>
        <v>11000</v>
      </c>
      <c r="G70" s="141">
        <f>Measurements!J73</f>
        <v>0</v>
      </c>
      <c r="H70" s="142">
        <f t="shared" si="77"/>
        <v>0</v>
      </c>
      <c r="I70" s="134">
        <f t="shared" si="78"/>
        <v>-1</v>
      </c>
      <c r="J70" s="135">
        <f t="shared" si="79"/>
        <v>-11000</v>
      </c>
    </row>
    <row r="71" spans="1:10" s="40" customFormat="1" ht="36.5">
      <c r="A71" s="126">
        <v>1.04</v>
      </c>
      <c r="B71" s="336" t="s">
        <v>403</v>
      </c>
      <c r="C71" s="123" t="s">
        <v>4</v>
      </c>
      <c r="D71" s="337">
        <v>2</v>
      </c>
      <c r="E71" s="553">
        <v>43000</v>
      </c>
      <c r="F71" s="125">
        <f>D71*E71</f>
        <v>86000</v>
      </c>
      <c r="G71" s="141">
        <f>Measurements!J74</f>
        <v>0</v>
      </c>
      <c r="H71" s="142">
        <f t="shared" si="77"/>
        <v>0</v>
      </c>
      <c r="I71" s="134">
        <f t="shared" si="78"/>
        <v>-2</v>
      </c>
      <c r="J71" s="135">
        <f t="shared" si="79"/>
        <v>-86000</v>
      </c>
    </row>
    <row r="72" spans="1:10" s="40" customFormat="1" ht="17.399999999999999" customHeight="1">
      <c r="A72" s="514" t="s">
        <v>404</v>
      </c>
      <c r="B72" s="515"/>
      <c r="C72" s="515"/>
      <c r="D72" s="515"/>
      <c r="E72" s="516"/>
      <c r="F72" s="398">
        <f>SUM(F67:F71)</f>
        <v>180500</v>
      </c>
      <c r="G72" s="397"/>
      <c r="H72" s="308">
        <f>SUM(H67:H71)</f>
        <v>0</v>
      </c>
      <c r="I72" s="307"/>
      <c r="J72" s="307"/>
    </row>
    <row r="73" spans="1:10" s="40" customFormat="1" ht="20" customHeight="1">
      <c r="A73" s="466"/>
      <c r="B73" s="467"/>
      <c r="C73" s="467"/>
      <c r="D73" s="467"/>
      <c r="E73" s="467"/>
      <c r="F73" s="467"/>
      <c r="G73" s="467"/>
      <c r="H73" s="467"/>
      <c r="I73" s="467"/>
      <c r="J73" s="468"/>
    </row>
    <row r="74" spans="1:10" s="40" customFormat="1" ht="20" customHeight="1">
      <c r="A74" s="148"/>
      <c r="B74" s="298" t="s">
        <v>190</v>
      </c>
      <c r="C74" s="149"/>
      <c r="D74" s="150"/>
      <c r="E74" s="561"/>
      <c r="F74" s="151"/>
      <c r="G74" s="150"/>
      <c r="H74" s="150"/>
      <c r="I74" s="152"/>
      <c r="J74" s="153"/>
    </row>
    <row r="75" spans="1:10" s="40" customFormat="1" ht="20" customHeight="1">
      <c r="A75" s="121" t="s">
        <v>375</v>
      </c>
      <c r="B75" s="133" t="s">
        <v>405</v>
      </c>
      <c r="C75" s="133"/>
      <c r="D75" s="133"/>
      <c r="E75" s="552"/>
      <c r="F75" s="133"/>
      <c r="G75" s="133"/>
      <c r="H75" s="133"/>
      <c r="I75" s="133"/>
      <c r="J75" s="133"/>
    </row>
    <row r="76" spans="1:10" s="40" customFormat="1" ht="87.5">
      <c r="A76" s="156">
        <v>5</v>
      </c>
      <c r="B76" s="157" t="s">
        <v>406</v>
      </c>
      <c r="C76" s="161" t="s">
        <v>4</v>
      </c>
      <c r="D76" s="4">
        <v>4</v>
      </c>
      <c r="E76" s="562">
        <v>13500</v>
      </c>
      <c r="F76" s="338">
        <f>E76*D76</f>
        <v>54000</v>
      </c>
      <c r="G76" s="141">
        <f>Measurements!J79</f>
        <v>0</v>
      </c>
      <c r="H76" s="142">
        <f t="shared" ref="H76" si="81">G76*E76</f>
        <v>0</v>
      </c>
      <c r="I76" s="134">
        <f t="shared" ref="I76:I84" si="82">G76-D76</f>
        <v>-4</v>
      </c>
      <c r="J76" s="135">
        <f t="shared" ref="J76" si="83">I76*E76</f>
        <v>-54000</v>
      </c>
    </row>
    <row r="77" spans="1:10" s="40" customFormat="1" ht="14">
      <c r="A77" s="156"/>
      <c r="B77" s="157"/>
      <c r="C77" s="161"/>
      <c r="D77" s="4"/>
      <c r="E77" s="562"/>
      <c r="F77" s="338"/>
      <c r="G77" s="141">
        <f>Measurements!J80</f>
        <v>0</v>
      </c>
      <c r="H77" s="142">
        <f t="shared" ref="H77:H84" si="84">G77*E77</f>
        <v>0</v>
      </c>
      <c r="I77" s="134">
        <f t="shared" si="82"/>
        <v>0</v>
      </c>
      <c r="J77" s="135">
        <f t="shared" ref="J77:J84" si="85">I77*E77</f>
        <v>0</v>
      </c>
    </row>
    <row r="78" spans="1:10" s="40" customFormat="1" ht="37.5">
      <c r="A78" s="156">
        <v>6</v>
      </c>
      <c r="B78" s="157" t="s">
        <v>407</v>
      </c>
      <c r="C78" s="161" t="s">
        <v>4</v>
      </c>
      <c r="D78" s="4">
        <v>17</v>
      </c>
      <c r="E78" s="562">
        <v>520</v>
      </c>
      <c r="F78" s="338">
        <f t="shared" ref="F78:F84" si="86">E78*D78</f>
        <v>8840</v>
      </c>
      <c r="G78" s="141">
        <f>Measurements!J81</f>
        <v>0</v>
      </c>
      <c r="H78" s="142">
        <f t="shared" si="84"/>
        <v>0</v>
      </c>
      <c r="I78" s="134">
        <f t="shared" si="82"/>
        <v>-17</v>
      </c>
      <c r="J78" s="135">
        <f t="shared" si="85"/>
        <v>-8840</v>
      </c>
    </row>
    <row r="79" spans="1:10" s="40" customFormat="1" ht="14">
      <c r="A79" s="156"/>
      <c r="B79" s="157"/>
      <c r="C79" s="161"/>
      <c r="D79" s="4"/>
      <c r="E79" s="562"/>
      <c r="F79" s="338"/>
      <c r="G79" s="141">
        <f>Measurements!J82</f>
        <v>0</v>
      </c>
      <c r="H79" s="142">
        <f t="shared" si="84"/>
        <v>0</v>
      </c>
      <c r="I79" s="134">
        <f t="shared" si="82"/>
        <v>0</v>
      </c>
      <c r="J79" s="135">
        <f t="shared" si="85"/>
        <v>0</v>
      </c>
    </row>
    <row r="80" spans="1:10" s="40" customFormat="1" ht="37.5">
      <c r="A80" s="156">
        <v>7</v>
      </c>
      <c r="B80" s="157" t="s">
        <v>408</v>
      </c>
      <c r="C80" s="161" t="s">
        <v>4</v>
      </c>
      <c r="D80" s="4">
        <v>2</v>
      </c>
      <c r="E80" s="562">
        <v>3000</v>
      </c>
      <c r="F80" s="338">
        <f t="shared" si="86"/>
        <v>6000</v>
      </c>
      <c r="G80" s="141">
        <f>Measurements!J83</f>
        <v>0</v>
      </c>
      <c r="H80" s="142">
        <f t="shared" si="84"/>
        <v>0</v>
      </c>
      <c r="I80" s="134">
        <f t="shared" si="82"/>
        <v>-2</v>
      </c>
      <c r="J80" s="135">
        <f t="shared" si="85"/>
        <v>-6000</v>
      </c>
    </row>
    <row r="81" spans="1:10" s="40" customFormat="1" ht="14">
      <c r="A81" s="156"/>
      <c r="B81" s="157"/>
      <c r="C81" s="161"/>
      <c r="D81" s="4"/>
      <c r="E81" s="562"/>
      <c r="F81" s="338"/>
      <c r="G81" s="141">
        <f>Measurements!J84</f>
        <v>0</v>
      </c>
      <c r="H81" s="142">
        <f t="shared" si="84"/>
        <v>0</v>
      </c>
      <c r="I81" s="134">
        <f t="shared" si="82"/>
        <v>0</v>
      </c>
      <c r="J81" s="135">
        <f t="shared" si="85"/>
        <v>0</v>
      </c>
    </row>
    <row r="82" spans="1:10" s="40" customFormat="1" ht="87.5">
      <c r="A82" s="156">
        <v>14</v>
      </c>
      <c r="B82" s="157" t="s">
        <v>409</v>
      </c>
      <c r="C82" s="161"/>
      <c r="D82" s="4"/>
      <c r="E82" s="562"/>
      <c r="F82" s="338"/>
      <c r="G82" s="141"/>
      <c r="H82" s="142"/>
      <c r="I82" s="134"/>
      <c r="J82" s="135"/>
    </row>
    <row r="83" spans="1:10" s="40" customFormat="1" ht="14">
      <c r="A83" s="156">
        <v>14.1</v>
      </c>
      <c r="B83" s="157" t="s">
        <v>410</v>
      </c>
      <c r="C83" s="161" t="s">
        <v>4</v>
      </c>
      <c r="D83" s="4">
        <v>1</v>
      </c>
      <c r="E83" s="562">
        <v>11000</v>
      </c>
      <c r="F83" s="338">
        <f t="shared" si="86"/>
        <v>11000</v>
      </c>
      <c r="G83" s="141">
        <f>Measurements!J85</f>
        <v>0</v>
      </c>
      <c r="H83" s="142">
        <f t="shared" si="84"/>
        <v>0</v>
      </c>
      <c r="I83" s="134">
        <f t="shared" si="82"/>
        <v>-1</v>
      </c>
      <c r="J83" s="135">
        <f t="shared" si="85"/>
        <v>-11000</v>
      </c>
    </row>
    <row r="84" spans="1:10" s="40" customFormat="1" ht="14">
      <c r="A84" s="156">
        <v>14.2</v>
      </c>
      <c r="B84" s="157" t="s">
        <v>411</v>
      </c>
      <c r="C84" s="161" t="s">
        <v>4</v>
      </c>
      <c r="D84" s="4">
        <v>1</v>
      </c>
      <c r="E84" s="562">
        <v>11500</v>
      </c>
      <c r="F84" s="338">
        <f t="shared" si="86"/>
        <v>11500</v>
      </c>
      <c r="G84" s="141">
        <f>Measurements!J86</f>
        <v>0</v>
      </c>
      <c r="H84" s="142">
        <f t="shared" si="84"/>
        <v>0</v>
      </c>
      <c r="I84" s="134">
        <f t="shared" si="82"/>
        <v>-1</v>
      </c>
      <c r="J84" s="135">
        <f t="shared" si="85"/>
        <v>-11500</v>
      </c>
    </row>
    <row r="85" spans="1:10" s="40" customFormat="1" ht="12.5">
      <c r="A85" s="121" t="s">
        <v>181</v>
      </c>
      <c r="B85" s="133" t="s">
        <v>182</v>
      </c>
      <c r="C85" s="133"/>
      <c r="D85" s="133"/>
      <c r="E85" s="552"/>
      <c r="F85" s="133"/>
      <c r="G85" s="133"/>
      <c r="H85" s="133"/>
      <c r="I85" s="133"/>
      <c r="J85" s="133"/>
    </row>
    <row r="86" spans="1:10" s="40" customFormat="1" ht="162.5">
      <c r="A86" s="156">
        <v>1</v>
      </c>
      <c r="B86" s="157" t="s">
        <v>183</v>
      </c>
      <c r="C86" s="143"/>
      <c r="D86" s="125"/>
      <c r="E86" s="563"/>
      <c r="F86" s="128"/>
      <c r="G86" s="141"/>
      <c r="H86" s="142"/>
      <c r="I86" s="134"/>
      <c r="J86" s="135"/>
    </row>
    <row r="87" spans="1:10" s="40" customFormat="1" ht="13">
      <c r="A87" s="156">
        <v>1.1000000000000001</v>
      </c>
      <c r="B87" s="158" t="s">
        <v>184</v>
      </c>
      <c r="C87" s="159" t="s">
        <v>189</v>
      </c>
      <c r="D87" s="161">
        <v>30</v>
      </c>
      <c r="E87" s="564">
        <f>750+200</f>
        <v>950</v>
      </c>
      <c r="F87" s="125">
        <f>D87*E87</f>
        <v>28500</v>
      </c>
      <c r="G87" s="141">
        <f>Measurements!J87</f>
        <v>30</v>
      </c>
      <c r="H87" s="120">
        <f t="shared" ref="H87" si="87">G87*E87</f>
        <v>28500</v>
      </c>
      <c r="I87" s="134">
        <f t="shared" ref="I87" si="88">G87-D87</f>
        <v>0</v>
      </c>
      <c r="J87" s="135">
        <f t="shared" ref="J87" si="89">I87*E87</f>
        <v>0</v>
      </c>
    </row>
    <row r="88" spans="1:10" s="40" customFormat="1" ht="13">
      <c r="A88" s="156"/>
      <c r="B88" s="157"/>
      <c r="C88" s="159"/>
      <c r="D88" s="161"/>
      <c r="E88" s="564"/>
      <c r="F88" s="125"/>
      <c r="G88" s="141">
        <f>Measurements!J88</f>
        <v>0</v>
      </c>
      <c r="H88" s="142"/>
      <c r="I88" s="134"/>
      <c r="J88" s="135"/>
    </row>
    <row r="89" spans="1:10" s="40" customFormat="1" ht="112.5">
      <c r="A89" s="156">
        <v>2</v>
      </c>
      <c r="B89" s="157" t="s">
        <v>185</v>
      </c>
      <c r="C89" s="159"/>
      <c r="D89" s="161"/>
      <c r="E89" s="564"/>
      <c r="F89" s="125"/>
      <c r="G89" s="141"/>
      <c r="H89" s="142"/>
      <c r="I89" s="134"/>
      <c r="J89" s="135"/>
    </row>
    <row r="90" spans="1:10" s="40" customFormat="1" ht="13">
      <c r="A90" s="156">
        <v>2.1</v>
      </c>
      <c r="B90" s="158" t="s">
        <v>186</v>
      </c>
      <c r="C90" s="159" t="s">
        <v>189</v>
      </c>
      <c r="D90" s="161">
        <v>10</v>
      </c>
      <c r="E90" s="564">
        <f>1000+250</f>
        <v>1250</v>
      </c>
      <c r="F90" s="125">
        <f>D90*E90</f>
        <v>12500</v>
      </c>
      <c r="G90" s="141">
        <f>Measurements!J90</f>
        <v>10</v>
      </c>
      <c r="H90" s="120">
        <f t="shared" ref="H90" si="90">G90*E90</f>
        <v>12500</v>
      </c>
      <c r="I90" s="134">
        <f t="shared" ref="I90" si="91">G90-D90</f>
        <v>0</v>
      </c>
      <c r="J90" s="135">
        <f t="shared" ref="J90" si="92">I90*E90</f>
        <v>0</v>
      </c>
    </row>
    <row r="91" spans="1:10" s="40" customFormat="1" ht="13">
      <c r="A91" s="339">
        <v>2.2000000000000002</v>
      </c>
      <c r="B91" s="340" t="s">
        <v>412</v>
      </c>
      <c r="C91" s="341" t="s">
        <v>189</v>
      </c>
      <c r="D91" s="161">
        <v>0</v>
      </c>
      <c r="E91" s="564"/>
      <c r="F91" s="125"/>
      <c r="G91" s="141"/>
      <c r="H91" s="142"/>
      <c r="I91" s="134"/>
      <c r="J91" s="135"/>
    </row>
    <row r="92" spans="1:10" s="40" customFormat="1" ht="13">
      <c r="A92" s="339"/>
      <c r="B92" s="340"/>
      <c r="C92" s="341"/>
      <c r="D92" s="161"/>
      <c r="E92" s="564"/>
      <c r="F92" s="125"/>
      <c r="G92" s="141"/>
      <c r="H92" s="142"/>
      <c r="I92" s="134"/>
      <c r="J92" s="135"/>
    </row>
    <row r="93" spans="1:10" s="40" customFormat="1" ht="62.5">
      <c r="A93" s="339">
        <v>3</v>
      </c>
      <c r="B93" s="342" t="s">
        <v>413</v>
      </c>
      <c r="C93" s="341" t="s">
        <v>4</v>
      </c>
      <c r="D93" s="161">
        <v>6</v>
      </c>
      <c r="E93" s="564">
        <v>600</v>
      </c>
      <c r="F93" s="125">
        <f>D93*E93</f>
        <v>3600</v>
      </c>
      <c r="G93" s="141"/>
      <c r="H93" s="142"/>
      <c r="I93" s="134">
        <f t="shared" ref="I93" si="93">G93-D93</f>
        <v>-6</v>
      </c>
      <c r="J93" s="135">
        <f t="shared" ref="J93" si="94">I93*E93</f>
        <v>-3600</v>
      </c>
    </row>
    <row r="94" spans="1:10" s="40" customFormat="1" ht="13">
      <c r="A94" s="339"/>
      <c r="B94" s="342"/>
      <c r="C94" s="341"/>
      <c r="D94" s="161"/>
      <c r="E94" s="564"/>
      <c r="F94" s="125"/>
      <c r="G94" s="141"/>
      <c r="H94" s="142"/>
      <c r="I94" s="134"/>
      <c r="J94" s="135"/>
    </row>
    <row r="95" spans="1:10" s="40" customFormat="1" ht="112.5">
      <c r="A95" s="339">
        <v>4</v>
      </c>
      <c r="B95" s="342" t="s">
        <v>414</v>
      </c>
      <c r="C95" s="342"/>
      <c r="D95" s="161"/>
      <c r="E95" s="564"/>
      <c r="F95" s="125"/>
      <c r="G95" s="141"/>
      <c r="H95" s="142"/>
      <c r="I95" s="134"/>
      <c r="J95" s="135"/>
    </row>
    <row r="96" spans="1:10" s="40" customFormat="1" ht="13">
      <c r="A96" s="339">
        <v>4.0999999999999996</v>
      </c>
      <c r="B96" s="342" t="s">
        <v>415</v>
      </c>
      <c r="C96" s="342"/>
      <c r="D96" s="161"/>
      <c r="E96" s="564"/>
      <c r="F96" s="125"/>
      <c r="G96" s="141"/>
      <c r="H96" s="142"/>
      <c r="I96" s="134"/>
      <c r="J96" s="135"/>
    </row>
    <row r="97" spans="1:10" s="40" customFormat="1" ht="13">
      <c r="A97" s="342"/>
      <c r="B97" s="342" t="s">
        <v>416</v>
      </c>
      <c r="C97" s="342" t="s">
        <v>4</v>
      </c>
      <c r="D97" s="161">
        <v>0</v>
      </c>
      <c r="E97" s="564"/>
      <c r="F97" s="125"/>
      <c r="G97" s="141"/>
      <c r="H97" s="142"/>
      <c r="I97" s="134">
        <f t="shared" ref="I97" si="95">G97-D97</f>
        <v>0</v>
      </c>
      <c r="J97" s="135">
        <f t="shared" ref="J97" si="96">I97*E97</f>
        <v>0</v>
      </c>
    </row>
    <row r="98" spans="1:10" s="40" customFormat="1" ht="13">
      <c r="A98" s="342"/>
      <c r="B98" s="342" t="s">
        <v>417</v>
      </c>
      <c r="C98" s="342" t="s">
        <v>4</v>
      </c>
      <c r="D98" s="161">
        <v>0</v>
      </c>
      <c r="E98" s="564"/>
      <c r="F98" s="125"/>
      <c r="G98" s="141"/>
      <c r="H98" s="142"/>
      <c r="I98" s="134">
        <f t="shared" ref="I98:I100" si="97">G98-D98</f>
        <v>0</v>
      </c>
      <c r="J98" s="135">
        <f t="shared" ref="J98:J100" si="98">I98*E98</f>
        <v>0</v>
      </c>
    </row>
    <row r="99" spans="1:10" s="40" customFormat="1" ht="13">
      <c r="A99" s="342"/>
      <c r="B99" s="342" t="s">
        <v>418</v>
      </c>
      <c r="C99" s="342" t="s">
        <v>4</v>
      </c>
      <c r="D99" s="161">
        <v>0</v>
      </c>
      <c r="E99" s="564"/>
      <c r="F99" s="125"/>
      <c r="G99" s="141"/>
      <c r="H99" s="142"/>
      <c r="I99" s="134">
        <f t="shared" si="97"/>
        <v>0</v>
      </c>
      <c r="J99" s="135">
        <f t="shared" si="98"/>
        <v>0</v>
      </c>
    </row>
    <row r="100" spans="1:10" s="40" customFormat="1" ht="13">
      <c r="A100" s="342"/>
      <c r="B100" s="342" t="s">
        <v>419</v>
      </c>
      <c r="C100" s="342" t="s">
        <v>4</v>
      </c>
      <c r="D100" s="161">
        <v>0</v>
      </c>
      <c r="E100" s="564"/>
      <c r="F100" s="125"/>
      <c r="G100" s="141"/>
      <c r="H100" s="142"/>
      <c r="I100" s="134">
        <f t="shared" si="97"/>
        <v>0</v>
      </c>
      <c r="J100" s="135">
        <f t="shared" si="98"/>
        <v>0</v>
      </c>
    </row>
    <row r="101" spans="1:10" s="40" customFormat="1" ht="13">
      <c r="A101" s="339"/>
      <c r="B101" s="342"/>
      <c r="C101" s="342"/>
      <c r="D101" s="161"/>
      <c r="E101" s="564"/>
      <c r="F101" s="125"/>
      <c r="G101" s="141"/>
      <c r="H101" s="142"/>
      <c r="I101" s="134"/>
      <c r="J101" s="135"/>
    </row>
    <row r="102" spans="1:10" s="40" customFormat="1" ht="13">
      <c r="A102" s="156"/>
      <c r="B102" s="158"/>
      <c r="C102" s="159"/>
      <c r="D102" s="161"/>
      <c r="E102" s="564"/>
      <c r="F102" s="125"/>
      <c r="G102" s="141"/>
      <c r="H102" s="142"/>
      <c r="I102" s="134"/>
      <c r="J102" s="135"/>
    </row>
    <row r="103" spans="1:10" s="40" customFormat="1" ht="75">
      <c r="A103" s="156">
        <v>5</v>
      </c>
      <c r="B103" s="157" t="s">
        <v>187</v>
      </c>
      <c r="C103" s="157"/>
      <c r="D103" s="157"/>
      <c r="E103" s="564"/>
      <c r="F103" s="125"/>
      <c r="G103" s="141"/>
      <c r="H103" s="142"/>
      <c r="I103" s="134"/>
      <c r="J103" s="135"/>
    </row>
    <row r="104" spans="1:10" s="40" customFormat="1" ht="13">
      <c r="A104" s="343">
        <v>5.0999999999999996</v>
      </c>
      <c r="B104" s="342" t="s">
        <v>420</v>
      </c>
      <c r="C104" s="342" t="s">
        <v>4</v>
      </c>
      <c r="D104" s="161">
        <v>0</v>
      </c>
      <c r="E104" s="564"/>
      <c r="F104" s="125"/>
      <c r="G104" s="141"/>
      <c r="H104" s="142"/>
      <c r="I104" s="134">
        <f t="shared" ref="I104" si="99">G104-D104</f>
        <v>0</v>
      </c>
      <c r="J104" s="135">
        <f t="shared" ref="J104" si="100">I104*E104</f>
        <v>0</v>
      </c>
    </row>
    <row r="105" spans="1:10" s="40" customFormat="1" ht="13">
      <c r="A105" s="156">
        <v>5.2</v>
      </c>
      <c r="B105" s="157" t="s">
        <v>188</v>
      </c>
      <c r="C105" s="157" t="s">
        <v>4</v>
      </c>
      <c r="D105" s="161">
        <v>3</v>
      </c>
      <c r="E105" s="564">
        <f>7300+1200</f>
        <v>8500</v>
      </c>
      <c r="F105" s="125">
        <f>D105*E105</f>
        <v>25500</v>
      </c>
      <c r="G105" s="141">
        <f>Measurements!J106</f>
        <v>3</v>
      </c>
      <c r="H105" s="120">
        <f t="shared" ref="H105" si="101">G105*E105</f>
        <v>25500</v>
      </c>
      <c r="I105" s="134">
        <f t="shared" ref="I105:I106" si="102">G105-D105</f>
        <v>0</v>
      </c>
      <c r="J105" s="135">
        <f t="shared" ref="J105:J106" si="103">I105*E105</f>
        <v>0</v>
      </c>
    </row>
    <row r="106" spans="1:10" s="40" customFormat="1" ht="13">
      <c r="A106" s="343">
        <v>5.3</v>
      </c>
      <c r="B106" s="342" t="s">
        <v>421</v>
      </c>
      <c r="C106" s="342" t="s">
        <v>4</v>
      </c>
      <c r="D106" s="161">
        <v>0</v>
      </c>
      <c r="E106" s="565"/>
      <c r="F106" s="128"/>
      <c r="G106" s="141"/>
      <c r="H106" s="142"/>
      <c r="I106" s="134">
        <f t="shared" si="102"/>
        <v>0</v>
      </c>
      <c r="J106" s="135">
        <f t="shared" si="103"/>
        <v>0</v>
      </c>
    </row>
    <row r="107" spans="1:10" s="40" customFormat="1" ht="12.5">
      <c r="A107" s="121" t="s">
        <v>191</v>
      </c>
      <c r="B107" s="133" t="s">
        <v>192</v>
      </c>
      <c r="C107" s="133"/>
      <c r="D107" s="133"/>
      <c r="E107" s="552"/>
      <c r="F107" s="133"/>
      <c r="G107" s="133"/>
      <c r="H107" s="133"/>
      <c r="I107" s="133"/>
      <c r="J107" s="133"/>
    </row>
    <row r="108" spans="1:10" s="40" customFormat="1" ht="137.5">
      <c r="A108" s="156">
        <v>1</v>
      </c>
      <c r="B108" s="163" t="s">
        <v>193</v>
      </c>
      <c r="C108" s="143"/>
      <c r="D108" s="125"/>
      <c r="E108" s="563"/>
      <c r="F108" s="128"/>
      <c r="G108" s="141"/>
      <c r="H108" s="142"/>
      <c r="I108" s="134"/>
      <c r="J108" s="135"/>
    </row>
    <row r="109" spans="1:10" s="40" customFormat="1" ht="75">
      <c r="A109" s="156"/>
      <c r="B109" s="163" t="s">
        <v>194</v>
      </c>
      <c r="C109" s="143"/>
      <c r="D109" s="125"/>
      <c r="E109" s="563"/>
      <c r="F109" s="128"/>
      <c r="G109" s="141"/>
      <c r="H109" s="142"/>
      <c r="I109" s="134"/>
      <c r="J109" s="135"/>
    </row>
    <row r="110" spans="1:10" s="40" customFormat="1" ht="13">
      <c r="A110" s="156"/>
      <c r="B110" s="163" t="s">
        <v>195</v>
      </c>
      <c r="C110" s="143"/>
      <c r="D110" s="125"/>
      <c r="E110" s="563"/>
      <c r="F110" s="128"/>
      <c r="G110" s="141"/>
      <c r="H110" s="142"/>
      <c r="I110" s="134"/>
      <c r="J110" s="135"/>
    </row>
    <row r="111" spans="1:10" s="40" customFormat="1" ht="13">
      <c r="A111" s="156"/>
      <c r="B111" s="164" t="s">
        <v>196</v>
      </c>
      <c r="C111" s="143"/>
      <c r="D111" s="125"/>
      <c r="E111" s="563"/>
      <c r="F111" s="128"/>
      <c r="G111" s="141"/>
      <c r="H111" s="142"/>
      <c r="I111" s="134"/>
      <c r="J111" s="135"/>
    </row>
    <row r="112" spans="1:10" s="40" customFormat="1" ht="13">
      <c r="A112" s="156">
        <v>1.1000000000000001</v>
      </c>
      <c r="B112" s="163" t="s">
        <v>197</v>
      </c>
      <c r="C112" s="159" t="s">
        <v>189</v>
      </c>
      <c r="D112" s="161">
        <f>130</f>
        <v>130</v>
      </c>
      <c r="E112" s="564">
        <f>150+50</f>
        <v>200</v>
      </c>
      <c r="F112" s="125">
        <f>D112*E112</f>
        <v>26000</v>
      </c>
      <c r="G112" s="141">
        <f>Measurements!J113</f>
        <v>130</v>
      </c>
      <c r="H112" s="120">
        <f t="shared" ref="H112:H117" si="104">G112*E112</f>
        <v>26000</v>
      </c>
      <c r="I112" s="134">
        <f t="shared" ref="I112" si="105">G112-D112</f>
        <v>0</v>
      </c>
      <c r="J112" s="135">
        <f t="shared" ref="J112" si="106">I112*E112</f>
        <v>0</v>
      </c>
    </row>
    <row r="113" spans="1:10" s="40" customFormat="1" ht="13">
      <c r="A113" s="156">
        <v>1.2</v>
      </c>
      <c r="B113" s="163" t="s">
        <v>198</v>
      </c>
      <c r="C113" s="159" t="s">
        <v>189</v>
      </c>
      <c r="D113" s="161">
        <v>3</v>
      </c>
      <c r="E113" s="564"/>
      <c r="F113" s="125"/>
      <c r="G113" s="141">
        <f>Measurements!J114</f>
        <v>3</v>
      </c>
      <c r="H113" s="120"/>
      <c r="I113" s="134"/>
      <c r="J113" s="135"/>
    </row>
    <row r="114" spans="1:10" s="40" customFormat="1" ht="13">
      <c r="A114" s="156"/>
      <c r="B114" s="165"/>
      <c r="C114" s="159"/>
      <c r="D114" s="161"/>
      <c r="E114" s="564"/>
      <c r="F114" s="125"/>
      <c r="G114" s="141"/>
      <c r="H114" s="120"/>
      <c r="I114" s="134"/>
      <c r="J114" s="135"/>
    </row>
    <row r="115" spans="1:10" s="40" customFormat="1" ht="51">
      <c r="A115" s="156">
        <v>2</v>
      </c>
      <c r="B115" s="166" t="s">
        <v>199</v>
      </c>
      <c r="C115" s="161"/>
      <c r="D115" s="161"/>
      <c r="E115" s="564"/>
      <c r="F115" s="125"/>
      <c r="G115" s="141"/>
      <c r="H115" s="120"/>
      <c r="I115" s="134"/>
      <c r="J115" s="135"/>
    </row>
    <row r="116" spans="1:10" s="40" customFormat="1" ht="13">
      <c r="A116" s="167">
        <v>2.1</v>
      </c>
      <c r="B116" s="163" t="s">
        <v>197</v>
      </c>
      <c r="C116" s="161" t="s">
        <v>4</v>
      </c>
      <c r="D116" s="161">
        <v>1</v>
      </c>
      <c r="E116" s="564">
        <f>1000+100</f>
        <v>1100</v>
      </c>
      <c r="F116" s="125">
        <f t="shared" ref="F116:F117" si="107">D116*E116</f>
        <v>1100</v>
      </c>
      <c r="G116" s="141">
        <f>Measurements!J117</f>
        <v>1</v>
      </c>
      <c r="H116" s="120">
        <f t="shared" si="104"/>
        <v>1100</v>
      </c>
      <c r="I116" s="134">
        <f t="shared" ref="I116" si="108">G116-D116</f>
        <v>0</v>
      </c>
      <c r="J116" s="135">
        <f t="shared" ref="J116" si="109">I116*E116</f>
        <v>0</v>
      </c>
    </row>
    <row r="117" spans="1:10" s="40" customFormat="1" ht="13">
      <c r="A117" s="167">
        <v>2.2000000000000002</v>
      </c>
      <c r="B117" s="168" t="s">
        <v>198</v>
      </c>
      <c r="C117" s="161" t="s">
        <v>4</v>
      </c>
      <c r="D117" s="161">
        <v>1</v>
      </c>
      <c r="E117" s="564">
        <f>1800+100</f>
        <v>1900</v>
      </c>
      <c r="F117" s="125">
        <f t="shared" si="107"/>
        <v>1900</v>
      </c>
      <c r="G117" s="141">
        <f>Measurements!J118</f>
        <v>1</v>
      </c>
      <c r="H117" s="120">
        <f t="shared" si="104"/>
        <v>1900</v>
      </c>
      <c r="I117" s="134">
        <f t="shared" ref="I117" si="110">G117-D117</f>
        <v>0</v>
      </c>
      <c r="J117" s="135">
        <f t="shared" ref="J117" si="111">I117*E117</f>
        <v>0</v>
      </c>
    </row>
    <row r="118" spans="1:10" s="40" customFormat="1" ht="17.399999999999999" customHeight="1">
      <c r="A118" s="514" t="s">
        <v>353</v>
      </c>
      <c r="B118" s="515"/>
      <c r="C118" s="515"/>
      <c r="D118" s="515"/>
      <c r="E118" s="516"/>
      <c r="F118" s="398">
        <f>SUM(F76:F117)</f>
        <v>190440</v>
      </c>
      <c r="G118" s="397"/>
      <c r="H118" s="308">
        <f>SUM(H86:H117)</f>
        <v>95500</v>
      </c>
      <c r="I118" s="307"/>
      <c r="J118" s="307"/>
    </row>
    <row r="119" spans="1:10" s="40" customFormat="1" ht="12.5">
      <c r="A119" s="466"/>
      <c r="B119" s="467"/>
      <c r="C119" s="467"/>
      <c r="D119" s="467"/>
      <c r="E119" s="467"/>
      <c r="F119" s="467"/>
      <c r="G119" s="467"/>
      <c r="H119" s="467"/>
      <c r="I119" s="467"/>
      <c r="J119" s="468"/>
    </row>
    <row r="120" spans="1:10" s="40" customFormat="1" ht="17.5">
      <c r="A120" s="148"/>
      <c r="B120" s="298" t="s">
        <v>215</v>
      </c>
      <c r="C120" s="149"/>
      <c r="D120" s="150"/>
      <c r="E120" s="561"/>
      <c r="F120" s="151"/>
      <c r="G120" s="150"/>
      <c r="H120" s="150"/>
      <c r="I120" s="152"/>
      <c r="J120" s="153"/>
    </row>
    <row r="121" spans="1:10" s="40" customFormat="1" ht="12.5">
      <c r="A121" s="121">
        <v>1</v>
      </c>
      <c r="B121" s="295" t="s">
        <v>422</v>
      </c>
      <c r="C121" s="296"/>
      <c r="D121" s="260"/>
      <c r="E121" s="566"/>
      <c r="F121" s="260"/>
      <c r="G121" s="296"/>
      <c r="H121" s="260"/>
      <c r="I121" s="296"/>
      <c r="J121" s="294"/>
    </row>
    <row r="122" spans="1:10" s="40" customFormat="1" ht="251.5">
      <c r="A122" s="356"/>
      <c r="B122" s="357" t="s">
        <v>423</v>
      </c>
      <c r="C122" s="364"/>
      <c r="D122" s="4"/>
      <c r="E122" s="562"/>
      <c r="F122" s="5"/>
      <c r="G122" s="141"/>
      <c r="H122" s="120"/>
      <c r="I122" s="134"/>
      <c r="J122" s="135"/>
    </row>
    <row r="123" spans="1:10" s="40" customFormat="1" ht="14">
      <c r="A123" s="206">
        <v>1.1000000000000001</v>
      </c>
      <c r="B123" s="348" t="s">
        <v>424</v>
      </c>
      <c r="C123" s="365"/>
      <c r="D123" s="4"/>
      <c r="E123" s="562"/>
      <c r="F123" s="5"/>
      <c r="G123" s="141"/>
      <c r="H123" s="120"/>
      <c r="I123" s="134"/>
      <c r="J123" s="135"/>
    </row>
    <row r="124" spans="1:10" s="40" customFormat="1" ht="26">
      <c r="A124" s="206"/>
      <c r="B124" s="347" t="s">
        <v>455</v>
      </c>
      <c r="C124" s="366" t="s">
        <v>4</v>
      </c>
      <c r="D124" s="346">
        <v>1</v>
      </c>
      <c r="E124" s="562">
        <v>87000</v>
      </c>
      <c r="F124" s="125">
        <f>E124*D124</f>
        <v>87000</v>
      </c>
      <c r="G124" s="141">
        <f>Measurements!J125</f>
        <v>0</v>
      </c>
      <c r="H124" s="120">
        <f t="shared" ref="H124:H135" si="112">G124*E124</f>
        <v>0</v>
      </c>
      <c r="I124" s="134">
        <f t="shared" ref="I124" si="113">G124-D124</f>
        <v>-1</v>
      </c>
      <c r="J124" s="135">
        <f t="shared" ref="J124" si="114">I124*E124</f>
        <v>-87000</v>
      </c>
    </row>
    <row r="125" spans="1:10" s="40" customFormat="1" ht="14">
      <c r="A125" s="206"/>
      <c r="B125" s="347"/>
      <c r="C125" s="366"/>
      <c r="D125" s="206"/>
      <c r="E125" s="562"/>
      <c r="F125" s="5"/>
      <c r="G125" s="141"/>
      <c r="H125" s="120"/>
      <c r="I125" s="134"/>
      <c r="J125" s="135"/>
    </row>
    <row r="126" spans="1:10" s="40" customFormat="1" ht="14">
      <c r="A126" s="206">
        <v>1.2</v>
      </c>
      <c r="B126" s="348" t="s">
        <v>425</v>
      </c>
      <c r="C126" s="365"/>
      <c r="D126" s="206"/>
      <c r="E126" s="562"/>
      <c r="F126" s="5"/>
      <c r="G126" s="141"/>
      <c r="H126" s="120"/>
      <c r="I126" s="134"/>
      <c r="J126" s="135"/>
    </row>
    <row r="127" spans="1:10" s="40" customFormat="1" ht="14">
      <c r="A127" s="358" t="s">
        <v>221</v>
      </c>
      <c r="B127" s="347" t="s">
        <v>426</v>
      </c>
      <c r="C127" s="366" t="s">
        <v>4</v>
      </c>
      <c r="D127" s="206">
        <v>1</v>
      </c>
      <c r="E127" s="562">
        <v>12500</v>
      </c>
      <c r="F127" s="125">
        <f>E127*D127</f>
        <v>12500</v>
      </c>
      <c r="G127" s="141">
        <f>Measurements!J128</f>
        <v>0</v>
      </c>
      <c r="H127" s="120">
        <f t="shared" si="112"/>
        <v>0</v>
      </c>
      <c r="I127" s="134">
        <f t="shared" ref="I127" si="115">G127-D127</f>
        <v>-1</v>
      </c>
      <c r="J127" s="135">
        <f t="shared" ref="J127" si="116">I127*E127</f>
        <v>-12500</v>
      </c>
    </row>
    <row r="128" spans="1:10" s="40" customFormat="1" ht="14">
      <c r="A128" s="358" t="s">
        <v>224</v>
      </c>
      <c r="B128" s="347" t="s">
        <v>427</v>
      </c>
      <c r="C128" s="366" t="s">
        <v>4</v>
      </c>
      <c r="D128" s="206" t="s">
        <v>462</v>
      </c>
      <c r="E128" s="562"/>
      <c r="F128" s="5"/>
      <c r="G128" s="141"/>
      <c r="H128" s="120"/>
      <c r="I128" s="134"/>
      <c r="J128" s="135"/>
    </row>
    <row r="129" spans="1:10" s="40" customFormat="1" ht="14">
      <c r="A129" s="358" t="s">
        <v>225</v>
      </c>
      <c r="B129" s="347" t="s">
        <v>428</v>
      </c>
      <c r="C129" s="366" t="s">
        <v>4</v>
      </c>
      <c r="D129" s="206" t="s">
        <v>462</v>
      </c>
      <c r="E129" s="562"/>
      <c r="F129" s="5"/>
      <c r="G129" s="141"/>
      <c r="H129" s="120"/>
      <c r="I129" s="134"/>
      <c r="J129" s="135"/>
    </row>
    <row r="130" spans="1:10" s="40" customFormat="1" ht="14">
      <c r="A130" s="358" t="s">
        <v>226</v>
      </c>
      <c r="B130" s="347" t="s">
        <v>429</v>
      </c>
      <c r="C130" s="366" t="s">
        <v>4</v>
      </c>
      <c r="D130" s="206" t="s">
        <v>462</v>
      </c>
      <c r="E130" s="562"/>
      <c r="F130" s="5"/>
      <c r="G130" s="141"/>
      <c r="H130" s="120"/>
      <c r="I130" s="134"/>
      <c r="J130" s="135"/>
    </row>
    <row r="131" spans="1:10" s="40" customFormat="1" ht="14">
      <c r="A131" s="358" t="s">
        <v>227</v>
      </c>
      <c r="B131" s="347" t="s">
        <v>430</v>
      </c>
      <c r="C131" s="366" t="s">
        <v>4</v>
      </c>
      <c r="D131" s="206">
        <v>2</v>
      </c>
      <c r="E131" s="562">
        <v>3000</v>
      </c>
      <c r="F131" s="125">
        <f>E131*D131</f>
        <v>6000</v>
      </c>
      <c r="G131" s="141">
        <f>Measurements!J132</f>
        <v>0</v>
      </c>
      <c r="H131" s="120">
        <f t="shared" si="112"/>
        <v>0</v>
      </c>
      <c r="I131" s="134">
        <f t="shared" ref="I131" si="117">G131-D131</f>
        <v>-2</v>
      </c>
      <c r="J131" s="135">
        <f t="shared" ref="J131" si="118">I131*E131</f>
        <v>-6000</v>
      </c>
    </row>
    <row r="132" spans="1:10" s="40" customFormat="1" ht="14">
      <c r="A132" s="358" t="s">
        <v>431</v>
      </c>
      <c r="B132" s="347" t="s">
        <v>432</v>
      </c>
      <c r="C132" s="366" t="s">
        <v>4</v>
      </c>
      <c r="D132" s="206">
        <v>0</v>
      </c>
      <c r="E132" s="562"/>
      <c r="F132" s="5"/>
      <c r="G132" s="141"/>
      <c r="H132" s="120"/>
      <c r="I132" s="134"/>
      <c r="J132" s="135"/>
    </row>
    <row r="133" spans="1:10" s="40" customFormat="1" ht="14">
      <c r="A133" s="358"/>
      <c r="B133" s="347"/>
      <c r="C133" s="366"/>
      <c r="D133" s="206"/>
      <c r="E133" s="562"/>
      <c r="F133" s="5"/>
      <c r="G133" s="141"/>
      <c r="H133" s="120"/>
      <c r="I133" s="134"/>
      <c r="J133" s="135"/>
    </row>
    <row r="134" spans="1:10" s="40" customFormat="1" ht="14">
      <c r="A134" s="206">
        <v>1.3</v>
      </c>
      <c r="B134" s="348" t="s">
        <v>433</v>
      </c>
      <c r="C134" s="367"/>
      <c r="D134" s="206"/>
      <c r="E134" s="562"/>
      <c r="F134" s="5"/>
      <c r="G134" s="141"/>
      <c r="H134" s="120"/>
      <c r="I134" s="134"/>
      <c r="J134" s="135"/>
    </row>
    <row r="135" spans="1:10" s="40" customFormat="1" ht="137.5">
      <c r="A135" s="358" t="s">
        <v>221</v>
      </c>
      <c r="B135" s="359" t="s">
        <v>434</v>
      </c>
      <c r="C135" s="366" t="s">
        <v>4</v>
      </c>
      <c r="D135" s="346">
        <v>1</v>
      </c>
      <c r="E135" s="562">
        <v>4000</v>
      </c>
      <c r="F135" s="125">
        <f>E135*D135</f>
        <v>4000</v>
      </c>
      <c r="G135" s="141">
        <f>Measurements!J136</f>
        <v>0</v>
      </c>
      <c r="H135" s="120">
        <f t="shared" si="112"/>
        <v>0</v>
      </c>
      <c r="I135" s="134">
        <f t="shared" ref="I135" si="119">G135-D135</f>
        <v>-1</v>
      </c>
      <c r="J135" s="135">
        <f t="shared" ref="J135" si="120">I135*E135</f>
        <v>-4000</v>
      </c>
    </row>
    <row r="136" spans="1:10" s="40" customFormat="1" ht="12.5">
      <c r="A136" s="121">
        <v>2</v>
      </c>
      <c r="B136" s="295" t="s">
        <v>435</v>
      </c>
      <c r="C136" s="296"/>
      <c r="D136" s="260"/>
      <c r="E136" s="566"/>
      <c r="F136" s="260"/>
      <c r="G136" s="296"/>
      <c r="H136" s="260"/>
      <c r="I136" s="296"/>
      <c r="J136" s="294"/>
    </row>
    <row r="137" spans="1:10" s="40" customFormat="1" ht="14">
      <c r="A137" s="204" t="s">
        <v>221</v>
      </c>
      <c r="B137" s="348" t="s">
        <v>436</v>
      </c>
      <c r="C137" s="366" t="s">
        <v>4</v>
      </c>
      <c r="D137" s="206">
        <v>1</v>
      </c>
      <c r="E137" s="562">
        <v>17000</v>
      </c>
      <c r="F137" s="125">
        <f>E137*D137</f>
        <v>17000</v>
      </c>
      <c r="G137" s="141">
        <f>Measurements!J138</f>
        <v>0</v>
      </c>
      <c r="H137" s="120">
        <f t="shared" ref="H137" si="121">G137*E137</f>
        <v>0</v>
      </c>
      <c r="I137" s="134">
        <f t="shared" ref="I137" si="122">G137-D137</f>
        <v>-1</v>
      </c>
      <c r="J137" s="135">
        <f t="shared" ref="J137" si="123">I137*E137</f>
        <v>-17000</v>
      </c>
    </row>
    <row r="138" spans="1:10" s="40" customFormat="1" ht="14">
      <c r="A138" s="204"/>
      <c r="B138" s="354" t="s">
        <v>437</v>
      </c>
      <c r="C138" s="366"/>
      <c r="D138" s="206"/>
      <c r="E138" s="562"/>
      <c r="F138" s="5"/>
      <c r="G138" s="141"/>
      <c r="H138" s="120"/>
      <c r="I138" s="134"/>
      <c r="J138" s="135"/>
    </row>
    <row r="139" spans="1:10" s="40" customFormat="1" ht="14">
      <c r="A139" s="204"/>
      <c r="B139" s="354" t="s">
        <v>451</v>
      </c>
      <c r="C139" s="366"/>
      <c r="D139" s="206"/>
      <c r="E139" s="562"/>
      <c r="F139" s="5"/>
      <c r="G139" s="141"/>
      <c r="H139" s="120"/>
      <c r="I139" s="134"/>
      <c r="J139" s="135"/>
    </row>
    <row r="140" spans="1:10" s="40" customFormat="1" ht="14">
      <c r="A140" s="204"/>
      <c r="B140" s="354" t="s">
        <v>438</v>
      </c>
      <c r="C140" s="366"/>
      <c r="D140" s="206"/>
      <c r="E140" s="562"/>
      <c r="F140" s="5"/>
      <c r="G140" s="141"/>
      <c r="H140" s="120"/>
      <c r="I140" s="134"/>
      <c r="J140" s="135"/>
    </row>
    <row r="141" spans="1:10" s="40" customFormat="1" ht="25">
      <c r="A141" s="204"/>
      <c r="B141" s="354" t="s">
        <v>439</v>
      </c>
      <c r="C141" s="366"/>
      <c r="D141" s="206"/>
      <c r="E141" s="562"/>
      <c r="F141" s="5"/>
      <c r="G141" s="141"/>
      <c r="H141" s="120"/>
      <c r="I141" s="134"/>
      <c r="J141" s="135"/>
    </row>
    <row r="142" spans="1:10" s="40" customFormat="1" ht="25">
      <c r="A142" s="204"/>
      <c r="B142" s="354" t="s">
        <v>440</v>
      </c>
      <c r="C142" s="366"/>
      <c r="D142" s="206"/>
      <c r="E142" s="562"/>
      <c r="F142" s="5"/>
      <c r="G142" s="141"/>
      <c r="H142" s="120"/>
      <c r="I142" s="134"/>
      <c r="J142" s="135"/>
    </row>
    <row r="143" spans="1:10" s="40" customFormat="1" ht="25">
      <c r="A143" s="204"/>
      <c r="B143" s="354" t="s">
        <v>441</v>
      </c>
      <c r="C143" s="366"/>
      <c r="D143" s="206"/>
      <c r="E143" s="562"/>
      <c r="F143" s="5"/>
      <c r="G143" s="141"/>
      <c r="H143" s="120"/>
      <c r="I143" s="134"/>
      <c r="J143" s="135"/>
    </row>
    <row r="144" spans="1:10" s="40" customFormat="1" ht="51">
      <c r="A144" s="204"/>
      <c r="B144" s="351" t="s">
        <v>452</v>
      </c>
      <c r="C144" s="366"/>
      <c r="D144" s="206"/>
      <c r="E144" s="562"/>
      <c r="F144" s="5"/>
      <c r="G144" s="141"/>
      <c r="H144" s="120"/>
      <c r="I144" s="134"/>
      <c r="J144" s="135"/>
    </row>
    <row r="145" spans="1:10" s="40" customFormat="1" ht="14">
      <c r="A145" s="204"/>
      <c r="B145" s="351"/>
      <c r="C145" s="366"/>
      <c r="D145" s="206"/>
      <c r="E145" s="562"/>
      <c r="F145" s="5"/>
      <c r="G145" s="141"/>
      <c r="H145" s="120"/>
      <c r="I145" s="134"/>
      <c r="J145" s="135"/>
    </row>
    <row r="146" spans="1:10" s="40" customFormat="1" ht="14">
      <c r="A146" s="204" t="s">
        <v>224</v>
      </c>
      <c r="B146" s="348" t="s">
        <v>442</v>
      </c>
      <c r="C146" s="366" t="s">
        <v>4</v>
      </c>
      <c r="D146" s="206">
        <v>1</v>
      </c>
      <c r="E146" s="562">
        <v>10500</v>
      </c>
      <c r="F146" s="125">
        <f>E146*D146</f>
        <v>10500</v>
      </c>
      <c r="G146" s="141">
        <f>Measurements!J147</f>
        <v>0</v>
      </c>
      <c r="H146" s="120">
        <f t="shared" ref="H146" si="124">G146*E146</f>
        <v>0</v>
      </c>
      <c r="I146" s="134">
        <f t="shared" ref="I146" si="125">G146-D146</f>
        <v>-1</v>
      </c>
      <c r="J146" s="135">
        <f t="shared" ref="J146" si="126">I146*E146</f>
        <v>-10500</v>
      </c>
    </row>
    <row r="147" spans="1:10" s="40" customFormat="1" ht="14">
      <c r="A147" s="204"/>
      <c r="B147" s="354" t="s">
        <v>437</v>
      </c>
      <c r="C147" s="366"/>
      <c r="D147" s="206"/>
      <c r="E147" s="562"/>
      <c r="F147" s="5"/>
      <c r="G147" s="141"/>
      <c r="H147" s="120"/>
      <c r="I147" s="134"/>
      <c r="J147" s="135"/>
    </row>
    <row r="148" spans="1:10" s="40" customFormat="1" ht="14">
      <c r="A148" s="204"/>
      <c r="B148" s="354" t="s">
        <v>453</v>
      </c>
      <c r="C148" s="366"/>
      <c r="D148" s="206"/>
      <c r="E148" s="562"/>
      <c r="F148" s="5"/>
      <c r="G148" s="141"/>
      <c r="H148" s="120"/>
      <c r="I148" s="134"/>
      <c r="J148" s="135"/>
    </row>
    <row r="149" spans="1:10" s="40" customFormat="1" ht="14">
      <c r="A149" s="204"/>
      <c r="B149" s="354" t="s">
        <v>443</v>
      </c>
      <c r="C149" s="366"/>
      <c r="D149" s="206"/>
      <c r="E149" s="562"/>
      <c r="F149" s="5"/>
      <c r="G149" s="141"/>
      <c r="H149" s="120"/>
      <c r="I149" s="134"/>
      <c r="J149" s="135"/>
    </row>
    <row r="150" spans="1:10" s="40" customFormat="1" ht="25">
      <c r="A150" s="204"/>
      <c r="B150" s="354" t="s">
        <v>444</v>
      </c>
      <c r="C150" s="366"/>
      <c r="D150" s="206"/>
      <c r="E150" s="562"/>
      <c r="F150" s="5"/>
      <c r="G150" s="141"/>
      <c r="H150" s="120"/>
      <c r="I150" s="134"/>
      <c r="J150" s="135"/>
    </row>
    <row r="151" spans="1:10" s="40" customFormat="1" ht="25">
      <c r="A151" s="204"/>
      <c r="B151" s="354" t="s">
        <v>445</v>
      </c>
      <c r="C151" s="366"/>
      <c r="D151" s="206"/>
      <c r="E151" s="562"/>
      <c r="F151" s="5"/>
      <c r="G151" s="141"/>
      <c r="H151" s="120"/>
      <c r="I151" s="134"/>
      <c r="J151" s="135"/>
    </row>
    <row r="152" spans="1:10" s="40" customFormat="1" ht="51">
      <c r="A152" s="204"/>
      <c r="B152" s="351" t="s">
        <v>452</v>
      </c>
      <c r="C152" s="366"/>
      <c r="D152" s="206"/>
      <c r="E152" s="562"/>
      <c r="F152" s="5"/>
      <c r="G152" s="141"/>
      <c r="H152" s="120"/>
      <c r="I152" s="134"/>
      <c r="J152" s="135"/>
    </row>
    <row r="153" spans="1:10" s="40" customFormat="1" ht="14">
      <c r="A153" s="204"/>
      <c r="B153" s="351"/>
      <c r="C153" s="366"/>
      <c r="D153" s="206"/>
      <c r="E153" s="562"/>
      <c r="F153" s="5"/>
      <c r="G153" s="141"/>
      <c r="H153" s="120"/>
      <c r="I153" s="134"/>
      <c r="J153" s="135"/>
    </row>
    <row r="154" spans="1:10" s="40" customFormat="1" ht="14">
      <c r="A154" s="204" t="s">
        <v>225</v>
      </c>
      <c r="B154" s="355" t="s">
        <v>446</v>
      </c>
      <c r="C154" s="366" t="s">
        <v>4</v>
      </c>
      <c r="D154" s="206">
        <v>1</v>
      </c>
      <c r="E154" s="562">
        <v>10500</v>
      </c>
      <c r="F154" s="125">
        <f>E154*D154</f>
        <v>10500</v>
      </c>
      <c r="G154" s="141">
        <f>Measurements!J155</f>
        <v>0</v>
      </c>
      <c r="H154" s="120">
        <f t="shared" ref="H154" si="127">G154*E154</f>
        <v>0</v>
      </c>
      <c r="I154" s="134">
        <f t="shared" ref="I154" si="128">G154-D154</f>
        <v>-1</v>
      </c>
      <c r="J154" s="135">
        <f t="shared" ref="J154" si="129">I154*E154</f>
        <v>-10500</v>
      </c>
    </row>
    <row r="155" spans="1:10" s="40" customFormat="1" ht="14">
      <c r="A155" s="204"/>
      <c r="B155" s="354" t="s">
        <v>437</v>
      </c>
      <c r="C155" s="366"/>
      <c r="D155" s="4"/>
      <c r="E155" s="562"/>
      <c r="F155" s="5"/>
      <c r="G155" s="141"/>
      <c r="H155" s="120"/>
      <c r="I155" s="134"/>
      <c r="J155" s="135"/>
    </row>
    <row r="156" spans="1:10" s="40" customFormat="1" ht="14">
      <c r="A156" s="204"/>
      <c r="B156" s="354" t="s">
        <v>454</v>
      </c>
      <c r="C156" s="366"/>
      <c r="D156" s="4"/>
      <c r="E156" s="562"/>
      <c r="F156" s="5"/>
      <c r="G156" s="141"/>
      <c r="H156" s="120"/>
      <c r="I156" s="134"/>
      <c r="J156" s="135"/>
    </row>
    <row r="157" spans="1:10" s="40" customFormat="1" ht="14">
      <c r="A157" s="204"/>
      <c r="B157" s="354" t="s">
        <v>447</v>
      </c>
      <c r="C157" s="366"/>
      <c r="D157" s="4"/>
      <c r="E157" s="562"/>
      <c r="F157" s="5"/>
      <c r="G157" s="141"/>
      <c r="H157" s="120"/>
      <c r="I157" s="134"/>
      <c r="J157" s="135"/>
    </row>
    <row r="158" spans="1:10" s="40" customFormat="1" ht="25">
      <c r="A158" s="204"/>
      <c r="B158" s="354" t="s">
        <v>448</v>
      </c>
      <c r="C158" s="366"/>
      <c r="D158" s="4"/>
      <c r="E158" s="562"/>
      <c r="F158" s="5"/>
      <c r="G158" s="141"/>
      <c r="H158" s="120"/>
      <c r="I158" s="134"/>
      <c r="J158" s="135"/>
    </row>
    <row r="159" spans="1:10" s="40" customFormat="1" ht="25">
      <c r="A159" s="204"/>
      <c r="B159" s="354" t="s">
        <v>449</v>
      </c>
      <c r="C159" s="366"/>
      <c r="D159" s="4"/>
      <c r="E159" s="562"/>
      <c r="F159" s="5"/>
      <c r="G159" s="141"/>
      <c r="H159" s="120"/>
      <c r="I159" s="134"/>
      <c r="J159" s="135"/>
    </row>
    <row r="160" spans="1:10" s="40" customFormat="1" ht="50">
      <c r="A160" s="204"/>
      <c r="B160" s="351" t="s">
        <v>450</v>
      </c>
      <c r="C160" s="366"/>
      <c r="D160" s="4"/>
      <c r="E160" s="562"/>
      <c r="F160" s="5"/>
      <c r="G160" s="141"/>
      <c r="H160" s="120"/>
      <c r="I160" s="134"/>
      <c r="J160" s="135"/>
    </row>
    <row r="161" spans="1:10" s="40" customFormat="1" ht="12.5">
      <c r="A161" s="121">
        <v>3</v>
      </c>
      <c r="B161" s="295" t="s">
        <v>216</v>
      </c>
      <c r="C161" s="296"/>
      <c r="D161" s="260"/>
      <c r="E161" s="566"/>
      <c r="F161" s="260"/>
      <c r="G161" s="296"/>
      <c r="H161" s="260"/>
      <c r="I161" s="296"/>
      <c r="J161" s="294"/>
    </row>
    <row r="162" spans="1:10" s="40" customFormat="1" ht="13">
      <c r="A162" s="208" t="s">
        <v>217</v>
      </c>
      <c r="B162" s="209" t="s">
        <v>218</v>
      </c>
      <c r="C162" s="210"/>
      <c r="D162" s="217"/>
      <c r="E162" s="564"/>
      <c r="F162" s="125"/>
      <c r="G162" s="141"/>
      <c r="H162" s="142"/>
      <c r="I162" s="134"/>
      <c r="J162" s="135"/>
    </row>
    <row r="163" spans="1:10" s="40" customFormat="1" ht="100">
      <c r="A163" s="208"/>
      <c r="B163" s="211" t="s">
        <v>219</v>
      </c>
      <c r="C163" s="210"/>
      <c r="D163" s="217"/>
      <c r="E163" s="564"/>
      <c r="F163" s="125"/>
      <c r="G163" s="141"/>
      <c r="H163" s="142"/>
      <c r="I163" s="134"/>
      <c r="J163" s="135"/>
    </row>
    <row r="164" spans="1:10" s="40" customFormat="1" ht="52">
      <c r="A164" s="208"/>
      <c r="B164" s="218" t="s">
        <v>220</v>
      </c>
      <c r="C164" s="210"/>
      <c r="D164" s="217"/>
      <c r="E164" s="564"/>
      <c r="F164" s="125"/>
      <c r="G164" s="141"/>
      <c r="H164" s="142"/>
      <c r="I164" s="134"/>
      <c r="J164" s="135"/>
    </row>
    <row r="165" spans="1:10" s="40" customFormat="1" ht="13">
      <c r="A165" s="212"/>
      <c r="B165" s="213"/>
      <c r="C165" s="214"/>
      <c r="D165" s="217"/>
      <c r="E165" s="564"/>
      <c r="F165" s="125"/>
      <c r="G165" s="141"/>
      <c r="H165" s="142"/>
      <c r="I165" s="134"/>
      <c r="J165" s="135"/>
    </row>
    <row r="166" spans="1:10" s="40" customFormat="1" ht="13">
      <c r="A166" s="212" t="s">
        <v>221</v>
      </c>
      <c r="B166" s="215" t="s">
        <v>222</v>
      </c>
      <c r="C166" s="214" t="s">
        <v>223</v>
      </c>
      <c r="D166" s="216">
        <v>30</v>
      </c>
      <c r="E166" s="564">
        <v>350</v>
      </c>
      <c r="F166" s="125">
        <f>E166*D166</f>
        <v>10500</v>
      </c>
      <c r="G166" s="141">
        <f>Measurements!J167</f>
        <v>30</v>
      </c>
      <c r="H166" s="120">
        <f t="shared" ref="H166:H208" si="130">G166*E166</f>
        <v>10500</v>
      </c>
      <c r="I166" s="134">
        <f t="shared" ref="I166" si="131">G166-D166</f>
        <v>0</v>
      </c>
      <c r="J166" s="135">
        <f t="shared" ref="J166:J167" si="132">I166*E166</f>
        <v>0</v>
      </c>
    </row>
    <row r="167" spans="1:10" s="40" customFormat="1" ht="13">
      <c r="A167" s="204" t="s">
        <v>224</v>
      </c>
      <c r="B167" s="347" t="s">
        <v>456</v>
      </c>
      <c r="C167" s="205" t="s">
        <v>223</v>
      </c>
      <c r="D167" s="206" t="s">
        <v>462</v>
      </c>
      <c r="E167" s="564"/>
      <c r="F167" s="125"/>
      <c r="G167" s="141">
        <f>Measurements!J168</f>
        <v>0</v>
      </c>
      <c r="H167" s="120">
        <f t="shared" si="130"/>
        <v>0</v>
      </c>
      <c r="I167" s="134"/>
      <c r="J167" s="135">
        <f t="shared" si="132"/>
        <v>0</v>
      </c>
    </row>
    <row r="168" spans="1:10" s="40" customFormat="1" ht="13">
      <c r="A168" s="204" t="s">
        <v>225</v>
      </c>
      <c r="B168" s="347" t="s">
        <v>457</v>
      </c>
      <c r="C168" s="205" t="s">
        <v>223</v>
      </c>
      <c r="D168" s="206" t="s">
        <v>462</v>
      </c>
      <c r="E168" s="564"/>
      <c r="F168" s="125"/>
      <c r="G168" s="141">
        <f>Measurements!J169</f>
        <v>0</v>
      </c>
      <c r="H168" s="120">
        <f t="shared" ref="H168:H169" si="133">G168*E168</f>
        <v>0</v>
      </c>
      <c r="I168" s="134"/>
      <c r="J168" s="135">
        <f t="shared" ref="J168:J169" si="134">I168*E168</f>
        <v>0</v>
      </c>
    </row>
    <row r="169" spans="1:10" s="40" customFormat="1" ht="13">
      <c r="A169" s="204" t="s">
        <v>226</v>
      </c>
      <c r="B169" s="347" t="s">
        <v>458</v>
      </c>
      <c r="C169" s="205" t="s">
        <v>223</v>
      </c>
      <c r="D169" s="206" t="s">
        <v>462</v>
      </c>
      <c r="E169" s="564"/>
      <c r="F169" s="125"/>
      <c r="G169" s="141">
        <f>Measurements!J170</f>
        <v>0</v>
      </c>
      <c r="H169" s="120">
        <f t="shared" si="133"/>
        <v>0</v>
      </c>
      <c r="I169" s="134"/>
      <c r="J169" s="135">
        <f t="shared" si="134"/>
        <v>0</v>
      </c>
    </row>
    <row r="170" spans="1:10" s="40" customFormat="1" ht="13">
      <c r="A170" s="212" t="s">
        <v>227</v>
      </c>
      <c r="B170" s="215" t="s">
        <v>228</v>
      </c>
      <c r="C170" s="214" t="s">
        <v>223</v>
      </c>
      <c r="D170" s="216">
        <v>15</v>
      </c>
      <c r="E170" s="564">
        <v>250</v>
      </c>
      <c r="F170" s="125">
        <f t="shared" ref="F170:F207" si="135">E170*D170</f>
        <v>3750</v>
      </c>
      <c r="G170" s="141">
        <f>Measurements!J171</f>
        <v>15</v>
      </c>
      <c r="H170" s="120">
        <f t="shared" si="130"/>
        <v>3750</v>
      </c>
      <c r="I170" s="134">
        <f t="shared" ref="I170" si="136">G170-D170</f>
        <v>0</v>
      </c>
      <c r="J170" s="135">
        <f t="shared" ref="J170" si="137">I170*E170</f>
        <v>0</v>
      </c>
    </row>
    <row r="171" spans="1:10" s="40" customFormat="1" ht="13">
      <c r="A171" s="212"/>
      <c r="B171" s="215"/>
      <c r="C171" s="214"/>
      <c r="D171" s="216"/>
      <c r="E171" s="564"/>
      <c r="F171" s="125"/>
      <c r="G171" s="141"/>
      <c r="H171" s="120"/>
      <c r="I171" s="134"/>
      <c r="J171" s="135"/>
    </row>
    <row r="172" spans="1:10" s="40" customFormat="1" ht="13">
      <c r="A172" s="219" t="s">
        <v>229</v>
      </c>
      <c r="B172" s="220" t="s">
        <v>230</v>
      </c>
      <c r="C172" s="214"/>
      <c r="D172" s="216"/>
      <c r="E172" s="564"/>
      <c r="F172" s="125"/>
      <c r="G172" s="141"/>
      <c r="H172" s="120"/>
      <c r="I172" s="134"/>
      <c r="J172" s="135"/>
    </row>
    <row r="173" spans="1:10" s="40" customFormat="1" ht="100">
      <c r="A173" s="208" t="s">
        <v>231</v>
      </c>
      <c r="B173" s="221" t="s">
        <v>232</v>
      </c>
      <c r="C173" s="214"/>
      <c r="D173" s="222"/>
      <c r="E173" s="564"/>
      <c r="F173" s="125"/>
      <c r="G173" s="141"/>
      <c r="H173" s="120"/>
      <c r="I173" s="134"/>
      <c r="J173" s="135"/>
    </row>
    <row r="174" spans="1:10" s="40" customFormat="1" ht="13">
      <c r="A174" s="219"/>
      <c r="B174" s="220" t="s">
        <v>233</v>
      </c>
      <c r="C174" s="214"/>
      <c r="D174" s="216"/>
      <c r="E174" s="564"/>
      <c r="F174" s="125"/>
      <c r="G174" s="141"/>
      <c r="H174" s="120"/>
      <c r="I174" s="134"/>
      <c r="J174" s="135"/>
    </row>
    <row r="175" spans="1:10" s="40" customFormat="1" ht="13">
      <c r="A175" s="219"/>
      <c r="B175" s="220"/>
      <c r="C175" s="214"/>
      <c r="D175" s="216"/>
      <c r="E175" s="564"/>
      <c r="F175" s="125"/>
      <c r="G175" s="141"/>
      <c r="H175" s="120"/>
      <c r="I175" s="134"/>
      <c r="J175" s="135"/>
    </row>
    <row r="176" spans="1:10" s="40" customFormat="1" ht="13">
      <c r="A176" s="212" t="s">
        <v>221</v>
      </c>
      <c r="B176" s="223" t="s">
        <v>234</v>
      </c>
      <c r="C176" s="214" t="s">
        <v>223</v>
      </c>
      <c r="D176" s="216">
        <v>15</v>
      </c>
      <c r="E176" s="564">
        <v>283.33</v>
      </c>
      <c r="F176" s="125">
        <f t="shared" si="135"/>
        <v>4249.95</v>
      </c>
      <c r="G176" s="141">
        <f>Measurements!J178</f>
        <v>15</v>
      </c>
      <c r="H176" s="120">
        <f t="shared" si="130"/>
        <v>4249.95</v>
      </c>
      <c r="I176" s="134">
        <f t="shared" ref="I176" si="138">G176-D176</f>
        <v>0</v>
      </c>
      <c r="J176" s="135">
        <f t="shared" ref="J176" si="139">I176*E176</f>
        <v>0</v>
      </c>
    </row>
    <row r="177" spans="1:10" s="40" customFormat="1" ht="13">
      <c r="A177" s="212" t="s">
        <v>224</v>
      </c>
      <c r="B177" s="223" t="s">
        <v>235</v>
      </c>
      <c r="C177" s="214" t="s">
        <v>223</v>
      </c>
      <c r="D177" s="216">
        <v>15</v>
      </c>
      <c r="E177" s="564">
        <v>450</v>
      </c>
      <c r="F177" s="125">
        <f t="shared" si="135"/>
        <v>6750</v>
      </c>
      <c r="G177" s="141">
        <f>Measurements!J179</f>
        <v>15</v>
      </c>
      <c r="H177" s="120">
        <f t="shared" si="130"/>
        <v>6750</v>
      </c>
      <c r="I177" s="134">
        <f t="shared" ref="I177:I178" si="140">G177-D177</f>
        <v>0</v>
      </c>
      <c r="J177" s="135">
        <f t="shared" ref="J177:J179" si="141">I177*E177</f>
        <v>0</v>
      </c>
    </row>
    <row r="178" spans="1:10" s="40" customFormat="1" ht="13">
      <c r="A178" s="212" t="s">
        <v>225</v>
      </c>
      <c r="B178" s="223" t="s">
        <v>236</v>
      </c>
      <c r="C178" s="214" t="s">
        <v>223</v>
      </c>
      <c r="D178" s="216">
        <v>20</v>
      </c>
      <c r="E178" s="564">
        <v>250</v>
      </c>
      <c r="F178" s="125">
        <f t="shared" si="135"/>
        <v>5000</v>
      </c>
      <c r="G178" s="141">
        <f>Measurements!J180</f>
        <v>20</v>
      </c>
      <c r="H178" s="120">
        <f t="shared" si="130"/>
        <v>5000</v>
      </c>
      <c r="I178" s="134">
        <f t="shared" si="140"/>
        <v>0</v>
      </c>
      <c r="J178" s="135">
        <f t="shared" si="141"/>
        <v>0</v>
      </c>
    </row>
    <row r="179" spans="1:10" s="40" customFormat="1" ht="13">
      <c r="A179" s="204" t="s">
        <v>226</v>
      </c>
      <c r="B179" s="362" t="s">
        <v>460</v>
      </c>
      <c r="C179" s="205" t="s">
        <v>223</v>
      </c>
      <c r="D179" s="206" t="s">
        <v>462</v>
      </c>
      <c r="E179" s="564"/>
      <c r="F179" s="125"/>
      <c r="G179" s="141">
        <f>Measurements!J181</f>
        <v>0</v>
      </c>
      <c r="H179" s="120">
        <f t="shared" ref="H179" si="142">G179*E179</f>
        <v>0</v>
      </c>
      <c r="I179" s="134"/>
      <c r="J179" s="135">
        <f t="shared" si="141"/>
        <v>0</v>
      </c>
    </row>
    <row r="180" spans="1:10" s="40" customFormat="1" ht="13">
      <c r="A180" s="212" t="s">
        <v>227</v>
      </c>
      <c r="B180" s="223" t="s">
        <v>237</v>
      </c>
      <c r="C180" s="214" t="s">
        <v>223</v>
      </c>
      <c r="D180" s="216">
        <v>20</v>
      </c>
      <c r="E180" s="564">
        <v>180</v>
      </c>
      <c r="F180" s="125">
        <f t="shared" si="135"/>
        <v>3600</v>
      </c>
      <c r="G180" s="141">
        <f>Measurements!J182</f>
        <v>20</v>
      </c>
      <c r="H180" s="120">
        <f t="shared" si="130"/>
        <v>3600</v>
      </c>
      <c r="I180" s="134">
        <f t="shared" ref="I180" si="143">G180-D180</f>
        <v>0</v>
      </c>
      <c r="J180" s="135">
        <f t="shared" ref="J180" si="144">I180*E180</f>
        <v>0</v>
      </c>
    </row>
    <row r="181" spans="1:10" s="40" customFormat="1" ht="13">
      <c r="A181" s="212"/>
      <c r="B181" s="215"/>
      <c r="C181" s="214"/>
      <c r="D181" s="216"/>
      <c r="E181" s="564"/>
      <c r="F181" s="125"/>
      <c r="G181" s="141"/>
      <c r="H181" s="120"/>
      <c r="I181" s="134"/>
      <c r="J181" s="135"/>
    </row>
    <row r="182" spans="1:10" s="40" customFormat="1" ht="13">
      <c r="A182" s="219" t="s">
        <v>238</v>
      </c>
      <c r="B182" s="220" t="s">
        <v>239</v>
      </c>
      <c r="C182" s="224"/>
      <c r="D182" s="225"/>
      <c r="E182" s="564"/>
      <c r="F182" s="125"/>
      <c r="G182" s="141"/>
      <c r="H182" s="120"/>
      <c r="I182" s="134"/>
      <c r="J182" s="135"/>
    </row>
    <row r="183" spans="1:10" s="40" customFormat="1" ht="13">
      <c r="A183" s="219"/>
      <c r="B183" s="220"/>
      <c r="C183" s="224"/>
      <c r="D183" s="225"/>
      <c r="E183" s="564"/>
      <c r="F183" s="125"/>
      <c r="G183" s="141"/>
      <c r="H183" s="120"/>
      <c r="I183" s="134"/>
      <c r="J183" s="135"/>
    </row>
    <row r="184" spans="1:10" s="40" customFormat="1" ht="13">
      <c r="A184" s="212" t="s">
        <v>221</v>
      </c>
      <c r="B184" s="223" t="s">
        <v>240</v>
      </c>
      <c r="C184" s="214" t="s">
        <v>223</v>
      </c>
      <c r="D184" s="216">
        <v>20</v>
      </c>
      <c r="E184" s="564">
        <v>330</v>
      </c>
      <c r="F184" s="125">
        <f t="shared" si="135"/>
        <v>6600</v>
      </c>
      <c r="G184" s="141">
        <f>Measurements!J186</f>
        <v>20</v>
      </c>
      <c r="H184" s="120">
        <f t="shared" si="130"/>
        <v>6600</v>
      </c>
      <c r="I184" s="134">
        <f t="shared" ref="I184" si="145">G184-D184</f>
        <v>0</v>
      </c>
      <c r="J184" s="135">
        <f t="shared" ref="J184:J185" si="146">I184*E184</f>
        <v>0</v>
      </c>
    </row>
    <row r="185" spans="1:10" s="40" customFormat="1" ht="13">
      <c r="A185" s="204" t="s">
        <v>224</v>
      </c>
      <c r="B185" s="362" t="s">
        <v>461</v>
      </c>
      <c r="C185" s="205" t="s">
        <v>223</v>
      </c>
      <c r="D185" s="206" t="s">
        <v>462</v>
      </c>
      <c r="E185" s="564"/>
      <c r="F185" s="125"/>
      <c r="G185" s="141">
        <f>Measurements!J187</f>
        <v>0</v>
      </c>
      <c r="H185" s="120">
        <f t="shared" si="130"/>
        <v>0</v>
      </c>
      <c r="I185" s="134"/>
      <c r="J185" s="135">
        <f t="shared" si="146"/>
        <v>0</v>
      </c>
    </row>
    <row r="186" spans="1:10" s="40" customFormat="1" ht="13">
      <c r="A186" s="212"/>
      <c r="B186" s="215"/>
      <c r="C186" s="214"/>
      <c r="D186" s="216"/>
      <c r="E186" s="564"/>
      <c r="F186" s="125"/>
      <c r="G186" s="141"/>
      <c r="H186" s="120"/>
      <c r="I186" s="134"/>
      <c r="J186" s="135"/>
    </row>
    <row r="187" spans="1:10" s="40" customFormat="1" ht="13">
      <c r="A187" s="219" t="s">
        <v>241</v>
      </c>
      <c r="B187" s="220" t="s">
        <v>242</v>
      </c>
      <c r="C187" s="214"/>
      <c r="D187" s="216"/>
      <c r="E187" s="564"/>
      <c r="F187" s="125"/>
      <c r="G187" s="141"/>
      <c r="H187" s="120"/>
      <c r="I187" s="134"/>
      <c r="J187" s="135"/>
    </row>
    <row r="188" spans="1:10" s="40" customFormat="1" ht="76.5">
      <c r="A188" s="208"/>
      <c r="B188" s="226" t="s">
        <v>246</v>
      </c>
      <c r="C188" s="210"/>
      <c r="D188" s="222"/>
      <c r="E188" s="564"/>
      <c r="F188" s="125"/>
      <c r="G188" s="141"/>
      <c r="H188" s="120"/>
      <c r="I188" s="134"/>
      <c r="J188" s="135"/>
    </row>
    <row r="189" spans="1:10" s="40" customFormat="1" ht="13">
      <c r="A189" s="212"/>
      <c r="B189" s="226"/>
      <c r="C189" s="214"/>
      <c r="D189" s="216"/>
      <c r="E189" s="564"/>
      <c r="F189" s="125"/>
      <c r="G189" s="141"/>
      <c r="H189" s="120"/>
      <c r="I189" s="134"/>
      <c r="J189" s="135"/>
    </row>
    <row r="190" spans="1:10" s="40" customFormat="1" ht="13">
      <c r="A190" s="212" t="s">
        <v>221</v>
      </c>
      <c r="B190" s="215" t="s">
        <v>243</v>
      </c>
      <c r="C190" s="214" t="s">
        <v>4</v>
      </c>
      <c r="D190" s="216">
        <v>2</v>
      </c>
      <c r="E190" s="564">
        <v>300</v>
      </c>
      <c r="F190" s="125">
        <f t="shared" si="135"/>
        <v>600</v>
      </c>
      <c r="G190" s="141">
        <f>Measurements!J192</f>
        <v>2</v>
      </c>
      <c r="H190" s="120">
        <f t="shared" si="130"/>
        <v>600</v>
      </c>
      <c r="I190" s="134">
        <f t="shared" ref="I190" si="147">G190-D190</f>
        <v>0</v>
      </c>
      <c r="J190" s="135">
        <f t="shared" ref="J190:J191" si="148">I190*E190</f>
        <v>0</v>
      </c>
    </row>
    <row r="191" spans="1:10" s="40" customFormat="1" ht="13">
      <c r="A191" s="204" t="s">
        <v>224</v>
      </c>
      <c r="B191" s="347" t="s">
        <v>456</v>
      </c>
      <c r="C191" s="205" t="s">
        <v>4</v>
      </c>
      <c r="D191" s="206" t="s">
        <v>462</v>
      </c>
      <c r="E191" s="564"/>
      <c r="F191" s="125"/>
      <c r="G191" s="141">
        <f>Measurements!J193</f>
        <v>0</v>
      </c>
      <c r="H191" s="120">
        <f t="shared" si="130"/>
        <v>0</v>
      </c>
      <c r="I191" s="134"/>
      <c r="J191" s="135">
        <f t="shared" si="148"/>
        <v>0</v>
      </c>
    </row>
    <row r="192" spans="1:10" s="40" customFormat="1" ht="13">
      <c r="A192" s="204" t="s">
        <v>225</v>
      </c>
      <c r="B192" s="347" t="s">
        <v>457</v>
      </c>
      <c r="C192" s="205" t="s">
        <v>4</v>
      </c>
      <c r="D192" s="206" t="s">
        <v>462</v>
      </c>
      <c r="E192" s="564"/>
      <c r="F192" s="125"/>
      <c r="G192" s="141">
        <f>Measurements!J194</f>
        <v>0</v>
      </c>
      <c r="H192" s="120">
        <f t="shared" ref="H192:H195" si="149">G192*E192</f>
        <v>0</v>
      </c>
      <c r="I192" s="134"/>
      <c r="J192" s="135">
        <f t="shared" ref="J192:J195" si="150">I192*E192</f>
        <v>0</v>
      </c>
    </row>
    <row r="193" spans="1:10" s="40" customFormat="1" ht="13">
      <c r="A193" s="204" t="s">
        <v>226</v>
      </c>
      <c r="B193" s="347" t="s">
        <v>458</v>
      </c>
      <c r="C193" s="205" t="s">
        <v>4</v>
      </c>
      <c r="D193" s="206" t="s">
        <v>462</v>
      </c>
      <c r="E193" s="564"/>
      <c r="F193" s="125"/>
      <c r="G193" s="141">
        <f>Measurements!J195</f>
        <v>0</v>
      </c>
      <c r="H193" s="120">
        <f t="shared" si="149"/>
        <v>0</v>
      </c>
      <c r="I193" s="134"/>
      <c r="J193" s="135">
        <f t="shared" si="150"/>
        <v>0</v>
      </c>
    </row>
    <row r="194" spans="1:10" s="40" customFormat="1" ht="13">
      <c r="A194" s="212" t="s">
        <v>227</v>
      </c>
      <c r="B194" s="215" t="s">
        <v>228</v>
      </c>
      <c r="C194" s="214" t="s">
        <v>4</v>
      </c>
      <c r="D194" s="216">
        <v>2</v>
      </c>
      <c r="E194" s="564">
        <v>300</v>
      </c>
      <c r="F194" s="125">
        <f t="shared" si="135"/>
        <v>600</v>
      </c>
      <c r="G194" s="141">
        <f>Measurements!J196</f>
        <v>2</v>
      </c>
      <c r="H194" s="120">
        <f t="shared" si="149"/>
        <v>600</v>
      </c>
      <c r="I194" s="134"/>
      <c r="J194" s="135">
        <f t="shared" si="150"/>
        <v>0</v>
      </c>
    </row>
    <row r="195" spans="1:10" s="40" customFormat="1" ht="13">
      <c r="A195" s="350" t="s">
        <v>431</v>
      </c>
      <c r="B195" s="347" t="s">
        <v>459</v>
      </c>
      <c r="C195" s="205" t="s">
        <v>4</v>
      </c>
      <c r="D195" s="206" t="s">
        <v>462</v>
      </c>
      <c r="E195" s="564"/>
      <c r="F195" s="125"/>
      <c r="G195" s="141">
        <f>Measurements!J197</f>
        <v>0</v>
      </c>
      <c r="H195" s="120">
        <f t="shared" si="149"/>
        <v>0</v>
      </c>
      <c r="I195" s="134"/>
      <c r="J195" s="135">
        <f t="shared" si="150"/>
        <v>0</v>
      </c>
    </row>
    <row r="196" spans="1:10" s="40" customFormat="1" ht="13">
      <c r="A196" s="212"/>
      <c r="B196" s="215"/>
      <c r="C196" s="214"/>
      <c r="D196" s="216"/>
      <c r="E196" s="564"/>
      <c r="F196" s="125"/>
      <c r="G196" s="141"/>
      <c r="H196" s="120"/>
      <c r="I196" s="134"/>
      <c r="J196" s="135"/>
    </row>
    <row r="197" spans="1:10" s="40" customFormat="1" ht="13">
      <c r="A197" s="219" t="s">
        <v>244</v>
      </c>
      <c r="B197" s="220" t="s">
        <v>233</v>
      </c>
      <c r="C197" s="214"/>
      <c r="D197" s="216"/>
      <c r="E197" s="564"/>
      <c r="F197" s="125"/>
      <c r="G197" s="141"/>
      <c r="H197" s="120"/>
      <c r="I197" s="134"/>
      <c r="J197" s="135"/>
    </row>
    <row r="198" spans="1:10" s="40" customFormat="1" ht="13">
      <c r="A198" s="212"/>
      <c r="B198" s="220"/>
      <c r="C198" s="214"/>
      <c r="D198" s="216"/>
      <c r="E198" s="564"/>
      <c r="F198" s="125"/>
      <c r="G198" s="141"/>
      <c r="H198" s="120"/>
      <c r="I198" s="134"/>
      <c r="J198" s="135"/>
    </row>
    <row r="199" spans="1:10" s="40" customFormat="1" ht="13">
      <c r="A199" s="212" t="s">
        <v>221</v>
      </c>
      <c r="B199" s="223" t="s">
        <v>234</v>
      </c>
      <c r="C199" s="214" t="s">
        <v>4</v>
      </c>
      <c r="D199" s="216">
        <v>2</v>
      </c>
      <c r="E199" s="564">
        <v>300</v>
      </c>
      <c r="F199" s="125">
        <f t="shared" si="135"/>
        <v>600</v>
      </c>
      <c r="G199" s="141">
        <f>Measurements!J201</f>
        <v>2</v>
      </c>
      <c r="H199" s="120">
        <f t="shared" si="130"/>
        <v>600</v>
      </c>
      <c r="I199" s="134">
        <f t="shared" ref="I199" si="151">G199-D199</f>
        <v>0</v>
      </c>
      <c r="J199" s="135">
        <f t="shared" ref="J199" si="152">I199*E199</f>
        <v>0</v>
      </c>
    </row>
    <row r="200" spans="1:10" s="40" customFormat="1" ht="13">
      <c r="A200" s="212" t="s">
        <v>224</v>
      </c>
      <c r="B200" s="223" t="s">
        <v>235</v>
      </c>
      <c r="C200" s="214" t="s">
        <v>4</v>
      </c>
      <c r="D200" s="216">
        <v>2</v>
      </c>
      <c r="E200" s="564">
        <v>300</v>
      </c>
      <c r="F200" s="125">
        <f t="shared" si="135"/>
        <v>600</v>
      </c>
      <c r="G200" s="141">
        <f>Measurements!J202</f>
        <v>2</v>
      </c>
      <c r="H200" s="120">
        <f t="shared" si="130"/>
        <v>600</v>
      </c>
      <c r="I200" s="134">
        <f t="shared" ref="I200:I201" si="153">G200-D200</f>
        <v>0</v>
      </c>
      <c r="J200" s="135">
        <f t="shared" ref="J200:J202" si="154">I200*E200</f>
        <v>0</v>
      </c>
    </row>
    <row r="201" spans="1:10" s="40" customFormat="1" ht="13">
      <c r="A201" s="212" t="s">
        <v>225</v>
      </c>
      <c r="B201" s="223" t="s">
        <v>236</v>
      </c>
      <c r="C201" s="214" t="s">
        <v>4</v>
      </c>
      <c r="D201" s="216">
        <v>2</v>
      </c>
      <c r="E201" s="564">
        <v>300</v>
      </c>
      <c r="F201" s="125">
        <f t="shared" si="135"/>
        <v>600</v>
      </c>
      <c r="G201" s="141">
        <f>Measurements!J203</f>
        <v>2</v>
      </c>
      <c r="H201" s="120">
        <f t="shared" si="130"/>
        <v>600</v>
      </c>
      <c r="I201" s="134">
        <f t="shared" si="153"/>
        <v>0</v>
      </c>
      <c r="J201" s="135">
        <f t="shared" si="154"/>
        <v>0</v>
      </c>
    </row>
    <row r="202" spans="1:10" s="40" customFormat="1" ht="13">
      <c r="A202" s="204" t="s">
        <v>226</v>
      </c>
      <c r="B202" s="362" t="s">
        <v>460</v>
      </c>
      <c r="C202" s="205" t="s">
        <v>4</v>
      </c>
      <c r="D202" s="206" t="s">
        <v>462</v>
      </c>
      <c r="E202" s="564"/>
      <c r="F202" s="125"/>
      <c r="G202" s="141">
        <f>Measurements!J204</f>
        <v>0</v>
      </c>
      <c r="H202" s="120">
        <f t="shared" ref="H202" si="155">G202*E202</f>
        <v>0</v>
      </c>
      <c r="I202" s="134"/>
      <c r="J202" s="135">
        <f t="shared" si="154"/>
        <v>0</v>
      </c>
    </row>
    <row r="203" spans="1:10" s="40" customFormat="1" ht="13">
      <c r="A203" s="212" t="s">
        <v>227</v>
      </c>
      <c r="B203" s="223" t="s">
        <v>237</v>
      </c>
      <c r="C203" s="214" t="s">
        <v>4</v>
      </c>
      <c r="D203" s="216">
        <v>2</v>
      </c>
      <c r="E203" s="564">
        <v>300</v>
      </c>
      <c r="F203" s="125">
        <f t="shared" si="135"/>
        <v>600</v>
      </c>
      <c r="G203" s="141">
        <f>Measurements!J205</f>
        <v>2</v>
      </c>
      <c r="H203" s="120">
        <f t="shared" si="130"/>
        <v>600</v>
      </c>
      <c r="I203" s="134">
        <f t="shared" ref="I203" si="156">G203-D203</f>
        <v>0</v>
      </c>
      <c r="J203" s="135">
        <f t="shared" ref="J203" si="157">I203*E203</f>
        <v>0</v>
      </c>
    </row>
    <row r="204" spans="1:10" s="40" customFormat="1" ht="13">
      <c r="A204" s="212"/>
      <c r="B204" s="215"/>
      <c r="C204" s="214"/>
      <c r="D204" s="216"/>
      <c r="E204" s="564"/>
      <c r="F204" s="125"/>
      <c r="G204" s="141"/>
      <c r="H204" s="120"/>
      <c r="I204" s="134"/>
      <c r="J204" s="135"/>
    </row>
    <row r="205" spans="1:10" s="40" customFormat="1" ht="13">
      <c r="A205" s="219" t="s">
        <v>245</v>
      </c>
      <c r="B205" s="220" t="s">
        <v>239</v>
      </c>
      <c r="C205" s="214"/>
      <c r="D205" s="216"/>
      <c r="E205" s="564"/>
      <c r="F205" s="125"/>
      <c r="G205" s="141"/>
      <c r="H205" s="120"/>
      <c r="I205" s="134"/>
      <c r="J205" s="135"/>
    </row>
    <row r="206" spans="1:10" s="40" customFormat="1" ht="13">
      <c r="A206" s="212"/>
      <c r="B206" s="220"/>
      <c r="C206" s="214"/>
      <c r="D206" s="216"/>
      <c r="E206" s="564"/>
      <c r="F206" s="125"/>
      <c r="G206" s="141"/>
      <c r="H206" s="120"/>
      <c r="I206" s="134"/>
      <c r="J206" s="135"/>
    </row>
    <row r="207" spans="1:10" s="40" customFormat="1" ht="13">
      <c r="A207" s="212" t="s">
        <v>221</v>
      </c>
      <c r="B207" s="223" t="s">
        <v>240</v>
      </c>
      <c r="C207" s="214" t="s">
        <v>4</v>
      </c>
      <c r="D207" s="216">
        <v>8</v>
      </c>
      <c r="E207" s="564">
        <v>300</v>
      </c>
      <c r="F207" s="125">
        <f t="shared" si="135"/>
        <v>2400</v>
      </c>
      <c r="G207" s="141">
        <f>Measurements!J209</f>
        <v>8</v>
      </c>
      <c r="H207" s="120">
        <f t="shared" si="130"/>
        <v>2400</v>
      </c>
      <c r="I207" s="134">
        <f t="shared" ref="I207" si="158">G207-D207</f>
        <v>0</v>
      </c>
      <c r="J207" s="135">
        <f t="shared" ref="J207:J208" si="159">I207*E207</f>
        <v>0</v>
      </c>
    </row>
    <row r="208" spans="1:10" s="40" customFormat="1" ht="13">
      <c r="A208" s="204" t="s">
        <v>224</v>
      </c>
      <c r="B208" s="362" t="s">
        <v>461</v>
      </c>
      <c r="C208" s="205" t="s">
        <v>4</v>
      </c>
      <c r="D208" s="206" t="s">
        <v>462</v>
      </c>
      <c r="E208" s="564"/>
      <c r="F208" s="125"/>
      <c r="G208" s="141">
        <f>Measurements!J210</f>
        <v>0</v>
      </c>
      <c r="H208" s="120">
        <f t="shared" si="130"/>
        <v>0</v>
      </c>
      <c r="I208" s="134"/>
      <c r="J208" s="135">
        <f t="shared" si="159"/>
        <v>0</v>
      </c>
    </row>
    <row r="209" spans="1:10" s="40" customFormat="1" ht="13">
      <c r="A209" s="212"/>
      <c r="B209" s="215"/>
      <c r="C209" s="214"/>
      <c r="D209" s="216"/>
      <c r="E209" s="564"/>
      <c r="F209" s="125"/>
      <c r="G209" s="141"/>
      <c r="H209" s="142"/>
      <c r="I209" s="134"/>
      <c r="J209" s="135"/>
    </row>
    <row r="210" spans="1:10" s="40" customFormat="1" ht="12.5">
      <c r="A210" s="121">
        <v>4</v>
      </c>
      <c r="B210" s="260" t="s">
        <v>463</v>
      </c>
      <c r="C210" s="296"/>
      <c r="D210" s="260"/>
      <c r="E210" s="566"/>
      <c r="F210" s="260"/>
      <c r="G210" s="296"/>
      <c r="H210" s="260"/>
      <c r="I210" s="296"/>
      <c r="J210" s="294"/>
    </row>
    <row r="211" spans="1:10" s="40" customFormat="1" ht="125">
      <c r="A211" s="202"/>
      <c r="B211" s="371" t="s">
        <v>464</v>
      </c>
      <c r="C211" s="360"/>
      <c r="D211" s="216"/>
      <c r="E211" s="564"/>
      <c r="F211" s="125"/>
      <c r="G211" s="119"/>
      <c r="H211" s="120"/>
      <c r="I211" s="134"/>
      <c r="J211" s="135"/>
    </row>
    <row r="212" spans="1:10" s="40" customFormat="1" ht="52">
      <c r="A212" s="203"/>
      <c r="B212" s="252" t="s">
        <v>465</v>
      </c>
      <c r="C212" s="372"/>
      <c r="D212" s="216"/>
      <c r="E212" s="564"/>
      <c r="F212" s="125"/>
      <c r="G212" s="119"/>
      <c r="H212" s="120"/>
      <c r="I212" s="134"/>
      <c r="J212" s="135"/>
    </row>
    <row r="213" spans="1:10" s="40" customFormat="1" ht="13">
      <c r="A213" s="373"/>
      <c r="B213" s="374" t="s">
        <v>466</v>
      </c>
      <c r="C213" s="361"/>
      <c r="D213" s="216"/>
      <c r="E213" s="564"/>
      <c r="F213" s="125"/>
      <c r="G213" s="119"/>
      <c r="H213" s="120"/>
      <c r="I213" s="134"/>
      <c r="J213" s="135"/>
    </row>
    <row r="214" spans="1:10" s="40" customFormat="1" ht="76.5">
      <c r="A214" s="204" t="s">
        <v>467</v>
      </c>
      <c r="B214" s="375" t="s">
        <v>496</v>
      </c>
      <c r="C214" s="205" t="s">
        <v>4</v>
      </c>
      <c r="D214" s="206">
        <v>40</v>
      </c>
      <c r="E214" s="564">
        <v>1150</v>
      </c>
      <c r="F214" s="125">
        <f>E214*D214</f>
        <v>46000</v>
      </c>
      <c r="G214" s="119">
        <f>Measurements!J216</f>
        <v>0</v>
      </c>
      <c r="H214" s="120">
        <f>G214*E214</f>
        <v>0</v>
      </c>
      <c r="I214" s="134">
        <f t="shared" ref="I214" si="160">G214-D214</f>
        <v>-40</v>
      </c>
      <c r="J214" s="135">
        <f t="shared" ref="J214" si="161">I214*E214</f>
        <v>-46000</v>
      </c>
    </row>
    <row r="215" spans="1:10" s="40" customFormat="1" ht="63.5">
      <c r="A215" s="206">
        <v>4.2</v>
      </c>
      <c r="B215" s="207" t="s">
        <v>497</v>
      </c>
      <c r="C215" s="205" t="s">
        <v>4</v>
      </c>
      <c r="D215" s="206">
        <v>3</v>
      </c>
      <c r="E215" s="564">
        <v>600</v>
      </c>
      <c r="F215" s="125">
        <f>E215*D215</f>
        <v>1800</v>
      </c>
      <c r="G215" s="119">
        <f>Measurements!J217</f>
        <v>0</v>
      </c>
      <c r="H215" s="120">
        <f t="shared" ref="H215:H234" si="162">G215*E215</f>
        <v>0</v>
      </c>
      <c r="I215" s="134">
        <f t="shared" ref="I215:I234" si="163">G215-D215</f>
        <v>-3</v>
      </c>
      <c r="J215" s="135">
        <f t="shared" ref="J215:J234" si="164">I215*E215</f>
        <v>-1800</v>
      </c>
    </row>
    <row r="216" spans="1:10" s="40" customFormat="1" ht="63.5">
      <c r="A216" s="206">
        <v>4.3</v>
      </c>
      <c r="B216" s="375" t="s">
        <v>468</v>
      </c>
      <c r="C216" s="205" t="s">
        <v>4</v>
      </c>
      <c r="D216" s="206" t="s">
        <v>462</v>
      </c>
      <c r="E216" s="564"/>
      <c r="F216" s="125"/>
      <c r="G216" s="119">
        <f>Measurements!J218</f>
        <v>0</v>
      </c>
      <c r="H216" s="120">
        <f t="shared" si="162"/>
        <v>0</v>
      </c>
      <c r="I216" s="134"/>
      <c r="J216" s="135"/>
    </row>
    <row r="217" spans="1:10" s="40" customFormat="1" ht="63.5">
      <c r="A217" s="206">
        <v>4.4000000000000004</v>
      </c>
      <c r="B217" s="207" t="s">
        <v>469</v>
      </c>
      <c r="C217" s="205" t="s">
        <v>4</v>
      </c>
      <c r="D217" s="206" t="s">
        <v>462</v>
      </c>
      <c r="E217" s="564"/>
      <c r="F217" s="125"/>
      <c r="G217" s="119">
        <f>Measurements!J219</f>
        <v>0</v>
      </c>
      <c r="H217" s="120">
        <f t="shared" si="162"/>
        <v>0</v>
      </c>
      <c r="I217" s="134"/>
      <c r="J217" s="135"/>
    </row>
    <row r="218" spans="1:10" s="40" customFormat="1" ht="63.5">
      <c r="A218" s="206">
        <v>4.5</v>
      </c>
      <c r="B218" s="207" t="s">
        <v>470</v>
      </c>
      <c r="C218" s="205" t="s">
        <v>4</v>
      </c>
      <c r="D218" s="206" t="s">
        <v>462</v>
      </c>
      <c r="E218" s="564"/>
      <c r="F218" s="125"/>
      <c r="G218" s="119">
        <f>Measurements!J220</f>
        <v>0</v>
      </c>
      <c r="H218" s="120">
        <f t="shared" si="162"/>
        <v>0</v>
      </c>
      <c r="I218" s="134"/>
      <c r="J218" s="135"/>
    </row>
    <row r="219" spans="1:10" s="40" customFormat="1" ht="76.5">
      <c r="A219" s="204" t="s">
        <v>471</v>
      </c>
      <c r="B219" s="375" t="s">
        <v>472</v>
      </c>
      <c r="C219" s="205" t="s">
        <v>4</v>
      </c>
      <c r="D219" s="206" t="s">
        <v>462</v>
      </c>
      <c r="E219" s="564"/>
      <c r="F219" s="125"/>
      <c r="G219" s="119">
        <f>Measurements!J221</f>
        <v>0</v>
      </c>
      <c r="H219" s="120">
        <f t="shared" si="162"/>
        <v>0</v>
      </c>
      <c r="I219" s="134"/>
      <c r="J219" s="135"/>
    </row>
    <row r="220" spans="1:10" s="40" customFormat="1" ht="13">
      <c r="A220" s="202"/>
      <c r="B220" s="376"/>
      <c r="C220" s="360"/>
      <c r="D220" s="201"/>
      <c r="E220" s="564"/>
      <c r="F220" s="125"/>
      <c r="G220" s="119"/>
      <c r="H220" s="120"/>
      <c r="I220" s="134"/>
      <c r="J220" s="135"/>
    </row>
    <row r="221" spans="1:10" s="40" customFormat="1" ht="13">
      <c r="A221" s="373"/>
      <c r="B221" s="374" t="s">
        <v>473</v>
      </c>
      <c r="C221" s="361"/>
      <c r="D221" s="206"/>
      <c r="E221" s="564"/>
      <c r="F221" s="125"/>
      <c r="G221" s="119"/>
      <c r="H221" s="120"/>
      <c r="I221" s="134"/>
      <c r="J221" s="135"/>
    </row>
    <row r="222" spans="1:10" s="40" customFormat="1" ht="50">
      <c r="A222" s="204" t="s">
        <v>474</v>
      </c>
      <c r="B222" s="375" t="s">
        <v>475</v>
      </c>
      <c r="C222" s="205" t="s">
        <v>4</v>
      </c>
      <c r="D222" s="206">
        <v>2</v>
      </c>
      <c r="E222" s="564">
        <v>2100</v>
      </c>
      <c r="F222" s="125">
        <f>E222*D222</f>
        <v>4200</v>
      </c>
      <c r="G222" s="119">
        <f>Measurements!J224</f>
        <v>0</v>
      </c>
      <c r="H222" s="120">
        <f t="shared" si="162"/>
        <v>0</v>
      </c>
      <c r="I222" s="134">
        <f t="shared" si="163"/>
        <v>-2</v>
      </c>
      <c r="J222" s="135">
        <f t="shared" si="164"/>
        <v>-4200</v>
      </c>
    </row>
    <row r="223" spans="1:10" s="40" customFormat="1" ht="50">
      <c r="A223" s="204" t="s">
        <v>474</v>
      </c>
      <c r="B223" s="375" t="s">
        <v>476</v>
      </c>
      <c r="C223" s="205" t="s">
        <v>4</v>
      </c>
      <c r="D223" s="206" t="s">
        <v>462</v>
      </c>
      <c r="E223" s="564"/>
      <c r="F223" s="125"/>
      <c r="G223" s="119"/>
      <c r="H223" s="120">
        <f t="shared" si="162"/>
        <v>0</v>
      </c>
      <c r="I223" s="134"/>
      <c r="J223" s="135"/>
    </row>
    <row r="224" spans="1:10" s="40" customFormat="1" ht="13">
      <c r="A224" s="373"/>
      <c r="B224" s="374" t="s">
        <v>477</v>
      </c>
      <c r="C224" s="361"/>
      <c r="D224" s="206"/>
      <c r="E224" s="564"/>
      <c r="F224" s="125"/>
      <c r="G224" s="119"/>
      <c r="H224" s="120"/>
      <c r="I224" s="134"/>
      <c r="J224" s="135"/>
    </row>
    <row r="225" spans="1:10" s="40" customFormat="1" ht="37.5">
      <c r="A225" s="204" t="s">
        <v>478</v>
      </c>
      <c r="B225" s="377" t="s">
        <v>479</v>
      </c>
      <c r="C225" s="205" t="s">
        <v>4</v>
      </c>
      <c r="D225" s="206">
        <v>6</v>
      </c>
      <c r="E225" s="564">
        <v>7500</v>
      </c>
      <c r="F225" s="125">
        <f>E225*D225</f>
        <v>45000</v>
      </c>
      <c r="G225" s="119">
        <f>Measurements!J227</f>
        <v>0</v>
      </c>
      <c r="H225" s="120">
        <f t="shared" si="162"/>
        <v>0</v>
      </c>
      <c r="I225" s="134">
        <f t="shared" si="163"/>
        <v>-6</v>
      </c>
      <c r="J225" s="135">
        <f t="shared" si="164"/>
        <v>-45000</v>
      </c>
    </row>
    <row r="226" spans="1:10" s="40" customFormat="1" ht="37.5">
      <c r="A226" s="204" t="s">
        <v>480</v>
      </c>
      <c r="B226" s="377" t="s">
        <v>481</v>
      </c>
      <c r="C226" s="205" t="s">
        <v>4</v>
      </c>
      <c r="D226" s="206">
        <v>10</v>
      </c>
      <c r="E226" s="564">
        <v>8500</v>
      </c>
      <c r="F226" s="125">
        <f t="shared" ref="F226:F234" si="165">E226*D226</f>
        <v>85000</v>
      </c>
      <c r="G226" s="119">
        <f>Measurements!J228</f>
        <v>0</v>
      </c>
      <c r="H226" s="120">
        <f t="shared" si="162"/>
        <v>0</v>
      </c>
      <c r="I226" s="134">
        <f t="shared" si="163"/>
        <v>-10</v>
      </c>
      <c r="J226" s="135">
        <f t="shared" si="164"/>
        <v>-85000</v>
      </c>
    </row>
    <row r="227" spans="1:10" s="40" customFormat="1" ht="37.5">
      <c r="A227" s="204" t="s">
        <v>482</v>
      </c>
      <c r="B227" s="377" t="s">
        <v>483</v>
      </c>
      <c r="C227" s="205" t="s">
        <v>4</v>
      </c>
      <c r="D227" s="206" t="s">
        <v>462</v>
      </c>
      <c r="E227" s="564"/>
      <c r="F227" s="125"/>
      <c r="G227" s="119">
        <f>Measurements!J229</f>
        <v>0</v>
      </c>
      <c r="H227" s="120">
        <f t="shared" si="162"/>
        <v>0</v>
      </c>
      <c r="I227" s="134"/>
      <c r="J227" s="135"/>
    </row>
    <row r="228" spans="1:10" s="40" customFormat="1" ht="37.5">
      <c r="A228" s="204" t="s">
        <v>484</v>
      </c>
      <c r="B228" s="377" t="s">
        <v>485</v>
      </c>
      <c r="C228" s="205" t="s">
        <v>4</v>
      </c>
      <c r="D228" s="206" t="s">
        <v>462</v>
      </c>
      <c r="E228" s="564"/>
      <c r="F228" s="125"/>
      <c r="G228" s="119">
        <f>Measurements!J230</f>
        <v>0</v>
      </c>
      <c r="H228" s="120">
        <f t="shared" si="162"/>
        <v>0</v>
      </c>
      <c r="I228" s="134"/>
      <c r="J228" s="135"/>
    </row>
    <row r="229" spans="1:10" s="40" customFormat="1" ht="37.5">
      <c r="A229" s="204" t="s">
        <v>486</v>
      </c>
      <c r="B229" s="377" t="s">
        <v>487</v>
      </c>
      <c r="C229" s="205" t="s">
        <v>4</v>
      </c>
      <c r="D229" s="206">
        <v>1</v>
      </c>
      <c r="E229" s="564">
        <v>2000</v>
      </c>
      <c r="F229" s="125">
        <f t="shared" si="165"/>
        <v>2000</v>
      </c>
      <c r="G229" s="119">
        <f>Measurements!J231</f>
        <v>0</v>
      </c>
      <c r="H229" s="120">
        <f t="shared" si="162"/>
        <v>0</v>
      </c>
      <c r="I229" s="134">
        <f t="shared" si="163"/>
        <v>-1</v>
      </c>
      <c r="J229" s="135">
        <f t="shared" si="164"/>
        <v>-2000</v>
      </c>
    </row>
    <row r="230" spans="1:10" s="40" customFormat="1" ht="13">
      <c r="A230" s="204" t="s">
        <v>488</v>
      </c>
      <c r="B230" s="377" t="s">
        <v>489</v>
      </c>
      <c r="C230" s="205" t="s">
        <v>4</v>
      </c>
      <c r="D230" s="206" t="s">
        <v>462</v>
      </c>
      <c r="E230" s="564"/>
      <c r="F230" s="125"/>
      <c r="G230" s="119">
        <f>Measurements!J232</f>
        <v>0</v>
      </c>
      <c r="H230" s="120">
        <f t="shared" si="162"/>
        <v>0</v>
      </c>
      <c r="I230" s="134"/>
      <c r="J230" s="135"/>
    </row>
    <row r="231" spans="1:10" s="40" customFormat="1" ht="13">
      <c r="A231" s="204" t="s">
        <v>490</v>
      </c>
      <c r="B231" s="377" t="s">
        <v>491</v>
      </c>
      <c r="C231" s="205" t="s">
        <v>4</v>
      </c>
      <c r="D231" s="206" t="s">
        <v>462</v>
      </c>
      <c r="E231" s="564"/>
      <c r="F231" s="125"/>
      <c r="G231" s="119">
        <f>Measurements!J233</f>
        <v>0</v>
      </c>
      <c r="H231" s="120">
        <f t="shared" si="162"/>
        <v>0</v>
      </c>
      <c r="I231" s="134"/>
      <c r="J231" s="135"/>
    </row>
    <row r="232" spans="1:10" s="40" customFormat="1" ht="13">
      <c r="A232" s="204" t="s">
        <v>492</v>
      </c>
      <c r="B232" s="377" t="s">
        <v>493</v>
      </c>
      <c r="C232" s="205" t="s">
        <v>4</v>
      </c>
      <c r="D232" s="206" t="s">
        <v>462</v>
      </c>
      <c r="E232" s="564"/>
      <c r="F232" s="125"/>
      <c r="G232" s="119">
        <f>Measurements!J234</f>
        <v>0</v>
      </c>
      <c r="H232" s="120">
        <f t="shared" si="162"/>
        <v>0</v>
      </c>
      <c r="I232" s="134"/>
      <c r="J232" s="135"/>
    </row>
    <row r="233" spans="1:10" s="40" customFormat="1" ht="13">
      <c r="A233" s="206">
        <v>4.16</v>
      </c>
      <c r="B233" s="379" t="s">
        <v>494</v>
      </c>
      <c r="C233" s="378" t="s">
        <v>4</v>
      </c>
      <c r="D233" s="206">
        <v>2</v>
      </c>
      <c r="E233" s="564">
        <v>120</v>
      </c>
      <c r="F233" s="125">
        <f t="shared" si="165"/>
        <v>240</v>
      </c>
      <c r="G233" s="119">
        <f>Measurements!J235</f>
        <v>0</v>
      </c>
      <c r="H233" s="120">
        <f t="shared" si="162"/>
        <v>0</v>
      </c>
      <c r="I233" s="134">
        <f t="shared" si="163"/>
        <v>-2</v>
      </c>
      <c r="J233" s="135">
        <f t="shared" si="164"/>
        <v>-240</v>
      </c>
    </row>
    <row r="234" spans="1:10" s="40" customFormat="1" ht="13">
      <c r="A234" s="349">
        <v>4.17</v>
      </c>
      <c r="B234" s="379" t="s">
        <v>495</v>
      </c>
      <c r="C234" s="378" t="s">
        <v>4</v>
      </c>
      <c r="D234" s="206">
        <v>2</v>
      </c>
      <c r="E234" s="564">
        <v>450</v>
      </c>
      <c r="F234" s="125">
        <f t="shared" si="165"/>
        <v>900</v>
      </c>
      <c r="G234" s="119">
        <f>Measurements!J236</f>
        <v>0</v>
      </c>
      <c r="H234" s="120">
        <f t="shared" si="162"/>
        <v>0</v>
      </c>
      <c r="I234" s="134">
        <f t="shared" si="163"/>
        <v>-2</v>
      </c>
      <c r="J234" s="135">
        <f t="shared" si="164"/>
        <v>-900</v>
      </c>
    </row>
    <row r="235" spans="1:10" s="40" customFormat="1" ht="12.5">
      <c r="A235" s="121">
        <v>5</v>
      </c>
      <c r="B235" s="260" t="s">
        <v>247</v>
      </c>
      <c r="C235" s="296"/>
      <c r="D235" s="260"/>
      <c r="E235" s="566"/>
      <c r="F235" s="260"/>
      <c r="G235" s="296"/>
      <c r="H235" s="260"/>
      <c r="I235" s="296"/>
      <c r="J235" s="294"/>
    </row>
    <row r="236" spans="1:10" s="40" customFormat="1" ht="13">
      <c r="A236" s="228"/>
      <c r="B236" s="229"/>
      <c r="C236" s="214"/>
      <c r="D236" s="216"/>
      <c r="E236" s="564"/>
      <c r="F236" s="125"/>
      <c r="G236" s="141"/>
      <c r="H236" s="142"/>
      <c r="I236" s="134"/>
      <c r="J236" s="135"/>
    </row>
    <row r="237" spans="1:10" s="40" customFormat="1" ht="13">
      <c r="A237" s="230"/>
      <c r="B237" s="229" t="s">
        <v>248</v>
      </c>
      <c r="C237" s="214"/>
      <c r="D237" s="216"/>
      <c r="E237" s="564"/>
      <c r="F237" s="125"/>
      <c r="G237" s="141"/>
      <c r="H237" s="142"/>
      <c r="I237" s="134"/>
      <c r="J237" s="135"/>
    </row>
    <row r="238" spans="1:10" s="40" customFormat="1" ht="37.5">
      <c r="A238" s="231"/>
      <c r="B238" s="232" t="s">
        <v>249</v>
      </c>
      <c r="C238" s="214"/>
      <c r="D238" s="216"/>
      <c r="E238" s="564"/>
      <c r="F238" s="125"/>
      <c r="G238" s="141"/>
      <c r="H238" s="142"/>
      <c r="I238" s="134"/>
      <c r="J238" s="135"/>
    </row>
    <row r="239" spans="1:10" s="40" customFormat="1" ht="13">
      <c r="A239" s="231"/>
      <c r="B239" s="233"/>
      <c r="C239" s="214"/>
      <c r="D239" s="216"/>
      <c r="E239" s="564"/>
      <c r="F239" s="125"/>
      <c r="G239" s="141"/>
      <c r="H239" s="142"/>
      <c r="I239" s="134"/>
      <c r="J239" s="135"/>
    </row>
    <row r="240" spans="1:10" s="40" customFormat="1" ht="50">
      <c r="A240" s="234">
        <v>5.0999999999999996</v>
      </c>
      <c r="B240" s="235" t="s">
        <v>250</v>
      </c>
      <c r="C240" s="214" t="s">
        <v>251</v>
      </c>
      <c r="D240" s="216">
        <v>35</v>
      </c>
      <c r="E240" s="567">
        <v>165</v>
      </c>
      <c r="F240" s="125">
        <f t="shared" ref="F240:F247" si="166">E240*D240</f>
        <v>5775</v>
      </c>
      <c r="G240" s="141">
        <f>Measurements!J242</f>
        <v>35</v>
      </c>
      <c r="H240" s="142">
        <f>G240*E240</f>
        <v>5775</v>
      </c>
      <c r="I240" s="134">
        <f t="shared" ref="I240" si="167">G240-D240</f>
        <v>0</v>
      </c>
      <c r="J240" s="135">
        <f t="shared" ref="J240" si="168">I240*E240</f>
        <v>0</v>
      </c>
    </row>
    <row r="241" spans="1:10" s="40" customFormat="1" ht="50">
      <c r="A241" s="234">
        <v>5.2</v>
      </c>
      <c r="B241" s="235" t="s">
        <v>252</v>
      </c>
      <c r="C241" s="214" t="s">
        <v>251</v>
      </c>
      <c r="D241" s="216">
        <v>75</v>
      </c>
      <c r="E241" s="567">
        <v>185</v>
      </c>
      <c r="F241" s="125">
        <f t="shared" si="166"/>
        <v>13875</v>
      </c>
      <c r="G241" s="141">
        <f>Measurements!J243</f>
        <v>75</v>
      </c>
      <c r="H241" s="142">
        <f t="shared" ref="H241:H243" si="169">G241*E241</f>
        <v>13875</v>
      </c>
      <c r="I241" s="134">
        <f t="shared" ref="I241:I242" si="170">G241-D241</f>
        <v>0</v>
      </c>
      <c r="J241" s="135">
        <f t="shared" ref="J241:J243" si="171">I241*E241</f>
        <v>0</v>
      </c>
    </row>
    <row r="242" spans="1:10" s="40" customFormat="1" ht="50">
      <c r="A242" s="234">
        <v>5.3</v>
      </c>
      <c r="B242" s="232" t="s">
        <v>253</v>
      </c>
      <c r="C242" s="214" t="s">
        <v>251</v>
      </c>
      <c r="D242" s="216">
        <v>150</v>
      </c>
      <c r="E242" s="567">
        <v>225</v>
      </c>
      <c r="F242" s="125">
        <f t="shared" si="166"/>
        <v>33750</v>
      </c>
      <c r="G242" s="141">
        <f>Measurements!J244</f>
        <v>150</v>
      </c>
      <c r="H242" s="142">
        <f t="shared" si="169"/>
        <v>33750</v>
      </c>
      <c r="I242" s="134">
        <f t="shared" si="170"/>
        <v>0</v>
      </c>
      <c r="J242" s="135">
        <f t="shared" si="171"/>
        <v>0</v>
      </c>
    </row>
    <row r="243" spans="1:10" s="40" customFormat="1" ht="50">
      <c r="A243" s="381">
        <v>5.4</v>
      </c>
      <c r="B243" s="382" t="s">
        <v>498</v>
      </c>
      <c r="C243" s="205" t="s">
        <v>251</v>
      </c>
      <c r="D243" s="206" t="s">
        <v>462</v>
      </c>
      <c r="E243" s="567"/>
      <c r="F243" s="125"/>
      <c r="G243" s="119">
        <f>Measurements!J245</f>
        <v>0</v>
      </c>
      <c r="H243" s="120">
        <f t="shared" si="169"/>
        <v>0</v>
      </c>
      <c r="I243" s="134"/>
      <c r="J243" s="135">
        <f t="shared" si="171"/>
        <v>0</v>
      </c>
    </row>
    <row r="244" spans="1:10" s="40" customFormat="1" ht="50">
      <c r="A244" s="380">
        <v>5.5</v>
      </c>
      <c r="B244" s="382" t="s">
        <v>499</v>
      </c>
      <c r="C244" s="205" t="s">
        <v>251</v>
      </c>
      <c r="D244" s="206" t="s">
        <v>462</v>
      </c>
      <c r="E244" s="567"/>
      <c r="F244" s="125"/>
      <c r="G244" s="119">
        <f>Measurements!J246</f>
        <v>0</v>
      </c>
      <c r="H244" s="120">
        <f t="shared" ref="H244:H245" si="172">G244*E244</f>
        <v>0</v>
      </c>
      <c r="I244" s="134"/>
      <c r="J244" s="135">
        <f t="shared" ref="J244:J245" si="173">I244*E244</f>
        <v>0</v>
      </c>
    </row>
    <row r="245" spans="1:10" s="40" customFormat="1" ht="50">
      <c r="A245" s="383">
        <v>5.6</v>
      </c>
      <c r="B245" s="382" t="s">
        <v>500</v>
      </c>
      <c r="C245" s="205" t="s">
        <v>251</v>
      </c>
      <c r="D245" s="206" t="s">
        <v>462</v>
      </c>
      <c r="E245" s="567"/>
      <c r="F245" s="125"/>
      <c r="G245" s="119">
        <f>Measurements!J247</f>
        <v>0</v>
      </c>
      <c r="H245" s="120">
        <f t="shared" si="172"/>
        <v>0</v>
      </c>
      <c r="I245" s="134"/>
      <c r="J245" s="135">
        <f t="shared" si="173"/>
        <v>0</v>
      </c>
    </row>
    <row r="246" spans="1:10" s="40" customFormat="1" ht="50">
      <c r="A246" s="234">
        <v>5.7</v>
      </c>
      <c r="B246" s="235" t="s">
        <v>254</v>
      </c>
      <c r="C246" s="214" t="s">
        <v>251</v>
      </c>
      <c r="D246" s="216">
        <v>1750</v>
      </c>
      <c r="E246" s="567">
        <v>175</v>
      </c>
      <c r="F246" s="125">
        <f t="shared" si="166"/>
        <v>306250</v>
      </c>
      <c r="G246" s="141">
        <f>Measurements!J248</f>
        <v>1750</v>
      </c>
      <c r="H246" s="142">
        <f t="shared" ref="H246:H247" si="174">G246*E246</f>
        <v>306250</v>
      </c>
      <c r="I246" s="134">
        <f t="shared" ref="I246:I247" si="175">G246-D246</f>
        <v>0</v>
      </c>
      <c r="J246" s="135">
        <f t="shared" ref="J246:J247" si="176">I246*E246</f>
        <v>0</v>
      </c>
    </row>
    <row r="247" spans="1:10" s="40" customFormat="1" ht="50">
      <c r="A247" s="234">
        <v>5.8</v>
      </c>
      <c r="B247" s="235" t="s">
        <v>255</v>
      </c>
      <c r="C247" s="214" t="s">
        <v>251</v>
      </c>
      <c r="D247" s="216">
        <v>50</v>
      </c>
      <c r="E247" s="567">
        <v>225</v>
      </c>
      <c r="F247" s="125">
        <f t="shared" si="166"/>
        <v>11250</v>
      </c>
      <c r="G247" s="141">
        <f>Measurements!J249</f>
        <v>50</v>
      </c>
      <c r="H247" s="142">
        <f t="shared" si="174"/>
        <v>11250</v>
      </c>
      <c r="I247" s="134">
        <f t="shared" si="175"/>
        <v>0</v>
      </c>
      <c r="J247" s="135">
        <f t="shared" si="176"/>
        <v>0</v>
      </c>
    </row>
    <row r="248" spans="1:10" s="40" customFormat="1" ht="13">
      <c r="A248" s="167"/>
      <c r="B248" s="168"/>
      <c r="C248" s="161"/>
      <c r="D248" s="161"/>
      <c r="E248" s="564"/>
      <c r="F248" s="125"/>
      <c r="G248" s="141"/>
      <c r="H248" s="142"/>
      <c r="I248" s="134"/>
      <c r="J248" s="135"/>
    </row>
    <row r="249" spans="1:10" s="40" customFormat="1" ht="12.5">
      <c r="A249" s="121" t="s">
        <v>256</v>
      </c>
      <c r="B249" s="260" t="s">
        <v>257</v>
      </c>
      <c r="C249" s="296"/>
      <c r="D249" s="260"/>
      <c r="E249" s="566"/>
      <c r="F249" s="260"/>
      <c r="G249" s="296"/>
      <c r="H249" s="260"/>
      <c r="I249" s="296"/>
      <c r="J249" s="294"/>
    </row>
    <row r="250" spans="1:10" s="40" customFormat="1" ht="113">
      <c r="A250" s="236"/>
      <c r="B250" s="211" t="s">
        <v>264</v>
      </c>
      <c r="C250" s="214"/>
      <c r="D250" s="216"/>
      <c r="E250" s="564"/>
      <c r="F250" s="125"/>
      <c r="G250" s="141"/>
      <c r="H250" s="142"/>
      <c r="I250" s="134"/>
      <c r="J250" s="135"/>
    </row>
    <row r="251" spans="1:10" s="40" customFormat="1" ht="13">
      <c r="A251" s="236" t="s">
        <v>258</v>
      </c>
      <c r="B251" s="237" t="s">
        <v>259</v>
      </c>
      <c r="C251" s="214"/>
      <c r="D251" s="216"/>
      <c r="E251" s="564"/>
      <c r="F251" s="125"/>
      <c r="G251" s="141"/>
      <c r="H251" s="142"/>
      <c r="I251" s="134"/>
      <c r="J251" s="135"/>
    </row>
    <row r="252" spans="1:10" s="40" customFormat="1" ht="87.5">
      <c r="A252" s="236"/>
      <c r="B252" s="238" t="s">
        <v>260</v>
      </c>
      <c r="C252" s="214" t="s">
        <v>4</v>
      </c>
      <c r="D252" s="216">
        <v>10</v>
      </c>
      <c r="E252" s="564">
        <v>2800</v>
      </c>
      <c r="F252" s="125">
        <f>E252*D252</f>
        <v>28000</v>
      </c>
      <c r="G252" s="141">
        <f>Measurements!J254</f>
        <v>10</v>
      </c>
      <c r="H252" s="142">
        <f>G252*E252</f>
        <v>28000</v>
      </c>
      <c r="I252" s="134">
        <f t="shared" ref="I252" si="177">G252-D252</f>
        <v>0</v>
      </c>
      <c r="J252" s="135">
        <f t="shared" ref="J252" si="178">I252*E252</f>
        <v>0</v>
      </c>
    </row>
    <row r="253" spans="1:10" s="40" customFormat="1" ht="13">
      <c r="A253" s="236" t="s">
        <v>261</v>
      </c>
      <c r="B253" s="237" t="s">
        <v>262</v>
      </c>
      <c r="C253" s="214"/>
      <c r="D253" s="216"/>
      <c r="E253" s="564"/>
      <c r="F253" s="125"/>
      <c r="G253" s="141"/>
      <c r="H253" s="142"/>
      <c r="I253" s="134"/>
      <c r="J253" s="135"/>
    </row>
    <row r="254" spans="1:10" s="40" customFormat="1" ht="50">
      <c r="A254" s="236"/>
      <c r="B254" s="238" t="s">
        <v>263</v>
      </c>
      <c r="C254" s="214" t="s">
        <v>4</v>
      </c>
      <c r="D254" s="216">
        <v>25</v>
      </c>
      <c r="E254" s="564">
        <v>2800</v>
      </c>
      <c r="F254" s="125">
        <f t="shared" ref="F254" si="179">E254*D254</f>
        <v>70000</v>
      </c>
      <c r="G254" s="141">
        <f>Measurements!J256</f>
        <v>25</v>
      </c>
      <c r="H254" s="142">
        <f t="shared" ref="H254" si="180">G254*E254</f>
        <v>70000</v>
      </c>
      <c r="I254" s="134">
        <f t="shared" ref="I254" si="181">G254-D254</f>
        <v>0</v>
      </c>
      <c r="J254" s="135">
        <f t="shared" ref="J254" si="182">I254*E254</f>
        <v>0</v>
      </c>
    </row>
    <row r="255" spans="1:10" s="40" customFormat="1" ht="13">
      <c r="A255" s="384" t="s">
        <v>501</v>
      </c>
      <c r="B255" s="354" t="s">
        <v>502</v>
      </c>
      <c r="C255" s="205"/>
      <c r="D255" s="206"/>
      <c r="E255" s="564"/>
      <c r="F255" s="125"/>
      <c r="G255" s="141"/>
      <c r="H255" s="142"/>
      <c r="I255" s="134"/>
      <c r="J255" s="135"/>
    </row>
    <row r="256" spans="1:10" s="40" customFormat="1" ht="62.5">
      <c r="A256" s="384"/>
      <c r="B256" s="385" t="s">
        <v>503</v>
      </c>
      <c r="C256" s="205" t="s">
        <v>4</v>
      </c>
      <c r="D256" s="206" t="s">
        <v>462</v>
      </c>
      <c r="E256" s="564"/>
      <c r="F256" s="125"/>
      <c r="G256" s="119">
        <f>Measurements!J258</f>
        <v>0</v>
      </c>
      <c r="H256" s="120">
        <f t="shared" ref="H256" si="183">G256*E256</f>
        <v>0</v>
      </c>
      <c r="I256" s="134"/>
      <c r="J256" s="135">
        <f t="shared" ref="J256" si="184">I256*E256</f>
        <v>0</v>
      </c>
    </row>
    <row r="257" spans="1:10" s="40" customFormat="1" ht="50">
      <c r="A257" s="384" t="s">
        <v>504</v>
      </c>
      <c r="B257" s="385" t="s">
        <v>505</v>
      </c>
      <c r="C257" s="205" t="s">
        <v>4</v>
      </c>
      <c r="D257" s="206" t="s">
        <v>462</v>
      </c>
      <c r="E257" s="564"/>
      <c r="F257" s="125"/>
      <c r="G257" s="119">
        <f>Measurements!J259</f>
        <v>0</v>
      </c>
      <c r="H257" s="120">
        <f t="shared" ref="H257" si="185">G257*E257</f>
        <v>0</v>
      </c>
      <c r="I257" s="134"/>
      <c r="J257" s="135">
        <f t="shared" ref="J257" si="186">I257*E257</f>
        <v>0</v>
      </c>
    </row>
    <row r="258" spans="1:10" s="40" customFormat="1" ht="13">
      <c r="A258" s="212"/>
      <c r="B258" s="215"/>
      <c r="C258" s="214"/>
      <c r="D258" s="216"/>
      <c r="E258" s="564"/>
      <c r="F258" s="125"/>
      <c r="G258" s="141"/>
      <c r="H258" s="142"/>
      <c r="I258" s="134"/>
      <c r="J258" s="135"/>
    </row>
    <row r="259" spans="1:10" s="40" customFormat="1" ht="12.5">
      <c r="A259" s="121">
        <v>7</v>
      </c>
      <c r="B259" s="260" t="s">
        <v>265</v>
      </c>
      <c r="C259" s="296"/>
      <c r="D259" s="260"/>
      <c r="E259" s="566"/>
      <c r="F259" s="260"/>
      <c r="G259" s="296"/>
      <c r="H259" s="260"/>
      <c r="I259" s="296"/>
      <c r="J259" s="294"/>
    </row>
    <row r="260" spans="1:10" s="40" customFormat="1" ht="13">
      <c r="A260" s="388" t="s">
        <v>506</v>
      </c>
      <c r="B260" s="389" t="s">
        <v>507</v>
      </c>
      <c r="C260" s="205"/>
      <c r="D260" s="206"/>
      <c r="E260" s="564"/>
      <c r="F260" s="125"/>
      <c r="G260" s="386"/>
      <c r="H260" s="387"/>
      <c r="I260" s="296"/>
      <c r="J260" s="294"/>
    </row>
    <row r="261" spans="1:10" s="40" customFormat="1" ht="137.5">
      <c r="A261" s="206"/>
      <c r="B261" s="207" t="s">
        <v>508</v>
      </c>
      <c r="C261" s="361"/>
      <c r="D261" s="206"/>
      <c r="E261" s="564"/>
      <c r="F261" s="125"/>
      <c r="G261" s="141"/>
      <c r="H261" s="142"/>
      <c r="I261" s="134"/>
      <c r="J261" s="135"/>
    </row>
    <row r="262" spans="1:10" s="40" customFormat="1" ht="13">
      <c r="A262" s="204"/>
      <c r="B262" s="375"/>
      <c r="C262" s="205"/>
      <c r="D262" s="206"/>
      <c r="E262" s="564"/>
      <c r="F262" s="125"/>
      <c r="G262" s="141"/>
      <c r="H262" s="142"/>
      <c r="I262" s="134"/>
      <c r="J262" s="135"/>
    </row>
    <row r="263" spans="1:10" s="40" customFormat="1" ht="13">
      <c r="A263" s="204" t="s">
        <v>221</v>
      </c>
      <c r="B263" s="375" t="s">
        <v>509</v>
      </c>
      <c r="C263" s="205" t="s">
        <v>251</v>
      </c>
      <c r="D263" s="206" t="s">
        <v>462</v>
      </c>
      <c r="E263" s="564"/>
      <c r="F263" s="125"/>
      <c r="G263" s="119">
        <f>Measurements!J265</f>
        <v>0</v>
      </c>
      <c r="H263" s="120">
        <f t="shared" ref="H263" si="187">G263*E263</f>
        <v>0</v>
      </c>
      <c r="I263" s="134"/>
      <c r="J263" s="135">
        <f t="shared" ref="J263" si="188">I263*E263</f>
        <v>0</v>
      </c>
    </row>
    <row r="264" spans="1:10" s="40" customFormat="1" ht="13">
      <c r="A264" s="204" t="s">
        <v>224</v>
      </c>
      <c r="B264" s="375" t="s">
        <v>510</v>
      </c>
      <c r="C264" s="205" t="s">
        <v>251</v>
      </c>
      <c r="D264" s="206" t="s">
        <v>462</v>
      </c>
      <c r="E264" s="564"/>
      <c r="F264" s="125"/>
      <c r="G264" s="119">
        <f>Measurements!J266</f>
        <v>0</v>
      </c>
      <c r="H264" s="120">
        <f t="shared" ref="H264:H265" si="189">G264*E264</f>
        <v>0</v>
      </c>
      <c r="I264" s="134"/>
      <c r="J264" s="135">
        <f t="shared" ref="J264:J265" si="190">I264*E264</f>
        <v>0</v>
      </c>
    </row>
    <row r="265" spans="1:10" s="40" customFormat="1" ht="13">
      <c r="A265" s="204" t="s">
        <v>225</v>
      </c>
      <c r="B265" s="375" t="s">
        <v>511</v>
      </c>
      <c r="C265" s="205" t="s">
        <v>251</v>
      </c>
      <c r="D265" s="206" t="s">
        <v>462</v>
      </c>
      <c r="E265" s="564"/>
      <c r="F265" s="125"/>
      <c r="G265" s="119">
        <f>Measurements!J267</f>
        <v>0</v>
      </c>
      <c r="H265" s="120">
        <f t="shared" si="189"/>
        <v>0</v>
      </c>
      <c r="I265" s="134"/>
      <c r="J265" s="135">
        <f t="shared" si="190"/>
        <v>0</v>
      </c>
    </row>
    <row r="266" spans="1:10" s="40" customFormat="1" ht="13">
      <c r="A266" s="242"/>
      <c r="B266" s="226"/>
      <c r="C266" s="239"/>
      <c r="D266" s="216"/>
      <c r="E266" s="564"/>
      <c r="F266" s="125"/>
      <c r="G266" s="141"/>
      <c r="H266" s="142"/>
      <c r="I266" s="134"/>
      <c r="J266" s="135"/>
    </row>
    <row r="267" spans="1:10" s="40" customFormat="1" ht="13">
      <c r="A267" s="219" t="s">
        <v>266</v>
      </c>
      <c r="B267" s="241" t="s">
        <v>267</v>
      </c>
      <c r="C267" s="214"/>
      <c r="D267" s="216"/>
      <c r="E267" s="564"/>
      <c r="F267" s="125"/>
      <c r="G267" s="141"/>
      <c r="H267" s="142"/>
      <c r="I267" s="134"/>
      <c r="J267" s="135"/>
    </row>
    <row r="268" spans="1:10" s="40" customFormat="1" ht="125">
      <c r="A268" s="216"/>
      <c r="B268" s="226" t="s">
        <v>268</v>
      </c>
      <c r="C268" s="239"/>
      <c r="D268" s="216"/>
      <c r="E268" s="564"/>
      <c r="F268" s="125"/>
      <c r="G268" s="141"/>
      <c r="H268" s="142"/>
      <c r="I268" s="134"/>
      <c r="J268" s="135"/>
    </row>
    <row r="269" spans="1:10" s="40" customFormat="1" ht="13">
      <c r="A269" s="242"/>
      <c r="B269" s="226"/>
      <c r="C269" s="239"/>
      <c r="D269" s="216"/>
      <c r="E269" s="564"/>
      <c r="F269" s="125"/>
      <c r="G269" s="141"/>
      <c r="H269" s="142"/>
      <c r="I269" s="134"/>
      <c r="J269" s="135"/>
    </row>
    <row r="270" spans="1:10" s="40" customFormat="1" ht="13">
      <c r="A270" s="242"/>
      <c r="B270" s="226"/>
      <c r="C270" s="239"/>
      <c r="D270" s="216"/>
      <c r="E270" s="564"/>
      <c r="F270" s="125"/>
      <c r="G270" s="141"/>
      <c r="H270" s="142"/>
      <c r="I270" s="134"/>
      <c r="J270" s="135"/>
    </row>
    <row r="271" spans="1:10" s="40" customFormat="1" ht="13">
      <c r="A271" s="204" t="s">
        <v>512</v>
      </c>
      <c r="B271" s="375" t="s">
        <v>513</v>
      </c>
      <c r="C271" s="205" t="s">
        <v>251</v>
      </c>
      <c r="D271" s="206" t="s">
        <v>462</v>
      </c>
      <c r="E271" s="564"/>
      <c r="F271" s="125"/>
      <c r="G271" s="119">
        <f>Measurements!J273</f>
        <v>0</v>
      </c>
      <c r="H271" s="120">
        <f t="shared" ref="H271" si="191">G271*E271</f>
        <v>0</v>
      </c>
      <c r="I271" s="134"/>
      <c r="J271" s="135">
        <f t="shared" ref="J271" si="192">I271*E271</f>
        <v>0</v>
      </c>
    </row>
    <row r="272" spans="1:10" s="40" customFormat="1" ht="13">
      <c r="A272" s="204" t="s">
        <v>514</v>
      </c>
      <c r="B272" s="375" t="s">
        <v>515</v>
      </c>
      <c r="C272" s="205" t="s">
        <v>251</v>
      </c>
      <c r="D272" s="206" t="s">
        <v>462</v>
      </c>
      <c r="E272" s="564"/>
      <c r="F272" s="125"/>
      <c r="G272" s="119">
        <f>Measurements!J274</f>
        <v>0</v>
      </c>
      <c r="H272" s="120">
        <f t="shared" ref="H272:H273" si="193">G272*E272</f>
        <v>0</v>
      </c>
      <c r="I272" s="134"/>
      <c r="J272" s="135">
        <f t="shared" ref="J272:J273" si="194">I272*E272</f>
        <v>0</v>
      </c>
    </row>
    <row r="273" spans="1:10" s="40" customFormat="1" ht="13">
      <c r="A273" s="204" t="s">
        <v>516</v>
      </c>
      <c r="B273" s="375" t="s">
        <v>509</v>
      </c>
      <c r="C273" s="205" t="s">
        <v>251</v>
      </c>
      <c r="D273" s="206" t="s">
        <v>462</v>
      </c>
      <c r="E273" s="564"/>
      <c r="F273" s="125"/>
      <c r="G273" s="119">
        <f>Measurements!J275</f>
        <v>25</v>
      </c>
      <c r="H273" s="120">
        <f t="shared" si="193"/>
        <v>0</v>
      </c>
      <c r="I273" s="134"/>
      <c r="J273" s="135">
        <f t="shared" si="194"/>
        <v>0</v>
      </c>
    </row>
    <row r="274" spans="1:10" s="40" customFormat="1" ht="13">
      <c r="A274" s="212" t="s">
        <v>269</v>
      </c>
      <c r="B274" s="221" t="s">
        <v>270</v>
      </c>
      <c r="C274" s="214" t="s">
        <v>251</v>
      </c>
      <c r="D274" s="216">
        <v>25</v>
      </c>
      <c r="E274" s="567">
        <v>830</v>
      </c>
      <c r="F274" s="125">
        <f>E274*D274</f>
        <v>20750</v>
      </c>
      <c r="G274" s="141">
        <f>Measurements!J275</f>
        <v>25</v>
      </c>
      <c r="H274" s="142">
        <f t="shared" ref="H274:H278" si="195">G274*E274</f>
        <v>20750</v>
      </c>
      <c r="I274" s="134">
        <f t="shared" ref="I274" si="196">G274-D274</f>
        <v>0</v>
      </c>
      <c r="J274" s="135">
        <f t="shared" ref="J274:J275" si="197">I274*E274</f>
        <v>0</v>
      </c>
    </row>
    <row r="275" spans="1:10" s="40" customFormat="1" ht="13">
      <c r="A275" s="204" t="s">
        <v>517</v>
      </c>
      <c r="B275" s="375" t="s">
        <v>518</v>
      </c>
      <c r="C275" s="205" t="s">
        <v>251</v>
      </c>
      <c r="D275" s="206" t="s">
        <v>462</v>
      </c>
      <c r="E275" s="567"/>
      <c r="F275" s="125"/>
      <c r="G275" s="119">
        <f>Measurements!J277</f>
        <v>0</v>
      </c>
      <c r="H275" s="120">
        <f t="shared" si="195"/>
        <v>0</v>
      </c>
      <c r="I275" s="134"/>
      <c r="J275" s="135">
        <f t="shared" si="197"/>
        <v>0</v>
      </c>
    </row>
    <row r="276" spans="1:10" s="40" customFormat="1" ht="13">
      <c r="A276" s="212"/>
      <c r="B276" s="240"/>
      <c r="C276" s="214"/>
      <c r="D276" s="216"/>
      <c r="E276" s="564"/>
      <c r="F276" s="125"/>
      <c r="G276" s="141"/>
      <c r="H276" s="142"/>
      <c r="I276" s="134"/>
      <c r="J276" s="135"/>
    </row>
    <row r="277" spans="1:10" s="40" customFormat="1" ht="13">
      <c r="A277" s="243">
        <v>7.7</v>
      </c>
      <c r="B277" s="244" t="s">
        <v>271</v>
      </c>
      <c r="C277" s="216"/>
      <c r="D277" s="216"/>
      <c r="E277" s="564"/>
      <c r="F277" s="125"/>
      <c r="G277" s="141"/>
      <c r="H277" s="142"/>
      <c r="I277" s="134"/>
      <c r="J277" s="135"/>
    </row>
    <row r="278" spans="1:10" s="40" customFormat="1" ht="87.5">
      <c r="A278" s="245" t="s">
        <v>221</v>
      </c>
      <c r="B278" s="226" t="s">
        <v>272</v>
      </c>
      <c r="C278" s="214" t="s">
        <v>251</v>
      </c>
      <c r="D278" s="216">
        <v>15</v>
      </c>
      <c r="E278" s="564">
        <v>900</v>
      </c>
      <c r="F278" s="125">
        <f>E278*D278</f>
        <v>13500</v>
      </c>
      <c r="G278" s="141">
        <f>Measurements!J279</f>
        <v>15</v>
      </c>
      <c r="H278" s="142">
        <f t="shared" si="195"/>
        <v>13500</v>
      </c>
      <c r="I278" s="134">
        <f t="shared" ref="I278" si="198">G278-D278</f>
        <v>0</v>
      </c>
      <c r="J278" s="135">
        <f t="shared" ref="J278" si="199">I278*E278</f>
        <v>0</v>
      </c>
    </row>
    <row r="279" spans="1:10" s="40" customFormat="1" ht="13">
      <c r="A279" s="212"/>
      <c r="B279" s="215"/>
      <c r="C279" s="214"/>
      <c r="D279" s="216"/>
      <c r="E279" s="564"/>
      <c r="F279" s="125"/>
      <c r="G279" s="141"/>
      <c r="H279" s="142"/>
      <c r="I279" s="134">
        <f t="shared" ref="I279:I307" si="200">G279-D279</f>
        <v>0</v>
      </c>
      <c r="J279" s="135">
        <f t="shared" ref="J279:J307" si="201">I279*E279</f>
        <v>0</v>
      </c>
    </row>
    <row r="280" spans="1:10" s="40" customFormat="1" ht="12.5">
      <c r="A280" s="121" t="s">
        <v>273</v>
      </c>
      <c r="B280" s="260" t="s">
        <v>274</v>
      </c>
      <c r="C280" s="296"/>
      <c r="D280" s="260"/>
      <c r="E280" s="566"/>
      <c r="F280" s="260"/>
      <c r="G280" s="296"/>
      <c r="H280" s="260"/>
      <c r="I280" s="296"/>
      <c r="J280" s="294"/>
    </row>
    <row r="281" spans="1:10" s="40" customFormat="1" ht="87.5">
      <c r="A281" s="204" t="s">
        <v>519</v>
      </c>
      <c r="B281" s="362" t="s">
        <v>520</v>
      </c>
      <c r="C281" s="205" t="s">
        <v>275</v>
      </c>
      <c r="D281" s="206" t="s">
        <v>462</v>
      </c>
      <c r="E281" s="564"/>
      <c r="F281" s="125"/>
      <c r="G281" s="119">
        <f>Measurements!J283</f>
        <v>0</v>
      </c>
      <c r="H281" s="120">
        <f t="shared" ref="H281:H282" si="202">G281*E281</f>
        <v>0</v>
      </c>
      <c r="I281" s="134"/>
      <c r="J281" s="135">
        <f t="shared" ref="J281:J282" si="203">I281*E281</f>
        <v>0</v>
      </c>
    </row>
    <row r="282" spans="1:10" s="40" customFormat="1" ht="75">
      <c r="A282" s="204" t="s">
        <v>521</v>
      </c>
      <c r="B282" s="347" t="s">
        <v>522</v>
      </c>
      <c r="C282" s="205" t="s">
        <v>275</v>
      </c>
      <c r="D282" s="206" t="s">
        <v>462</v>
      </c>
      <c r="E282" s="564"/>
      <c r="F282" s="125"/>
      <c r="G282" s="119">
        <f>Measurements!J284</f>
        <v>0</v>
      </c>
      <c r="H282" s="120">
        <f t="shared" si="202"/>
        <v>0</v>
      </c>
      <c r="I282" s="134"/>
      <c r="J282" s="135">
        <f t="shared" si="203"/>
        <v>0</v>
      </c>
    </row>
    <row r="283" spans="1:10" s="40" customFormat="1" ht="37.5">
      <c r="A283" s="248" t="s">
        <v>276</v>
      </c>
      <c r="B283" s="249" t="s">
        <v>277</v>
      </c>
      <c r="C283" s="210"/>
      <c r="D283" s="222"/>
      <c r="E283" s="564"/>
      <c r="F283" s="125"/>
      <c r="G283" s="141"/>
      <c r="H283" s="142"/>
      <c r="I283" s="134">
        <f t="shared" si="200"/>
        <v>0</v>
      </c>
      <c r="J283" s="135">
        <f t="shared" si="201"/>
        <v>0</v>
      </c>
    </row>
    <row r="284" spans="1:10" s="40" customFormat="1" ht="13">
      <c r="A284" s="248" t="s">
        <v>221</v>
      </c>
      <c r="B284" s="249" t="s">
        <v>278</v>
      </c>
      <c r="C284" s="214" t="s">
        <v>251</v>
      </c>
      <c r="D284" s="216">
        <v>40</v>
      </c>
      <c r="E284" s="564">
        <v>240</v>
      </c>
      <c r="F284" s="125">
        <f>E284*D284</f>
        <v>9600</v>
      </c>
      <c r="G284" s="141">
        <f>Measurements!J285</f>
        <v>40</v>
      </c>
      <c r="H284" s="142">
        <f>G284*E284</f>
        <v>9600</v>
      </c>
      <c r="I284" s="134">
        <f t="shared" si="200"/>
        <v>0</v>
      </c>
      <c r="J284" s="135">
        <f t="shared" si="201"/>
        <v>0</v>
      </c>
    </row>
    <row r="285" spans="1:10" s="40" customFormat="1" ht="13">
      <c r="A285" s="248" t="s">
        <v>224</v>
      </c>
      <c r="B285" s="249" t="s">
        <v>279</v>
      </c>
      <c r="C285" s="214" t="s">
        <v>251</v>
      </c>
      <c r="D285" s="216">
        <v>25</v>
      </c>
      <c r="E285" s="564">
        <v>190</v>
      </c>
      <c r="F285" s="125">
        <f t="shared" ref="F285:F293" si="204">E285*D285</f>
        <v>4750</v>
      </c>
      <c r="G285" s="141">
        <f>Measurements!J286</f>
        <v>25</v>
      </c>
      <c r="H285" s="142">
        <f t="shared" ref="H285:H293" si="205">G285*E285</f>
        <v>4750</v>
      </c>
      <c r="I285" s="134">
        <f t="shared" si="200"/>
        <v>0</v>
      </c>
      <c r="J285" s="135">
        <f t="shared" si="201"/>
        <v>0</v>
      </c>
    </row>
    <row r="286" spans="1:10" s="40" customFormat="1" ht="13">
      <c r="A286" s="246" t="s">
        <v>225</v>
      </c>
      <c r="B286" s="390" t="s">
        <v>523</v>
      </c>
      <c r="C286" s="205" t="s">
        <v>251</v>
      </c>
      <c r="D286" s="206" t="s">
        <v>462</v>
      </c>
      <c r="E286" s="564"/>
      <c r="F286" s="125"/>
      <c r="G286" s="119">
        <f>Measurements!J287</f>
        <v>0</v>
      </c>
      <c r="H286" s="120">
        <f t="shared" si="205"/>
        <v>0</v>
      </c>
      <c r="I286" s="134"/>
      <c r="J286" s="135">
        <f t="shared" si="201"/>
        <v>0</v>
      </c>
    </row>
    <row r="287" spans="1:10" s="40" customFormat="1" ht="13">
      <c r="A287" s="208" t="s">
        <v>226</v>
      </c>
      <c r="B287" s="249" t="s">
        <v>280</v>
      </c>
      <c r="C287" s="214" t="s">
        <v>251</v>
      </c>
      <c r="D287" s="216">
        <v>75</v>
      </c>
      <c r="E287" s="564">
        <v>100</v>
      </c>
      <c r="F287" s="125">
        <f t="shared" si="204"/>
        <v>7500</v>
      </c>
      <c r="G287" s="141">
        <f>Measurements!J288</f>
        <v>75</v>
      </c>
      <c r="H287" s="142">
        <f t="shared" si="205"/>
        <v>7500</v>
      </c>
      <c r="I287" s="134">
        <f t="shared" si="200"/>
        <v>0</v>
      </c>
      <c r="J287" s="135">
        <f t="shared" si="201"/>
        <v>0</v>
      </c>
    </row>
    <row r="288" spans="1:10" s="40" customFormat="1" ht="13">
      <c r="A288" s="208" t="s">
        <v>227</v>
      </c>
      <c r="B288" s="249" t="s">
        <v>281</v>
      </c>
      <c r="C288" s="214" t="s">
        <v>251</v>
      </c>
      <c r="D288" s="216">
        <v>50</v>
      </c>
      <c r="E288" s="564">
        <v>95</v>
      </c>
      <c r="F288" s="125">
        <f t="shared" si="204"/>
        <v>4750</v>
      </c>
      <c r="G288" s="141">
        <f>Measurements!J289</f>
        <v>50</v>
      </c>
      <c r="H288" s="142">
        <f t="shared" si="205"/>
        <v>4750</v>
      </c>
      <c r="I288" s="134">
        <f t="shared" si="200"/>
        <v>0</v>
      </c>
      <c r="J288" s="135">
        <f t="shared" si="201"/>
        <v>0</v>
      </c>
    </row>
    <row r="289" spans="1:10" s="40" customFormat="1" ht="13">
      <c r="A289" s="248"/>
      <c r="B289" s="250"/>
      <c r="C289" s="214"/>
      <c r="D289" s="216"/>
      <c r="E289" s="564"/>
      <c r="F289" s="125"/>
      <c r="G289" s="141"/>
      <c r="H289" s="142"/>
      <c r="I289" s="134"/>
      <c r="J289" s="135"/>
    </row>
    <row r="290" spans="1:10" s="40" customFormat="1" ht="37.5">
      <c r="A290" s="212" t="s">
        <v>282</v>
      </c>
      <c r="B290" s="211" t="s">
        <v>283</v>
      </c>
      <c r="C290" s="214"/>
      <c r="D290" s="216"/>
      <c r="E290" s="564"/>
      <c r="F290" s="125"/>
      <c r="G290" s="141"/>
      <c r="H290" s="142"/>
      <c r="I290" s="134"/>
      <c r="J290" s="135"/>
    </row>
    <row r="291" spans="1:10" s="40" customFormat="1" ht="37.5">
      <c r="A291" s="204" t="s">
        <v>221</v>
      </c>
      <c r="B291" s="377" t="s">
        <v>524</v>
      </c>
      <c r="C291" s="205" t="s">
        <v>4</v>
      </c>
      <c r="D291" s="206" t="s">
        <v>462</v>
      </c>
      <c r="E291" s="564"/>
      <c r="F291" s="125"/>
      <c r="G291" s="119">
        <f>Measurements!J292</f>
        <v>0</v>
      </c>
      <c r="H291" s="120">
        <f t="shared" ref="H291:H292" si="206">G291*E291</f>
        <v>0</v>
      </c>
      <c r="I291" s="134"/>
      <c r="J291" s="135">
        <f t="shared" ref="J291:J292" si="207">I291*E291</f>
        <v>0</v>
      </c>
    </row>
    <row r="292" spans="1:10" s="40" customFormat="1" ht="37.5">
      <c r="A292" s="204" t="s">
        <v>224</v>
      </c>
      <c r="B292" s="377" t="s">
        <v>525</v>
      </c>
      <c r="C292" s="205" t="s">
        <v>4</v>
      </c>
      <c r="D292" s="206" t="s">
        <v>462</v>
      </c>
      <c r="E292" s="564"/>
      <c r="F292" s="125"/>
      <c r="G292" s="119">
        <f>Measurements!J293</f>
        <v>0</v>
      </c>
      <c r="H292" s="120">
        <f t="shared" si="206"/>
        <v>0</v>
      </c>
      <c r="I292" s="134"/>
      <c r="J292" s="135">
        <f t="shared" si="207"/>
        <v>0</v>
      </c>
    </row>
    <row r="293" spans="1:10" s="40" customFormat="1" ht="25">
      <c r="A293" s="212" t="s">
        <v>225</v>
      </c>
      <c r="B293" s="211" t="s">
        <v>284</v>
      </c>
      <c r="C293" s="214" t="s">
        <v>4</v>
      </c>
      <c r="D293" s="216">
        <v>1</v>
      </c>
      <c r="E293" s="564">
        <v>2000</v>
      </c>
      <c r="F293" s="125">
        <f t="shared" si="204"/>
        <v>2000</v>
      </c>
      <c r="G293" s="141">
        <f>Measurements!J294</f>
        <v>1</v>
      </c>
      <c r="H293" s="142">
        <f t="shared" si="205"/>
        <v>2000</v>
      </c>
      <c r="I293" s="134">
        <f t="shared" si="200"/>
        <v>0</v>
      </c>
      <c r="J293" s="135">
        <f t="shared" si="201"/>
        <v>0</v>
      </c>
    </row>
    <row r="294" spans="1:10" s="40" customFormat="1" ht="13">
      <c r="A294" s="212"/>
      <c r="B294" s="211"/>
      <c r="C294" s="214"/>
      <c r="D294" s="216"/>
      <c r="E294" s="564"/>
      <c r="F294" s="125"/>
      <c r="G294" s="141"/>
      <c r="H294" s="142"/>
      <c r="I294" s="134"/>
      <c r="J294" s="135"/>
    </row>
    <row r="295" spans="1:10" s="40" customFormat="1" ht="12.5">
      <c r="A295" s="121" t="s">
        <v>285</v>
      </c>
      <c r="B295" s="260" t="s">
        <v>286</v>
      </c>
      <c r="C295" s="296"/>
      <c r="D295" s="260"/>
      <c r="E295" s="566"/>
      <c r="F295" s="260"/>
      <c r="G295" s="296"/>
      <c r="H295" s="260"/>
      <c r="I295" s="296"/>
      <c r="J295" s="294"/>
    </row>
    <row r="296" spans="1:10" s="40" customFormat="1" ht="37.5">
      <c r="A296" s="204" t="s">
        <v>526</v>
      </c>
      <c r="B296" s="207" t="s">
        <v>527</v>
      </c>
      <c r="C296" s="254"/>
      <c r="D296" s="206"/>
      <c r="E296" s="564"/>
      <c r="F296" s="125"/>
      <c r="G296" s="141"/>
      <c r="H296" s="142"/>
      <c r="I296" s="134"/>
      <c r="J296" s="135"/>
    </row>
    <row r="297" spans="1:10" s="40" customFormat="1" ht="13">
      <c r="A297" s="246"/>
      <c r="B297" s="247"/>
      <c r="C297" s="253"/>
      <c r="D297" s="201"/>
      <c r="E297" s="564"/>
      <c r="F297" s="125"/>
      <c r="G297" s="141"/>
      <c r="H297" s="142"/>
      <c r="I297" s="134"/>
      <c r="J297" s="135"/>
    </row>
    <row r="298" spans="1:10" s="40" customFormat="1" ht="13">
      <c r="A298" s="255" t="s">
        <v>221</v>
      </c>
      <c r="B298" s="256" t="s">
        <v>287</v>
      </c>
      <c r="C298" s="205" t="s">
        <v>251</v>
      </c>
      <c r="D298" s="206" t="s">
        <v>462</v>
      </c>
      <c r="E298" s="564"/>
      <c r="F298" s="125"/>
      <c r="G298" s="119">
        <f>Measurements!J299</f>
        <v>0</v>
      </c>
      <c r="H298" s="120">
        <f t="shared" ref="H298" si="208">G298*E298</f>
        <v>0</v>
      </c>
      <c r="I298" s="134"/>
      <c r="J298" s="135">
        <f t="shared" ref="J298" si="209">I298*E298</f>
        <v>0</v>
      </c>
    </row>
    <row r="299" spans="1:10" s="40" customFormat="1" ht="13">
      <c r="A299" s="203" t="s">
        <v>224</v>
      </c>
      <c r="B299" s="256" t="s">
        <v>288</v>
      </c>
      <c r="C299" s="205" t="s">
        <v>251</v>
      </c>
      <c r="D299" s="206" t="s">
        <v>462</v>
      </c>
      <c r="E299" s="564"/>
      <c r="F299" s="125"/>
      <c r="G299" s="119">
        <f>Measurements!J300</f>
        <v>0</v>
      </c>
      <c r="H299" s="120">
        <f t="shared" ref="H299:H300" si="210">G299*E299</f>
        <v>0</v>
      </c>
      <c r="I299" s="134"/>
      <c r="J299" s="135">
        <f t="shared" ref="J299:J300" si="211">I299*E299</f>
        <v>0</v>
      </c>
    </row>
    <row r="300" spans="1:10" s="40" customFormat="1" ht="13">
      <c r="A300" s="203" t="s">
        <v>225</v>
      </c>
      <c r="B300" s="247" t="s">
        <v>289</v>
      </c>
      <c r="C300" s="205" t="s">
        <v>251</v>
      </c>
      <c r="D300" s="206" t="s">
        <v>462</v>
      </c>
      <c r="E300" s="564"/>
      <c r="F300" s="125"/>
      <c r="G300" s="119">
        <f>Measurements!J301</f>
        <v>0</v>
      </c>
      <c r="H300" s="120">
        <f t="shared" si="210"/>
        <v>0</v>
      </c>
      <c r="I300" s="134"/>
      <c r="J300" s="135">
        <f t="shared" si="211"/>
        <v>0</v>
      </c>
    </row>
    <row r="301" spans="1:10" s="40" customFormat="1" ht="13">
      <c r="A301" s="203"/>
      <c r="B301" s="247"/>
      <c r="C301" s="205"/>
      <c r="D301" s="206"/>
      <c r="E301" s="564"/>
      <c r="F301" s="125"/>
      <c r="G301" s="141"/>
      <c r="H301" s="142"/>
      <c r="I301" s="134"/>
      <c r="J301" s="135"/>
    </row>
    <row r="302" spans="1:10" s="40" customFormat="1" ht="13">
      <c r="A302" s="251"/>
      <c r="B302" s="252" t="s">
        <v>290</v>
      </c>
      <c r="C302" s="253"/>
      <c r="D302" s="201"/>
      <c r="E302" s="564"/>
      <c r="F302" s="125"/>
      <c r="G302" s="141"/>
      <c r="H302" s="142"/>
      <c r="I302" s="134"/>
      <c r="J302" s="135"/>
    </row>
    <row r="303" spans="1:10" s="40" customFormat="1" ht="37.5">
      <c r="A303" s="204" t="s">
        <v>291</v>
      </c>
      <c r="B303" s="207" t="s">
        <v>292</v>
      </c>
      <c r="C303" s="254"/>
      <c r="D303" s="206"/>
      <c r="E303" s="564"/>
      <c r="F303" s="125"/>
      <c r="G303" s="141"/>
      <c r="H303" s="142"/>
      <c r="I303" s="134"/>
      <c r="J303" s="135"/>
    </row>
    <row r="304" spans="1:10" s="40" customFormat="1" ht="13">
      <c r="A304" s="246"/>
      <c r="B304" s="247"/>
      <c r="C304" s="253"/>
      <c r="D304" s="201"/>
      <c r="E304" s="564"/>
      <c r="F304" s="125"/>
      <c r="G304" s="141"/>
      <c r="H304" s="142"/>
      <c r="I304" s="134">
        <f t="shared" si="200"/>
        <v>0</v>
      </c>
      <c r="J304" s="135">
        <f t="shared" si="201"/>
        <v>0</v>
      </c>
    </row>
    <row r="305" spans="1:10" s="40" customFormat="1" ht="13">
      <c r="A305" s="255" t="s">
        <v>221</v>
      </c>
      <c r="B305" s="256" t="s">
        <v>287</v>
      </c>
      <c r="C305" s="205" t="s">
        <v>251</v>
      </c>
      <c r="D305" s="206">
        <v>10</v>
      </c>
      <c r="E305" s="564">
        <v>250</v>
      </c>
      <c r="F305" s="125">
        <f>E305*D305</f>
        <v>2500</v>
      </c>
      <c r="G305" s="141">
        <f>Measurements!J306</f>
        <v>9.0012800000000013</v>
      </c>
      <c r="H305" s="142">
        <f t="shared" ref="H305:H307" si="212">G305*E305</f>
        <v>2250.3200000000002</v>
      </c>
      <c r="I305" s="134">
        <f t="shared" si="200"/>
        <v>-0.99871999999999872</v>
      </c>
      <c r="J305" s="135">
        <f t="shared" si="201"/>
        <v>-249.67999999999967</v>
      </c>
    </row>
    <row r="306" spans="1:10" s="40" customFormat="1" ht="13">
      <c r="A306" s="203" t="s">
        <v>224</v>
      </c>
      <c r="B306" s="256" t="s">
        <v>288</v>
      </c>
      <c r="C306" s="205" t="s">
        <v>251</v>
      </c>
      <c r="D306" s="206">
        <v>125</v>
      </c>
      <c r="E306" s="564">
        <v>220</v>
      </c>
      <c r="F306" s="125">
        <f t="shared" ref="F306:F307" si="213">E306*D306</f>
        <v>27500</v>
      </c>
      <c r="G306" s="141">
        <f>Measurements!J307</f>
        <v>96.59</v>
      </c>
      <c r="H306" s="142">
        <f t="shared" si="212"/>
        <v>21249.8</v>
      </c>
      <c r="I306" s="134">
        <f t="shared" si="200"/>
        <v>-28.409999999999997</v>
      </c>
      <c r="J306" s="135">
        <f t="shared" si="201"/>
        <v>-6250.1999999999989</v>
      </c>
    </row>
    <row r="307" spans="1:10" s="40" customFormat="1" ht="13">
      <c r="A307" s="203" t="s">
        <v>225</v>
      </c>
      <c r="B307" s="247" t="s">
        <v>289</v>
      </c>
      <c r="C307" s="205" t="s">
        <v>251</v>
      </c>
      <c r="D307" s="206">
        <v>80</v>
      </c>
      <c r="E307" s="564">
        <v>190</v>
      </c>
      <c r="F307" s="125">
        <f t="shared" si="213"/>
        <v>15200</v>
      </c>
      <c r="G307" s="141">
        <f>Measurements!J308</f>
        <v>58.947000000000003</v>
      </c>
      <c r="H307" s="142">
        <f t="shared" si="212"/>
        <v>11199.93</v>
      </c>
      <c r="I307" s="134">
        <f t="shared" si="200"/>
        <v>-21.052999999999997</v>
      </c>
      <c r="J307" s="135">
        <f t="shared" si="201"/>
        <v>-4000.0699999999997</v>
      </c>
    </row>
    <row r="308" spans="1:10" s="40" customFormat="1" ht="13">
      <c r="A308" s="203"/>
      <c r="B308" s="247"/>
      <c r="C308" s="205"/>
      <c r="D308" s="206"/>
      <c r="E308" s="564"/>
      <c r="F308" s="125"/>
      <c r="G308" s="141"/>
      <c r="H308" s="142"/>
      <c r="I308" s="134"/>
      <c r="J308" s="135"/>
    </row>
    <row r="309" spans="1:10" s="40" customFormat="1" ht="12.5">
      <c r="A309" s="121">
        <v>10</v>
      </c>
      <c r="B309" s="260" t="s">
        <v>528</v>
      </c>
      <c r="C309" s="296"/>
      <c r="D309" s="260"/>
      <c r="E309" s="566"/>
      <c r="F309" s="260"/>
      <c r="G309" s="296"/>
      <c r="H309" s="260"/>
      <c r="I309" s="296"/>
      <c r="J309" s="294"/>
    </row>
    <row r="310" spans="1:10" s="40" customFormat="1" ht="37.5">
      <c r="A310" s="384" t="s">
        <v>529</v>
      </c>
      <c r="B310" s="391" t="s">
        <v>530</v>
      </c>
      <c r="C310" s="205" t="s">
        <v>531</v>
      </c>
      <c r="D310" s="206" t="s">
        <v>462</v>
      </c>
      <c r="E310" s="564"/>
      <c r="F310" s="125"/>
      <c r="G310" s="141">
        <f>Measurements!J311</f>
        <v>0</v>
      </c>
      <c r="H310" s="120">
        <f t="shared" ref="H310:H311" si="214">G310*E310</f>
        <v>0</v>
      </c>
      <c r="I310" s="134"/>
      <c r="J310" s="135">
        <f t="shared" ref="J310:J311" si="215">I310*E310</f>
        <v>0</v>
      </c>
    </row>
    <row r="311" spans="1:10" s="40" customFormat="1" ht="25">
      <c r="A311" s="384" t="s">
        <v>532</v>
      </c>
      <c r="B311" s="391" t="s">
        <v>533</v>
      </c>
      <c r="C311" s="205" t="s">
        <v>531</v>
      </c>
      <c r="D311" s="206" t="s">
        <v>462</v>
      </c>
      <c r="E311" s="564"/>
      <c r="F311" s="125"/>
      <c r="G311" s="141">
        <f>Measurements!J312</f>
        <v>0</v>
      </c>
      <c r="H311" s="120">
        <f t="shared" si="214"/>
        <v>0</v>
      </c>
      <c r="I311" s="134"/>
      <c r="J311" s="135">
        <f t="shared" si="215"/>
        <v>0</v>
      </c>
    </row>
    <row r="312" spans="1:10" s="40" customFormat="1" ht="13">
      <c r="A312" s="203"/>
      <c r="B312" s="247"/>
      <c r="C312" s="205"/>
      <c r="D312" s="206"/>
      <c r="E312" s="564"/>
      <c r="F312" s="125"/>
      <c r="G312" s="141"/>
      <c r="H312" s="142"/>
      <c r="I312" s="134"/>
      <c r="J312" s="135"/>
    </row>
    <row r="313" spans="1:10" s="40" customFormat="1" ht="12.5">
      <c r="A313" s="121">
        <v>11</v>
      </c>
      <c r="B313" s="260" t="s">
        <v>534</v>
      </c>
      <c r="C313" s="296"/>
      <c r="D313" s="260"/>
      <c r="E313" s="566"/>
      <c r="F313" s="260"/>
      <c r="G313" s="296"/>
      <c r="H313" s="260"/>
      <c r="I313" s="296"/>
      <c r="J313" s="294"/>
    </row>
    <row r="314" spans="1:10" s="40" customFormat="1" ht="25">
      <c r="A314" s="384" t="s">
        <v>535</v>
      </c>
      <c r="B314" s="362" t="s">
        <v>536</v>
      </c>
      <c r="C314" s="205" t="s">
        <v>4</v>
      </c>
      <c r="D314" s="206">
        <v>1</v>
      </c>
      <c r="E314" s="564">
        <v>850</v>
      </c>
      <c r="F314" s="125">
        <f>E314*D314</f>
        <v>850</v>
      </c>
      <c r="G314" s="141">
        <f>Measurements!J315</f>
        <v>0</v>
      </c>
      <c r="H314" s="142">
        <f t="shared" ref="H314" si="216">G314*E314</f>
        <v>0</v>
      </c>
      <c r="I314" s="134">
        <f t="shared" ref="I314" si="217">G314-D314</f>
        <v>-1</v>
      </c>
      <c r="J314" s="135">
        <f t="shared" ref="J314" si="218">I314*E314</f>
        <v>-850</v>
      </c>
    </row>
    <row r="315" spans="1:10" s="40" customFormat="1" ht="25">
      <c r="A315" s="384" t="s">
        <v>537</v>
      </c>
      <c r="B315" s="362" t="s">
        <v>538</v>
      </c>
      <c r="C315" s="205" t="s">
        <v>4</v>
      </c>
      <c r="D315" s="206">
        <v>0</v>
      </c>
      <c r="E315" s="568"/>
      <c r="F315" s="125">
        <f t="shared" ref="F315:F324" si="219">E315*D315</f>
        <v>0</v>
      </c>
      <c r="G315" s="141">
        <f>Measurements!J316</f>
        <v>0</v>
      </c>
      <c r="H315" s="142">
        <f t="shared" ref="H315:H324" si="220">G315*E315</f>
        <v>0</v>
      </c>
      <c r="I315" s="134">
        <f t="shared" ref="I315:I324" si="221">G315-D315</f>
        <v>0</v>
      </c>
      <c r="J315" s="135">
        <f t="shared" ref="J315:J324" si="222">I315*E315</f>
        <v>0</v>
      </c>
    </row>
    <row r="316" spans="1:10" s="40" customFormat="1" ht="25">
      <c r="A316" s="384" t="s">
        <v>539</v>
      </c>
      <c r="B316" s="362" t="s">
        <v>540</v>
      </c>
      <c r="C316" s="205" t="s">
        <v>4</v>
      </c>
      <c r="D316" s="206">
        <v>1</v>
      </c>
      <c r="E316" s="564">
        <v>2000</v>
      </c>
      <c r="F316" s="125">
        <f t="shared" si="219"/>
        <v>2000</v>
      </c>
      <c r="G316" s="141">
        <f>Measurements!J317</f>
        <v>0</v>
      </c>
      <c r="H316" s="142">
        <f t="shared" si="220"/>
        <v>0</v>
      </c>
      <c r="I316" s="134">
        <f t="shared" si="221"/>
        <v>-1</v>
      </c>
      <c r="J316" s="135">
        <f t="shared" si="222"/>
        <v>-2000</v>
      </c>
    </row>
    <row r="317" spans="1:10" s="40" customFormat="1" ht="25">
      <c r="A317" s="384" t="s">
        <v>541</v>
      </c>
      <c r="B317" s="362" t="s">
        <v>542</v>
      </c>
      <c r="C317" s="205" t="s">
        <v>4</v>
      </c>
      <c r="D317" s="206">
        <v>1</v>
      </c>
      <c r="E317" s="564">
        <v>1850</v>
      </c>
      <c r="F317" s="125">
        <f t="shared" si="219"/>
        <v>1850</v>
      </c>
      <c r="G317" s="141">
        <f>Measurements!J318</f>
        <v>0</v>
      </c>
      <c r="H317" s="142">
        <f t="shared" si="220"/>
        <v>0</v>
      </c>
      <c r="I317" s="134">
        <f t="shared" si="221"/>
        <v>-1</v>
      </c>
      <c r="J317" s="135">
        <f t="shared" si="222"/>
        <v>-1850</v>
      </c>
    </row>
    <row r="318" spans="1:10" s="40" customFormat="1" ht="25">
      <c r="A318" s="384" t="s">
        <v>543</v>
      </c>
      <c r="B318" s="362" t="s">
        <v>544</v>
      </c>
      <c r="C318" s="205" t="s">
        <v>4</v>
      </c>
      <c r="D318" s="206">
        <v>1</v>
      </c>
      <c r="E318" s="564">
        <v>1050</v>
      </c>
      <c r="F318" s="125">
        <f t="shared" si="219"/>
        <v>1050</v>
      </c>
      <c r="G318" s="141">
        <f>Measurements!J319</f>
        <v>0</v>
      </c>
      <c r="H318" s="142">
        <f t="shared" si="220"/>
        <v>0</v>
      </c>
      <c r="I318" s="134">
        <f t="shared" si="221"/>
        <v>-1</v>
      </c>
      <c r="J318" s="135">
        <f t="shared" si="222"/>
        <v>-1050</v>
      </c>
    </row>
    <row r="319" spans="1:10" s="40" customFormat="1" ht="25">
      <c r="A319" s="384" t="s">
        <v>545</v>
      </c>
      <c r="B319" s="375" t="s">
        <v>546</v>
      </c>
      <c r="C319" s="205" t="s">
        <v>4</v>
      </c>
      <c r="D319" s="206">
        <v>1</v>
      </c>
      <c r="E319" s="564">
        <v>6500</v>
      </c>
      <c r="F319" s="125">
        <f t="shared" si="219"/>
        <v>6500</v>
      </c>
      <c r="G319" s="141">
        <f>Measurements!J320</f>
        <v>0</v>
      </c>
      <c r="H319" s="142">
        <f t="shared" si="220"/>
        <v>0</v>
      </c>
      <c r="I319" s="134">
        <f t="shared" si="221"/>
        <v>-1</v>
      </c>
      <c r="J319" s="135">
        <f t="shared" si="222"/>
        <v>-6500</v>
      </c>
    </row>
    <row r="320" spans="1:10" s="40" customFormat="1" ht="13">
      <c r="A320" s="246"/>
      <c r="B320" s="390"/>
      <c r="C320" s="372"/>
      <c r="D320" s="201"/>
      <c r="E320" s="564"/>
      <c r="F320" s="125"/>
      <c r="G320" s="141"/>
      <c r="H320" s="142"/>
      <c r="I320" s="134"/>
      <c r="J320" s="135"/>
    </row>
    <row r="321" spans="1:10" s="40" customFormat="1" ht="13">
      <c r="A321" s="384" t="s">
        <v>547</v>
      </c>
      <c r="B321" s="392" t="s">
        <v>548</v>
      </c>
      <c r="C321" s="205"/>
      <c r="D321" s="206"/>
      <c r="E321" s="564"/>
      <c r="F321" s="125"/>
      <c r="G321" s="141"/>
      <c r="H321" s="142"/>
      <c r="I321" s="134"/>
      <c r="J321" s="135"/>
    </row>
    <row r="322" spans="1:10" s="40" customFormat="1" ht="62.5">
      <c r="A322" s="384" t="s">
        <v>221</v>
      </c>
      <c r="B322" s="375" t="s">
        <v>549</v>
      </c>
      <c r="C322" s="393" t="s">
        <v>294</v>
      </c>
      <c r="D322" s="206" t="s">
        <v>462</v>
      </c>
      <c r="E322" s="564"/>
      <c r="F322" s="125"/>
      <c r="G322" s="141">
        <f>Measurements!J323</f>
        <v>0</v>
      </c>
      <c r="H322" s="142">
        <f t="shared" si="220"/>
        <v>0</v>
      </c>
      <c r="I322" s="134"/>
      <c r="J322" s="135">
        <f t="shared" si="222"/>
        <v>0</v>
      </c>
    </row>
    <row r="323" spans="1:10" s="40" customFormat="1" ht="75">
      <c r="A323" s="384" t="s">
        <v>224</v>
      </c>
      <c r="B323" s="377" t="s">
        <v>550</v>
      </c>
      <c r="C323" s="393" t="s">
        <v>294</v>
      </c>
      <c r="D323" s="206" t="s">
        <v>462</v>
      </c>
      <c r="E323" s="564"/>
      <c r="F323" s="125"/>
      <c r="G323" s="141">
        <f>Measurements!J324</f>
        <v>0</v>
      </c>
      <c r="H323" s="142">
        <f t="shared" si="220"/>
        <v>0</v>
      </c>
      <c r="I323" s="134"/>
      <c r="J323" s="135">
        <f t="shared" si="222"/>
        <v>0</v>
      </c>
    </row>
    <row r="324" spans="1:10" s="40" customFormat="1" ht="25">
      <c r="A324" s="384" t="s">
        <v>225</v>
      </c>
      <c r="B324" s="375" t="s">
        <v>551</v>
      </c>
      <c r="C324" s="205" t="s">
        <v>4</v>
      </c>
      <c r="D324" s="206">
        <v>1</v>
      </c>
      <c r="E324" s="564">
        <v>2500</v>
      </c>
      <c r="F324" s="125">
        <f t="shared" si="219"/>
        <v>2500</v>
      </c>
      <c r="G324" s="141">
        <f>Measurements!J325</f>
        <v>0</v>
      </c>
      <c r="H324" s="142">
        <f t="shared" si="220"/>
        <v>0</v>
      </c>
      <c r="I324" s="134">
        <f t="shared" si="221"/>
        <v>-1</v>
      </c>
      <c r="J324" s="135">
        <f t="shared" si="222"/>
        <v>-2500</v>
      </c>
    </row>
    <row r="325" spans="1:10" s="40" customFormat="1" ht="13">
      <c r="A325" s="203"/>
      <c r="B325" s="247"/>
      <c r="C325" s="205"/>
      <c r="D325" s="206"/>
      <c r="E325" s="564"/>
      <c r="F325" s="125"/>
      <c r="G325" s="141"/>
      <c r="H325" s="142"/>
      <c r="I325" s="134"/>
      <c r="J325" s="135"/>
    </row>
    <row r="326" spans="1:10" s="40" customFormat="1" ht="12.5">
      <c r="A326" s="121">
        <v>12</v>
      </c>
      <c r="B326" s="260" t="s">
        <v>552</v>
      </c>
      <c r="C326" s="296"/>
      <c r="D326" s="260"/>
      <c r="E326" s="566"/>
      <c r="F326" s="260"/>
      <c r="G326" s="296"/>
      <c r="H326" s="260"/>
      <c r="I326" s="296"/>
      <c r="J326" s="294"/>
    </row>
    <row r="327" spans="1:10" s="40" customFormat="1" ht="13">
      <c r="A327" s="384" t="s">
        <v>553</v>
      </c>
      <c r="B327" s="362" t="s">
        <v>554</v>
      </c>
      <c r="C327" s="205" t="s">
        <v>4</v>
      </c>
      <c r="D327" s="206">
        <v>2</v>
      </c>
      <c r="E327" s="564">
        <v>2800</v>
      </c>
      <c r="F327" s="125">
        <f t="shared" ref="F327:F333" si="223">E327*D327</f>
        <v>5600</v>
      </c>
      <c r="G327" s="141">
        <f>Measurements!J328</f>
        <v>0</v>
      </c>
      <c r="H327" s="142">
        <f t="shared" ref="H327" si="224">G327*E327</f>
        <v>0</v>
      </c>
      <c r="I327" s="134">
        <f t="shared" ref="I327" si="225">G327-D327</f>
        <v>-2</v>
      </c>
      <c r="J327" s="135">
        <f t="shared" ref="J327" si="226">I327*E327</f>
        <v>-5600</v>
      </c>
    </row>
    <row r="328" spans="1:10" s="40" customFormat="1" ht="25">
      <c r="A328" s="384" t="s">
        <v>555</v>
      </c>
      <c r="B328" s="375" t="s">
        <v>556</v>
      </c>
      <c r="C328" s="205" t="s">
        <v>4</v>
      </c>
      <c r="D328" s="206">
        <v>2</v>
      </c>
      <c r="E328" s="564">
        <v>1400</v>
      </c>
      <c r="F328" s="125">
        <f t="shared" si="223"/>
        <v>2800</v>
      </c>
      <c r="G328" s="141">
        <f>Measurements!J329</f>
        <v>0</v>
      </c>
      <c r="H328" s="142">
        <f t="shared" ref="H328:H333" si="227">G328*E328</f>
        <v>0</v>
      </c>
      <c r="I328" s="134">
        <f t="shared" ref="I328:I333" si="228">G328-D328</f>
        <v>-2</v>
      </c>
      <c r="J328" s="135">
        <f t="shared" ref="J328:J333" si="229">I328*E328</f>
        <v>-2800</v>
      </c>
    </row>
    <row r="329" spans="1:10" s="40" customFormat="1" ht="25">
      <c r="A329" s="384" t="s">
        <v>557</v>
      </c>
      <c r="B329" s="375" t="s">
        <v>558</v>
      </c>
      <c r="C329" s="205" t="s">
        <v>4</v>
      </c>
      <c r="D329" s="206">
        <v>6</v>
      </c>
      <c r="E329" s="564">
        <v>8500</v>
      </c>
      <c r="F329" s="125">
        <f t="shared" si="223"/>
        <v>51000</v>
      </c>
      <c r="G329" s="141">
        <f>Measurements!J330</f>
        <v>0</v>
      </c>
      <c r="H329" s="142">
        <f t="shared" si="227"/>
        <v>0</v>
      </c>
      <c r="I329" s="134">
        <f t="shared" si="228"/>
        <v>-6</v>
      </c>
      <c r="J329" s="135">
        <f t="shared" si="229"/>
        <v>-51000</v>
      </c>
    </row>
    <row r="330" spans="1:10" s="40" customFormat="1" ht="25">
      <c r="A330" s="384" t="s">
        <v>557</v>
      </c>
      <c r="B330" s="375" t="s">
        <v>559</v>
      </c>
      <c r="C330" s="205" t="s">
        <v>4</v>
      </c>
      <c r="D330" s="206">
        <v>11</v>
      </c>
      <c r="E330" s="564">
        <v>2000</v>
      </c>
      <c r="F330" s="125">
        <f t="shared" si="223"/>
        <v>22000</v>
      </c>
      <c r="G330" s="141">
        <f>Measurements!J331</f>
        <v>0</v>
      </c>
      <c r="H330" s="142">
        <f t="shared" si="227"/>
        <v>0</v>
      </c>
      <c r="I330" s="134">
        <f t="shared" si="228"/>
        <v>-11</v>
      </c>
      <c r="J330" s="135">
        <f t="shared" si="229"/>
        <v>-22000</v>
      </c>
    </row>
    <row r="331" spans="1:10" s="40" customFormat="1" ht="25">
      <c r="A331" s="384" t="s">
        <v>555</v>
      </c>
      <c r="B331" s="375" t="s">
        <v>560</v>
      </c>
      <c r="C331" s="205" t="s">
        <v>4</v>
      </c>
      <c r="D331" s="206">
        <v>5</v>
      </c>
      <c r="E331" s="564">
        <v>4700</v>
      </c>
      <c r="F331" s="125">
        <f t="shared" si="223"/>
        <v>23500</v>
      </c>
      <c r="G331" s="141">
        <f>Measurements!J332</f>
        <v>0</v>
      </c>
      <c r="H331" s="142">
        <f t="shared" si="227"/>
        <v>0</v>
      </c>
      <c r="I331" s="134">
        <f t="shared" si="228"/>
        <v>-5</v>
      </c>
      <c r="J331" s="135">
        <f t="shared" si="229"/>
        <v>-23500</v>
      </c>
    </row>
    <row r="332" spans="1:10" s="40" customFormat="1" ht="25">
      <c r="A332" s="384" t="s">
        <v>555</v>
      </c>
      <c r="B332" s="375" t="s">
        <v>561</v>
      </c>
      <c r="C332" s="205" t="s">
        <v>4</v>
      </c>
      <c r="D332" s="206">
        <v>5</v>
      </c>
      <c r="E332" s="564">
        <v>6700</v>
      </c>
      <c r="F332" s="125">
        <f t="shared" si="223"/>
        <v>33500</v>
      </c>
      <c r="G332" s="141">
        <f>Measurements!J333</f>
        <v>0</v>
      </c>
      <c r="H332" s="142">
        <f t="shared" si="227"/>
        <v>0</v>
      </c>
      <c r="I332" s="134">
        <f t="shared" si="228"/>
        <v>-5</v>
      </c>
      <c r="J332" s="135">
        <f t="shared" si="229"/>
        <v>-33500</v>
      </c>
    </row>
    <row r="333" spans="1:10" s="40" customFormat="1" ht="13">
      <c r="A333" s="384" t="s">
        <v>555</v>
      </c>
      <c r="B333" s="375" t="s">
        <v>562</v>
      </c>
      <c r="C333" s="205" t="s">
        <v>563</v>
      </c>
      <c r="D333" s="206">
        <v>35</v>
      </c>
      <c r="E333" s="564">
        <v>600</v>
      </c>
      <c r="F333" s="125">
        <f t="shared" si="223"/>
        <v>21000</v>
      </c>
      <c r="G333" s="141">
        <f>Measurements!J334</f>
        <v>0</v>
      </c>
      <c r="H333" s="142">
        <f t="shared" si="227"/>
        <v>0</v>
      </c>
      <c r="I333" s="134">
        <f t="shared" si="228"/>
        <v>-35</v>
      </c>
      <c r="J333" s="135">
        <f t="shared" si="229"/>
        <v>-21000</v>
      </c>
    </row>
    <row r="334" spans="1:10" s="40" customFormat="1" ht="13">
      <c r="A334" s="203"/>
      <c r="B334" s="247"/>
      <c r="C334" s="205"/>
      <c r="D334" s="206"/>
      <c r="E334" s="564"/>
      <c r="F334" s="125"/>
      <c r="G334" s="141"/>
      <c r="H334" s="142"/>
      <c r="I334" s="134"/>
      <c r="J334" s="135"/>
    </row>
    <row r="335" spans="1:10" s="40" customFormat="1" ht="12.5">
      <c r="A335" s="121">
        <v>13</v>
      </c>
      <c r="B335" s="260" t="s">
        <v>564</v>
      </c>
      <c r="C335" s="296"/>
      <c r="D335" s="260"/>
      <c r="E335" s="566"/>
      <c r="F335" s="260"/>
      <c r="G335" s="296"/>
      <c r="H335" s="260"/>
      <c r="I335" s="296"/>
      <c r="J335" s="294"/>
    </row>
    <row r="336" spans="1:10" s="40" customFormat="1" ht="50">
      <c r="A336" s="384" t="s">
        <v>221</v>
      </c>
      <c r="B336" s="362" t="s">
        <v>565</v>
      </c>
      <c r="C336" s="205" t="s">
        <v>4</v>
      </c>
      <c r="D336" s="206">
        <v>1</v>
      </c>
      <c r="E336" s="564">
        <v>115000</v>
      </c>
      <c r="F336" s="125">
        <f t="shared" ref="F336" si="230">E336*D336</f>
        <v>115000</v>
      </c>
      <c r="G336" s="141">
        <f>Measurements!J337</f>
        <v>0</v>
      </c>
      <c r="H336" s="142">
        <f t="shared" ref="H336" si="231">G336*E336</f>
        <v>0</v>
      </c>
      <c r="I336" s="134">
        <f t="shared" ref="I336" si="232">G336-D336</f>
        <v>-1</v>
      </c>
      <c r="J336" s="135">
        <f t="shared" ref="J336" si="233">I336*E336</f>
        <v>-115000</v>
      </c>
    </row>
    <row r="337" spans="1:11" s="40" customFormat="1" ht="17.399999999999999" customHeight="1">
      <c r="A337" s="514" t="s">
        <v>355</v>
      </c>
      <c r="B337" s="515"/>
      <c r="C337" s="515"/>
      <c r="D337" s="515"/>
      <c r="E337" s="516"/>
      <c r="F337" s="398">
        <f>SUM(F122:F336)</f>
        <v>1245189.95</v>
      </c>
      <c r="G337" s="397"/>
      <c r="H337" s="308">
        <f>SUM(H163:H307)</f>
        <v>612900</v>
      </c>
      <c r="I337" s="307"/>
      <c r="J337" s="307"/>
    </row>
    <row r="338" spans="1:11" s="40" customFormat="1" ht="12.5">
      <c r="A338" s="466"/>
      <c r="B338" s="467"/>
      <c r="C338" s="467"/>
      <c r="D338" s="467"/>
      <c r="E338" s="467"/>
      <c r="F338" s="467"/>
      <c r="G338" s="467"/>
      <c r="H338" s="467"/>
      <c r="I338" s="467"/>
      <c r="J338" s="468"/>
    </row>
    <row r="339" spans="1:11" s="40" customFormat="1" ht="17.5">
      <c r="A339" s="148"/>
      <c r="B339" s="298" t="s">
        <v>369</v>
      </c>
      <c r="C339" s="149"/>
      <c r="D339" s="150"/>
      <c r="E339" s="561"/>
      <c r="F339" s="151"/>
      <c r="G339" s="150"/>
      <c r="H339" s="150"/>
      <c r="I339" s="152"/>
      <c r="J339" s="153"/>
    </row>
    <row r="340" spans="1:11" s="40" customFormat="1" ht="15.5">
      <c r="A340" s="277">
        <v>1</v>
      </c>
      <c r="B340" s="278" t="s">
        <v>315</v>
      </c>
      <c r="C340" s="279"/>
      <c r="D340" s="287"/>
      <c r="E340" s="569"/>
      <c r="F340" s="288"/>
      <c r="G340" s="119"/>
      <c r="H340" s="120"/>
      <c r="I340" s="134"/>
      <c r="J340" s="135"/>
    </row>
    <row r="341" spans="1:11" s="40" customFormat="1" ht="38.25" customHeight="1">
      <c r="A341" s="280">
        <v>1.1000000000000001</v>
      </c>
      <c r="B341" s="281" t="s">
        <v>316</v>
      </c>
      <c r="C341" s="282" t="s">
        <v>317</v>
      </c>
      <c r="D341" s="289">
        <v>175</v>
      </c>
      <c r="E341" s="564">
        <v>80</v>
      </c>
      <c r="F341" s="125">
        <f t="shared" ref="F341:F349" si="234">E341*D341</f>
        <v>14000</v>
      </c>
      <c r="G341" s="119">
        <f>Measurements!J340</f>
        <v>87.5</v>
      </c>
      <c r="H341" s="120">
        <f>G341*E341</f>
        <v>7000</v>
      </c>
      <c r="I341" s="134">
        <f t="shared" ref="I341" si="235">G341-D341</f>
        <v>-87.5</v>
      </c>
      <c r="J341" s="135">
        <f t="shared" ref="J341" si="236">I341*E341</f>
        <v>-7000</v>
      </c>
      <c r="K341" s="497" t="s">
        <v>314</v>
      </c>
    </row>
    <row r="342" spans="1:11" s="40" customFormat="1" ht="14">
      <c r="A342" s="280">
        <v>1.2</v>
      </c>
      <c r="B342" s="281" t="s">
        <v>318</v>
      </c>
      <c r="C342" s="282" t="s">
        <v>4</v>
      </c>
      <c r="D342" s="289">
        <v>8</v>
      </c>
      <c r="E342" s="564">
        <v>300</v>
      </c>
      <c r="F342" s="125">
        <f t="shared" si="234"/>
        <v>2400</v>
      </c>
      <c r="G342" s="119">
        <f>Measurements!J341</f>
        <v>4</v>
      </c>
      <c r="H342" s="120">
        <f t="shared" ref="H342:H349" si="237">G342*E342</f>
        <v>1200</v>
      </c>
      <c r="I342" s="134">
        <f t="shared" ref="I342:I349" si="238">G342-D342</f>
        <v>-4</v>
      </c>
      <c r="J342" s="135">
        <f t="shared" ref="J342:J349" si="239">I342*E342</f>
        <v>-1200</v>
      </c>
      <c r="K342" s="497"/>
    </row>
    <row r="343" spans="1:11" s="40" customFormat="1" ht="28">
      <c r="A343" s="280">
        <v>1.3</v>
      </c>
      <c r="B343" s="281" t="s">
        <v>319</v>
      </c>
      <c r="C343" s="282" t="s">
        <v>4</v>
      </c>
      <c r="D343" s="289">
        <f>D342</f>
        <v>8</v>
      </c>
      <c r="E343" s="564">
        <v>550</v>
      </c>
      <c r="F343" s="125">
        <f t="shared" si="234"/>
        <v>4400</v>
      </c>
      <c r="G343" s="119">
        <f>Measurements!J342</f>
        <v>4</v>
      </c>
      <c r="H343" s="120">
        <f t="shared" si="237"/>
        <v>2200</v>
      </c>
      <c r="I343" s="134">
        <f t="shared" si="238"/>
        <v>-4</v>
      </c>
      <c r="J343" s="135">
        <f t="shared" si="239"/>
        <v>-2200</v>
      </c>
      <c r="K343" s="497"/>
    </row>
    <row r="344" spans="1:11" s="40" customFormat="1" ht="14">
      <c r="A344" s="280">
        <v>1.5</v>
      </c>
      <c r="B344" s="281" t="s">
        <v>566</v>
      </c>
      <c r="C344" s="282" t="s">
        <v>4</v>
      </c>
      <c r="D344" s="283">
        <v>0</v>
      </c>
      <c r="E344" s="564">
        <v>700</v>
      </c>
      <c r="F344" s="125">
        <f t="shared" si="234"/>
        <v>0</v>
      </c>
      <c r="G344" s="141">
        <f>Measurements!J344</f>
        <v>0</v>
      </c>
      <c r="H344" s="142">
        <f t="shared" si="237"/>
        <v>0</v>
      </c>
      <c r="I344" s="134">
        <f t="shared" si="238"/>
        <v>0</v>
      </c>
      <c r="J344" s="135">
        <f t="shared" si="239"/>
        <v>0</v>
      </c>
      <c r="K344" s="497"/>
    </row>
    <row r="345" spans="1:11" s="40" customFormat="1" ht="14">
      <c r="A345" s="280">
        <v>1.4</v>
      </c>
      <c r="B345" s="281" t="s">
        <v>320</v>
      </c>
      <c r="C345" s="282" t="s">
        <v>4</v>
      </c>
      <c r="D345" s="289">
        <f>D343</f>
        <v>8</v>
      </c>
      <c r="E345" s="564">
        <v>500</v>
      </c>
      <c r="F345" s="125">
        <f t="shared" si="234"/>
        <v>4000</v>
      </c>
      <c r="G345" s="119">
        <f>Measurements!J343</f>
        <v>4</v>
      </c>
      <c r="H345" s="120">
        <f t="shared" si="237"/>
        <v>2000</v>
      </c>
      <c r="I345" s="134">
        <f t="shared" si="238"/>
        <v>-4</v>
      </c>
      <c r="J345" s="135">
        <f t="shared" si="239"/>
        <v>-2000</v>
      </c>
      <c r="K345" s="497"/>
    </row>
    <row r="346" spans="1:11" s="40" customFormat="1" ht="42">
      <c r="A346" s="280">
        <v>1.6</v>
      </c>
      <c r="B346" s="281" t="s">
        <v>321</v>
      </c>
      <c r="C346" s="282" t="s">
        <v>4</v>
      </c>
      <c r="D346" s="289">
        <f>D342</f>
        <v>8</v>
      </c>
      <c r="E346" s="564">
        <v>1200</v>
      </c>
      <c r="F346" s="125">
        <f t="shared" si="234"/>
        <v>9600</v>
      </c>
      <c r="G346" s="119">
        <f>Measurements!J345</f>
        <v>4</v>
      </c>
      <c r="H346" s="120">
        <f t="shared" si="237"/>
        <v>4800</v>
      </c>
      <c r="I346" s="134">
        <f t="shared" si="238"/>
        <v>-4</v>
      </c>
      <c r="J346" s="135">
        <f t="shared" si="239"/>
        <v>-4800</v>
      </c>
      <c r="K346" s="497"/>
    </row>
    <row r="347" spans="1:11" s="40" customFormat="1" ht="42">
      <c r="A347" s="280">
        <v>1.7</v>
      </c>
      <c r="B347" s="281" t="s">
        <v>567</v>
      </c>
      <c r="C347" s="282" t="s">
        <v>4</v>
      </c>
      <c r="D347" s="283">
        <v>0</v>
      </c>
      <c r="E347" s="564"/>
      <c r="F347" s="125"/>
      <c r="G347" s="141">
        <f>Measurements!J346</f>
        <v>0</v>
      </c>
      <c r="H347" s="142">
        <f t="shared" ref="H347" si="240">G347*E347</f>
        <v>0</v>
      </c>
      <c r="I347" s="134">
        <f t="shared" ref="I347" si="241">G347-D347</f>
        <v>0</v>
      </c>
      <c r="J347" s="135">
        <f t="shared" ref="J347" si="242">I347*E347</f>
        <v>0</v>
      </c>
      <c r="K347" s="497"/>
    </row>
    <row r="348" spans="1:11" s="40" customFormat="1" ht="56">
      <c r="A348" s="280" t="s">
        <v>322</v>
      </c>
      <c r="B348" s="281" t="s">
        <v>323</v>
      </c>
      <c r="C348" s="258" t="s">
        <v>275</v>
      </c>
      <c r="D348" s="290">
        <v>1</v>
      </c>
      <c r="E348" s="564">
        <v>3000</v>
      </c>
      <c r="F348" s="125">
        <f t="shared" si="234"/>
        <v>3000</v>
      </c>
      <c r="G348" s="119">
        <f>Measurements!J347</f>
        <v>0.5</v>
      </c>
      <c r="H348" s="120">
        <f t="shared" si="237"/>
        <v>1500</v>
      </c>
      <c r="I348" s="134">
        <f t="shared" si="238"/>
        <v>-0.5</v>
      </c>
      <c r="J348" s="135">
        <f t="shared" si="239"/>
        <v>-1500</v>
      </c>
      <c r="K348" s="497"/>
    </row>
    <row r="349" spans="1:11" s="40" customFormat="1" ht="42">
      <c r="A349" s="280" t="s">
        <v>285</v>
      </c>
      <c r="B349" s="281" t="s">
        <v>324</v>
      </c>
      <c r="C349" s="258" t="s">
        <v>293</v>
      </c>
      <c r="D349" s="290">
        <v>1</v>
      </c>
      <c r="E349" s="564">
        <v>7000</v>
      </c>
      <c r="F349" s="125">
        <f t="shared" si="234"/>
        <v>7000</v>
      </c>
      <c r="G349" s="119">
        <f>Measurements!J348</f>
        <v>0.5</v>
      </c>
      <c r="H349" s="120">
        <f t="shared" si="237"/>
        <v>3500</v>
      </c>
      <c r="I349" s="134">
        <f t="shared" si="238"/>
        <v>-0.5</v>
      </c>
      <c r="J349" s="135">
        <f t="shared" si="239"/>
        <v>-3500</v>
      </c>
      <c r="K349" s="497"/>
    </row>
    <row r="350" spans="1:11" s="40" customFormat="1" ht="17.399999999999999" customHeight="1">
      <c r="A350" s="514" t="s">
        <v>373</v>
      </c>
      <c r="B350" s="515"/>
      <c r="C350" s="515"/>
      <c r="D350" s="515"/>
      <c r="E350" s="516"/>
      <c r="F350" s="398">
        <f>SUM(F341:F349)</f>
        <v>44400</v>
      </c>
      <c r="G350" s="397"/>
      <c r="H350" s="308">
        <f>SUM(H340:H349)</f>
        <v>22200</v>
      </c>
      <c r="I350" s="307"/>
      <c r="J350" s="307"/>
    </row>
    <row r="351" spans="1:11" s="40" customFormat="1" ht="12.5">
      <c r="A351" s="466"/>
      <c r="B351" s="467"/>
      <c r="C351" s="467"/>
      <c r="D351" s="467"/>
      <c r="E351" s="467"/>
      <c r="F351" s="467"/>
      <c r="G351" s="467"/>
      <c r="H351" s="467"/>
      <c r="I351" s="467"/>
      <c r="J351" s="468"/>
    </row>
    <row r="352" spans="1:11" s="40" customFormat="1" ht="17.5">
      <c r="A352" s="148"/>
      <c r="B352" s="298" t="s">
        <v>371</v>
      </c>
      <c r="C352" s="149"/>
      <c r="D352" s="150"/>
      <c r="E352" s="561"/>
      <c r="F352" s="151"/>
      <c r="G352" s="150"/>
      <c r="H352" s="150"/>
      <c r="I352" s="152"/>
      <c r="J352" s="153"/>
    </row>
    <row r="353" spans="1:11" s="40" customFormat="1" ht="42">
      <c r="A353" s="280" t="s">
        <v>325</v>
      </c>
      <c r="B353" s="281" t="s">
        <v>326</v>
      </c>
      <c r="C353" s="258" t="s">
        <v>4</v>
      </c>
      <c r="D353" s="283">
        <v>5</v>
      </c>
      <c r="E353" s="564">
        <v>3500</v>
      </c>
      <c r="F353" s="125">
        <f>E353*D353</f>
        <v>17500</v>
      </c>
      <c r="G353" s="119">
        <f>Measurements!J351</f>
        <v>2.5</v>
      </c>
      <c r="H353" s="120">
        <f t="shared" ref="H353:H361" si="243">G353*E353</f>
        <v>8750</v>
      </c>
      <c r="I353" s="134">
        <f>G353-D353</f>
        <v>-2.5</v>
      </c>
      <c r="J353" s="135">
        <f t="shared" ref="J353:J354" si="244">I353*E353</f>
        <v>-8750</v>
      </c>
      <c r="K353" s="497" t="s">
        <v>314</v>
      </c>
    </row>
    <row r="354" spans="1:11" s="40" customFormat="1" ht="28">
      <c r="A354" s="280" t="s">
        <v>568</v>
      </c>
      <c r="B354" s="281" t="s">
        <v>569</v>
      </c>
      <c r="C354" s="258" t="s">
        <v>4</v>
      </c>
      <c r="D354" s="283" t="s">
        <v>462</v>
      </c>
      <c r="E354" s="564"/>
      <c r="F354" s="125"/>
      <c r="G354" s="141">
        <f>Measurements!J352</f>
        <v>0</v>
      </c>
      <c r="H354" s="142">
        <f t="shared" si="243"/>
        <v>0</v>
      </c>
      <c r="I354" s="134"/>
      <c r="J354" s="135">
        <f t="shared" si="244"/>
        <v>0</v>
      </c>
      <c r="K354" s="497"/>
    </row>
    <row r="355" spans="1:11" s="40" customFormat="1" ht="62">
      <c r="A355" s="280" t="s">
        <v>327</v>
      </c>
      <c r="B355" s="281" t="s">
        <v>328</v>
      </c>
      <c r="C355" s="258" t="s">
        <v>293</v>
      </c>
      <c r="D355" s="283">
        <v>1</v>
      </c>
      <c r="E355" s="564">
        <v>16000</v>
      </c>
      <c r="F355" s="125">
        <f>E355*D355</f>
        <v>16000</v>
      </c>
      <c r="G355" s="119">
        <f>Measurements!J353</f>
        <v>0.5</v>
      </c>
      <c r="H355" s="120">
        <f t="shared" si="243"/>
        <v>8000</v>
      </c>
      <c r="I355" s="134">
        <f t="shared" ref="I355:I360" si="245">G355-D355</f>
        <v>-0.5</v>
      </c>
      <c r="J355" s="135">
        <f t="shared" ref="J355:J360" si="246">I355*E355</f>
        <v>-8000</v>
      </c>
      <c r="K355" s="497"/>
    </row>
    <row r="356" spans="1:11" s="40" customFormat="1" ht="42">
      <c r="A356" s="280" t="s">
        <v>329</v>
      </c>
      <c r="B356" s="281" t="s">
        <v>330</v>
      </c>
      <c r="C356" s="258" t="s">
        <v>331</v>
      </c>
      <c r="D356" s="283">
        <v>100</v>
      </c>
      <c r="E356" s="564">
        <v>80</v>
      </c>
      <c r="F356" s="125">
        <f>E356*D356</f>
        <v>8000</v>
      </c>
      <c r="G356" s="119">
        <f>Measurements!J354</f>
        <v>50</v>
      </c>
      <c r="H356" s="120">
        <f t="shared" si="243"/>
        <v>4000</v>
      </c>
      <c r="I356" s="134">
        <f t="shared" si="245"/>
        <v>-50</v>
      </c>
      <c r="J356" s="135">
        <f t="shared" si="246"/>
        <v>-4000</v>
      </c>
      <c r="K356" s="497"/>
    </row>
    <row r="357" spans="1:11" s="40" customFormat="1" ht="28">
      <c r="A357" s="280" t="s">
        <v>332</v>
      </c>
      <c r="B357" s="281" t="s">
        <v>333</v>
      </c>
      <c r="C357" s="258" t="s">
        <v>4</v>
      </c>
      <c r="D357" s="283">
        <v>5</v>
      </c>
      <c r="E357" s="564">
        <v>300</v>
      </c>
      <c r="F357" s="125">
        <f>E357*D357</f>
        <v>1500</v>
      </c>
      <c r="G357" s="119">
        <f>Measurements!J355</f>
        <v>2.5</v>
      </c>
      <c r="H357" s="120">
        <f t="shared" si="243"/>
        <v>750</v>
      </c>
      <c r="I357" s="134">
        <f t="shared" si="245"/>
        <v>-2.5</v>
      </c>
      <c r="J357" s="135">
        <f t="shared" si="246"/>
        <v>-750</v>
      </c>
      <c r="K357" s="497"/>
    </row>
    <row r="358" spans="1:11" s="40" customFormat="1" ht="56">
      <c r="A358" s="280" t="s">
        <v>256</v>
      </c>
      <c r="B358" s="281" t="s">
        <v>570</v>
      </c>
      <c r="C358" s="280" t="s">
        <v>4</v>
      </c>
      <c r="D358" s="283" t="s">
        <v>462</v>
      </c>
      <c r="E358" s="564"/>
      <c r="F358" s="125"/>
      <c r="G358" s="141">
        <f>Measurements!J356</f>
        <v>0</v>
      </c>
      <c r="H358" s="142">
        <f t="shared" ref="H358:H359" si="247">G358*E358</f>
        <v>0</v>
      </c>
      <c r="I358" s="134"/>
      <c r="J358" s="135">
        <f t="shared" si="246"/>
        <v>0</v>
      </c>
      <c r="K358" s="497"/>
    </row>
    <row r="359" spans="1:11" s="40" customFormat="1" ht="42">
      <c r="A359" s="280" t="s">
        <v>571</v>
      </c>
      <c r="B359" s="281" t="s">
        <v>572</v>
      </c>
      <c r="C359" s="280" t="s">
        <v>293</v>
      </c>
      <c r="D359" s="283">
        <v>0</v>
      </c>
      <c r="E359" s="564"/>
      <c r="F359" s="125"/>
      <c r="G359" s="141">
        <f>Measurements!J357</f>
        <v>0</v>
      </c>
      <c r="H359" s="142">
        <f t="shared" si="247"/>
        <v>0</v>
      </c>
      <c r="I359" s="134">
        <f t="shared" si="245"/>
        <v>0</v>
      </c>
      <c r="J359" s="135">
        <f t="shared" si="246"/>
        <v>0</v>
      </c>
      <c r="K359" s="497"/>
    </row>
    <row r="360" spans="1:11" s="40" customFormat="1" ht="56">
      <c r="A360" s="280" t="s">
        <v>273</v>
      </c>
      <c r="B360" s="281" t="s">
        <v>334</v>
      </c>
      <c r="C360" s="258" t="s">
        <v>293</v>
      </c>
      <c r="D360" s="283">
        <f>D357</f>
        <v>5</v>
      </c>
      <c r="E360" s="564">
        <v>3500</v>
      </c>
      <c r="F360" s="125">
        <f>E360*D360</f>
        <v>17500</v>
      </c>
      <c r="G360" s="119">
        <f>Measurements!J358</f>
        <v>2.5</v>
      </c>
      <c r="H360" s="120">
        <f t="shared" si="243"/>
        <v>8750</v>
      </c>
      <c r="I360" s="134">
        <f t="shared" si="245"/>
        <v>-2.5</v>
      </c>
      <c r="J360" s="135">
        <f t="shared" si="246"/>
        <v>-8750</v>
      </c>
      <c r="K360" s="497"/>
    </row>
    <row r="361" spans="1:11" s="40" customFormat="1" ht="42">
      <c r="A361" s="280" t="s">
        <v>285</v>
      </c>
      <c r="B361" s="281" t="s">
        <v>573</v>
      </c>
      <c r="C361" s="258" t="s">
        <v>293</v>
      </c>
      <c r="D361" s="283" t="s">
        <v>462</v>
      </c>
      <c r="E361" s="564"/>
      <c r="F361" s="125"/>
      <c r="G361" s="141">
        <f>Measurements!J359</f>
        <v>0</v>
      </c>
      <c r="H361" s="142">
        <f t="shared" si="243"/>
        <v>0</v>
      </c>
      <c r="I361" s="134"/>
      <c r="J361" s="135">
        <f t="shared" ref="J361" si="248">I361*E361</f>
        <v>0</v>
      </c>
    </row>
    <row r="362" spans="1:11" s="40" customFormat="1" ht="15.5">
      <c r="A362" s="280"/>
      <c r="B362" s="281"/>
      <c r="C362" s="258"/>
      <c r="D362" s="283"/>
      <c r="E362" s="564"/>
      <c r="F362" s="125"/>
      <c r="G362" s="119"/>
      <c r="H362" s="120"/>
      <c r="I362" s="134"/>
      <c r="J362" s="135"/>
    </row>
    <row r="363" spans="1:11" s="40" customFormat="1" ht="15.5">
      <c r="A363" s="280">
        <v>10</v>
      </c>
      <c r="B363" s="395" t="s">
        <v>574</v>
      </c>
      <c r="C363" s="394"/>
      <c r="D363" s="283"/>
      <c r="E363" s="564"/>
      <c r="F363" s="125"/>
      <c r="G363" s="119"/>
      <c r="H363" s="120"/>
      <c r="I363" s="134"/>
      <c r="J363" s="135"/>
    </row>
    <row r="364" spans="1:11" s="40" customFormat="1" ht="56">
      <c r="A364" s="280"/>
      <c r="B364" s="281" t="s">
        <v>527</v>
      </c>
      <c r="C364" s="394"/>
      <c r="D364" s="283"/>
      <c r="E364" s="564"/>
      <c r="F364" s="125"/>
      <c r="G364" s="119"/>
      <c r="H364" s="120"/>
      <c r="I364" s="134"/>
      <c r="J364" s="135"/>
    </row>
    <row r="365" spans="1:11" s="40" customFormat="1" ht="15.5">
      <c r="A365" s="280" t="s">
        <v>221</v>
      </c>
      <c r="B365" s="281" t="s">
        <v>287</v>
      </c>
      <c r="C365" s="394" t="s">
        <v>563</v>
      </c>
      <c r="D365" s="283" t="s">
        <v>462</v>
      </c>
      <c r="E365" s="564"/>
      <c r="F365" s="125"/>
      <c r="G365" s="141">
        <f>Measurements!J362</f>
        <v>0</v>
      </c>
      <c r="H365" s="142">
        <f t="shared" ref="H365" si="249">G365*E365</f>
        <v>0</v>
      </c>
      <c r="I365" s="134"/>
      <c r="J365" s="135">
        <f t="shared" ref="J365" si="250">I365*E365</f>
        <v>0</v>
      </c>
    </row>
    <row r="366" spans="1:11" s="40" customFormat="1" ht="15.5">
      <c r="A366" s="280" t="s">
        <v>224</v>
      </c>
      <c r="B366" s="281" t="s">
        <v>288</v>
      </c>
      <c r="C366" s="394" t="s">
        <v>563</v>
      </c>
      <c r="D366" s="283" t="s">
        <v>462</v>
      </c>
      <c r="E366" s="564"/>
      <c r="F366" s="125"/>
      <c r="G366" s="141">
        <f>Measurements!J363</f>
        <v>0</v>
      </c>
      <c r="H366" s="142">
        <f t="shared" ref="H366:H367" si="251">G366*E366</f>
        <v>0</v>
      </c>
      <c r="I366" s="134"/>
      <c r="J366" s="135">
        <f t="shared" ref="J366:J367" si="252">I366*E366</f>
        <v>0</v>
      </c>
    </row>
    <row r="367" spans="1:11" s="40" customFormat="1" ht="15.5">
      <c r="A367" s="280" t="s">
        <v>225</v>
      </c>
      <c r="B367" s="281" t="s">
        <v>575</v>
      </c>
      <c r="C367" s="394" t="s">
        <v>563</v>
      </c>
      <c r="D367" s="283" t="s">
        <v>462</v>
      </c>
      <c r="E367" s="564"/>
      <c r="F367" s="125"/>
      <c r="G367" s="141">
        <f>Measurements!J364</f>
        <v>0</v>
      </c>
      <c r="H367" s="142">
        <f t="shared" si="251"/>
        <v>0</v>
      </c>
      <c r="I367" s="134"/>
      <c r="J367" s="135">
        <f t="shared" si="252"/>
        <v>0</v>
      </c>
    </row>
    <row r="368" spans="1:11" s="40" customFormat="1" ht="15.5">
      <c r="A368" s="280"/>
      <c r="B368" s="281"/>
      <c r="C368" s="394"/>
      <c r="D368" s="283"/>
      <c r="E368" s="564"/>
      <c r="F368" s="125"/>
      <c r="G368" s="119"/>
      <c r="H368" s="120"/>
      <c r="I368" s="134"/>
      <c r="J368" s="135"/>
    </row>
    <row r="369" spans="1:10" s="40" customFormat="1" ht="15.5">
      <c r="A369" s="280">
        <v>11</v>
      </c>
      <c r="B369" s="395" t="s">
        <v>576</v>
      </c>
      <c r="C369" s="394"/>
      <c r="D369" s="283"/>
      <c r="E369" s="564"/>
      <c r="F369" s="125"/>
      <c r="G369" s="119"/>
      <c r="H369" s="120"/>
      <c r="I369" s="134"/>
      <c r="J369" s="135"/>
    </row>
    <row r="370" spans="1:10" s="40" customFormat="1" ht="56">
      <c r="A370" s="280"/>
      <c r="B370" s="281" t="s">
        <v>577</v>
      </c>
      <c r="C370" s="394"/>
      <c r="D370" s="283"/>
      <c r="E370" s="564"/>
      <c r="F370" s="125"/>
      <c r="G370" s="119"/>
      <c r="H370" s="120"/>
      <c r="I370" s="134"/>
      <c r="J370" s="135"/>
    </row>
    <row r="371" spans="1:10" s="40" customFormat="1" ht="15.5">
      <c r="A371" s="280" t="s">
        <v>221</v>
      </c>
      <c r="B371" s="281" t="s">
        <v>287</v>
      </c>
      <c r="C371" s="394" t="s">
        <v>563</v>
      </c>
      <c r="D371" s="283">
        <v>0</v>
      </c>
      <c r="E371" s="564"/>
      <c r="F371" s="125"/>
      <c r="G371" s="141">
        <f>Measurements!J368</f>
        <v>0</v>
      </c>
      <c r="H371" s="142">
        <f t="shared" ref="H371" si="253">G371*E371</f>
        <v>0</v>
      </c>
      <c r="I371" s="134"/>
      <c r="J371" s="135">
        <f t="shared" ref="J371" si="254">I371*E371</f>
        <v>0</v>
      </c>
    </row>
    <row r="372" spans="1:10" s="40" customFormat="1" ht="15.5">
      <c r="A372" s="280" t="s">
        <v>224</v>
      </c>
      <c r="B372" s="281" t="s">
        <v>288</v>
      </c>
      <c r="C372" s="394" t="s">
        <v>563</v>
      </c>
      <c r="D372" s="283">
        <v>30</v>
      </c>
      <c r="E372" s="564"/>
      <c r="F372" s="125"/>
      <c r="G372" s="141">
        <f>Measurements!J369</f>
        <v>0</v>
      </c>
      <c r="H372" s="142">
        <f t="shared" ref="H372:H376" si="255">G372*E372</f>
        <v>0</v>
      </c>
      <c r="I372" s="134"/>
      <c r="J372" s="135">
        <f t="shared" ref="J372:J376" si="256">I372*E372</f>
        <v>0</v>
      </c>
    </row>
    <row r="373" spans="1:10" s="40" customFormat="1" ht="15.5">
      <c r="A373" s="280" t="s">
        <v>225</v>
      </c>
      <c r="B373" s="281" t="s">
        <v>575</v>
      </c>
      <c r="C373" s="394" t="s">
        <v>563</v>
      </c>
      <c r="D373" s="283">
        <v>35</v>
      </c>
      <c r="E373" s="564"/>
      <c r="F373" s="125"/>
      <c r="G373" s="141">
        <f>Measurements!J370</f>
        <v>0</v>
      </c>
      <c r="H373" s="142">
        <f t="shared" si="255"/>
        <v>0</v>
      </c>
      <c r="I373" s="134"/>
      <c r="J373" s="135">
        <f t="shared" si="256"/>
        <v>0</v>
      </c>
    </row>
    <row r="374" spans="1:10" s="40" customFormat="1" ht="15.5">
      <c r="A374" s="280"/>
      <c r="B374" s="281"/>
      <c r="C374" s="394"/>
      <c r="D374" s="283"/>
      <c r="E374" s="564"/>
      <c r="F374" s="125"/>
      <c r="G374" s="141"/>
      <c r="H374" s="142">
        <f t="shared" si="255"/>
        <v>0</v>
      </c>
      <c r="I374" s="134"/>
      <c r="J374" s="135">
        <f t="shared" si="256"/>
        <v>0</v>
      </c>
    </row>
    <row r="375" spans="1:10" s="40" customFormat="1" ht="42">
      <c r="A375" s="280" t="s">
        <v>578</v>
      </c>
      <c r="B375" s="281" t="s">
        <v>579</v>
      </c>
      <c r="C375" s="258" t="s">
        <v>293</v>
      </c>
      <c r="D375" s="283" t="s">
        <v>462</v>
      </c>
      <c r="E375" s="564"/>
      <c r="F375" s="125"/>
      <c r="G375" s="141">
        <f>Measurements!J372</f>
        <v>0</v>
      </c>
      <c r="H375" s="142">
        <f t="shared" si="255"/>
        <v>0</v>
      </c>
      <c r="I375" s="134"/>
      <c r="J375" s="135">
        <f t="shared" si="256"/>
        <v>0</v>
      </c>
    </row>
    <row r="376" spans="1:10" s="40" customFormat="1" ht="28">
      <c r="A376" s="280">
        <v>13</v>
      </c>
      <c r="B376" s="281" t="s">
        <v>580</v>
      </c>
      <c r="C376" s="258" t="s">
        <v>294</v>
      </c>
      <c r="D376" s="283">
        <v>1</v>
      </c>
      <c r="E376" s="564"/>
      <c r="F376" s="125"/>
      <c r="G376" s="141">
        <f>Measurements!J373</f>
        <v>0</v>
      </c>
      <c r="H376" s="142">
        <f t="shared" si="255"/>
        <v>0</v>
      </c>
      <c r="I376" s="134"/>
      <c r="J376" s="135">
        <f t="shared" si="256"/>
        <v>0</v>
      </c>
    </row>
    <row r="377" spans="1:10" s="40" customFormat="1" ht="17.399999999999999" customHeight="1">
      <c r="A377" s="514" t="s">
        <v>372</v>
      </c>
      <c r="B377" s="515"/>
      <c r="C377" s="515"/>
      <c r="D377" s="515"/>
      <c r="E377" s="516"/>
      <c r="F377" s="398">
        <f>SUM(F353:F376)</f>
        <v>60500</v>
      </c>
      <c r="G377" s="397"/>
      <c r="H377" s="308">
        <f>SUM(H353:H360)</f>
        <v>30250</v>
      </c>
      <c r="I377" s="307"/>
      <c r="J377" s="307"/>
    </row>
    <row r="378" spans="1:10" s="40" customFormat="1" ht="12.5">
      <c r="A378" s="466"/>
      <c r="B378" s="467"/>
      <c r="C378" s="467"/>
      <c r="D378" s="467"/>
      <c r="E378" s="467"/>
      <c r="F378" s="467"/>
      <c r="G378" s="467"/>
      <c r="H378" s="467"/>
      <c r="I378" s="467"/>
      <c r="J378" s="468"/>
    </row>
    <row r="379" spans="1:10" s="40" customFormat="1" ht="17.5">
      <c r="A379" s="148"/>
      <c r="B379" s="298" t="s">
        <v>302</v>
      </c>
      <c r="C379" s="149"/>
      <c r="D379" s="150"/>
      <c r="E379" s="561"/>
      <c r="F379" s="151"/>
      <c r="G379" s="150"/>
      <c r="H379" s="150"/>
      <c r="I379" s="152"/>
      <c r="J379" s="153"/>
    </row>
    <row r="380" spans="1:10" s="40" customFormat="1" ht="27">
      <c r="A380" s="263">
        <v>1</v>
      </c>
      <c r="B380" s="264" t="s">
        <v>581</v>
      </c>
      <c r="C380" s="296"/>
      <c r="D380" s="260"/>
      <c r="E380" s="566"/>
      <c r="F380" s="260"/>
      <c r="G380" s="296"/>
      <c r="H380" s="260"/>
      <c r="I380" s="296"/>
      <c r="J380" s="294"/>
    </row>
    <row r="381" spans="1:10" s="40" customFormat="1" ht="243">
      <c r="A381" s="400"/>
      <c r="B381" s="274" t="s">
        <v>582</v>
      </c>
      <c r="C381" s="401"/>
      <c r="D381" s="434"/>
      <c r="E381" s="562"/>
      <c r="F381" s="5"/>
      <c r="G381" s="141"/>
      <c r="H381" s="142"/>
      <c r="I381" s="134"/>
      <c r="J381" s="135"/>
    </row>
    <row r="382" spans="1:10" s="40" customFormat="1" ht="162">
      <c r="A382" s="400"/>
      <c r="B382" s="402" t="s">
        <v>583</v>
      </c>
      <c r="C382" s="401"/>
      <c r="D382" s="434"/>
      <c r="E382" s="562"/>
      <c r="F382" s="5"/>
      <c r="G382" s="141"/>
      <c r="H382" s="142"/>
      <c r="I382" s="134"/>
      <c r="J382" s="135"/>
    </row>
    <row r="383" spans="1:10" s="40" customFormat="1" ht="81">
      <c r="A383" s="403" t="s">
        <v>221</v>
      </c>
      <c r="B383" s="404" t="s">
        <v>584</v>
      </c>
      <c r="C383" s="405" t="s">
        <v>585</v>
      </c>
      <c r="D383" s="435">
        <v>1</v>
      </c>
      <c r="E383" s="562">
        <v>65000</v>
      </c>
      <c r="F383" s="125">
        <f>E383*D383</f>
        <v>65000</v>
      </c>
      <c r="G383" s="141">
        <f>Measurements!J379</f>
        <v>0</v>
      </c>
      <c r="H383" s="142">
        <f>G383*F383</f>
        <v>0</v>
      </c>
      <c r="I383" s="134">
        <f>G383-D383</f>
        <v>-1</v>
      </c>
      <c r="J383" s="134">
        <f>I383*E383</f>
        <v>-65000</v>
      </c>
    </row>
    <row r="384" spans="1:10" s="40" customFormat="1" ht="40.5">
      <c r="A384" s="406" t="s">
        <v>224</v>
      </c>
      <c r="B384" s="404" t="s">
        <v>586</v>
      </c>
      <c r="C384" s="405" t="s">
        <v>223</v>
      </c>
      <c r="D384" s="435">
        <v>20</v>
      </c>
      <c r="E384" s="562">
        <v>2200</v>
      </c>
      <c r="F384" s="125">
        <f>E384*D384</f>
        <v>44000</v>
      </c>
      <c r="G384" s="141">
        <f>Measurements!J380</f>
        <v>0</v>
      </c>
      <c r="H384" s="142">
        <f>G384*F384</f>
        <v>0</v>
      </c>
      <c r="I384" s="134">
        <f>G384-D384</f>
        <v>-20</v>
      </c>
      <c r="J384" s="134">
        <f>I384*E384</f>
        <v>-44000</v>
      </c>
    </row>
    <row r="385" spans="1:10" s="40" customFormat="1" ht="14">
      <c r="A385" s="406"/>
      <c r="B385" s="404"/>
      <c r="C385" s="405"/>
      <c r="D385" s="435"/>
      <c r="E385" s="562"/>
      <c r="F385" s="5"/>
      <c r="G385" s="141"/>
      <c r="H385" s="142"/>
      <c r="I385" s="134"/>
      <c r="J385" s="135"/>
    </row>
    <row r="386" spans="1:10" s="40" customFormat="1" ht="13.5">
      <c r="A386" s="263">
        <v>2</v>
      </c>
      <c r="B386" s="264" t="s">
        <v>587</v>
      </c>
      <c r="C386" s="296"/>
      <c r="D386" s="260"/>
      <c r="E386" s="566"/>
      <c r="F386" s="260"/>
      <c r="G386" s="260"/>
      <c r="H386" s="260"/>
      <c r="I386" s="296"/>
      <c r="J386" s="294"/>
    </row>
    <row r="387" spans="1:10" s="40" customFormat="1" ht="243">
      <c r="A387" s="407"/>
      <c r="B387" s="404" t="s">
        <v>588</v>
      </c>
      <c r="C387" s="399"/>
      <c r="D387" s="433"/>
      <c r="E387" s="562"/>
      <c r="F387" s="5"/>
      <c r="G387" s="141">
        <f>Measurements!J383</f>
        <v>0</v>
      </c>
      <c r="H387" s="142"/>
      <c r="I387" s="134"/>
      <c r="J387" s="135"/>
    </row>
    <row r="388" spans="1:10" s="40" customFormat="1" ht="54">
      <c r="A388" s="407"/>
      <c r="B388" s="404" t="s">
        <v>589</v>
      </c>
      <c r="C388" s="399"/>
      <c r="D388" s="433"/>
      <c r="E388" s="562"/>
      <c r="F388" s="5"/>
      <c r="G388" s="141"/>
      <c r="H388" s="142"/>
      <c r="I388" s="134"/>
      <c r="J388" s="135"/>
    </row>
    <row r="389" spans="1:10" s="40" customFormat="1" ht="54">
      <c r="A389" s="407"/>
      <c r="B389" s="404" t="s">
        <v>590</v>
      </c>
      <c r="C389" s="399"/>
      <c r="D389" s="433"/>
      <c r="E389" s="562"/>
      <c r="F389" s="5"/>
      <c r="G389" s="141"/>
      <c r="H389" s="142"/>
      <c r="I389" s="134"/>
      <c r="J389" s="135"/>
    </row>
    <row r="390" spans="1:10" s="40" customFormat="1" ht="14">
      <c r="A390" s="407" t="s">
        <v>221</v>
      </c>
      <c r="B390" s="408" t="s">
        <v>591</v>
      </c>
      <c r="C390" s="265" t="s">
        <v>223</v>
      </c>
      <c r="D390" s="435" t="s">
        <v>665</v>
      </c>
      <c r="E390" s="562"/>
      <c r="F390" s="5"/>
      <c r="G390" s="141"/>
      <c r="H390" s="142"/>
      <c r="I390" s="134"/>
      <c r="J390" s="135"/>
    </row>
    <row r="391" spans="1:10" s="40" customFormat="1" ht="14">
      <c r="A391" s="407" t="s">
        <v>224</v>
      </c>
      <c r="B391" s="408" t="s">
        <v>592</v>
      </c>
      <c r="C391" s="265" t="s">
        <v>223</v>
      </c>
      <c r="D391" s="435">
        <v>20</v>
      </c>
      <c r="E391" s="562">
        <v>2700</v>
      </c>
      <c r="F391" s="125">
        <f>E391*D391</f>
        <v>54000</v>
      </c>
      <c r="G391" s="141">
        <f>Measurements!J387</f>
        <v>0</v>
      </c>
      <c r="H391" s="142">
        <f>G391*F391</f>
        <v>0</v>
      </c>
      <c r="I391" s="134">
        <f>G391-D391</f>
        <v>-20</v>
      </c>
      <c r="J391" s="134">
        <f>I391*E391</f>
        <v>-54000</v>
      </c>
    </row>
    <row r="392" spans="1:10" s="40" customFormat="1" ht="14">
      <c r="A392" s="407"/>
      <c r="B392" s="409"/>
      <c r="C392" s="265"/>
      <c r="D392" s="435"/>
      <c r="E392" s="562"/>
      <c r="F392" s="5"/>
      <c r="G392" s="141"/>
      <c r="H392" s="142"/>
      <c r="I392" s="134"/>
      <c r="J392" s="135"/>
    </row>
    <row r="393" spans="1:10" s="40" customFormat="1" ht="13.5">
      <c r="A393" s="263">
        <v>3</v>
      </c>
      <c r="B393" s="264" t="s">
        <v>593</v>
      </c>
      <c r="C393" s="296"/>
      <c r="D393" s="260"/>
      <c r="E393" s="566"/>
      <c r="F393" s="260"/>
      <c r="G393" s="260"/>
      <c r="H393" s="260"/>
      <c r="I393" s="296"/>
      <c r="J393" s="294"/>
    </row>
    <row r="394" spans="1:10" s="40" customFormat="1" ht="148.5">
      <c r="A394" s="407"/>
      <c r="B394" s="410" t="s">
        <v>594</v>
      </c>
      <c r="C394" s="399"/>
      <c r="D394" s="433"/>
      <c r="E394" s="562"/>
      <c r="F394" s="5"/>
      <c r="G394" s="141"/>
      <c r="H394" s="142"/>
      <c r="I394" s="134"/>
      <c r="J394" s="135"/>
    </row>
    <row r="395" spans="1:10" s="40" customFormat="1" ht="14">
      <c r="A395" s="407" t="s">
        <v>221</v>
      </c>
      <c r="B395" s="408" t="s">
        <v>591</v>
      </c>
      <c r="C395" s="405" t="s">
        <v>4</v>
      </c>
      <c r="D395" s="435" t="s">
        <v>665</v>
      </c>
      <c r="E395" s="562"/>
      <c r="F395" s="5"/>
      <c r="G395" s="141"/>
      <c r="H395" s="142"/>
      <c r="I395" s="134"/>
      <c r="J395" s="135"/>
    </row>
    <row r="396" spans="1:10" s="40" customFormat="1" ht="14">
      <c r="A396" s="407" t="s">
        <v>224</v>
      </c>
      <c r="B396" s="411" t="s">
        <v>592</v>
      </c>
      <c r="C396" s="405" t="s">
        <v>4</v>
      </c>
      <c r="D396" s="435">
        <v>5</v>
      </c>
      <c r="E396" s="562">
        <v>10000</v>
      </c>
      <c r="F396" s="125">
        <f>E396*D396</f>
        <v>50000</v>
      </c>
      <c r="G396" s="141">
        <f>Measurements!J392</f>
        <v>0</v>
      </c>
      <c r="H396" s="142">
        <f>G396*F396</f>
        <v>0</v>
      </c>
      <c r="I396" s="134">
        <f>G396-D396</f>
        <v>-5</v>
      </c>
      <c r="J396" s="134">
        <f>I396*E396</f>
        <v>-50000</v>
      </c>
    </row>
    <row r="397" spans="1:10" s="40" customFormat="1" ht="14">
      <c r="A397" s="407"/>
      <c r="B397" s="410"/>
      <c r="C397" s="399"/>
      <c r="D397" s="433"/>
      <c r="E397" s="562"/>
      <c r="F397" s="5"/>
      <c r="G397" s="141"/>
      <c r="H397" s="142"/>
      <c r="I397" s="134"/>
      <c r="J397" s="135"/>
    </row>
    <row r="398" spans="1:10" s="40" customFormat="1" ht="27">
      <c r="A398" s="263">
        <v>4</v>
      </c>
      <c r="B398" s="264" t="s">
        <v>595</v>
      </c>
      <c r="C398" s="296"/>
      <c r="D398" s="260"/>
      <c r="E398" s="566"/>
      <c r="F398" s="260"/>
      <c r="G398" s="260"/>
      <c r="H398" s="260"/>
      <c r="I398" s="296"/>
      <c r="J398" s="294"/>
    </row>
    <row r="399" spans="1:10" s="40" customFormat="1" ht="27">
      <c r="A399" s="407"/>
      <c r="B399" s="412" t="s">
        <v>596</v>
      </c>
      <c r="C399" s="399"/>
      <c r="D399" s="433"/>
      <c r="E399" s="562"/>
      <c r="F399" s="5"/>
      <c r="G399" s="141"/>
      <c r="H399" s="142"/>
      <c r="I399" s="134"/>
      <c r="J399" s="135"/>
    </row>
    <row r="400" spans="1:10" s="40" customFormat="1" ht="175.5">
      <c r="A400" s="407"/>
      <c r="B400" s="410" t="s">
        <v>597</v>
      </c>
      <c r="C400" s="399"/>
      <c r="D400" s="433"/>
      <c r="E400" s="562"/>
      <c r="F400" s="5"/>
      <c r="G400" s="141"/>
      <c r="H400" s="142"/>
      <c r="I400" s="134"/>
      <c r="J400" s="135"/>
    </row>
    <row r="401" spans="1:10" s="40" customFormat="1" ht="135">
      <c r="A401" s="407"/>
      <c r="B401" s="410" t="s">
        <v>598</v>
      </c>
      <c r="C401" s="399"/>
      <c r="D401" s="433"/>
      <c r="E401" s="562"/>
      <c r="F401" s="5"/>
      <c r="G401" s="141"/>
      <c r="H401" s="142"/>
      <c r="I401" s="134"/>
      <c r="J401" s="135"/>
    </row>
    <row r="402" spans="1:10" s="40" customFormat="1" ht="81">
      <c r="A402" s="407"/>
      <c r="B402" s="410" t="s">
        <v>599</v>
      </c>
      <c r="C402" s="399"/>
      <c r="D402" s="433"/>
      <c r="E402" s="562"/>
      <c r="F402" s="5"/>
      <c r="G402" s="141"/>
      <c r="H402" s="142"/>
      <c r="I402" s="134"/>
      <c r="J402" s="135"/>
    </row>
    <row r="403" spans="1:10" s="40" customFormat="1" ht="14">
      <c r="A403" s="407" t="s">
        <v>221</v>
      </c>
      <c r="B403" s="411" t="s">
        <v>591</v>
      </c>
      <c r="C403" s="405" t="s">
        <v>4</v>
      </c>
      <c r="D403" s="435" t="s">
        <v>665</v>
      </c>
      <c r="E403" s="562"/>
      <c r="F403" s="5"/>
      <c r="G403" s="141"/>
      <c r="H403" s="142"/>
      <c r="I403" s="134"/>
      <c r="J403" s="135"/>
    </row>
    <row r="404" spans="1:10" s="40" customFormat="1" ht="14">
      <c r="A404" s="407" t="s">
        <v>224</v>
      </c>
      <c r="B404" s="411" t="s">
        <v>592</v>
      </c>
      <c r="C404" s="405" t="s">
        <v>4</v>
      </c>
      <c r="D404" s="435">
        <v>1</v>
      </c>
      <c r="E404" s="562">
        <v>13500</v>
      </c>
      <c r="F404" s="125">
        <f>E404*D404</f>
        <v>13500</v>
      </c>
      <c r="G404" s="141">
        <f>Measurements!J400</f>
        <v>0</v>
      </c>
      <c r="H404" s="142">
        <f>G404*F404</f>
        <v>0</v>
      </c>
      <c r="I404" s="134">
        <f>G404-D404</f>
        <v>-1</v>
      </c>
      <c r="J404" s="134">
        <f>I404*E404</f>
        <v>-13500</v>
      </c>
    </row>
    <row r="405" spans="1:10" s="40" customFormat="1" ht="14">
      <c r="A405" s="407"/>
      <c r="B405" s="410"/>
      <c r="C405" s="399"/>
      <c r="D405" s="433"/>
      <c r="E405" s="562"/>
      <c r="F405" s="5"/>
      <c r="G405" s="141"/>
      <c r="H405" s="142"/>
      <c r="I405" s="134"/>
      <c r="J405" s="135"/>
    </row>
    <row r="406" spans="1:10" s="40" customFormat="1" ht="13.5">
      <c r="A406" s="263">
        <v>5</v>
      </c>
      <c r="B406" s="264" t="s">
        <v>600</v>
      </c>
      <c r="C406" s="296"/>
      <c r="D406" s="260"/>
      <c r="E406" s="566"/>
      <c r="F406" s="260"/>
      <c r="G406" s="260"/>
      <c r="H406" s="260"/>
      <c r="I406" s="296"/>
      <c r="J406" s="294"/>
    </row>
    <row r="407" spans="1:10" s="40" customFormat="1" ht="27">
      <c r="A407" s="407"/>
      <c r="B407" s="412" t="s">
        <v>596</v>
      </c>
      <c r="C407" s="399"/>
      <c r="D407" s="433"/>
      <c r="E407" s="562"/>
      <c r="F407" s="5"/>
      <c r="G407" s="141"/>
      <c r="H407" s="142"/>
      <c r="I407" s="134"/>
      <c r="J407" s="135"/>
    </row>
    <row r="408" spans="1:10" s="40" customFormat="1" ht="162">
      <c r="A408" s="407"/>
      <c r="B408" s="274" t="s">
        <v>601</v>
      </c>
      <c r="C408" s="399"/>
      <c r="D408" s="433"/>
      <c r="E408" s="562"/>
      <c r="F408" s="5"/>
      <c r="G408" s="141"/>
      <c r="H408" s="142"/>
      <c r="I408" s="134"/>
      <c r="J408" s="135"/>
    </row>
    <row r="409" spans="1:10" s="40" customFormat="1" ht="135">
      <c r="A409" s="407"/>
      <c r="B409" s="410" t="s">
        <v>598</v>
      </c>
      <c r="C409" s="399"/>
      <c r="D409" s="433"/>
      <c r="E409" s="562"/>
      <c r="F409" s="5"/>
      <c r="G409" s="141"/>
      <c r="H409" s="142"/>
      <c r="I409" s="134"/>
      <c r="J409" s="135"/>
    </row>
    <row r="410" spans="1:10" s="40" customFormat="1" ht="81">
      <c r="A410" s="407"/>
      <c r="B410" s="410" t="s">
        <v>599</v>
      </c>
      <c r="C410" s="399"/>
      <c r="D410" s="433"/>
      <c r="E410" s="562"/>
      <c r="F410" s="5"/>
      <c r="G410" s="141"/>
      <c r="H410" s="142"/>
      <c r="I410" s="134"/>
      <c r="J410" s="135"/>
    </row>
    <row r="411" spans="1:10" s="40" customFormat="1" ht="14">
      <c r="A411" s="407" t="s">
        <v>221</v>
      </c>
      <c r="B411" s="411" t="s">
        <v>591</v>
      </c>
      <c r="C411" s="405" t="s">
        <v>4</v>
      </c>
      <c r="D411" s="435" t="s">
        <v>665</v>
      </c>
      <c r="E411" s="562"/>
      <c r="F411" s="5"/>
      <c r="G411" s="141"/>
      <c r="H411" s="142"/>
      <c r="I411" s="134"/>
      <c r="J411" s="135"/>
    </row>
    <row r="412" spans="1:10" s="40" customFormat="1" ht="14">
      <c r="A412" s="407" t="s">
        <v>224</v>
      </c>
      <c r="B412" s="411" t="s">
        <v>592</v>
      </c>
      <c r="C412" s="405" t="s">
        <v>4</v>
      </c>
      <c r="D412" s="435" t="s">
        <v>665</v>
      </c>
      <c r="E412" s="562"/>
      <c r="F412" s="5"/>
      <c r="G412" s="141"/>
      <c r="H412" s="142"/>
      <c r="I412" s="134"/>
      <c r="J412" s="135"/>
    </row>
    <row r="413" spans="1:10" s="40" customFormat="1" ht="14">
      <c r="A413" s="407"/>
      <c r="B413" s="410"/>
      <c r="C413" s="399"/>
      <c r="D413" s="433"/>
      <c r="E413" s="562"/>
      <c r="F413" s="5"/>
      <c r="G413" s="141"/>
      <c r="H413" s="142"/>
      <c r="I413" s="134"/>
      <c r="J413" s="135"/>
    </row>
    <row r="414" spans="1:10" s="40" customFormat="1" ht="13.5">
      <c r="A414" s="263">
        <v>6</v>
      </c>
      <c r="B414" s="264" t="s">
        <v>602</v>
      </c>
      <c r="C414" s="296"/>
      <c r="D414" s="260"/>
      <c r="E414" s="566"/>
      <c r="F414" s="260"/>
      <c r="G414" s="260"/>
      <c r="H414" s="260"/>
      <c r="I414" s="296"/>
      <c r="J414" s="294"/>
    </row>
    <row r="415" spans="1:10" s="40" customFormat="1" ht="108">
      <c r="A415" s="413"/>
      <c r="B415" s="414" t="s">
        <v>603</v>
      </c>
      <c r="C415" s="405" t="s">
        <v>4</v>
      </c>
      <c r="D415" s="435">
        <v>1</v>
      </c>
      <c r="E415" s="562">
        <v>4500</v>
      </c>
      <c r="F415" s="125">
        <f>E415*D415</f>
        <v>4500</v>
      </c>
      <c r="G415" s="141">
        <f>Measurements!J411</f>
        <v>0</v>
      </c>
      <c r="H415" s="142">
        <f>G415*F415</f>
        <v>0</v>
      </c>
      <c r="I415" s="134">
        <f>G415-D415</f>
        <v>-1</v>
      </c>
      <c r="J415" s="134">
        <f>I415*E415</f>
        <v>-4500</v>
      </c>
    </row>
    <row r="416" spans="1:10" s="40" customFormat="1" ht="14">
      <c r="A416" s="413"/>
      <c r="B416" s="414"/>
      <c r="C416" s="405"/>
      <c r="D416" s="436"/>
      <c r="E416" s="562"/>
      <c r="F416" s="5"/>
      <c r="G416" s="141"/>
      <c r="H416" s="142"/>
      <c r="I416" s="134"/>
      <c r="J416" s="135"/>
    </row>
    <row r="417" spans="1:10" s="40" customFormat="1" ht="13.5">
      <c r="A417" s="263">
        <v>7</v>
      </c>
      <c r="B417" s="264" t="s">
        <v>604</v>
      </c>
      <c r="C417" s="296"/>
      <c r="D417" s="260"/>
      <c r="E417" s="566"/>
      <c r="F417" s="260"/>
      <c r="G417" s="260"/>
      <c r="H417" s="260"/>
      <c r="I417" s="296"/>
      <c r="J417" s="294"/>
    </row>
    <row r="418" spans="1:10" s="40" customFormat="1" ht="108">
      <c r="A418" s="407"/>
      <c r="B418" s="415" t="s">
        <v>605</v>
      </c>
      <c r="C418" s="399"/>
      <c r="D418" s="433"/>
      <c r="E418" s="562"/>
      <c r="F418" s="5"/>
      <c r="G418" s="141"/>
      <c r="H418" s="142"/>
      <c r="I418" s="134"/>
      <c r="J418" s="135"/>
    </row>
    <row r="419" spans="1:10" s="40" customFormat="1" ht="14">
      <c r="A419" s="407" t="s">
        <v>221</v>
      </c>
      <c r="B419" s="411" t="s">
        <v>591</v>
      </c>
      <c r="C419" s="405" t="s">
        <v>4</v>
      </c>
      <c r="D419" s="435" t="s">
        <v>665</v>
      </c>
      <c r="E419" s="562"/>
      <c r="F419" s="5"/>
      <c r="G419" s="141"/>
      <c r="H419" s="142"/>
      <c r="I419" s="134"/>
      <c r="J419" s="135"/>
    </row>
    <row r="420" spans="1:10" s="40" customFormat="1" ht="14">
      <c r="A420" s="407" t="s">
        <v>224</v>
      </c>
      <c r="B420" s="411" t="s">
        <v>592</v>
      </c>
      <c r="C420" s="405" t="s">
        <v>4</v>
      </c>
      <c r="D420" s="435">
        <v>1</v>
      </c>
      <c r="E420" s="562">
        <v>4500</v>
      </c>
      <c r="F420" s="125">
        <f>E420*D420</f>
        <v>4500</v>
      </c>
      <c r="G420" s="141">
        <f>Measurements!J416</f>
        <v>0</v>
      </c>
      <c r="H420" s="142">
        <f>G420*F420</f>
        <v>0</v>
      </c>
      <c r="I420" s="134">
        <f>G420-D420</f>
        <v>-1</v>
      </c>
      <c r="J420" s="134">
        <f>I420*E420</f>
        <v>-4500</v>
      </c>
    </row>
    <row r="421" spans="1:10" s="40" customFormat="1" ht="14">
      <c r="A421" s="407"/>
      <c r="B421" s="410"/>
      <c r="C421" s="399"/>
      <c r="D421" s="433"/>
      <c r="E421" s="562"/>
      <c r="F421" s="5"/>
      <c r="G421" s="141"/>
      <c r="H421" s="142"/>
      <c r="I421" s="134"/>
      <c r="J421" s="135"/>
    </row>
    <row r="422" spans="1:10" s="40" customFormat="1" ht="13.5">
      <c r="A422" s="263">
        <v>8</v>
      </c>
      <c r="B422" s="264" t="s">
        <v>606</v>
      </c>
      <c r="C422" s="296"/>
      <c r="D422" s="260"/>
      <c r="E422" s="566"/>
      <c r="F422" s="260"/>
      <c r="G422" s="260"/>
      <c r="H422" s="260"/>
      <c r="I422" s="296"/>
      <c r="J422" s="294"/>
    </row>
    <row r="423" spans="1:10" s="40" customFormat="1" ht="135">
      <c r="A423" s="410"/>
      <c r="B423" s="415" t="s">
        <v>607</v>
      </c>
      <c r="C423" s="416"/>
      <c r="D423" s="435"/>
      <c r="E423" s="562"/>
      <c r="F423" s="5"/>
      <c r="G423" s="141"/>
      <c r="H423" s="142"/>
      <c r="I423" s="134"/>
      <c r="J423" s="135"/>
    </row>
    <row r="424" spans="1:10" s="40" customFormat="1" ht="14">
      <c r="A424" s="407" t="s">
        <v>221</v>
      </c>
      <c r="B424" s="411" t="s">
        <v>591</v>
      </c>
      <c r="C424" s="405" t="s">
        <v>4</v>
      </c>
      <c r="D424" s="435" t="s">
        <v>665</v>
      </c>
      <c r="E424" s="562"/>
      <c r="F424" s="5"/>
      <c r="G424" s="141"/>
      <c r="H424" s="142"/>
      <c r="I424" s="134"/>
      <c r="J424" s="135"/>
    </row>
    <row r="425" spans="1:10" s="40" customFormat="1" ht="14">
      <c r="A425" s="407" t="s">
        <v>224</v>
      </c>
      <c r="B425" s="411" t="s">
        <v>592</v>
      </c>
      <c r="C425" s="405" t="s">
        <v>4</v>
      </c>
      <c r="D425" s="435" t="s">
        <v>665</v>
      </c>
      <c r="E425" s="562"/>
      <c r="F425" s="5"/>
      <c r="G425" s="141"/>
      <c r="H425" s="142"/>
      <c r="I425" s="134"/>
      <c r="J425" s="135"/>
    </row>
    <row r="426" spans="1:10" s="40" customFormat="1" ht="14">
      <c r="A426" s="410"/>
      <c r="B426" s="410"/>
      <c r="C426" s="405"/>
      <c r="D426" s="435"/>
      <c r="E426" s="562"/>
      <c r="F426" s="5"/>
      <c r="G426" s="141"/>
      <c r="H426" s="142"/>
      <c r="I426" s="134"/>
      <c r="J426" s="135"/>
    </row>
    <row r="427" spans="1:10" s="40" customFormat="1" ht="13.5">
      <c r="A427" s="263">
        <v>9</v>
      </c>
      <c r="B427" s="264" t="s">
        <v>608</v>
      </c>
      <c r="C427" s="296"/>
      <c r="D427" s="260"/>
      <c r="E427" s="566"/>
      <c r="F427" s="260"/>
      <c r="G427" s="260"/>
      <c r="H427" s="260"/>
      <c r="I427" s="296"/>
      <c r="J427" s="294"/>
    </row>
    <row r="428" spans="1:10" s="40" customFormat="1" ht="54">
      <c r="A428" s="417" t="s">
        <v>221</v>
      </c>
      <c r="B428" s="410" t="s">
        <v>609</v>
      </c>
      <c r="C428" s="405" t="s">
        <v>4</v>
      </c>
      <c r="D428" s="435">
        <v>2</v>
      </c>
      <c r="E428" s="562">
        <v>6500</v>
      </c>
      <c r="F428" s="125">
        <f>E428*D428</f>
        <v>13000</v>
      </c>
      <c r="G428" s="141">
        <f>Measurements!J424</f>
        <v>0</v>
      </c>
      <c r="H428" s="142">
        <f>G428*F428</f>
        <v>0</v>
      </c>
      <c r="I428" s="134">
        <f>G428-D428</f>
        <v>-2</v>
      </c>
      <c r="J428" s="134">
        <f>I428*E428</f>
        <v>-13000</v>
      </c>
    </row>
    <row r="429" spans="1:10" s="40" customFormat="1" ht="14">
      <c r="A429" s="407"/>
      <c r="B429" s="410"/>
      <c r="C429" s="399"/>
      <c r="D429" s="433"/>
      <c r="E429" s="562"/>
      <c r="F429" s="5"/>
      <c r="G429" s="141"/>
      <c r="H429" s="142"/>
      <c r="I429" s="134"/>
      <c r="J429" s="135"/>
    </row>
    <row r="430" spans="1:10" s="40" customFormat="1" ht="13.5">
      <c r="A430" s="263">
        <v>10</v>
      </c>
      <c r="B430" s="264" t="s">
        <v>610</v>
      </c>
      <c r="C430" s="296"/>
      <c r="D430" s="260"/>
      <c r="E430" s="566"/>
      <c r="F430" s="260"/>
      <c r="G430" s="260"/>
      <c r="H430" s="260"/>
      <c r="I430" s="296"/>
      <c r="J430" s="294"/>
    </row>
    <row r="431" spans="1:10" s="40" customFormat="1" ht="67.5">
      <c r="A431" s="417" t="s">
        <v>221</v>
      </c>
      <c r="B431" s="410" t="s">
        <v>611</v>
      </c>
      <c r="C431" s="405" t="s">
        <v>4</v>
      </c>
      <c r="D431" s="435">
        <v>2</v>
      </c>
      <c r="E431" s="562">
        <v>8200</v>
      </c>
      <c r="F431" s="125">
        <f>E431*D431</f>
        <v>16400</v>
      </c>
      <c r="G431" s="141">
        <f>Measurements!J427</f>
        <v>0</v>
      </c>
      <c r="H431" s="142">
        <f>G431*F431</f>
        <v>0</v>
      </c>
      <c r="I431" s="134">
        <f>G431-D431</f>
        <v>-2</v>
      </c>
      <c r="J431" s="134">
        <f>I431*E431</f>
        <v>-16400</v>
      </c>
    </row>
    <row r="432" spans="1:10" s="40" customFormat="1" ht="14">
      <c r="A432" s="407"/>
      <c r="B432" s="410"/>
      <c r="C432" s="399"/>
      <c r="D432" s="433"/>
      <c r="E432" s="562"/>
      <c r="F432" s="5"/>
      <c r="G432" s="141"/>
      <c r="H432" s="142"/>
      <c r="I432" s="134"/>
      <c r="J432" s="135"/>
    </row>
    <row r="433" spans="1:10" s="40" customFormat="1" ht="13.5">
      <c r="A433" s="263">
        <v>11</v>
      </c>
      <c r="B433" s="264" t="s">
        <v>612</v>
      </c>
      <c r="C433" s="296"/>
      <c r="D433" s="260"/>
      <c r="E433" s="566"/>
      <c r="F433" s="260"/>
      <c r="G433" s="260"/>
      <c r="H433" s="260"/>
      <c r="I433" s="296"/>
      <c r="J433" s="294"/>
    </row>
    <row r="434" spans="1:10" s="40" customFormat="1" ht="121.5">
      <c r="A434" s="407"/>
      <c r="B434" s="410" t="s">
        <v>613</v>
      </c>
      <c r="C434" s="399"/>
      <c r="D434" s="433"/>
      <c r="E434" s="562"/>
      <c r="F434" s="5"/>
      <c r="G434" s="141"/>
      <c r="H434" s="142"/>
      <c r="I434" s="134"/>
      <c r="J434" s="135"/>
    </row>
    <row r="435" spans="1:10" s="40" customFormat="1" ht="14">
      <c r="A435" s="407" t="s">
        <v>221</v>
      </c>
      <c r="B435" s="410" t="s">
        <v>614</v>
      </c>
      <c r="C435" s="405" t="s">
        <v>223</v>
      </c>
      <c r="D435" s="435">
        <v>30</v>
      </c>
      <c r="E435" s="562">
        <v>600</v>
      </c>
      <c r="F435" s="125">
        <f>E435*D435</f>
        <v>18000</v>
      </c>
      <c r="G435" s="141">
        <f>Measurements!J431</f>
        <v>0</v>
      </c>
      <c r="H435" s="142">
        <f>G435*F435</f>
        <v>0</v>
      </c>
      <c r="I435" s="134">
        <f>G435-D435</f>
        <v>-30</v>
      </c>
      <c r="J435" s="134">
        <f>I435*E435</f>
        <v>-18000</v>
      </c>
    </row>
    <row r="436" spans="1:10" s="40" customFormat="1" ht="14">
      <c r="A436" s="407" t="s">
        <v>224</v>
      </c>
      <c r="B436" s="410" t="s">
        <v>615</v>
      </c>
      <c r="C436" s="405" t="s">
        <v>223</v>
      </c>
      <c r="D436" s="435">
        <v>15</v>
      </c>
      <c r="E436" s="562">
        <v>500</v>
      </c>
      <c r="F436" s="125">
        <f t="shared" ref="F436:F437" si="257">E436*D436</f>
        <v>7500</v>
      </c>
      <c r="G436" s="141">
        <f>Measurements!J432</f>
        <v>0</v>
      </c>
      <c r="H436" s="142">
        <f t="shared" ref="H436:H437" si="258">G436*F436</f>
        <v>0</v>
      </c>
      <c r="I436" s="134">
        <f t="shared" ref="I436:I437" si="259">G436-D436</f>
        <v>-15</v>
      </c>
      <c r="J436" s="134">
        <f t="shared" ref="J436:J437" si="260">I436*E436</f>
        <v>-7500</v>
      </c>
    </row>
    <row r="437" spans="1:10" s="40" customFormat="1" ht="14">
      <c r="A437" s="407" t="s">
        <v>225</v>
      </c>
      <c r="B437" s="410" t="s">
        <v>616</v>
      </c>
      <c r="C437" s="405" t="s">
        <v>223</v>
      </c>
      <c r="D437" s="435">
        <v>20</v>
      </c>
      <c r="E437" s="562">
        <v>400</v>
      </c>
      <c r="F437" s="125">
        <f t="shared" si="257"/>
        <v>8000</v>
      </c>
      <c r="G437" s="141">
        <f>Measurements!J433</f>
        <v>0</v>
      </c>
      <c r="H437" s="142">
        <f t="shared" si="258"/>
        <v>0</v>
      </c>
      <c r="I437" s="134">
        <f t="shared" si="259"/>
        <v>-20</v>
      </c>
      <c r="J437" s="134">
        <f t="shared" si="260"/>
        <v>-8000</v>
      </c>
    </row>
    <row r="438" spans="1:10" s="40" customFormat="1" ht="14">
      <c r="A438" s="407" t="s">
        <v>226</v>
      </c>
      <c r="B438" s="410" t="s">
        <v>617</v>
      </c>
      <c r="C438" s="405" t="s">
        <v>223</v>
      </c>
      <c r="D438" s="435" t="s">
        <v>665</v>
      </c>
      <c r="E438" s="562"/>
      <c r="F438" s="5"/>
      <c r="G438" s="141"/>
      <c r="H438" s="142"/>
      <c r="I438" s="134"/>
      <c r="J438" s="135"/>
    </row>
    <row r="439" spans="1:10" s="40" customFormat="1" ht="14">
      <c r="A439" s="407" t="s">
        <v>226</v>
      </c>
      <c r="B439" s="410" t="s">
        <v>618</v>
      </c>
      <c r="C439" s="405" t="s">
        <v>223</v>
      </c>
      <c r="D439" s="435" t="s">
        <v>665</v>
      </c>
      <c r="E439" s="562"/>
      <c r="F439" s="5"/>
      <c r="G439" s="141"/>
      <c r="H439" s="142"/>
      <c r="I439" s="134"/>
      <c r="J439" s="135"/>
    </row>
    <row r="440" spans="1:10" s="40" customFormat="1" ht="14">
      <c r="A440" s="407"/>
      <c r="B440" s="410"/>
      <c r="C440" s="399"/>
      <c r="D440" s="433"/>
      <c r="E440" s="562"/>
      <c r="F440" s="5"/>
      <c r="G440" s="141"/>
      <c r="H440" s="142"/>
      <c r="I440" s="134"/>
      <c r="J440" s="135"/>
    </row>
    <row r="441" spans="1:10" s="40" customFormat="1" ht="13.5">
      <c r="A441" s="263">
        <v>12</v>
      </c>
      <c r="B441" s="264" t="s">
        <v>619</v>
      </c>
      <c r="C441" s="296"/>
      <c r="D441" s="260"/>
      <c r="E441" s="566"/>
      <c r="F441" s="260"/>
      <c r="G441" s="260"/>
      <c r="H441" s="260"/>
      <c r="I441" s="296"/>
      <c r="J441" s="294"/>
    </row>
    <row r="442" spans="1:10" s="40" customFormat="1" ht="54">
      <c r="A442" s="417" t="s">
        <v>221</v>
      </c>
      <c r="B442" s="410" t="s">
        <v>620</v>
      </c>
      <c r="C442" s="405" t="s">
        <v>4</v>
      </c>
      <c r="D442" s="435" t="s">
        <v>665</v>
      </c>
      <c r="E442" s="562"/>
      <c r="F442" s="5"/>
      <c r="G442" s="141">
        <f>Measurements!J438</f>
        <v>0</v>
      </c>
      <c r="H442" s="142"/>
      <c r="I442" s="134"/>
      <c r="J442" s="134"/>
    </row>
    <row r="443" spans="1:10" s="40" customFormat="1" ht="14">
      <c r="A443" s="417"/>
      <c r="B443" s="410"/>
      <c r="C443" s="405"/>
      <c r="D443" s="435"/>
      <c r="E443" s="562"/>
      <c r="F443" s="5"/>
      <c r="G443" s="141"/>
      <c r="H443" s="142"/>
      <c r="I443" s="134"/>
      <c r="J443" s="135"/>
    </row>
    <row r="444" spans="1:10" s="40" customFormat="1" ht="13.5">
      <c r="A444" s="263">
        <v>13</v>
      </c>
      <c r="B444" s="264" t="s">
        <v>621</v>
      </c>
      <c r="C444" s="296"/>
      <c r="D444" s="260"/>
      <c r="E444" s="566"/>
      <c r="F444" s="260"/>
      <c r="G444" s="260"/>
      <c r="H444" s="260"/>
      <c r="I444" s="296"/>
      <c r="J444" s="294"/>
    </row>
    <row r="445" spans="1:10" s="40" customFormat="1" ht="67.5">
      <c r="A445" s="417"/>
      <c r="B445" s="412" t="s">
        <v>622</v>
      </c>
      <c r="C445" s="405"/>
      <c r="D445" s="435"/>
      <c r="E445" s="562"/>
      <c r="F445" s="5"/>
      <c r="G445" s="141">
        <f>Measurements!J441</f>
        <v>0</v>
      </c>
      <c r="H445" s="142"/>
      <c r="I445" s="134"/>
      <c r="J445" s="135"/>
    </row>
    <row r="446" spans="1:10" s="40" customFormat="1" ht="14">
      <c r="A446" s="407" t="s">
        <v>221</v>
      </c>
      <c r="B446" s="410" t="s">
        <v>623</v>
      </c>
      <c r="C446" s="405" t="s">
        <v>4</v>
      </c>
      <c r="D446" s="435">
        <v>2</v>
      </c>
      <c r="E446" s="562">
        <v>2200</v>
      </c>
      <c r="F446" s="125">
        <f>E446*D446</f>
        <v>4400</v>
      </c>
      <c r="G446" s="141">
        <f>Measurements!J442</f>
        <v>0</v>
      </c>
      <c r="H446" s="142">
        <f t="shared" ref="H446" si="261">G446*F446</f>
        <v>0</v>
      </c>
      <c r="I446" s="134">
        <f t="shared" ref="I446" si="262">G446-D446</f>
        <v>-2</v>
      </c>
      <c r="J446" s="134">
        <f t="shared" ref="J446" si="263">I446*E446</f>
        <v>-4400</v>
      </c>
    </row>
    <row r="447" spans="1:10" s="40" customFormat="1" ht="14">
      <c r="A447" s="417"/>
      <c r="B447" s="410"/>
      <c r="C447" s="405"/>
      <c r="D447" s="435"/>
      <c r="E447" s="562"/>
      <c r="F447" s="5"/>
      <c r="G447" s="141">
        <f>Measurements!J443</f>
        <v>0</v>
      </c>
      <c r="H447" s="142"/>
      <c r="I447" s="134"/>
      <c r="J447" s="135"/>
    </row>
    <row r="448" spans="1:10" s="40" customFormat="1" ht="13.5">
      <c r="A448" s="263">
        <v>14</v>
      </c>
      <c r="B448" s="264" t="s">
        <v>624</v>
      </c>
      <c r="C448" s="296"/>
      <c r="D448" s="260"/>
      <c r="E448" s="566"/>
      <c r="F448" s="260"/>
      <c r="G448" s="260"/>
      <c r="H448" s="260"/>
      <c r="I448" s="296"/>
      <c r="J448" s="294"/>
    </row>
    <row r="449" spans="1:10" s="40" customFormat="1" ht="27">
      <c r="A449" s="417"/>
      <c r="B449" s="418" t="s">
        <v>625</v>
      </c>
      <c r="C449" s="405"/>
      <c r="D449" s="435"/>
      <c r="E449" s="562"/>
      <c r="F449" s="5"/>
      <c r="G449" s="141"/>
      <c r="H449" s="142"/>
      <c r="I449" s="134"/>
      <c r="J449" s="135"/>
    </row>
    <row r="450" spans="1:10" s="40" customFormat="1" ht="94.5">
      <c r="A450" s="417"/>
      <c r="B450" s="419" t="s">
        <v>626</v>
      </c>
      <c r="C450" s="405"/>
      <c r="D450" s="435"/>
      <c r="E450" s="562"/>
      <c r="F450" s="5"/>
      <c r="G450" s="141"/>
      <c r="H450" s="142"/>
      <c r="I450" s="134"/>
      <c r="J450" s="135"/>
    </row>
    <row r="451" spans="1:10" s="40" customFormat="1" ht="148.5">
      <c r="A451" s="417"/>
      <c r="B451" s="420" t="s">
        <v>627</v>
      </c>
      <c r="C451" s="405"/>
      <c r="D451" s="435"/>
      <c r="E451" s="562"/>
      <c r="F451" s="5"/>
      <c r="G451" s="141"/>
      <c r="H451" s="142"/>
      <c r="I451" s="134"/>
      <c r="J451" s="135"/>
    </row>
    <row r="452" spans="1:10" s="40" customFormat="1" ht="81">
      <c r="A452" s="417"/>
      <c r="B452" s="420" t="s">
        <v>628</v>
      </c>
      <c r="C452" s="405"/>
      <c r="D452" s="435"/>
      <c r="E452" s="562"/>
      <c r="F452" s="5"/>
      <c r="G452" s="141"/>
      <c r="H452" s="142"/>
      <c r="I452" s="134"/>
      <c r="J452" s="135"/>
    </row>
    <row r="453" spans="1:10" s="40" customFormat="1" ht="135">
      <c r="A453" s="417"/>
      <c r="B453" s="420" t="s">
        <v>629</v>
      </c>
      <c r="C453" s="405"/>
      <c r="D453" s="435"/>
      <c r="E453" s="562"/>
      <c r="F453" s="5"/>
      <c r="G453" s="141"/>
      <c r="H453" s="142"/>
      <c r="I453" s="134"/>
      <c r="J453" s="135"/>
    </row>
    <row r="454" spans="1:10" s="40" customFormat="1" ht="54">
      <c r="A454" s="407"/>
      <c r="B454" s="271" t="s">
        <v>630</v>
      </c>
      <c r="C454" s="399"/>
      <c r="D454" s="433"/>
      <c r="E454" s="562"/>
      <c r="F454" s="5"/>
      <c r="G454" s="141"/>
      <c r="H454" s="142"/>
      <c r="I454" s="134"/>
      <c r="J454" s="135"/>
    </row>
    <row r="455" spans="1:10" s="40" customFormat="1" ht="14">
      <c r="A455" s="407" t="s">
        <v>221</v>
      </c>
      <c r="B455" s="271" t="s">
        <v>631</v>
      </c>
      <c r="C455" s="399" t="s">
        <v>632</v>
      </c>
      <c r="D455" s="435" t="s">
        <v>665</v>
      </c>
      <c r="E455" s="562"/>
      <c r="F455" s="5"/>
      <c r="G455" s="141"/>
      <c r="H455" s="142"/>
      <c r="I455" s="134"/>
      <c r="J455" s="135"/>
    </row>
    <row r="456" spans="1:10" s="40" customFormat="1" ht="14">
      <c r="A456" s="407" t="s">
        <v>224</v>
      </c>
      <c r="B456" s="271" t="s">
        <v>633</v>
      </c>
      <c r="C456" s="399" t="s">
        <v>632</v>
      </c>
      <c r="D456" s="433">
        <v>105</v>
      </c>
      <c r="E456" s="562">
        <v>1800</v>
      </c>
      <c r="F456" s="125">
        <f>E456*D456</f>
        <v>189000</v>
      </c>
      <c r="G456" s="141">
        <f>Measurements!J452</f>
        <v>0</v>
      </c>
      <c r="H456" s="142">
        <f t="shared" ref="H456" si="264">G456*F456</f>
        <v>0</v>
      </c>
      <c r="I456" s="134">
        <f t="shared" ref="I456" si="265">G456-D456</f>
        <v>-105</v>
      </c>
      <c r="J456" s="134">
        <f t="shared" ref="J456" si="266">I456*E456</f>
        <v>-189000</v>
      </c>
    </row>
    <row r="457" spans="1:10" s="40" customFormat="1" ht="27">
      <c r="A457" s="407" t="s">
        <v>225</v>
      </c>
      <c r="B457" s="271" t="s">
        <v>634</v>
      </c>
      <c r="C457" s="399" t="s">
        <v>632</v>
      </c>
      <c r="D457" s="435">
        <v>2</v>
      </c>
      <c r="E457" s="562">
        <v>2000</v>
      </c>
      <c r="F457" s="125">
        <f>E457*D457</f>
        <v>4000</v>
      </c>
      <c r="G457" s="141">
        <f>Measurements!J453</f>
        <v>0</v>
      </c>
      <c r="H457" s="142">
        <f t="shared" ref="H457" si="267">G457*F457</f>
        <v>0</v>
      </c>
      <c r="I457" s="134">
        <f t="shared" ref="I457" si="268">G457-D457</f>
        <v>-2</v>
      </c>
      <c r="J457" s="134">
        <f t="shared" ref="J457" si="269">I457*E457</f>
        <v>-4000</v>
      </c>
    </row>
    <row r="458" spans="1:10" s="40" customFormat="1" ht="27">
      <c r="A458" s="407" t="s">
        <v>226</v>
      </c>
      <c r="B458" s="271" t="s">
        <v>635</v>
      </c>
      <c r="C458" s="399" t="s">
        <v>636</v>
      </c>
      <c r="D458" s="435" t="s">
        <v>665</v>
      </c>
      <c r="E458" s="562"/>
      <c r="F458" s="5"/>
      <c r="G458" s="141"/>
      <c r="H458" s="142"/>
      <c r="I458" s="134"/>
      <c r="J458" s="135"/>
    </row>
    <row r="459" spans="1:10" s="40" customFormat="1" ht="27">
      <c r="A459" s="407" t="s">
        <v>227</v>
      </c>
      <c r="B459" s="271" t="s">
        <v>637</v>
      </c>
      <c r="C459" s="399" t="s">
        <v>636</v>
      </c>
      <c r="D459" s="435" t="s">
        <v>665</v>
      </c>
      <c r="E459" s="562"/>
      <c r="F459" s="5"/>
      <c r="G459" s="141"/>
      <c r="H459" s="142"/>
      <c r="I459" s="134"/>
      <c r="J459" s="135"/>
    </row>
    <row r="460" spans="1:10" s="40" customFormat="1" ht="14">
      <c r="A460" s="407"/>
      <c r="B460" s="271"/>
      <c r="C460" s="399"/>
      <c r="D460" s="435"/>
      <c r="E460" s="562"/>
      <c r="F460" s="5"/>
      <c r="G460" s="141"/>
      <c r="H460" s="142"/>
      <c r="I460" s="134"/>
      <c r="J460" s="135"/>
    </row>
    <row r="461" spans="1:10" s="40" customFormat="1" ht="13.5">
      <c r="A461" s="263">
        <v>15</v>
      </c>
      <c r="B461" s="264" t="s">
        <v>638</v>
      </c>
      <c r="C461" s="296"/>
      <c r="D461" s="260"/>
      <c r="E461" s="566"/>
      <c r="F461" s="260"/>
      <c r="G461" s="260"/>
      <c r="H461" s="260"/>
      <c r="I461" s="296"/>
      <c r="J461" s="294"/>
    </row>
    <row r="462" spans="1:10" s="40" customFormat="1" ht="14">
      <c r="A462" s="407">
        <v>15.1</v>
      </c>
      <c r="B462" s="421" t="s">
        <v>639</v>
      </c>
      <c r="C462" s="399"/>
      <c r="D462" s="435"/>
      <c r="E462" s="562"/>
      <c r="F462" s="5"/>
      <c r="G462" s="141"/>
      <c r="H462" s="142"/>
      <c r="I462" s="134"/>
      <c r="J462" s="135"/>
    </row>
    <row r="463" spans="1:10" s="40" customFormat="1" ht="216">
      <c r="A463" s="407"/>
      <c r="B463" s="271" t="s">
        <v>640</v>
      </c>
      <c r="C463" s="399"/>
      <c r="D463" s="435"/>
      <c r="E463" s="562"/>
      <c r="F463" s="5"/>
      <c r="G463" s="141"/>
      <c r="H463" s="142"/>
      <c r="I463" s="134"/>
      <c r="J463" s="135"/>
    </row>
    <row r="464" spans="1:10" s="40" customFormat="1" ht="108">
      <c r="A464" s="407"/>
      <c r="B464" s="271" t="s">
        <v>641</v>
      </c>
      <c r="C464" s="399"/>
      <c r="D464" s="435"/>
      <c r="E464" s="562"/>
      <c r="F464" s="5"/>
      <c r="G464" s="141"/>
      <c r="H464" s="142"/>
      <c r="I464" s="134"/>
      <c r="J464" s="135"/>
    </row>
    <row r="465" spans="1:10" s="40" customFormat="1" ht="14">
      <c r="A465" s="407" t="s">
        <v>221</v>
      </c>
      <c r="B465" s="421" t="s">
        <v>642</v>
      </c>
      <c r="C465" s="405" t="s">
        <v>636</v>
      </c>
      <c r="D465" s="435" t="s">
        <v>665</v>
      </c>
      <c r="E465" s="562"/>
      <c r="F465" s="5"/>
      <c r="G465" s="141">
        <f>Measurements!J461</f>
        <v>0</v>
      </c>
      <c r="H465" s="142"/>
      <c r="I465" s="134"/>
      <c r="J465" s="135"/>
    </row>
    <row r="466" spans="1:10" s="40" customFormat="1" ht="14">
      <c r="A466" s="407" t="s">
        <v>224</v>
      </c>
      <c r="B466" s="421" t="s">
        <v>643</v>
      </c>
      <c r="C466" s="405" t="s">
        <v>636</v>
      </c>
      <c r="D466" s="435">
        <v>65</v>
      </c>
      <c r="E466" s="562">
        <v>105</v>
      </c>
      <c r="F466" s="125">
        <f>E466*D466</f>
        <v>6825</v>
      </c>
      <c r="G466" s="141">
        <f>Measurements!J462</f>
        <v>0</v>
      </c>
      <c r="H466" s="142">
        <f t="shared" ref="H466" si="270">G466*F466</f>
        <v>0</v>
      </c>
      <c r="I466" s="134">
        <f t="shared" ref="I466" si="271">G466-D466</f>
        <v>-65</v>
      </c>
      <c r="J466" s="134">
        <f t="shared" ref="J466" si="272">I466*E466</f>
        <v>-6825</v>
      </c>
    </row>
    <row r="467" spans="1:10" s="40" customFormat="1" ht="14">
      <c r="A467" s="407"/>
      <c r="B467" s="421"/>
      <c r="C467" s="405"/>
      <c r="D467" s="437"/>
      <c r="E467" s="562"/>
      <c r="F467" s="5"/>
      <c r="G467" s="141"/>
      <c r="H467" s="142"/>
      <c r="I467" s="134"/>
      <c r="J467" s="135"/>
    </row>
    <row r="468" spans="1:10" s="40" customFormat="1" ht="14">
      <c r="A468" s="422">
        <v>15.2</v>
      </c>
      <c r="B468" s="418" t="s">
        <v>644</v>
      </c>
      <c r="C468" s="405"/>
      <c r="D468" s="437"/>
      <c r="E468" s="562"/>
      <c r="F468" s="5"/>
      <c r="G468" s="141"/>
      <c r="H468" s="142"/>
      <c r="I468" s="134"/>
      <c r="J468" s="135"/>
    </row>
    <row r="469" spans="1:10" s="40" customFormat="1" ht="175.5">
      <c r="A469" s="423"/>
      <c r="B469" s="275" t="s">
        <v>645</v>
      </c>
      <c r="C469" s="405"/>
      <c r="D469" s="437"/>
      <c r="E469" s="562"/>
      <c r="F469" s="5"/>
      <c r="G469" s="141"/>
      <c r="H469" s="142"/>
      <c r="I469" s="134"/>
      <c r="J469" s="135"/>
    </row>
    <row r="470" spans="1:10" s="40" customFormat="1" ht="54">
      <c r="A470" s="423"/>
      <c r="B470" s="271" t="s">
        <v>646</v>
      </c>
      <c r="C470" s="405"/>
      <c r="D470" s="437"/>
      <c r="E470" s="562"/>
      <c r="F470" s="5"/>
      <c r="G470" s="141"/>
      <c r="H470" s="142"/>
      <c r="I470" s="134"/>
      <c r="J470" s="135"/>
    </row>
    <row r="471" spans="1:10" s="40" customFormat="1" ht="108">
      <c r="A471" s="423"/>
      <c r="B471" s="271" t="s">
        <v>641</v>
      </c>
      <c r="C471" s="405"/>
      <c r="D471" s="437"/>
      <c r="E471" s="562"/>
      <c r="F471" s="5"/>
      <c r="G471" s="141"/>
      <c r="H471" s="142"/>
      <c r="I471" s="134"/>
      <c r="J471" s="135"/>
    </row>
    <row r="472" spans="1:10" s="40" customFormat="1" ht="27">
      <c r="A472" s="423" t="s">
        <v>221</v>
      </c>
      <c r="B472" s="421" t="s">
        <v>647</v>
      </c>
      <c r="C472" s="405" t="s">
        <v>636</v>
      </c>
      <c r="D472" s="437">
        <v>7</v>
      </c>
      <c r="E472" s="562">
        <v>3450</v>
      </c>
      <c r="F472" s="125">
        <f>E472*D472</f>
        <v>24150</v>
      </c>
      <c r="G472" s="141">
        <f>Measurements!J468</f>
        <v>0</v>
      </c>
      <c r="H472" s="142">
        <f t="shared" ref="H472" si="273">G472*F472</f>
        <v>0</v>
      </c>
      <c r="I472" s="134">
        <f t="shared" ref="I472" si="274">G472-D472</f>
        <v>-7</v>
      </c>
      <c r="J472" s="134">
        <f t="shared" ref="J472" si="275">I472*E472</f>
        <v>-24150</v>
      </c>
    </row>
    <row r="473" spans="1:10" s="40" customFormat="1" ht="27">
      <c r="A473" s="423" t="s">
        <v>224</v>
      </c>
      <c r="B473" s="421" t="s">
        <v>648</v>
      </c>
      <c r="C473" s="405" t="s">
        <v>636</v>
      </c>
      <c r="D473" s="435" t="s">
        <v>665</v>
      </c>
      <c r="E473" s="562"/>
      <c r="F473" s="5"/>
      <c r="G473" s="141">
        <f>Measurements!J469</f>
        <v>0</v>
      </c>
      <c r="H473" s="142"/>
      <c r="I473" s="134"/>
      <c r="J473" s="135"/>
    </row>
    <row r="474" spans="1:10" s="40" customFormat="1" ht="14">
      <c r="A474" s="423"/>
      <c r="B474" s="424"/>
      <c r="C474" s="265"/>
      <c r="D474" s="437"/>
      <c r="E474" s="562"/>
      <c r="F474" s="5"/>
      <c r="G474" s="141"/>
      <c r="H474" s="142"/>
      <c r="I474" s="134"/>
      <c r="J474" s="135"/>
    </row>
    <row r="475" spans="1:10" s="40" customFormat="1" ht="13.5">
      <c r="A475" s="263">
        <v>16</v>
      </c>
      <c r="B475" s="264" t="s">
        <v>649</v>
      </c>
      <c r="C475" s="296"/>
      <c r="D475" s="260"/>
      <c r="E475" s="566"/>
      <c r="F475" s="260"/>
      <c r="G475" s="260"/>
      <c r="H475" s="260"/>
      <c r="I475" s="296"/>
      <c r="J475" s="294"/>
    </row>
    <row r="476" spans="1:10" s="40" customFormat="1" ht="14">
      <c r="A476" s="407">
        <v>16.100000000000001</v>
      </c>
      <c r="B476" s="275" t="s">
        <v>650</v>
      </c>
      <c r="C476" s="405"/>
      <c r="D476" s="437"/>
      <c r="E476" s="562"/>
      <c r="F476" s="5"/>
      <c r="G476" s="141"/>
      <c r="H476" s="142"/>
      <c r="I476" s="134"/>
      <c r="J476" s="135"/>
    </row>
    <row r="477" spans="1:10" s="40" customFormat="1" ht="54">
      <c r="A477" s="417" t="s">
        <v>221</v>
      </c>
      <c r="B477" s="425" t="s">
        <v>651</v>
      </c>
      <c r="C477" s="405" t="s">
        <v>636</v>
      </c>
      <c r="D477" s="437">
        <v>0.7</v>
      </c>
      <c r="E477" s="562">
        <v>4500</v>
      </c>
      <c r="F477" s="125">
        <f>E477*D477</f>
        <v>3150</v>
      </c>
      <c r="G477" s="141">
        <f>Measurements!J473</f>
        <v>0</v>
      </c>
      <c r="H477" s="142">
        <f t="shared" ref="H477" si="276">G477*F477</f>
        <v>0</v>
      </c>
      <c r="I477" s="134">
        <f t="shared" ref="I477" si="277">G477-D477</f>
        <v>-0.7</v>
      </c>
      <c r="J477" s="134">
        <f t="shared" ref="J477" si="278">I477*E477</f>
        <v>-3150</v>
      </c>
    </row>
    <row r="478" spans="1:10" s="40" customFormat="1" ht="14">
      <c r="A478" s="407"/>
      <c r="B478" s="271"/>
      <c r="C478" s="405"/>
      <c r="D478" s="437"/>
      <c r="E478" s="562"/>
      <c r="F478" s="5"/>
      <c r="G478" s="141"/>
      <c r="H478" s="142"/>
      <c r="I478" s="134"/>
      <c r="J478" s="135"/>
    </row>
    <row r="479" spans="1:10" s="40" customFormat="1" ht="14">
      <c r="A479" s="407">
        <v>16.2</v>
      </c>
      <c r="B479" s="275" t="s">
        <v>652</v>
      </c>
      <c r="C479" s="405"/>
      <c r="D479" s="437"/>
      <c r="E479" s="562"/>
      <c r="F479" s="5"/>
      <c r="G479" s="141"/>
      <c r="H479" s="142"/>
      <c r="I479" s="134"/>
      <c r="J479" s="135"/>
    </row>
    <row r="480" spans="1:10" s="40" customFormat="1" ht="67.5">
      <c r="A480" s="417" t="s">
        <v>221</v>
      </c>
      <c r="B480" s="426" t="s">
        <v>653</v>
      </c>
      <c r="C480" s="405" t="s">
        <v>636</v>
      </c>
      <c r="D480" s="435">
        <v>1.7</v>
      </c>
      <c r="E480" s="562">
        <v>4500</v>
      </c>
      <c r="F480" s="125">
        <f>E480*D480</f>
        <v>7650</v>
      </c>
      <c r="G480" s="141">
        <f>Measurements!J476</f>
        <v>0</v>
      </c>
      <c r="H480" s="142">
        <f t="shared" ref="H480" si="279">G480*F480</f>
        <v>0</v>
      </c>
      <c r="I480" s="134">
        <f t="shared" ref="I480" si="280">G480-D480</f>
        <v>-1.7</v>
      </c>
      <c r="J480" s="134">
        <f t="shared" ref="J480" si="281">I480*E480</f>
        <v>-7650</v>
      </c>
    </row>
    <row r="481" spans="1:10" s="40" customFormat="1" ht="14">
      <c r="A481" s="407"/>
      <c r="B481" s="421"/>
      <c r="C481" s="405"/>
      <c r="D481" s="437"/>
      <c r="E481" s="562"/>
      <c r="F481" s="5"/>
      <c r="G481" s="141"/>
      <c r="H481" s="142"/>
      <c r="I481" s="134"/>
      <c r="J481" s="135"/>
    </row>
    <row r="482" spans="1:10" s="40" customFormat="1" ht="14">
      <c r="A482" s="422">
        <v>16.3</v>
      </c>
      <c r="B482" s="275" t="s">
        <v>654</v>
      </c>
      <c r="C482" s="265"/>
      <c r="D482" s="436"/>
      <c r="E482" s="562"/>
      <c r="F482" s="5"/>
      <c r="G482" s="141"/>
      <c r="H482" s="142"/>
      <c r="I482" s="134"/>
      <c r="J482" s="135"/>
    </row>
    <row r="483" spans="1:10" s="40" customFormat="1" ht="121.5">
      <c r="A483" s="427"/>
      <c r="B483" s="428" t="s">
        <v>655</v>
      </c>
      <c r="C483" s="265"/>
      <c r="D483" s="437"/>
      <c r="E483" s="562"/>
      <c r="F483" s="5"/>
      <c r="G483" s="141"/>
      <c r="H483" s="142"/>
      <c r="I483" s="134"/>
      <c r="J483" s="135"/>
    </row>
    <row r="484" spans="1:10" s="40" customFormat="1" ht="14">
      <c r="A484" s="429" t="s">
        <v>221</v>
      </c>
      <c r="B484" s="271" t="s">
        <v>656</v>
      </c>
      <c r="C484" s="405" t="s">
        <v>4</v>
      </c>
      <c r="D484" s="435">
        <v>21</v>
      </c>
      <c r="E484" s="562">
        <v>1100</v>
      </c>
      <c r="F484" s="125">
        <f>E484*D484</f>
        <v>23100</v>
      </c>
      <c r="G484" s="141">
        <f>Measurements!J480</f>
        <v>0</v>
      </c>
      <c r="H484" s="142">
        <f t="shared" ref="H484" si="282">G484*F484</f>
        <v>0</v>
      </c>
      <c r="I484" s="134">
        <f t="shared" ref="I484" si="283">G484-D484</f>
        <v>-21</v>
      </c>
      <c r="J484" s="134">
        <f t="shared" ref="J484" si="284">I484*E484</f>
        <v>-23100</v>
      </c>
    </row>
    <row r="485" spans="1:10" s="40" customFormat="1" ht="14">
      <c r="A485" s="429"/>
      <c r="B485" s="271"/>
      <c r="C485" s="405"/>
      <c r="D485" s="435"/>
      <c r="E485" s="562"/>
      <c r="F485" s="5"/>
      <c r="G485" s="141"/>
      <c r="H485" s="142"/>
      <c r="I485" s="134"/>
      <c r="J485" s="135"/>
    </row>
    <row r="486" spans="1:10" s="40" customFormat="1" ht="27">
      <c r="A486" s="430">
        <v>16.399999999999999</v>
      </c>
      <c r="B486" s="275" t="s">
        <v>657</v>
      </c>
      <c r="C486" s="405"/>
      <c r="D486" s="435"/>
      <c r="E486" s="562"/>
      <c r="F486" s="5"/>
      <c r="G486" s="141"/>
      <c r="H486" s="142"/>
      <c r="I486" s="134"/>
      <c r="J486" s="135"/>
    </row>
    <row r="487" spans="1:10" s="40" customFormat="1" ht="94.5">
      <c r="A487" s="429"/>
      <c r="B487" s="431" t="s">
        <v>658</v>
      </c>
      <c r="C487" s="405"/>
      <c r="D487" s="435"/>
      <c r="E487" s="562"/>
      <c r="F487" s="5"/>
      <c r="G487" s="141"/>
      <c r="H487" s="142"/>
      <c r="I487" s="134"/>
      <c r="J487" s="135"/>
    </row>
    <row r="488" spans="1:10" s="40" customFormat="1" ht="14">
      <c r="A488" s="429" t="s">
        <v>221</v>
      </c>
      <c r="B488" s="425" t="s">
        <v>659</v>
      </c>
      <c r="C488" s="405" t="s">
        <v>4</v>
      </c>
      <c r="D488" s="435">
        <v>3</v>
      </c>
      <c r="E488" s="562">
        <v>2900</v>
      </c>
      <c r="F488" s="125">
        <f>E488*D488</f>
        <v>8700</v>
      </c>
      <c r="G488" s="141">
        <f>Measurements!J484</f>
        <v>0</v>
      </c>
      <c r="H488" s="142">
        <f t="shared" ref="H488" si="285">G488*F488</f>
        <v>0</v>
      </c>
      <c r="I488" s="134">
        <f t="shared" ref="I488" si="286">G488-D488</f>
        <v>-3</v>
      </c>
      <c r="J488" s="134">
        <f t="shared" ref="J488" si="287">I488*E488</f>
        <v>-8700</v>
      </c>
    </row>
    <row r="489" spans="1:10" s="40" customFormat="1" ht="14">
      <c r="A489" s="429" t="s">
        <v>224</v>
      </c>
      <c r="B489" s="425" t="s">
        <v>660</v>
      </c>
      <c r="C489" s="405" t="s">
        <v>4</v>
      </c>
      <c r="D489" s="435">
        <v>2</v>
      </c>
      <c r="E489" s="562">
        <v>2500</v>
      </c>
      <c r="F489" s="125">
        <f>E489*D489</f>
        <v>5000</v>
      </c>
      <c r="G489" s="141">
        <f>Measurements!J485</f>
        <v>0</v>
      </c>
      <c r="H489" s="142">
        <f t="shared" ref="H489" si="288">G489*F489</f>
        <v>0</v>
      </c>
      <c r="I489" s="134">
        <f t="shared" ref="I489" si="289">G489-D489</f>
        <v>-2</v>
      </c>
      <c r="J489" s="134">
        <f t="shared" ref="J489" si="290">I489*E489</f>
        <v>-5000</v>
      </c>
    </row>
    <row r="490" spans="1:10" s="40" customFormat="1" ht="14">
      <c r="A490" s="429"/>
      <c r="B490" s="271"/>
      <c r="C490" s="405"/>
      <c r="D490" s="435"/>
      <c r="E490" s="562"/>
      <c r="F490" s="5"/>
      <c r="G490" s="141"/>
      <c r="H490" s="142"/>
      <c r="I490" s="134"/>
      <c r="J490" s="135"/>
    </row>
    <row r="491" spans="1:10" s="40" customFormat="1" ht="14">
      <c r="A491" s="430">
        <v>16.5</v>
      </c>
      <c r="B491" s="275" t="s">
        <v>661</v>
      </c>
      <c r="C491" s="405"/>
      <c r="D491" s="435"/>
      <c r="E491" s="562"/>
      <c r="F491" s="5"/>
      <c r="G491" s="141"/>
      <c r="H491" s="142"/>
      <c r="I491" s="134"/>
      <c r="J491" s="135"/>
    </row>
    <row r="492" spans="1:10" s="40" customFormat="1" ht="54">
      <c r="A492" s="430"/>
      <c r="B492" s="271" t="s">
        <v>662</v>
      </c>
      <c r="C492" s="405"/>
      <c r="D492" s="435"/>
      <c r="E492" s="562"/>
      <c r="F492" s="5"/>
      <c r="G492" s="141"/>
      <c r="H492" s="142"/>
      <c r="I492" s="134"/>
      <c r="J492" s="135"/>
    </row>
    <row r="493" spans="1:10" s="40" customFormat="1" ht="14">
      <c r="A493" s="429"/>
      <c r="B493" s="432" t="s">
        <v>663</v>
      </c>
      <c r="C493" s="405"/>
      <c r="D493" s="435"/>
      <c r="E493" s="562"/>
      <c r="F493" s="5"/>
      <c r="G493" s="141"/>
      <c r="H493" s="142"/>
      <c r="I493" s="134"/>
      <c r="J493" s="135"/>
    </row>
    <row r="494" spans="1:10" s="40" customFormat="1" ht="14">
      <c r="A494" s="429" t="s">
        <v>224</v>
      </c>
      <c r="B494" s="271" t="s">
        <v>664</v>
      </c>
      <c r="C494" s="405" t="s">
        <v>4</v>
      </c>
      <c r="D494" s="435">
        <v>1</v>
      </c>
      <c r="E494" s="562">
        <v>2000</v>
      </c>
      <c r="F494" s="125">
        <f>E494*D494</f>
        <v>2000</v>
      </c>
      <c r="G494" s="141">
        <f>Measurements!J490</f>
        <v>0</v>
      </c>
      <c r="H494" s="142">
        <f t="shared" ref="H494" si="291">G494*F494</f>
        <v>0</v>
      </c>
      <c r="I494" s="134">
        <f t="shared" ref="I494" si="292">G494-D494</f>
        <v>-1</v>
      </c>
      <c r="J494" s="134">
        <f t="shared" ref="J494" si="293">I494*E494</f>
        <v>-2000</v>
      </c>
    </row>
    <row r="495" spans="1:10" s="40" customFormat="1" ht="17.5">
      <c r="A495" s="4"/>
      <c r="B495" s="345"/>
      <c r="C495" s="438"/>
      <c r="D495" s="363"/>
      <c r="E495" s="562"/>
      <c r="F495" s="5"/>
      <c r="G495" s="141"/>
      <c r="H495" s="142"/>
      <c r="I495" s="134"/>
      <c r="J495" s="135"/>
    </row>
    <row r="496" spans="1:10" s="40" customFormat="1" ht="27">
      <c r="A496" s="263">
        <v>17</v>
      </c>
      <c r="B496" s="264" t="s">
        <v>303</v>
      </c>
      <c r="C496" s="264"/>
      <c r="D496" s="264"/>
      <c r="E496" s="570"/>
      <c r="F496" s="264"/>
      <c r="G496" s="264"/>
      <c r="H496" s="264"/>
      <c r="I496" s="264"/>
      <c r="J496" s="264"/>
    </row>
    <row r="497" spans="1:11" s="40" customFormat="1" ht="175.5">
      <c r="A497" s="266"/>
      <c r="B497" s="267" t="s">
        <v>304</v>
      </c>
      <c r="C497" s="258"/>
      <c r="D497" s="258"/>
      <c r="E497" s="565"/>
      <c r="F497" s="128"/>
      <c r="G497" s="141"/>
      <c r="H497" s="142"/>
      <c r="I497" s="134"/>
      <c r="J497" s="135"/>
    </row>
    <row r="498" spans="1:11" s="40" customFormat="1" ht="121.5">
      <c r="A498" s="269"/>
      <c r="B498" s="270" t="s">
        <v>305</v>
      </c>
      <c r="C498" s="258"/>
      <c r="D498" s="258"/>
      <c r="E498" s="565"/>
      <c r="F498" s="128"/>
      <c r="G498" s="141"/>
      <c r="H498" s="142"/>
      <c r="I498" s="134"/>
      <c r="J498" s="135"/>
    </row>
    <row r="499" spans="1:11" s="40" customFormat="1" ht="175.5">
      <c r="A499" s="269"/>
      <c r="B499" s="271" t="s">
        <v>306</v>
      </c>
      <c r="C499" s="258"/>
      <c r="D499" s="258"/>
      <c r="E499" s="565"/>
      <c r="F499" s="128"/>
      <c r="G499" s="141"/>
      <c r="H499" s="142"/>
      <c r="I499" s="134"/>
      <c r="J499" s="135"/>
    </row>
    <row r="500" spans="1:11" s="40" customFormat="1" ht="67.5">
      <c r="A500" s="269"/>
      <c r="B500" s="271" t="s">
        <v>307</v>
      </c>
      <c r="C500" s="258"/>
      <c r="D500" s="258"/>
      <c r="E500" s="565"/>
      <c r="F500" s="128"/>
      <c r="G500" s="141"/>
      <c r="H500" s="142"/>
      <c r="I500" s="134"/>
      <c r="J500" s="135"/>
    </row>
    <row r="501" spans="1:11" s="40" customFormat="1" ht="108">
      <c r="A501" s="269"/>
      <c r="B501" s="271" t="s">
        <v>308</v>
      </c>
      <c r="C501" s="258"/>
      <c r="D501" s="258"/>
      <c r="E501" s="565"/>
      <c r="F501" s="128"/>
      <c r="G501" s="141"/>
      <c r="H501" s="142"/>
      <c r="I501" s="134"/>
      <c r="J501" s="135"/>
    </row>
    <row r="502" spans="1:11" s="40" customFormat="1" ht="216">
      <c r="A502" s="269"/>
      <c r="B502" s="271" t="s">
        <v>309</v>
      </c>
      <c r="C502" s="258"/>
      <c r="D502" s="258"/>
      <c r="E502" s="565"/>
      <c r="F502" s="128"/>
      <c r="G502" s="141"/>
      <c r="H502" s="142"/>
      <c r="I502" s="134"/>
      <c r="J502" s="135"/>
    </row>
    <row r="503" spans="1:11" s="40" customFormat="1" ht="40.5">
      <c r="A503" s="269"/>
      <c r="B503" s="271" t="s">
        <v>310</v>
      </c>
      <c r="C503" s="258"/>
      <c r="D503" s="258"/>
      <c r="E503" s="565"/>
      <c r="F503" s="128"/>
      <c r="G503" s="141"/>
      <c r="H503" s="142"/>
      <c r="I503" s="134"/>
      <c r="J503" s="135"/>
    </row>
    <row r="504" spans="1:11" s="40" customFormat="1" ht="40.5">
      <c r="A504" s="269"/>
      <c r="B504" s="271" t="s">
        <v>311</v>
      </c>
      <c r="C504" s="258"/>
      <c r="D504" s="258"/>
      <c r="E504" s="565"/>
      <c r="F504" s="128"/>
      <c r="G504" s="141"/>
      <c r="H504" s="142"/>
      <c r="I504" s="134"/>
      <c r="J504" s="135"/>
    </row>
    <row r="505" spans="1:11" s="40" customFormat="1" ht="67.5">
      <c r="A505" s="269"/>
      <c r="B505" s="274" t="s">
        <v>312</v>
      </c>
      <c r="C505" s="258"/>
      <c r="D505" s="258"/>
      <c r="E505" s="565"/>
      <c r="F505" s="128"/>
      <c r="G505" s="141"/>
      <c r="H505" s="142"/>
      <c r="I505" s="134"/>
      <c r="J505" s="135"/>
    </row>
    <row r="506" spans="1:11" s="40" customFormat="1" ht="40.5">
      <c r="A506" s="269"/>
      <c r="B506" s="275" t="s">
        <v>313</v>
      </c>
      <c r="C506" s="258" t="s">
        <v>294</v>
      </c>
      <c r="D506" s="435">
        <v>1</v>
      </c>
      <c r="E506" s="565">
        <v>75000</v>
      </c>
      <c r="F506" s="128">
        <f>E506*D506</f>
        <v>75000</v>
      </c>
      <c r="G506" s="141">
        <f>Measurements!J502</f>
        <v>0.5</v>
      </c>
      <c r="H506" s="142">
        <f>G506*E506</f>
        <v>37500</v>
      </c>
      <c r="I506" s="134">
        <f t="shared" ref="I506" si="294">G506-D506</f>
        <v>-0.5</v>
      </c>
      <c r="J506" s="135">
        <f t="shared" ref="J506" si="295">I506*E506</f>
        <v>-37500</v>
      </c>
      <c r="K506" s="276" t="s">
        <v>314</v>
      </c>
    </row>
    <row r="507" spans="1:11" s="40" customFormat="1" ht="15" customHeight="1">
      <c r="A507" s="514" t="s">
        <v>356</v>
      </c>
      <c r="B507" s="515"/>
      <c r="C507" s="515"/>
      <c r="D507" s="515"/>
      <c r="E507" s="516"/>
      <c r="F507" s="398">
        <f>SUM(F381:F506)</f>
        <v>651375</v>
      </c>
      <c r="G507" s="397"/>
      <c r="H507" s="308">
        <f>SUM(H497:H506)</f>
        <v>37500</v>
      </c>
      <c r="I507" s="307"/>
      <c r="J507" s="307"/>
    </row>
    <row r="508" spans="1:11" ht="15" customHeight="1">
      <c r="A508" s="466"/>
      <c r="B508" s="467"/>
      <c r="C508" s="467"/>
      <c r="D508" s="467"/>
      <c r="E508" s="467"/>
      <c r="F508" s="467"/>
      <c r="G508" s="467"/>
      <c r="H508" s="467"/>
      <c r="I508" s="467"/>
      <c r="J508" s="468"/>
    </row>
    <row r="509" spans="1:11" ht="17.5">
      <c r="A509" s="148"/>
      <c r="B509" s="298" t="s">
        <v>666</v>
      </c>
      <c r="C509" s="149"/>
      <c r="D509" s="150"/>
      <c r="E509" s="561"/>
      <c r="F509" s="151"/>
      <c r="G509" s="150"/>
      <c r="H509" s="150"/>
      <c r="I509" s="152"/>
      <c r="J509" s="153"/>
    </row>
    <row r="510" spans="1:11" ht="14">
      <c r="A510" s="439" t="s">
        <v>325</v>
      </c>
      <c r="B510" s="440" t="s">
        <v>667</v>
      </c>
      <c r="C510" s="441"/>
      <c r="D510" s="277"/>
      <c r="E510" s="564"/>
      <c r="F510" s="125"/>
      <c r="G510" s="119"/>
      <c r="H510" s="120"/>
      <c r="I510" s="134"/>
      <c r="J510" s="135"/>
    </row>
    <row r="511" spans="1:11" ht="56">
      <c r="A511" s="442" t="s">
        <v>668</v>
      </c>
      <c r="B511" s="443" t="s">
        <v>669</v>
      </c>
      <c r="C511" s="283" t="s">
        <v>275</v>
      </c>
      <c r="D511" s="446" t="s">
        <v>462</v>
      </c>
      <c r="E511" s="571"/>
      <c r="F511" s="125"/>
      <c r="G511" s="141"/>
      <c r="H511" s="142"/>
      <c r="I511" s="134"/>
      <c r="J511" s="135"/>
    </row>
    <row r="512" spans="1:11" ht="56">
      <c r="A512" s="442" t="s">
        <v>670</v>
      </c>
      <c r="B512" s="443" t="s">
        <v>671</v>
      </c>
      <c r="C512" s="283" t="s">
        <v>275</v>
      </c>
      <c r="D512" s="446">
        <v>4</v>
      </c>
      <c r="E512" s="571">
        <v>3800</v>
      </c>
      <c r="F512" s="125">
        <f>E512*D512</f>
        <v>15200</v>
      </c>
      <c r="G512" s="119">
        <f>Measurements!J506</f>
        <v>0</v>
      </c>
      <c r="H512" s="120">
        <f>G512*E512</f>
        <v>0</v>
      </c>
      <c r="I512" s="134">
        <f t="shared" ref="I512" si="296">G512-D512</f>
        <v>-4</v>
      </c>
      <c r="J512" s="134">
        <f t="shared" ref="J512" si="297">I512*E512</f>
        <v>-15200</v>
      </c>
    </row>
    <row r="513" spans="1:10" ht="56">
      <c r="A513" s="442" t="s">
        <v>672</v>
      </c>
      <c r="B513" s="443" t="s">
        <v>673</v>
      </c>
      <c r="C513" s="283" t="s">
        <v>275</v>
      </c>
      <c r="D513" s="446">
        <v>3</v>
      </c>
      <c r="E513" s="571">
        <v>3000</v>
      </c>
      <c r="F513" s="125">
        <f t="shared" ref="F513:F536" si="298">E513*D513</f>
        <v>9000</v>
      </c>
      <c r="G513" s="119">
        <f>Measurements!J507</f>
        <v>0</v>
      </c>
      <c r="H513" s="120">
        <f t="shared" ref="H513:H536" si="299">G513*E513</f>
        <v>0</v>
      </c>
      <c r="I513" s="134">
        <f t="shared" ref="I513:I536" si="300">G513-D513</f>
        <v>-3</v>
      </c>
      <c r="J513" s="134">
        <f t="shared" ref="J513:J536" si="301">I513*E513</f>
        <v>-9000</v>
      </c>
    </row>
    <row r="514" spans="1:10" ht="56">
      <c r="A514" s="442" t="s">
        <v>674</v>
      </c>
      <c r="B514" s="443" t="s">
        <v>675</v>
      </c>
      <c r="C514" s="283" t="s">
        <v>275</v>
      </c>
      <c r="D514" s="446" t="s">
        <v>462</v>
      </c>
      <c r="E514" s="571"/>
      <c r="F514" s="125"/>
      <c r="G514" s="119"/>
      <c r="H514" s="120">
        <f t="shared" si="299"/>
        <v>0</v>
      </c>
      <c r="I514" s="134"/>
      <c r="J514" s="134">
        <f t="shared" si="301"/>
        <v>0</v>
      </c>
    </row>
    <row r="515" spans="1:10" ht="42">
      <c r="A515" s="442" t="s">
        <v>676</v>
      </c>
      <c r="B515" s="443" t="s">
        <v>677</v>
      </c>
      <c r="C515" s="283" t="s">
        <v>275</v>
      </c>
      <c r="D515" s="446">
        <v>1</v>
      </c>
      <c r="E515" s="571">
        <v>4500</v>
      </c>
      <c r="F515" s="125">
        <f t="shared" si="298"/>
        <v>4500</v>
      </c>
      <c r="G515" s="119">
        <f>Measurements!J509</f>
        <v>0</v>
      </c>
      <c r="H515" s="120">
        <f t="shared" si="299"/>
        <v>0</v>
      </c>
      <c r="I515" s="134">
        <f t="shared" si="300"/>
        <v>-1</v>
      </c>
      <c r="J515" s="134">
        <f t="shared" si="301"/>
        <v>-4500</v>
      </c>
    </row>
    <row r="516" spans="1:10" ht="56">
      <c r="A516" s="442" t="s">
        <v>678</v>
      </c>
      <c r="B516" s="443" t="s">
        <v>679</v>
      </c>
      <c r="C516" s="283" t="s">
        <v>275</v>
      </c>
      <c r="D516" s="446">
        <v>1</v>
      </c>
      <c r="E516" s="571">
        <v>4100</v>
      </c>
      <c r="F516" s="125">
        <f t="shared" si="298"/>
        <v>4100</v>
      </c>
      <c r="G516" s="119">
        <f>Measurements!J510</f>
        <v>0</v>
      </c>
      <c r="H516" s="120">
        <f t="shared" si="299"/>
        <v>0</v>
      </c>
      <c r="I516" s="134">
        <f t="shared" si="300"/>
        <v>-1</v>
      </c>
      <c r="J516" s="134">
        <f t="shared" si="301"/>
        <v>-4100</v>
      </c>
    </row>
    <row r="517" spans="1:10" ht="28">
      <c r="A517" s="442" t="s">
        <v>680</v>
      </c>
      <c r="B517" s="443" t="s">
        <v>681</v>
      </c>
      <c r="C517" s="283" t="s">
        <v>275</v>
      </c>
      <c r="D517" s="446" t="s">
        <v>462</v>
      </c>
      <c r="E517" s="571"/>
      <c r="F517" s="125"/>
      <c r="G517" s="119"/>
      <c r="H517" s="120">
        <f t="shared" si="299"/>
        <v>0</v>
      </c>
      <c r="I517" s="134"/>
      <c r="J517" s="134">
        <f t="shared" si="301"/>
        <v>0</v>
      </c>
    </row>
    <row r="518" spans="1:10" ht="28">
      <c r="A518" s="442" t="s">
        <v>682</v>
      </c>
      <c r="B518" s="443" t="s">
        <v>683</v>
      </c>
      <c r="C518" s="283" t="s">
        <v>275</v>
      </c>
      <c r="D518" s="446">
        <v>1</v>
      </c>
      <c r="E518" s="571">
        <v>6000</v>
      </c>
      <c r="F518" s="125">
        <f t="shared" si="298"/>
        <v>6000</v>
      </c>
      <c r="G518" s="119">
        <f>Measurements!J512</f>
        <v>0</v>
      </c>
      <c r="H518" s="120">
        <f t="shared" si="299"/>
        <v>0</v>
      </c>
      <c r="I518" s="134">
        <f t="shared" si="300"/>
        <v>-1</v>
      </c>
      <c r="J518" s="134">
        <f t="shared" si="301"/>
        <v>-6000</v>
      </c>
    </row>
    <row r="519" spans="1:10" ht="28">
      <c r="A519" s="442" t="s">
        <v>322</v>
      </c>
      <c r="B519" s="443" t="s">
        <v>684</v>
      </c>
      <c r="C519" s="283" t="s">
        <v>275</v>
      </c>
      <c r="D519" s="446">
        <v>1</v>
      </c>
      <c r="E519" s="571">
        <v>4800</v>
      </c>
      <c r="F519" s="125">
        <f t="shared" si="298"/>
        <v>4800</v>
      </c>
      <c r="G519" s="119">
        <f>Measurements!J513</f>
        <v>0</v>
      </c>
      <c r="H519" s="120">
        <f t="shared" si="299"/>
        <v>0</v>
      </c>
      <c r="I519" s="134">
        <f t="shared" si="300"/>
        <v>-1</v>
      </c>
      <c r="J519" s="134">
        <f t="shared" si="301"/>
        <v>-4800</v>
      </c>
    </row>
    <row r="520" spans="1:10" ht="84">
      <c r="A520" s="442" t="s">
        <v>685</v>
      </c>
      <c r="B520" s="443" t="s">
        <v>686</v>
      </c>
      <c r="C520" s="283" t="s">
        <v>687</v>
      </c>
      <c r="D520" s="446">
        <v>50</v>
      </c>
      <c r="E520" s="571">
        <v>70</v>
      </c>
      <c r="F520" s="125">
        <f t="shared" si="298"/>
        <v>3500</v>
      </c>
      <c r="G520" s="119">
        <f>Measurements!J514</f>
        <v>0</v>
      </c>
      <c r="H520" s="120">
        <f t="shared" si="299"/>
        <v>0</v>
      </c>
      <c r="I520" s="134">
        <f t="shared" si="300"/>
        <v>-50</v>
      </c>
      <c r="J520" s="134">
        <f t="shared" si="301"/>
        <v>-3500</v>
      </c>
    </row>
    <row r="521" spans="1:10" ht="266">
      <c r="A521" s="442" t="s">
        <v>688</v>
      </c>
      <c r="B521" s="443" t="s">
        <v>689</v>
      </c>
      <c r="C521" s="283"/>
      <c r="D521" s="446"/>
      <c r="E521" s="571"/>
      <c r="F521" s="125">
        <f t="shared" si="298"/>
        <v>0</v>
      </c>
      <c r="G521" s="119">
        <f>Measurements!J515</f>
        <v>0</v>
      </c>
      <c r="H521" s="120">
        <f t="shared" si="299"/>
        <v>0</v>
      </c>
      <c r="I521" s="134">
        <f t="shared" si="300"/>
        <v>0</v>
      </c>
      <c r="J521" s="134">
        <f t="shared" si="301"/>
        <v>0</v>
      </c>
    </row>
    <row r="522" spans="1:10" ht="14">
      <c r="A522" s="442" t="s">
        <v>221</v>
      </c>
      <c r="B522" s="443" t="s">
        <v>690</v>
      </c>
      <c r="C522" s="283" t="s">
        <v>275</v>
      </c>
      <c r="D522" s="446">
        <v>1</v>
      </c>
      <c r="E522" s="571">
        <v>47500</v>
      </c>
      <c r="F522" s="125">
        <f t="shared" si="298"/>
        <v>47500</v>
      </c>
      <c r="G522" s="119">
        <f>Measurements!J516</f>
        <v>0</v>
      </c>
      <c r="H522" s="120">
        <f t="shared" si="299"/>
        <v>0</v>
      </c>
      <c r="I522" s="134">
        <f t="shared" si="300"/>
        <v>-1</v>
      </c>
      <c r="J522" s="134">
        <f t="shared" si="301"/>
        <v>-47500</v>
      </c>
    </row>
    <row r="523" spans="1:10" ht="14">
      <c r="A523" s="442" t="s">
        <v>224</v>
      </c>
      <c r="B523" s="443" t="s">
        <v>691</v>
      </c>
      <c r="C523" s="283" t="s">
        <v>275</v>
      </c>
      <c r="D523" s="446" t="s">
        <v>462</v>
      </c>
      <c r="E523" s="571"/>
      <c r="F523" s="125"/>
      <c r="G523" s="119">
        <f>Measurements!J517</f>
        <v>0</v>
      </c>
      <c r="H523" s="120">
        <f t="shared" si="299"/>
        <v>0</v>
      </c>
      <c r="I523" s="134"/>
      <c r="J523" s="134">
        <f t="shared" si="301"/>
        <v>0</v>
      </c>
    </row>
    <row r="524" spans="1:10" ht="28">
      <c r="A524" s="442" t="s">
        <v>692</v>
      </c>
      <c r="B524" s="285" t="s">
        <v>546</v>
      </c>
      <c r="C524" s="283" t="s">
        <v>275</v>
      </c>
      <c r="D524" s="446">
        <v>2</v>
      </c>
      <c r="E524" s="571">
        <v>7000</v>
      </c>
      <c r="F524" s="125">
        <f t="shared" si="298"/>
        <v>14000</v>
      </c>
      <c r="G524" s="119">
        <f>Measurements!J518</f>
        <v>0</v>
      </c>
      <c r="H524" s="120">
        <f t="shared" si="299"/>
        <v>0</v>
      </c>
      <c r="I524" s="134">
        <f t="shared" si="300"/>
        <v>-2</v>
      </c>
      <c r="J524" s="134">
        <f t="shared" si="301"/>
        <v>-14000</v>
      </c>
    </row>
    <row r="525" spans="1:10" ht="28">
      <c r="A525" s="442" t="s">
        <v>693</v>
      </c>
      <c r="B525" s="285" t="s">
        <v>694</v>
      </c>
      <c r="C525" s="283" t="s">
        <v>275</v>
      </c>
      <c r="D525" s="446">
        <v>2</v>
      </c>
      <c r="E525" s="571">
        <v>12000</v>
      </c>
      <c r="F525" s="125">
        <f t="shared" si="298"/>
        <v>24000</v>
      </c>
      <c r="G525" s="119">
        <f>Measurements!J519</f>
        <v>0</v>
      </c>
      <c r="H525" s="120">
        <f t="shared" si="299"/>
        <v>0</v>
      </c>
      <c r="I525" s="134">
        <f t="shared" si="300"/>
        <v>-2</v>
      </c>
      <c r="J525" s="134">
        <f t="shared" si="301"/>
        <v>-24000</v>
      </c>
    </row>
    <row r="526" spans="1:10" ht="28">
      <c r="A526" s="442" t="s">
        <v>695</v>
      </c>
      <c r="B526" s="285" t="s">
        <v>696</v>
      </c>
      <c r="C526" s="283" t="s">
        <v>275</v>
      </c>
      <c r="D526" s="446">
        <v>0</v>
      </c>
      <c r="E526" s="571">
        <v>0</v>
      </c>
      <c r="F526" s="125">
        <f t="shared" si="298"/>
        <v>0</v>
      </c>
      <c r="G526" s="119">
        <f>Measurements!J520</f>
        <v>0</v>
      </c>
      <c r="H526" s="120">
        <f t="shared" si="299"/>
        <v>0</v>
      </c>
      <c r="I526" s="134">
        <f t="shared" si="300"/>
        <v>0</v>
      </c>
      <c r="J526" s="134">
        <f t="shared" si="301"/>
        <v>0</v>
      </c>
    </row>
    <row r="527" spans="1:10" ht="28">
      <c r="A527" s="442" t="s">
        <v>697</v>
      </c>
      <c r="B527" s="285" t="s">
        <v>698</v>
      </c>
      <c r="C527" s="283" t="s">
        <v>275</v>
      </c>
      <c r="D527" s="446">
        <v>3</v>
      </c>
      <c r="E527" s="571">
        <v>3000</v>
      </c>
      <c r="F527" s="125">
        <f t="shared" si="298"/>
        <v>9000</v>
      </c>
      <c r="G527" s="119">
        <f>Measurements!J521</f>
        <v>0</v>
      </c>
      <c r="H527" s="120">
        <f t="shared" si="299"/>
        <v>0</v>
      </c>
      <c r="I527" s="134">
        <f t="shared" si="300"/>
        <v>-3</v>
      </c>
      <c r="J527" s="134">
        <f t="shared" si="301"/>
        <v>-9000</v>
      </c>
    </row>
    <row r="528" spans="1:10" ht="28">
      <c r="A528" s="442" t="s">
        <v>699</v>
      </c>
      <c r="B528" s="285" t="s">
        <v>700</v>
      </c>
      <c r="C528" s="283" t="s">
        <v>275</v>
      </c>
      <c r="D528" s="446">
        <v>0</v>
      </c>
      <c r="E528" s="571">
        <v>0</v>
      </c>
      <c r="F528" s="125">
        <f t="shared" si="298"/>
        <v>0</v>
      </c>
      <c r="G528" s="119">
        <f>Measurements!J522</f>
        <v>0</v>
      </c>
      <c r="H528" s="120">
        <f t="shared" si="299"/>
        <v>0</v>
      </c>
      <c r="I528" s="134">
        <f t="shared" si="300"/>
        <v>0</v>
      </c>
      <c r="J528" s="134">
        <f t="shared" si="301"/>
        <v>0</v>
      </c>
    </row>
    <row r="529" spans="1:10" ht="14">
      <c r="A529" s="442"/>
      <c r="B529" s="443"/>
      <c r="C529" s="283"/>
      <c r="D529" s="446"/>
      <c r="E529" s="571"/>
      <c r="F529" s="125"/>
      <c r="G529" s="119"/>
      <c r="H529" s="120">
        <f t="shared" si="299"/>
        <v>0</v>
      </c>
      <c r="I529" s="134">
        <f t="shared" si="300"/>
        <v>0</v>
      </c>
      <c r="J529" s="134">
        <f t="shared" si="301"/>
        <v>0</v>
      </c>
    </row>
    <row r="530" spans="1:10" ht="14">
      <c r="A530" s="439" t="s">
        <v>568</v>
      </c>
      <c r="B530" s="440" t="s">
        <v>701</v>
      </c>
      <c r="C530" s="441"/>
      <c r="D530" s="446"/>
      <c r="E530" s="571"/>
      <c r="F530" s="125"/>
      <c r="G530" s="119">
        <f>Measurements!J524</f>
        <v>0</v>
      </c>
      <c r="H530" s="120">
        <f t="shared" si="299"/>
        <v>0</v>
      </c>
      <c r="I530" s="134">
        <f t="shared" si="300"/>
        <v>0</v>
      </c>
      <c r="J530" s="134">
        <f t="shared" si="301"/>
        <v>0</v>
      </c>
    </row>
    <row r="531" spans="1:10" ht="42">
      <c r="A531" s="280">
        <v>2.1</v>
      </c>
      <c r="B531" s="444" t="s">
        <v>702</v>
      </c>
      <c r="C531" s="283" t="s">
        <v>275</v>
      </c>
      <c r="D531" s="446">
        <v>0</v>
      </c>
      <c r="E531" s="571">
        <v>0</v>
      </c>
      <c r="F531" s="125">
        <f t="shared" si="298"/>
        <v>0</v>
      </c>
      <c r="G531" s="119">
        <f>Measurements!J525</f>
        <v>0</v>
      </c>
      <c r="H531" s="120">
        <f t="shared" si="299"/>
        <v>0</v>
      </c>
      <c r="I531" s="134">
        <f t="shared" si="300"/>
        <v>0</v>
      </c>
      <c r="J531" s="134">
        <f t="shared" si="301"/>
        <v>0</v>
      </c>
    </row>
    <row r="532" spans="1:10" ht="42">
      <c r="A532" s="280">
        <v>2.2000000000000002</v>
      </c>
      <c r="B532" s="444" t="s">
        <v>703</v>
      </c>
      <c r="C532" s="283" t="s">
        <v>275</v>
      </c>
      <c r="D532" s="446">
        <v>4</v>
      </c>
      <c r="E532" s="571">
        <v>6400</v>
      </c>
      <c r="F532" s="125">
        <f t="shared" si="298"/>
        <v>25600</v>
      </c>
      <c r="G532" s="119">
        <f>Measurements!J526</f>
        <v>0</v>
      </c>
      <c r="H532" s="120">
        <f t="shared" si="299"/>
        <v>0</v>
      </c>
      <c r="I532" s="134">
        <f t="shared" si="300"/>
        <v>-4</v>
      </c>
      <c r="J532" s="134">
        <f t="shared" si="301"/>
        <v>-25600</v>
      </c>
    </row>
    <row r="533" spans="1:10" ht="28">
      <c r="A533" s="280">
        <v>2.2999999999999998</v>
      </c>
      <c r="B533" s="445" t="s">
        <v>704</v>
      </c>
      <c r="C533" s="283" t="s">
        <v>687</v>
      </c>
      <c r="D533" s="446">
        <v>50</v>
      </c>
      <c r="E533" s="571">
        <v>90</v>
      </c>
      <c r="F533" s="125">
        <f t="shared" si="298"/>
        <v>4500</v>
      </c>
      <c r="G533" s="119">
        <f>Measurements!J527</f>
        <v>0</v>
      </c>
      <c r="H533" s="120">
        <f t="shared" si="299"/>
        <v>0</v>
      </c>
      <c r="I533" s="134">
        <f t="shared" si="300"/>
        <v>-50</v>
      </c>
      <c r="J533" s="134">
        <f t="shared" si="301"/>
        <v>-4500</v>
      </c>
    </row>
    <row r="534" spans="1:10" ht="56">
      <c r="A534" s="280">
        <v>2.4</v>
      </c>
      <c r="B534" s="444" t="s">
        <v>705</v>
      </c>
      <c r="C534" s="283" t="s">
        <v>687</v>
      </c>
      <c r="D534" s="446">
        <v>40</v>
      </c>
      <c r="E534" s="571">
        <v>210</v>
      </c>
      <c r="F534" s="125">
        <f t="shared" si="298"/>
        <v>8400</v>
      </c>
      <c r="G534" s="119">
        <f>Measurements!J528</f>
        <v>0</v>
      </c>
      <c r="H534" s="120">
        <f t="shared" si="299"/>
        <v>0</v>
      </c>
      <c r="I534" s="134">
        <f t="shared" si="300"/>
        <v>-40</v>
      </c>
      <c r="J534" s="134">
        <f t="shared" si="301"/>
        <v>-8400</v>
      </c>
    </row>
    <row r="535" spans="1:10" ht="42">
      <c r="A535" s="280">
        <v>2.5</v>
      </c>
      <c r="B535" s="444" t="s">
        <v>706</v>
      </c>
      <c r="C535" s="283" t="s">
        <v>275</v>
      </c>
      <c r="D535" s="446" t="s">
        <v>462</v>
      </c>
      <c r="E535" s="571"/>
      <c r="F535" s="125"/>
      <c r="G535" s="119"/>
      <c r="H535" s="120">
        <f t="shared" si="299"/>
        <v>0</v>
      </c>
      <c r="I535" s="134"/>
      <c r="J535" s="134">
        <f t="shared" si="301"/>
        <v>0</v>
      </c>
    </row>
    <row r="536" spans="1:10" ht="42">
      <c r="A536" s="280">
        <v>2.6</v>
      </c>
      <c r="B536" s="444" t="s">
        <v>707</v>
      </c>
      <c r="C536" s="283" t="s">
        <v>275</v>
      </c>
      <c r="D536" s="446">
        <v>1</v>
      </c>
      <c r="E536" s="571">
        <v>75000</v>
      </c>
      <c r="F536" s="125">
        <f t="shared" si="298"/>
        <v>75000</v>
      </c>
      <c r="G536" s="119">
        <f>Measurements!J530</f>
        <v>0</v>
      </c>
      <c r="H536" s="120">
        <f t="shared" si="299"/>
        <v>0</v>
      </c>
      <c r="I536" s="134">
        <f t="shared" si="300"/>
        <v>-1</v>
      </c>
      <c r="J536" s="134">
        <f t="shared" si="301"/>
        <v>-75000</v>
      </c>
    </row>
    <row r="537" spans="1:10" ht="15" customHeight="1">
      <c r="A537" s="514" t="s">
        <v>708</v>
      </c>
      <c r="B537" s="515"/>
      <c r="C537" s="515"/>
      <c r="D537" s="515"/>
      <c r="E537" s="516"/>
      <c r="F537" s="398">
        <f>SUM(F511:F536)</f>
        <v>255100</v>
      </c>
      <c r="G537" s="397"/>
      <c r="H537" s="308">
        <f>SUM(H511:H536)</f>
        <v>0</v>
      </c>
      <c r="I537" s="307"/>
      <c r="J537" s="307"/>
    </row>
    <row r="538" spans="1:10" ht="15" customHeight="1">
      <c r="A538" s="466"/>
      <c r="B538" s="467"/>
      <c r="C538" s="467"/>
      <c r="D538" s="467"/>
      <c r="E538" s="467"/>
      <c r="F538" s="467"/>
      <c r="G538" s="467"/>
      <c r="H538" s="467"/>
      <c r="I538" s="467"/>
      <c r="J538" s="468"/>
    </row>
    <row r="539" spans="1:10" ht="17.5">
      <c r="A539" s="148"/>
      <c r="B539" s="298" t="s">
        <v>709</v>
      </c>
      <c r="C539" s="149"/>
      <c r="D539" s="150"/>
      <c r="E539" s="561"/>
      <c r="F539" s="151"/>
      <c r="G539" s="150"/>
      <c r="H539" s="150"/>
      <c r="I539" s="152"/>
      <c r="J539" s="153"/>
    </row>
    <row r="540" spans="1:10" ht="15" customHeight="1">
      <c r="A540" s="280">
        <v>3.1</v>
      </c>
      <c r="B540" s="447" t="s">
        <v>710</v>
      </c>
      <c r="C540" s="448"/>
      <c r="D540" s="280"/>
      <c r="E540" s="564"/>
      <c r="F540" s="125"/>
      <c r="G540" s="141"/>
      <c r="H540" s="142"/>
      <c r="I540" s="134"/>
      <c r="J540" s="135"/>
    </row>
    <row r="541" spans="1:10" ht="15" customHeight="1">
      <c r="A541" s="280" t="s">
        <v>221</v>
      </c>
      <c r="B541" s="444" t="s">
        <v>711</v>
      </c>
      <c r="C541" s="283" t="s">
        <v>687</v>
      </c>
      <c r="D541" s="280">
        <v>0</v>
      </c>
      <c r="E541" s="564"/>
      <c r="F541" s="125"/>
      <c r="G541" s="119"/>
      <c r="H541" s="120"/>
      <c r="I541" s="134"/>
      <c r="J541" s="135"/>
    </row>
    <row r="542" spans="1:10" ht="15" customHeight="1">
      <c r="A542" s="280" t="s">
        <v>224</v>
      </c>
      <c r="B542" s="444" t="s">
        <v>712</v>
      </c>
      <c r="C542" s="283" t="s">
        <v>687</v>
      </c>
      <c r="D542" s="280">
        <v>0</v>
      </c>
      <c r="E542" s="564"/>
      <c r="F542" s="125"/>
      <c r="G542" s="119"/>
      <c r="H542" s="120"/>
      <c r="I542" s="134"/>
      <c r="J542" s="135"/>
    </row>
    <row r="543" spans="1:10" ht="15" customHeight="1">
      <c r="A543" s="280" t="s">
        <v>225</v>
      </c>
      <c r="B543" s="444" t="s">
        <v>713</v>
      </c>
      <c r="C543" s="283" t="s">
        <v>687</v>
      </c>
      <c r="D543" s="280">
        <v>0</v>
      </c>
      <c r="E543" s="564"/>
      <c r="F543" s="125"/>
      <c r="G543" s="119"/>
      <c r="H543" s="120"/>
      <c r="I543" s="134"/>
      <c r="J543" s="135"/>
    </row>
    <row r="544" spans="1:10" ht="15" customHeight="1">
      <c r="A544" s="280" t="s">
        <v>226</v>
      </c>
      <c r="B544" s="444" t="s">
        <v>714</v>
      </c>
      <c r="C544" s="283" t="s">
        <v>687</v>
      </c>
      <c r="D544" s="280">
        <v>0</v>
      </c>
      <c r="E544" s="564"/>
      <c r="F544" s="125"/>
      <c r="G544" s="141"/>
      <c r="H544" s="142"/>
      <c r="I544" s="134"/>
      <c r="J544" s="135"/>
    </row>
    <row r="545" spans="1:10" ht="15" customHeight="1">
      <c r="A545" s="280" t="s">
        <v>227</v>
      </c>
      <c r="B545" s="444" t="s">
        <v>715</v>
      </c>
      <c r="C545" s="283" t="s">
        <v>687</v>
      </c>
      <c r="D545" s="280">
        <v>0</v>
      </c>
      <c r="E545" s="564"/>
      <c r="F545" s="125"/>
      <c r="G545" s="141"/>
      <c r="H545" s="142"/>
      <c r="I545" s="134"/>
      <c r="J545" s="135"/>
    </row>
    <row r="546" spans="1:10" ht="15" customHeight="1">
      <c r="A546" s="280" t="s">
        <v>431</v>
      </c>
      <c r="B546" s="444" t="s">
        <v>716</v>
      </c>
      <c r="C546" s="283" t="s">
        <v>687</v>
      </c>
      <c r="D546" s="280">
        <v>0</v>
      </c>
      <c r="E546" s="564"/>
      <c r="F546" s="125"/>
      <c r="G546" s="141"/>
      <c r="H546" s="142"/>
      <c r="I546" s="134"/>
      <c r="J546" s="135"/>
    </row>
    <row r="547" spans="1:10" ht="15" customHeight="1">
      <c r="A547" s="280" t="s">
        <v>717</v>
      </c>
      <c r="B547" s="444" t="s">
        <v>718</v>
      </c>
      <c r="C547" s="283" t="s">
        <v>687</v>
      </c>
      <c r="D547" s="280">
        <v>3</v>
      </c>
      <c r="E547" s="564">
        <v>600</v>
      </c>
      <c r="F547" s="125">
        <f>E547*D547</f>
        <v>1800</v>
      </c>
      <c r="G547" s="119">
        <f>Measurements!J541</f>
        <v>0</v>
      </c>
      <c r="H547" s="120">
        <f>G547*E547</f>
        <v>0</v>
      </c>
      <c r="I547" s="134">
        <f t="shared" ref="I547" si="302">G547-D547</f>
        <v>-3</v>
      </c>
      <c r="J547" s="134">
        <f t="shared" ref="J547" si="303">I547*E547</f>
        <v>-1800</v>
      </c>
    </row>
    <row r="548" spans="1:10" ht="15" customHeight="1">
      <c r="A548" s="280" t="s">
        <v>719</v>
      </c>
      <c r="B548" s="444" t="s">
        <v>720</v>
      </c>
      <c r="C548" s="283" t="s">
        <v>687</v>
      </c>
      <c r="D548" s="280">
        <v>30</v>
      </c>
      <c r="E548" s="564">
        <v>500</v>
      </c>
      <c r="F548" s="125">
        <f t="shared" ref="F548:F554" si="304">E548*D548</f>
        <v>15000</v>
      </c>
      <c r="G548" s="119">
        <f>Measurements!J542</f>
        <v>0</v>
      </c>
      <c r="H548" s="120">
        <f t="shared" ref="H548:H554" si="305">G548*E548</f>
        <v>0</v>
      </c>
      <c r="I548" s="134">
        <f t="shared" ref="I548:I554" si="306">G548-D548</f>
        <v>-30</v>
      </c>
      <c r="J548" s="134">
        <f t="shared" ref="J548:J554" si="307">I548*E548</f>
        <v>-15000</v>
      </c>
    </row>
    <row r="549" spans="1:10" ht="98">
      <c r="A549" s="280">
        <v>3.2</v>
      </c>
      <c r="B549" s="444" t="s">
        <v>721</v>
      </c>
      <c r="C549" s="448"/>
      <c r="D549" s="280"/>
      <c r="E549" s="564"/>
      <c r="F549" s="125">
        <f t="shared" si="304"/>
        <v>0</v>
      </c>
      <c r="G549" s="119">
        <f>Measurements!J543</f>
        <v>0</v>
      </c>
      <c r="H549" s="120">
        <f t="shared" si="305"/>
        <v>0</v>
      </c>
      <c r="I549" s="134">
        <f t="shared" si="306"/>
        <v>0</v>
      </c>
      <c r="J549" s="134">
        <f t="shared" si="307"/>
        <v>0</v>
      </c>
    </row>
    <row r="550" spans="1:10" ht="14">
      <c r="A550" s="280" t="s">
        <v>221</v>
      </c>
      <c r="B550" s="444" t="s">
        <v>722</v>
      </c>
      <c r="C550" s="283" t="s">
        <v>275</v>
      </c>
      <c r="D550" s="280" t="s">
        <v>462</v>
      </c>
      <c r="E550" s="564"/>
      <c r="F550" s="125"/>
      <c r="G550" s="119">
        <f>Measurements!J544</f>
        <v>0</v>
      </c>
      <c r="H550" s="120">
        <f t="shared" si="305"/>
        <v>0</v>
      </c>
      <c r="I550" s="134"/>
      <c r="J550" s="134">
        <f t="shared" si="307"/>
        <v>0</v>
      </c>
    </row>
    <row r="551" spans="1:10" ht="14">
      <c r="A551" s="280" t="s">
        <v>224</v>
      </c>
      <c r="B551" s="444" t="s">
        <v>723</v>
      </c>
      <c r="C551" s="283" t="s">
        <v>275</v>
      </c>
      <c r="D551" s="280" t="s">
        <v>462</v>
      </c>
      <c r="E551" s="564"/>
      <c r="F551" s="125"/>
      <c r="G551" s="119">
        <f>Measurements!J545</f>
        <v>0</v>
      </c>
      <c r="H551" s="120">
        <f t="shared" si="305"/>
        <v>0</v>
      </c>
      <c r="I551" s="134"/>
      <c r="J551" s="134">
        <f t="shared" si="307"/>
        <v>0</v>
      </c>
    </row>
    <row r="552" spans="1:10" ht="14">
      <c r="A552" s="280" t="s">
        <v>224</v>
      </c>
      <c r="B552" s="444" t="s">
        <v>724</v>
      </c>
      <c r="C552" s="283" t="s">
        <v>275</v>
      </c>
      <c r="D552" s="280">
        <v>16</v>
      </c>
      <c r="E552" s="564">
        <v>3000</v>
      </c>
      <c r="F552" s="125">
        <f t="shared" si="304"/>
        <v>48000</v>
      </c>
      <c r="G552" s="119">
        <f>Measurements!J546</f>
        <v>0</v>
      </c>
      <c r="H552" s="120">
        <f t="shared" si="305"/>
        <v>0</v>
      </c>
      <c r="I552" s="134">
        <f t="shared" si="306"/>
        <v>-16</v>
      </c>
      <c r="J552" s="134">
        <f t="shared" si="307"/>
        <v>-48000</v>
      </c>
    </row>
    <row r="553" spans="1:10" ht="56">
      <c r="A553" s="280">
        <v>3.3</v>
      </c>
      <c r="B553" s="444" t="s">
        <v>725</v>
      </c>
      <c r="C553" s="283" t="s">
        <v>275</v>
      </c>
      <c r="D553" s="280">
        <v>16</v>
      </c>
      <c r="E553" s="564">
        <v>1800</v>
      </c>
      <c r="F553" s="125">
        <f t="shared" si="304"/>
        <v>28800</v>
      </c>
      <c r="G553" s="119">
        <f>Measurements!J547</f>
        <v>0</v>
      </c>
      <c r="H553" s="120">
        <f t="shared" si="305"/>
        <v>0</v>
      </c>
      <c r="I553" s="134">
        <f t="shared" si="306"/>
        <v>-16</v>
      </c>
      <c r="J553" s="134">
        <f t="shared" si="307"/>
        <v>-28800</v>
      </c>
    </row>
    <row r="554" spans="1:10" ht="42">
      <c r="A554" s="280">
        <v>3.4</v>
      </c>
      <c r="B554" s="444" t="s">
        <v>726</v>
      </c>
      <c r="C554" s="283" t="s">
        <v>275</v>
      </c>
      <c r="D554" s="280">
        <v>16</v>
      </c>
      <c r="E554" s="564">
        <v>90</v>
      </c>
      <c r="F554" s="125">
        <f t="shared" si="304"/>
        <v>1440</v>
      </c>
      <c r="G554" s="119">
        <f>Measurements!J548</f>
        <v>0</v>
      </c>
      <c r="H554" s="120">
        <f t="shared" si="305"/>
        <v>0</v>
      </c>
      <c r="I554" s="134">
        <f t="shared" si="306"/>
        <v>-16</v>
      </c>
      <c r="J554" s="134">
        <f t="shared" si="307"/>
        <v>-1440</v>
      </c>
    </row>
    <row r="555" spans="1:10" ht="112">
      <c r="A555" s="280">
        <v>3.5</v>
      </c>
      <c r="B555" s="444" t="s">
        <v>727</v>
      </c>
      <c r="C555" s="283"/>
      <c r="D555" s="280"/>
      <c r="E555" s="564"/>
      <c r="F555" s="125"/>
      <c r="G555" s="119">
        <f>Measurements!J549</f>
        <v>0</v>
      </c>
      <c r="H555" s="120"/>
      <c r="I555" s="134"/>
      <c r="J555" s="135"/>
    </row>
    <row r="556" spans="1:10" ht="14">
      <c r="A556" s="280" t="s">
        <v>221</v>
      </c>
      <c r="B556" s="444" t="s">
        <v>728</v>
      </c>
      <c r="C556" s="283" t="s">
        <v>275</v>
      </c>
      <c r="D556" s="280" t="s">
        <v>462</v>
      </c>
      <c r="E556" s="564"/>
      <c r="F556" s="125"/>
      <c r="G556" s="119">
        <f>Measurements!J550</f>
        <v>0</v>
      </c>
      <c r="H556" s="142"/>
      <c r="I556" s="134"/>
      <c r="J556" s="135"/>
    </row>
    <row r="557" spans="1:10" ht="14">
      <c r="A557" s="280" t="s">
        <v>224</v>
      </c>
      <c r="B557" s="444" t="s">
        <v>729</v>
      </c>
      <c r="C557" s="283" t="s">
        <v>275</v>
      </c>
      <c r="D557" s="280" t="s">
        <v>462</v>
      </c>
      <c r="E557" s="564"/>
      <c r="F557" s="125"/>
      <c r="G557" s="119">
        <f>Measurements!J551</f>
        <v>0</v>
      </c>
      <c r="H557" s="142"/>
      <c r="I557" s="134"/>
      <c r="J557" s="135"/>
    </row>
    <row r="558" spans="1:10" ht="14">
      <c r="A558" s="280" t="s">
        <v>225</v>
      </c>
      <c r="B558" s="444" t="s">
        <v>730</v>
      </c>
      <c r="C558" s="283" t="s">
        <v>275</v>
      </c>
      <c r="D558" s="280" t="s">
        <v>462</v>
      </c>
      <c r="E558" s="564"/>
      <c r="F558" s="125"/>
      <c r="G558" s="119">
        <f>Measurements!J552</f>
        <v>0</v>
      </c>
      <c r="H558" s="142"/>
      <c r="I558" s="134"/>
      <c r="J558" s="135"/>
    </row>
    <row r="559" spans="1:10" ht="42">
      <c r="A559" s="280">
        <v>3.6</v>
      </c>
      <c r="B559" s="444" t="s">
        <v>731</v>
      </c>
      <c r="C559" s="283" t="s">
        <v>732</v>
      </c>
      <c r="D559" s="280" t="s">
        <v>462</v>
      </c>
      <c r="E559" s="564"/>
      <c r="F559" s="125"/>
      <c r="G559" s="119">
        <f>Measurements!J553</f>
        <v>0</v>
      </c>
      <c r="H559" s="142"/>
      <c r="I559" s="134"/>
      <c r="J559" s="135"/>
    </row>
    <row r="560" spans="1:10" ht="15" customHeight="1">
      <c r="A560" s="514" t="s">
        <v>708</v>
      </c>
      <c r="B560" s="515"/>
      <c r="C560" s="515"/>
      <c r="D560" s="515"/>
      <c r="E560" s="516"/>
      <c r="F560" s="398">
        <f>SUM(F540:F559)</f>
        <v>95040</v>
      </c>
      <c r="G560" s="397"/>
      <c r="H560" s="308">
        <f>SUM(H540:H559)</f>
        <v>0</v>
      </c>
      <c r="I560" s="307"/>
      <c r="J560" s="307"/>
    </row>
  </sheetData>
  <protectedRanges>
    <protectedRange sqref="D497:D506" name="Range1_8"/>
    <protectedRange sqref="C497:C506" name="Range1_9"/>
    <protectedRange sqref="D496" name="Range1_8_1"/>
    <protectedRange sqref="C496" name="Range1_9_1"/>
    <protectedRange sqref="B496" name="Range1_7_1_1"/>
    <protectedRange sqref="B497:B506" name="Range1_7_1_2"/>
    <protectedRange sqref="B348" name="Range1_7_2"/>
    <protectedRange sqref="B349" name="Range1_1_1_1_4_1"/>
    <protectedRange sqref="B356:B357 B360 B362" name="Range1_1_1_1_1_3_2"/>
    <protectedRange sqref="C349 C353 C357 C355 C360 C362" name="Range1_9_2"/>
    <protectedRange sqref="C356 C348" name="Range1_1_2_2_1"/>
    <protectedRange sqref="D348:D349 D353 D356:D357 D360 D362" name="Range1_8_2"/>
    <protectedRange sqref="D355" name="Range1_8_1_2"/>
    <protectedRange sqref="C354" name="Range1_9_3"/>
    <protectedRange sqref="B358" name="Range1_7"/>
    <protectedRange sqref="B359" name="Range1_1_1_1_1_3"/>
    <protectedRange sqref="C359" name="Range1_9_4"/>
    <protectedRange sqref="C358" name="Range1_1_2_2"/>
    <protectedRange sqref="B361" name="Range1_1_1_1_4"/>
    <protectedRange sqref="C361" name="Range1_9_5"/>
    <protectedRange sqref="B375" name="Range1_1_1_1_1_3_1"/>
    <protectedRange sqref="D375:D376" name="Range1_8_6"/>
    <protectedRange sqref="C375:C376" name="Range1_9_6"/>
    <protectedRange sqref="B376" name="Range1_7_1"/>
  </protectedRanges>
  <mergeCells count="36">
    <mergeCell ref="A507:E507"/>
    <mergeCell ref="A560:E560"/>
    <mergeCell ref="A508:J508"/>
    <mergeCell ref="A537:E537"/>
    <mergeCell ref="A538:J538"/>
    <mergeCell ref="E6:E8"/>
    <mergeCell ref="A45:E45"/>
    <mergeCell ref="A64:E64"/>
    <mergeCell ref="A72:E72"/>
    <mergeCell ref="A118:E118"/>
    <mergeCell ref="A65:J65"/>
    <mergeCell ref="A378:J378"/>
    <mergeCell ref="A46:J46"/>
    <mergeCell ref="A338:J338"/>
    <mergeCell ref="A351:J351"/>
    <mergeCell ref="A73:J73"/>
    <mergeCell ref="A350:E350"/>
    <mergeCell ref="A377:E377"/>
    <mergeCell ref="A337:E337"/>
    <mergeCell ref="A119:J119"/>
    <mergeCell ref="K341:K349"/>
    <mergeCell ref="K353:K360"/>
    <mergeCell ref="A1:J1"/>
    <mergeCell ref="I6:J6"/>
    <mergeCell ref="I7:I8"/>
    <mergeCell ref="J7:J8"/>
    <mergeCell ref="A4:J4"/>
    <mergeCell ref="F6:F8"/>
    <mergeCell ref="G6:H6"/>
    <mergeCell ref="G7:G8"/>
    <mergeCell ref="H7:H8"/>
    <mergeCell ref="K6:K8"/>
    <mergeCell ref="A6:A8"/>
    <mergeCell ref="B6:B8"/>
    <mergeCell ref="C6:C8"/>
    <mergeCell ref="D6:D8"/>
  </mergeCells>
  <phoneticPr fontId="183" type="noConversion"/>
  <printOptions horizontalCentered="1"/>
  <pageMargins left="0.19685039370078741" right="0.11811023622047245" top="0.11811023622047245" bottom="0.11811023622047245" header="0.11811023622047245" footer="0.11811023622047245"/>
  <pageSetup paperSize="9"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1"/>
  <sheetViews>
    <sheetView topLeftCell="A4" zoomScaleNormal="100" zoomScaleSheetLayoutView="100" workbookViewId="0">
      <pane ySplit="7" topLeftCell="A182" activePane="bottomLeft" state="frozen"/>
      <selection activeCell="C92" sqref="C92"/>
      <selection pane="bottomLeft" activeCell="I307" sqref="I307"/>
    </sheetView>
  </sheetViews>
  <sheetFormatPr defaultColWidth="9.08984375" defaultRowHeight="14"/>
  <cols>
    <col min="1" max="1" width="8.08984375" style="14" bestFit="1" customWidth="1"/>
    <col min="2" max="2" width="54.08984375" style="73" customWidth="1"/>
    <col min="3" max="3" width="6.36328125" style="73" customWidth="1"/>
    <col min="4" max="4" width="7.08984375" style="14" customWidth="1"/>
    <col min="5" max="5" width="10.36328125" style="14" customWidth="1"/>
    <col min="6" max="6" width="8.453125" style="1" customWidth="1"/>
    <col min="7" max="7" width="8.453125" style="14" customWidth="1"/>
    <col min="8" max="8" width="10.36328125" style="80" bestFit="1" customWidth="1"/>
    <col min="9" max="9" width="13.1796875" style="1" customWidth="1"/>
    <col min="10" max="10" width="11.453125" style="1" customWidth="1"/>
    <col min="11" max="16384" width="9.08984375" style="1"/>
  </cols>
  <sheetData>
    <row r="1" spans="1:11" ht="138" customHeight="1">
      <c r="A1" s="485"/>
      <c r="B1" s="486"/>
      <c r="C1" s="486"/>
      <c r="D1" s="486"/>
      <c r="E1" s="486"/>
      <c r="F1" s="486"/>
      <c r="G1" s="486"/>
      <c r="H1" s="486"/>
      <c r="I1" s="487"/>
    </row>
    <row r="2" spans="1:11" ht="66.75" customHeight="1">
      <c r="A2" s="170"/>
      <c r="B2" s="93" t="s">
        <v>14</v>
      </c>
      <c r="C2" s="93"/>
      <c r="D2" s="488" t="s">
        <v>15</v>
      </c>
      <c r="E2" s="489"/>
      <c r="F2" s="489"/>
      <c r="G2" s="489"/>
      <c r="H2" s="490"/>
      <c r="I2" s="491"/>
    </row>
    <row r="3" spans="1:11" ht="14.75" customHeight="1">
      <c r="A3" s="492" t="s">
        <v>0</v>
      </c>
      <c r="B3" s="493"/>
      <c r="C3" s="494"/>
      <c r="D3" s="494"/>
      <c r="E3" s="494"/>
      <c r="F3" s="494"/>
      <c r="G3" s="494"/>
      <c r="H3" s="494"/>
      <c r="I3" s="495"/>
      <c r="J3" s="11"/>
    </row>
    <row r="4" spans="1:11" ht="14.75" customHeight="1">
      <c r="A4" s="91" t="s">
        <v>16</v>
      </c>
      <c r="B4" s="91">
        <v>1</v>
      </c>
      <c r="C4" s="91"/>
      <c r="D4" s="482" t="s">
        <v>18</v>
      </c>
      <c r="E4" s="483"/>
      <c r="F4" s="483"/>
      <c r="G4" s="484"/>
      <c r="H4" s="483" t="s">
        <v>297</v>
      </c>
      <c r="I4" s="483"/>
      <c r="J4" s="484"/>
    </row>
    <row r="5" spans="1:11" ht="14.75" customHeight="1">
      <c r="A5" s="91" t="s">
        <v>17</v>
      </c>
      <c r="B5" s="85" t="s">
        <v>300</v>
      </c>
      <c r="C5" s="85"/>
      <c r="D5" s="481" t="s">
        <v>335</v>
      </c>
      <c r="E5" s="481"/>
      <c r="F5" s="481"/>
      <c r="G5" s="481"/>
      <c r="H5" s="481" t="s">
        <v>298</v>
      </c>
      <c r="I5" s="481"/>
      <c r="J5" s="481"/>
    </row>
    <row r="6" spans="1:11" ht="14.75" customHeight="1">
      <c r="A6" s="91" t="s">
        <v>19</v>
      </c>
      <c r="B6" s="92">
        <v>45502</v>
      </c>
      <c r="C6" s="92"/>
      <c r="D6" s="481" t="s">
        <v>339</v>
      </c>
      <c r="E6" s="481"/>
      <c r="F6" s="481"/>
      <c r="G6" s="481"/>
      <c r="H6" s="481"/>
      <c r="I6" s="481"/>
      <c r="J6" s="481"/>
    </row>
    <row r="7" spans="1:11" ht="14" customHeight="1">
      <c r="A7" s="169" t="s">
        <v>20</v>
      </c>
      <c r="B7" s="92"/>
      <c r="C7" s="92"/>
      <c r="D7" s="469" t="s">
        <v>299</v>
      </c>
      <c r="E7" s="469"/>
      <c r="F7" s="469"/>
      <c r="G7" s="469"/>
      <c r="H7" s="469"/>
      <c r="I7" s="469"/>
      <c r="J7" s="469"/>
    </row>
    <row r="8" spans="1:11" ht="14" customHeight="1">
      <c r="A8" s="169" t="s">
        <v>21</v>
      </c>
      <c r="B8" s="91">
        <v>1</v>
      </c>
      <c r="C8" s="91"/>
      <c r="D8" s="474" t="s">
        <v>295</v>
      </c>
      <c r="E8" s="474"/>
      <c r="F8" s="474"/>
      <c r="G8" s="474"/>
      <c r="H8" s="474"/>
      <c r="I8" s="474"/>
      <c r="J8" s="474"/>
    </row>
    <row r="9" spans="1:11" ht="14" customHeight="1">
      <c r="A9" s="470" t="s">
        <v>35</v>
      </c>
      <c r="B9" s="472" t="s">
        <v>22</v>
      </c>
      <c r="C9" s="476" t="s">
        <v>23</v>
      </c>
      <c r="D9" s="477"/>
      <c r="E9" s="477"/>
      <c r="F9" s="477"/>
      <c r="G9" s="478"/>
      <c r="H9" s="452" t="s">
        <v>24</v>
      </c>
      <c r="I9" s="450" t="s">
        <v>148</v>
      </c>
      <c r="J9" s="450" t="s">
        <v>374</v>
      </c>
    </row>
    <row r="10" spans="1:11" ht="14.75" customHeight="1">
      <c r="A10" s="471"/>
      <c r="B10" s="473"/>
      <c r="C10" s="2" t="s">
        <v>25</v>
      </c>
      <c r="D10" s="2" t="s">
        <v>26</v>
      </c>
      <c r="E10" s="3" t="s">
        <v>27</v>
      </c>
      <c r="F10" s="3" t="s">
        <v>28</v>
      </c>
      <c r="G10" s="3" t="s">
        <v>29</v>
      </c>
      <c r="H10" s="453"/>
      <c r="I10" s="451"/>
      <c r="J10" s="451"/>
    </row>
    <row r="11" spans="1:11" ht="14.75" customHeight="1">
      <c r="A11" s="4"/>
      <c r="B11" s="10"/>
      <c r="C11" s="10"/>
      <c r="D11" s="4"/>
      <c r="E11" s="4"/>
      <c r="F11" s="5"/>
      <c r="G11" s="4"/>
      <c r="H11" s="4"/>
      <c r="I11" s="479" t="s">
        <v>153</v>
      </c>
      <c r="J11" s="480"/>
    </row>
    <row r="12" spans="1:11" s="305" customFormat="1" ht="20" customHeight="1">
      <c r="A12" s="299"/>
      <c r="B12" s="306" t="s">
        <v>360</v>
      </c>
      <c r="C12" s="300"/>
      <c r="D12" s="301"/>
      <c r="E12" s="301"/>
      <c r="F12" s="302"/>
      <c r="G12" s="301"/>
      <c r="H12" s="301"/>
      <c r="I12" s="303"/>
      <c r="J12" s="304"/>
    </row>
    <row r="13" spans="1:11" s="122" customFormat="1">
      <c r="A13" s="176">
        <v>1</v>
      </c>
      <c r="B13" s="193" t="s">
        <v>166</v>
      </c>
      <c r="C13" s="133"/>
      <c r="D13" s="133"/>
      <c r="E13" s="133"/>
      <c r="F13" s="133"/>
      <c r="G13" s="133"/>
      <c r="H13" s="133"/>
      <c r="I13" s="133"/>
      <c r="J13" s="133"/>
      <c r="K13" s="1"/>
    </row>
    <row r="14" spans="1:11" s="122" customFormat="1" ht="98">
      <c r="A14" s="197">
        <f>A13+0.01</f>
        <v>1.01</v>
      </c>
      <c r="B14" s="195" t="s">
        <v>167</v>
      </c>
      <c r="C14" s="123" t="s">
        <v>30</v>
      </c>
      <c r="D14" s="190">
        <v>1</v>
      </c>
      <c r="E14" s="154">
        <v>11.624000000000001</v>
      </c>
      <c r="F14" s="154"/>
      <c r="G14" s="154">
        <v>3.8</v>
      </c>
      <c r="H14" s="196">
        <f>G14*E14*D14</f>
        <v>44.171199999999999</v>
      </c>
      <c r="I14" s="186">
        <v>1</v>
      </c>
      <c r="J14" s="187">
        <f>H14*I14</f>
        <v>44.171199999999999</v>
      </c>
      <c r="K14" s="1"/>
    </row>
    <row r="15" spans="1:11" s="122" customFormat="1" ht="110.5">
      <c r="A15" s="126">
        <f t="shared" ref="A15:A17" si="0">A14+0.01</f>
        <v>1.02</v>
      </c>
      <c r="B15" s="127" t="s">
        <v>168</v>
      </c>
      <c r="C15" s="123" t="s">
        <v>30</v>
      </c>
      <c r="D15" s="124">
        <v>1</v>
      </c>
      <c r="E15" s="130">
        <v>7.0815000000000001</v>
      </c>
      <c r="F15" s="130"/>
      <c r="G15" s="130">
        <v>3.8</v>
      </c>
      <c r="H15" s="172">
        <f t="shared" ref="H15:H17" si="1">G15*E15*D15</f>
        <v>26.909700000000001</v>
      </c>
      <c r="I15" s="98">
        <v>1</v>
      </c>
      <c r="J15" s="99">
        <f>H15*I15</f>
        <v>26.909700000000001</v>
      </c>
    </row>
    <row r="16" spans="1:11" s="122" customFormat="1" ht="110.5">
      <c r="A16" s="126">
        <f t="shared" si="0"/>
        <v>1.03</v>
      </c>
      <c r="B16" s="127" t="s">
        <v>169</v>
      </c>
      <c r="C16" s="123" t="s">
        <v>30</v>
      </c>
      <c r="D16" s="124">
        <v>1</v>
      </c>
      <c r="E16" s="130">
        <v>12.9</v>
      </c>
      <c r="F16" s="130"/>
      <c r="G16" s="131">
        <v>3.7</v>
      </c>
      <c r="H16" s="172">
        <f t="shared" si="1"/>
        <v>47.730000000000004</v>
      </c>
      <c r="I16" s="98">
        <v>1</v>
      </c>
      <c r="J16" s="99">
        <f>H16*I16</f>
        <v>47.730000000000004</v>
      </c>
    </row>
    <row r="17" spans="1:10" s="122" customFormat="1" ht="110.5">
      <c r="A17" s="126">
        <f t="shared" si="0"/>
        <v>1.04</v>
      </c>
      <c r="B17" s="127" t="s">
        <v>170</v>
      </c>
      <c r="C17" s="123" t="s">
        <v>30</v>
      </c>
      <c r="D17" s="124">
        <v>1</v>
      </c>
      <c r="E17" s="130">
        <v>18.5</v>
      </c>
      <c r="F17" s="130"/>
      <c r="G17" s="131">
        <v>3.7</v>
      </c>
      <c r="H17" s="172">
        <f t="shared" si="1"/>
        <v>68.45</v>
      </c>
      <c r="I17" s="98">
        <v>1</v>
      </c>
      <c r="J17" s="99">
        <f>H17*I17</f>
        <v>68.45</v>
      </c>
    </row>
    <row r="18" spans="1:10" s="122" customFormat="1" ht="12.5">
      <c r="A18" s="121">
        <v>2</v>
      </c>
      <c r="B18" s="455" t="s">
        <v>172</v>
      </c>
      <c r="C18" s="455"/>
      <c r="D18" s="455"/>
      <c r="E18" s="455"/>
      <c r="F18" s="455"/>
      <c r="G18" s="455"/>
      <c r="H18" s="455"/>
      <c r="I18" s="455"/>
      <c r="J18" s="455"/>
    </row>
    <row r="19" spans="1:10" s="122" customFormat="1" ht="75">
      <c r="A19" s="126">
        <v>2.0099999999999998</v>
      </c>
      <c r="B19" s="136" t="s">
        <v>174</v>
      </c>
      <c r="C19" s="123" t="s">
        <v>30</v>
      </c>
      <c r="D19" s="124">
        <v>1</v>
      </c>
      <c r="E19" s="460">
        <v>32.4</v>
      </c>
      <c r="F19" s="461"/>
      <c r="G19" s="462"/>
      <c r="H19" s="172">
        <f>E19*D19</f>
        <v>32.4</v>
      </c>
      <c r="I19" s="98">
        <v>1</v>
      </c>
      <c r="J19" s="99">
        <f>H19*I19</f>
        <v>32.4</v>
      </c>
    </row>
    <row r="20" spans="1:10" s="122" customFormat="1" ht="60.5">
      <c r="A20" s="126">
        <f t="shared" ref="A20:A25" si="2">A19+0.01</f>
        <v>2.0199999999999996</v>
      </c>
      <c r="B20" s="137" t="s">
        <v>175</v>
      </c>
      <c r="C20" s="143"/>
      <c r="D20" s="124"/>
      <c r="E20" s="130"/>
      <c r="F20" s="130"/>
      <c r="G20" s="131"/>
      <c r="H20" s="129"/>
      <c r="I20" s="98"/>
      <c r="J20" s="98"/>
    </row>
    <row r="21" spans="1:10" s="122" customFormat="1" ht="50">
      <c r="A21" s="126" t="s">
        <v>173</v>
      </c>
      <c r="B21" s="138" t="s">
        <v>176</v>
      </c>
      <c r="C21" s="123" t="s">
        <v>30</v>
      </c>
      <c r="D21" s="124">
        <v>1</v>
      </c>
      <c r="E21" s="463">
        <v>44.14</v>
      </c>
      <c r="F21" s="464"/>
      <c r="G21" s="465"/>
      <c r="H21" s="172">
        <f>E21*D21</f>
        <v>44.14</v>
      </c>
      <c r="I21" s="98">
        <v>1</v>
      </c>
      <c r="J21" s="99">
        <f>H21*I21</f>
        <v>44.14</v>
      </c>
    </row>
    <row r="22" spans="1:10" s="122" customFormat="1" ht="25">
      <c r="A22" s="126">
        <v>2.0299999999999998</v>
      </c>
      <c r="B22" s="139" t="s">
        <v>177</v>
      </c>
      <c r="C22" s="123" t="s">
        <v>30</v>
      </c>
      <c r="D22" s="124">
        <v>1</v>
      </c>
      <c r="E22" s="457">
        <v>83.28</v>
      </c>
      <c r="F22" s="458"/>
      <c r="G22" s="459"/>
      <c r="H22" s="172">
        <f>E22*D22</f>
        <v>83.28</v>
      </c>
      <c r="I22" s="98">
        <v>1</v>
      </c>
      <c r="J22" s="99">
        <f>H22*I22</f>
        <v>83.28</v>
      </c>
    </row>
    <row r="23" spans="1:10" s="122" customFormat="1" ht="49">
      <c r="A23" s="126">
        <f t="shared" si="2"/>
        <v>2.0399999999999996</v>
      </c>
      <c r="B23" s="136" t="s">
        <v>178</v>
      </c>
      <c r="C23" s="123" t="s">
        <v>30</v>
      </c>
      <c r="D23" s="124">
        <v>1</v>
      </c>
      <c r="E23" s="130">
        <v>5.2</v>
      </c>
      <c r="F23" s="130">
        <v>2.7</v>
      </c>
      <c r="G23" s="131"/>
      <c r="H23" s="132">
        <f>F23*E23*D23</f>
        <v>14.040000000000001</v>
      </c>
      <c r="I23" s="98">
        <v>1</v>
      </c>
      <c r="J23" s="99">
        <f>H23*I23</f>
        <v>14.040000000000001</v>
      </c>
    </row>
    <row r="24" spans="1:10" s="122" customFormat="1" ht="50">
      <c r="A24" s="126">
        <f t="shared" si="2"/>
        <v>2.0499999999999994</v>
      </c>
      <c r="B24" s="140" t="s">
        <v>179</v>
      </c>
      <c r="C24" s="143" t="s">
        <v>30</v>
      </c>
      <c r="D24" s="124">
        <v>1</v>
      </c>
      <c r="E24" s="457">
        <v>47.25</v>
      </c>
      <c r="F24" s="458"/>
      <c r="G24" s="459"/>
      <c r="H24" s="172">
        <f>E24*D24</f>
        <v>47.25</v>
      </c>
      <c r="I24" s="98">
        <v>1</v>
      </c>
      <c r="J24" s="99">
        <f>H24*I24</f>
        <v>47.25</v>
      </c>
    </row>
    <row r="25" spans="1:10" s="122" customFormat="1" ht="50">
      <c r="A25" s="126">
        <f t="shared" si="2"/>
        <v>2.0599999999999992</v>
      </c>
      <c r="B25" s="140" t="s">
        <v>180</v>
      </c>
      <c r="C25" s="143" t="s">
        <v>30</v>
      </c>
      <c r="D25" s="124">
        <v>1</v>
      </c>
      <c r="E25" s="457">
        <v>23.63</v>
      </c>
      <c r="F25" s="458"/>
      <c r="G25" s="459"/>
      <c r="H25" s="172">
        <f>E25*D25</f>
        <v>23.63</v>
      </c>
      <c r="I25" s="98">
        <v>1</v>
      </c>
      <c r="J25" s="99">
        <f>H25*I25</f>
        <v>23.63</v>
      </c>
    </row>
    <row r="26" spans="1:10" s="122" customFormat="1" ht="12.5">
      <c r="A26" s="121">
        <v>3</v>
      </c>
      <c r="B26" s="193" t="s">
        <v>212</v>
      </c>
      <c r="C26" s="133"/>
      <c r="D26" s="133"/>
      <c r="E26" s="133"/>
      <c r="F26" s="133"/>
      <c r="G26" s="133"/>
      <c r="H26" s="133"/>
      <c r="I26" s="133"/>
      <c r="J26" s="144"/>
    </row>
    <row r="27" spans="1:10" s="122" customFormat="1" ht="36.5">
      <c r="A27" s="126">
        <f>A26+0.01</f>
        <v>3.01</v>
      </c>
      <c r="B27" s="198" t="s">
        <v>213</v>
      </c>
      <c r="C27" s="123" t="s">
        <v>214</v>
      </c>
      <c r="D27" s="124">
        <v>1</v>
      </c>
      <c r="E27" s="147">
        <v>21.67</v>
      </c>
      <c r="F27" s="130"/>
      <c r="G27" s="130"/>
      <c r="H27" s="172">
        <f>E27*D27</f>
        <v>21.67</v>
      </c>
      <c r="I27" s="98">
        <v>0.5</v>
      </c>
      <c r="J27" s="99">
        <f>H27*I27</f>
        <v>10.835000000000001</v>
      </c>
    </row>
    <row r="28" spans="1:10" s="122" customFormat="1" ht="12.5">
      <c r="A28" s="121">
        <v>4</v>
      </c>
      <c r="B28" s="193" t="s">
        <v>336</v>
      </c>
      <c r="C28" s="133"/>
      <c r="D28" s="133"/>
      <c r="E28" s="133"/>
      <c r="F28" s="133"/>
      <c r="G28" s="133"/>
      <c r="H28" s="133"/>
      <c r="I28" s="133"/>
      <c r="J28" s="133"/>
    </row>
    <row r="29" spans="1:10" s="122" customFormat="1">
      <c r="A29" s="291" t="s">
        <v>375</v>
      </c>
      <c r="B29" s="317" t="s">
        <v>376</v>
      </c>
      <c r="C29" s="143"/>
      <c r="D29" s="316"/>
      <c r="E29" s="316"/>
      <c r="F29" s="316"/>
      <c r="G29" s="316"/>
      <c r="H29" s="316"/>
      <c r="I29" s="98"/>
      <c r="J29" s="99"/>
    </row>
    <row r="30" spans="1:10" s="122" customFormat="1" ht="50">
      <c r="A30" s="293">
        <v>4.01</v>
      </c>
      <c r="B30" s="318" t="s">
        <v>377</v>
      </c>
      <c r="C30" s="143" t="s">
        <v>30</v>
      </c>
      <c r="D30" s="124">
        <v>0</v>
      </c>
      <c r="E30" s="316"/>
      <c r="F30" s="316"/>
      <c r="G30" s="316"/>
      <c r="H30" s="316"/>
      <c r="I30" s="98">
        <v>0</v>
      </c>
      <c r="J30" s="99">
        <f t="shared" ref="J30:J31" si="3">H30*I30</f>
        <v>0</v>
      </c>
    </row>
    <row r="31" spans="1:10" s="122" customFormat="1" ht="25">
      <c r="A31" s="293">
        <v>4.0199999999999996</v>
      </c>
      <c r="B31" s="319" t="s">
        <v>378</v>
      </c>
      <c r="C31" s="320" t="s">
        <v>214</v>
      </c>
      <c r="D31" s="124">
        <v>0</v>
      </c>
      <c r="E31" s="316"/>
      <c r="F31" s="316"/>
      <c r="G31" s="316"/>
      <c r="H31" s="316"/>
      <c r="I31" s="98">
        <v>0</v>
      </c>
      <c r="J31" s="99">
        <f t="shared" si="3"/>
        <v>0</v>
      </c>
    </row>
    <row r="32" spans="1:10" s="122" customFormat="1">
      <c r="A32" s="291" t="s">
        <v>181</v>
      </c>
      <c r="B32" s="292" t="s">
        <v>337</v>
      </c>
      <c r="C32" s="199"/>
      <c r="D32" s="124"/>
      <c r="E32" s="130"/>
      <c r="F32" s="130"/>
      <c r="G32" s="130"/>
      <c r="H32" s="172"/>
      <c r="I32" s="98"/>
      <c r="J32" s="99"/>
    </row>
    <row r="33" spans="1:10" s="122" customFormat="1" ht="50">
      <c r="A33" s="330">
        <v>4.03</v>
      </c>
      <c r="B33" s="318" t="s">
        <v>391</v>
      </c>
      <c r="C33" s="331" t="s">
        <v>30</v>
      </c>
      <c r="D33" s="124">
        <v>0</v>
      </c>
      <c r="E33" s="316"/>
      <c r="F33" s="316"/>
      <c r="G33" s="316"/>
      <c r="H33" s="316"/>
      <c r="I33" s="98">
        <v>0</v>
      </c>
      <c r="J33" s="99">
        <f t="shared" ref="J33" si="4">H33*I33</f>
        <v>0</v>
      </c>
    </row>
    <row r="34" spans="1:10" s="122" customFormat="1" ht="50">
      <c r="A34" s="293">
        <v>4.04</v>
      </c>
      <c r="B34" s="198" t="s">
        <v>338</v>
      </c>
      <c r="C34" s="143" t="s">
        <v>214</v>
      </c>
      <c r="D34" s="145">
        <v>1</v>
      </c>
      <c r="E34" s="145">
        <f>(9.32+7.73+4.88+7.66+6.06)+(7.3+6.01+4.9+5.4+6.06+7.8+6.52+8.47+7.19)+(9.4*3+8.12*3+8.61+7.33)+163.8*0.03</f>
        <v>168.71399999999997</v>
      </c>
      <c r="F34" s="130"/>
      <c r="G34" s="130"/>
      <c r="H34" s="172">
        <f>E34*D34</f>
        <v>168.71399999999997</v>
      </c>
      <c r="I34" s="98">
        <v>0.5</v>
      </c>
      <c r="J34" s="99">
        <f>H34*I34</f>
        <v>84.356999999999985</v>
      </c>
    </row>
    <row r="35" spans="1:10" s="122" customFormat="1" ht="12.5">
      <c r="A35" s="121">
        <v>5</v>
      </c>
      <c r="B35" s="193" t="s">
        <v>379</v>
      </c>
      <c r="C35" s="133"/>
      <c r="D35" s="133"/>
      <c r="E35" s="133"/>
      <c r="F35" s="133"/>
      <c r="G35" s="133"/>
      <c r="H35" s="133"/>
      <c r="I35" s="133"/>
      <c r="J35" s="144"/>
    </row>
    <row r="36" spans="1:10" s="122" customFormat="1" ht="50">
      <c r="A36" s="293">
        <f>A35+0.01</f>
        <v>5.01</v>
      </c>
      <c r="B36" s="318" t="s">
        <v>380</v>
      </c>
      <c r="C36" s="143"/>
      <c r="D36" s="145"/>
      <c r="E36" s="145"/>
      <c r="F36" s="130"/>
      <c r="G36" s="130"/>
      <c r="H36" s="172"/>
      <c r="I36" s="98"/>
      <c r="J36" s="99"/>
    </row>
    <row r="37" spans="1:10" s="122" customFormat="1">
      <c r="A37" s="293" t="s">
        <v>381</v>
      </c>
      <c r="B37" s="318" t="s">
        <v>382</v>
      </c>
      <c r="C37" s="143" t="s">
        <v>4</v>
      </c>
      <c r="D37" s="124">
        <v>0</v>
      </c>
      <c r="E37" s="316"/>
      <c r="F37" s="316"/>
      <c r="G37" s="316"/>
      <c r="H37" s="316"/>
      <c r="I37" s="98">
        <v>0</v>
      </c>
      <c r="J37" s="99">
        <f t="shared" ref="J37" si="5">H37*I37</f>
        <v>0</v>
      </c>
    </row>
    <row r="38" spans="1:10" s="122" customFormat="1" ht="12.5">
      <c r="A38" s="121">
        <v>6</v>
      </c>
      <c r="B38" s="193" t="s">
        <v>200</v>
      </c>
      <c r="C38" s="133"/>
      <c r="D38" s="133"/>
      <c r="E38" s="133"/>
      <c r="F38" s="133"/>
      <c r="G38" s="133"/>
      <c r="H38" s="133"/>
      <c r="I38" s="133"/>
      <c r="J38" s="144"/>
    </row>
    <row r="39" spans="1:10" s="122" customFormat="1" ht="50">
      <c r="A39" s="126">
        <f>A38+0.01</f>
        <v>6.01</v>
      </c>
      <c r="B39" s="171" t="s">
        <v>383</v>
      </c>
      <c r="C39" s="200" t="s">
        <v>30</v>
      </c>
      <c r="D39" s="124">
        <v>0</v>
      </c>
      <c r="E39" s="316"/>
      <c r="F39" s="316"/>
      <c r="G39" s="316"/>
      <c r="H39" s="316"/>
      <c r="I39" s="98">
        <v>0</v>
      </c>
      <c r="J39" s="99">
        <f t="shared" ref="J39:J40" si="6">H39*I39</f>
        <v>0</v>
      </c>
    </row>
    <row r="40" spans="1:10" s="122" customFormat="1" ht="73">
      <c r="A40" s="126">
        <f>A39+0.01</f>
        <v>6.02</v>
      </c>
      <c r="B40" s="171" t="s">
        <v>384</v>
      </c>
      <c r="C40" s="200" t="s">
        <v>30</v>
      </c>
      <c r="D40" s="124">
        <v>0</v>
      </c>
      <c r="E40" s="316"/>
      <c r="F40" s="316"/>
      <c r="G40" s="316"/>
      <c r="H40" s="316"/>
      <c r="I40" s="98">
        <v>0</v>
      </c>
      <c r="J40" s="99">
        <f t="shared" si="6"/>
        <v>0</v>
      </c>
    </row>
    <row r="41" spans="1:10" s="122" customFormat="1" ht="122">
      <c r="A41" s="126">
        <f>6.03</f>
        <v>6.03</v>
      </c>
      <c r="B41" s="171" t="s">
        <v>201</v>
      </c>
      <c r="C41" s="199" t="s">
        <v>30</v>
      </c>
      <c r="D41" s="124">
        <v>1</v>
      </c>
      <c r="E41" s="475">
        <v>65.86</v>
      </c>
      <c r="F41" s="475"/>
      <c r="G41" s="475"/>
      <c r="H41" s="172">
        <f>E41*D41</f>
        <v>65.86</v>
      </c>
      <c r="I41" s="323">
        <v>0.5</v>
      </c>
      <c r="J41" s="99">
        <f>H41*I41</f>
        <v>32.93</v>
      </c>
    </row>
    <row r="42" spans="1:10" s="122" customFormat="1" ht="107.5">
      <c r="A42" s="126">
        <f t="shared" ref="A42" si="7">A41+0.01</f>
        <v>6.04</v>
      </c>
      <c r="B42" s="171" t="s">
        <v>385</v>
      </c>
      <c r="C42" s="200" t="s">
        <v>30</v>
      </c>
      <c r="D42" s="124">
        <v>0</v>
      </c>
      <c r="E42" s="316"/>
      <c r="F42" s="316"/>
      <c r="G42" s="316"/>
      <c r="H42" s="316"/>
      <c r="I42" s="98">
        <v>0</v>
      </c>
      <c r="J42" s="99">
        <f t="shared" ref="J42" si="8">H42*I42</f>
        <v>0</v>
      </c>
    </row>
    <row r="43" spans="1:10" s="122" customFormat="1" ht="12.5">
      <c r="A43" s="324">
        <v>7</v>
      </c>
      <c r="B43" s="325" t="s">
        <v>386</v>
      </c>
      <c r="C43" s="133"/>
      <c r="D43" s="133"/>
      <c r="E43" s="133"/>
      <c r="F43" s="133"/>
      <c r="G43" s="133"/>
      <c r="H43" s="133"/>
      <c r="I43" s="133"/>
      <c r="J43" s="144"/>
    </row>
    <row r="44" spans="1:10" s="122" customFormat="1" ht="123">
      <c r="A44" s="126">
        <f>A43+0.01</f>
        <v>7.01</v>
      </c>
      <c r="B44" s="171" t="s">
        <v>387</v>
      </c>
      <c r="C44" s="200" t="s">
        <v>4</v>
      </c>
      <c r="D44" s="124">
        <v>0</v>
      </c>
      <c r="E44" s="316"/>
      <c r="F44" s="316"/>
      <c r="G44" s="316"/>
      <c r="H44" s="316"/>
      <c r="I44" s="98">
        <v>0</v>
      </c>
      <c r="J44" s="99">
        <f t="shared" ref="J44" si="9">H44*I44</f>
        <v>0</v>
      </c>
    </row>
    <row r="45" spans="1:10" s="122" customFormat="1">
      <c r="A45" s="326">
        <v>8</v>
      </c>
      <c r="B45" s="327" t="s">
        <v>388</v>
      </c>
      <c r="C45" s="133"/>
      <c r="D45" s="133"/>
      <c r="E45" s="133"/>
      <c r="F45" s="133"/>
      <c r="G45" s="133"/>
      <c r="H45" s="133"/>
      <c r="I45" s="133"/>
      <c r="J45" s="144"/>
    </row>
    <row r="46" spans="1:10" s="122" customFormat="1">
      <c r="A46" s="126">
        <f>A45+0.01</f>
        <v>8.01</v>
      </c>
      <c r="B46" s="319" t="s">
        <v>389</v>
      </c>
      <c r="C46" s="320" t="s">
        <v>294</v>
      </c>
      <c r="D46" s="124">
        <v>0</v>
      </c>
      <c r="E46" s="316"/>
      <c r="F46" s="316"/>
      <c r="G46" s="316"/>
      <c r="H46" s="316"/>
      <c r="I46" s="98">
        <v>0</v>
      </c>
      <c r="J46" s="99">
        <f t="shared" ref="J46:J47" si="10">H46*I46</f>
        <v>0</v>
      </c>
    </row>
    <row r="47" spans="1:10" s="122" customFormat="1" ht="25">
      <c r="A47" s="126">
        <v>8.02</v>
      </c>
      <c r="B47" s="328" t="s">
        <v>390</v>
      </c>
      <c r="C47" s="320" t="s">
        <v>294</v>
      </c>
      <c r="D47" s="124">
        <v>0</v>
      </c>
      <c r="E47" s="316"/>
      <c r="F47" s="316"/>
      <c r="G47" s="316"/>
      <c r="H47" s="316"/>
      <c r="I47" s="98">
        <v>0</v>
      </c>
      <c r="J47" s="99">
        <f t="shared" si="10"/>
        <v>0</v>
      </c>
    </row>
    <row r="48" spans="1:10" s="122" customFormat="1" ht="12.5">
      <c r="A48" s="466"/>
      <c r="B48" s="467"/>
      <c r="C48" s="467"/>
      <c r="D48" s="467"/>
      <c r="E48" s="467"/>
      <c r="F48" s="467"/>
      <c r="G48" s="467"/>
      <c r="H48" s="467"/>
      <c r="I48" s="467"/>
      <c r="J48" s="468"/>
    </row>
    <row r="49" spans="1:10" s="122" customFormat="1" ht="17.5">
      <c r="A49" s="148"/>
      <c r="B49" s="306" t="s">
        <v>361</v>
      </c>
      <c r="C49" s="178"/>
      <c r="D49" s="178"/>
      <c r="E49" s="179"/>
      <c r="F49" s="178"/>
      <c r="G49" s="180"/>
      <c r="H49" s="178"/>
      <c r="I49" s="178"/>
      <c r="J49" s="181"/>
    </row>
    <row r="50" spans="1:10" s="122" customFormat="1" ht="12.5">
      <c r="A50" s="176">
        <v>1</v>
      </c>
      <c r="B50" s="259" t="s">
        <v>203</v>
      </c>
      <c r="C50" s="133"/>
      <c r="D50" s="133"/>
      <c r="E50" s="133"/>
      <c r="F50" s="133"/>
      <c r="G50" s="133"/>
      <c r="H50" s="133"/>
      <c r="I50" s="133"/>
      <c r="J50" s="144"/>
    </row>
    <row r="51" spans="1:10" s="122" customFormat="1" ht="87.5">
      <c r="A51" s="174">
        <v>1.01</v>
      </c>
      <c r="B51" s="183" t="s">
        <v>204</v>
      </c>
      <c r="C51" s="200" t="s">
        <v>205</v>
      </c>
      <c r="D51" s="182">
        <v>24</v>
      </c>
      <c r="E51" s="182"/>
      <c r="F51" s="184"/>
      <c r="G51" s="182"/>
      <c r="H51" s="185">
        <f>D51</f>
        <v>24</v>
      </c>
      <c r="I51" s="186">
        <v>0.5</v>
      </c>
      <c r="J51" s="187">
        <f>H51*I51</f>
        <v>12</v>
      </c>
    </row>
    <row r="52" spans="1:10" s="122" customFormat="1" ht="112.5">
      <c r="A52" s="4">
        <v>1.02</v>
      </c>
      <c r="B52" s="175" t="s">
        <v>206</v>
      </c>
      <c r="C52" s="200" t="s">
        <v>205</v>
      </c>
      <c r="D52" s="4">
        <v>1</v>
      </c>
      <c r="E52" s="4"/>
      <c r="F52" s="5"/>
      <c r="G52" s="4"/>
      <c r="H52" s="8">
        <f>D52</f>
        <v>1</v>
      </c>
      <c r="I52" s="98">
        <v>0.5</v>
      </c>
      <c r="J52" s="99">
        <f>H52*I52</f>
        <v>0.5</v>
      </c>
    </row>
    <row r="53" spans="1:10" s="122" customFormat="1" ht="12.5">
      <c r="A53" s="121">
        <v>2</v>
      </c>
      <c r="B53" s="259" t="s">
        <v>207</v>
      </c>
      <c r="C53" s="133"/>
      <c r="D53" s="133"/>
      <c r="E53" s="133"/>
      <c r="F53" s="133"/>
      <c r="G53" s="133"/>
      <c r="H53" s="133"/>
      <c r="I53" s="133"/>
      <c r="J53" s="144"/>
    </row>
    <row r="54" spans="1:10" s="122" customFormat="1" ht="110.5">
      <c r="A54" s="174">
        <f t="shared" ref="A54" si="11">A53+0.01</f>
        <v>2.0099999999999998</v>
      </c>
      <c r="B54" s="171" t="s">
        <v>208</v>
      </c>
      <c r="C54" s="171"/>
      <c r="D54" s="124"/>
      <c r="E54" s="130"/>
      <c r="F54" s="130"/>
      <c r="G54" s="130"/>
      <c r="H54" s="132"/>
      <c r="I54" s="98"/>
      <c r="J54" s="99"/>
    </row>
    <row r="55" spans="1:10" s="122" customFormat="1">
      <c r="A55" s="174"/>
      <c r="B55" s="171" t="s">
        <v>209</v>
      </c>
      <c r="C55" s="200" t="s">
        <v>205</v>
      </c>
      <c r="D55" s="124">
        <v>18</v>
      </c>
      <c r="E55" s="130"/>
      <c r="F55" s="130"/>
      <c r="G55" s="131"/>
      <c r="H55" s="191">
        <f>D55</f>
        <v>18</v>
      </c>
      <c r="I55" s="98">
        <v>0.5</v>
      </c>
      <c r="J55" s="99">
        <f>H55*I55</f>
        <v>9</v>
      </c>
    </row>
    <row r="56" spans="1:10" s="122" customFormat="1" ht="12.5">
      <c r="A56" s="121">
        <v>3</v>
      </c>
      <c r="B56" s="193" t="s">
        <v>202</v>
      </c>
      <c r="C56" s="133"/>
      <c r="D56" s="133"/>
      <c r="E56" s="133"/>
      <c r="F56" s="133"/>
      <c r="G56" s="133"/>
      <c r="H56" s="133"/>
      <c r="I56" s="133"/>
      <c r="J56" s="144"/>
    </row>
    <row r="57" spans="1:10" s="122" customFormat="1" ht="400">
      <c r="A57" s="174">
        <f t="shared" ref="A57" si="12">A56+0.01</f>
        <v>3.01</v>
      </c>
      <c r="B57" s="192" t="s">
        <v>210</v>
      </c>
      <c r="C57" s="200" t="s">
        <v>4</v>
      </c>
      <c r="D57" s="124">
        <v>1</v>
      </c>
      <c r="E57" s="130"/>
      <c r="F57" s="130"/>
      <c r="G57" s="131"/>
      <c r="H57" s="191">
        <f>D57</f>
        <v>1</v>
      </c>
      <c r="I57" s="98">
        <v>0.5</v>
      </c>
      <c r="J57" s="99">
        <f>H57*I57</f>
        <v>0.5</v>
      </c>
    </row>
    <row r="58" spans="1:10" s="122" customFormat="1" ht="97">
      <c r="A58" s="174">
        <f>A57+0.01</f>
        <v>3.0199999999999996</v>
      </c>
      <c r="B58" s="332" t="s">
        <v>392</v>
      </c>
      <c r="C58" s="200" t="s">
        <v>4</v>
      </c>
      <c r="D58" s="124">
        <v>0</v>
      </c>
      <c r="E58" s="316"/>
      <c r="F58" s="316"/>
      <c r="G58" s="316"/>
      <c r="H58" s="316"/>
      <c r="I58" s="98">
        <v>0</v>
      </c>
      <c r="J58" s="99">
        <f t="shared" ref="J58" si="13">H58*I58</f>
        <v>0</v>
      </c>
    </row>
    <row r="59" spans="1:10" s="122" customFormat="1" ht="98">
      <c r="A59" s="174">
        <f>A58+0.01</f>
        <v>3.0299999999999994</v>
      </c>
      <c r="B59" s="332" t="s">
        <v>393</v>
      </c>
      <c r="C59" s="200" t="s">
        <v>4</v>
      </c>
      <c r="D59" s="124">
        <v>0</v>
      </c>
      <c r="E59" s="316"/>
      <c r="F59" s="316"/>
      <c r="G59" s="316"/>
      <c r="H59" s="316"/>
      <c r="I59" s="98">
        <v>0</v>
      </c>
      <c r="J59" s="99">
        <f t="shared" ref="J59:J61" si="14">H59*I59</f>
        <v>0</v>
      </c>
    </row>
    <row r="60" spans="1:10" s="122" customFormat="1" ht="98">
      <c r="A60" s="174">
        <f>A59+0.01</f>
        <v>3.0399999999999991</v>
      </c>
      <c r="B60" s="332" t="s">
        <v>394</v>
      </c>
      <c r="C60" s="200" t="s">
        <v>4</v>
      </c>
      <c r="D60" s="124">
        <v>0</v>
      </c>
      <c r="E60" s="316"/>
      <c r="F60" s="316"/>
      <c r="G60" s="316"/>
      <c r="H60" s="316"/>
      <c r="I60" s="98">
        <v>0</v>
      </c>
      <c r="J60" s="99">
        <f t="shared" si="14"/>
        <v>0</v>
      </c>
    </row>
    <row r="61" spans="1:10" s="122" customFormat="1" ht="73">
      <c r="A61" s="174">
        <f>A60+0.01</f>
        <v>3.0499999999999989</v>
      </c>
      <c r="B61" s="332" t="s">
        <v>395</v>
      </c>
      <c r="C61" s="200" t="s">
        <v>4</v>
      </c>
      <c r="D61" s="124">
        <v>0</v>
      </c>
      <c r="E61" s="316"/>
      <c r="F61" s="316"/>
      <c r="G61" s="316"/>
      <c r="H61" s="316"/>
      <c r="I61" s="98">
        <v>0</v>
      </c>
      <c r="J61" s="99">
        <f t="shared" si="14"/>
        <v>0</v>
      </c>
    </row>
    <row r="62" spans="1:10" s="122" customFormat="1" ht="12.5">
      <c r="A62" s="121">
        <v>4</v>
      </c>
      <c r="B62" s="193" t="s">
        <v>296</v>
      </c>
      <c r="C62" s="133"/>
      <c r="D62" s="133"/>
      <c r="E62" s="133"/>
      <c r="F62" s="133"/>
      <c r="G62" s="133"/>
      <c r="H62" s="133"/>
      <c r="I62" s="133"/>
      <c r="J62" s="144"/>
    </row>
    <row r="63" spans="1:10" s="122" customFormat="1" ht="111.5">
      <c r="A63" s="174">
        <f>A62+0.01</f>
        <v>4.01</v>
      </c>
      <c r="B63" s="171" t="s">
        <v>211</v>
      </c>
      <c r="C63" s="171"/>
      <c r="D63" s="124">
        <v>2</v>
      </c>
      <c r="E63" s="130"/>
      <c r="F63" s="130"/>
      <c r="G63" s="131"/>
      <c r="H63" s="191">
        <f>D63</f>
        <v>2</v>
      </c>
      <c r="I63" s="98">
        <v>1</v>
      </c>
      <c r="J63" s="99">
        <f>H63*I63</f>
        <v>2</v>
      </c>
    </row>
    <row r="64" spans="1:10" s="122" customFormat="1" ht="61.5">
      <c r="A64" s="174">
        <f t="shared" ref="A64:A65" si="15">A63+0.01</f>
        <v>4.0199999999999996</v>
      </c>
      <c r="B64" s="171" t="s">
        <v>396</v>
      </c>
      <c r="C64" s="200" t="s">
        <v>4</v>
      </c>
      <c r="D64" s="124">
        <v>0</v>
      </c>
      <c r="E64" s="316"/>
      <c r="F64" s="316"/>
      <c r="G64" s="316"/>
      <c r="H64" s="316"/>
      <c r="I64" s="98">
        <v>0</v>
      </c>
      <c r="J64" s="99">
        <f t="shared" ref="J64" si="16">H64*I64</f>
        <v>0</v>
      </c>
    </row>
    <row r="65" spans="1:10" s="122" customFormat="1" ht="85.5">
      <c r="A65" s="174">
        <f t="shared" si="15"/>
        <v>4.0299999999999994</v>
      </c>
      <c r="B65" s="333" t="s">
        <v>397</v>
      </c>
      <c r="C65" s="334" t="s">
        <v>4</v>
      </c>
      <c r="D65" s="124">
        <v>0</v>
      </c>
      <c r="E65" s="316"/>
      <c r="F65" s="316"/>
      <c r="G65" s="316"/>
      <c r="H65" s="316"/>
      <c r="I65" s="98">
        <v>0</v>
      </c>
      <c r="J65" s="99">
        <f t="shared" ref="J65" si="17">H65*I65</f>
        <v>0</v>
      </c>
    </row>
    <row r="66" spans="1:10" s="122" customFormat="1" ht="20" customHeight="1">
      <c r="A66" s="466"/>
      <c r="B66" s="467"/>
      <c r="C66" s="467"/>
      <c r="D66" s="467"/>
      <c r="E66" s="467"/>
      <c r="F66" s="467"/>
      <c r="G66" s="467"/>
      <c r="H66" s="467"/>
      <c r="I66" s="467"/>
      <c r="J66" s="468"/>
    </row>
    <row r="67" spans="1:10" s="122" customFormat="1" ht="20" customHeight="1">
      <c r="A67" s="148"/>
      <c r="B67" s="298" t="s">
        <v>398</v>
      </c>
      <c r="C67" s="149"/>
      <c r="D67" s="150"/>
      <c r="E67" s="150"/>
      <c r="F67" s="151"/>
      <c r="G67" s="150"/>
      <c r="H67" s="150"/>
      <c r="I67" s="152"/>
      <c r="J67" s="153"/>
    </row>
    <row r="68" spans="1:10" s="122" customFormat="1" ht="112.5">
      <c r="A68" s="126">
        <f>A66+0.01</f>
        <v>0.01</v>
      </c>
      <c r="B68" s="335" t="s">
        <v>399</v>
      </c>
      <c r="C68" s="123" t="s">
        <v>4</v>
      </c>
      <c r="D68" s="124">
        <v>0</v>
      </c>
      <c r="E68" s="174"/>
      <c r="F68" s="174"/>
      <c r="G68" s="174"/>
      <c r="H68" s="174"/>
      <c r="I68" s="98">
        <v>0</v>
      </c>
      <c r="J68" s="99">
        <f t="shared" ref="J68:J73" si="18">H68*I68</f>
        <v>0</v>
      </c>
    </row>
    <row r="69" spans="1:10" s="122" customFormat="1" ht="25">
      <c r="A69" s="126"/>
      <c r="B69" s="335" t="s">
        <v>400</v>
      </c>
      <c r="C69" s="123" t="s">
        <v>4</v>
      </c>
      <c r="D69" s="124">
        <v>0</v>
      </c>
      <c r="E69" s="174"/>
      <c r="F69" s="174"/>
      <c r="G69" s="174"/>
      <c r="H69" s="174"/>
      <c r="I69" s="98">
        <v>0</v>
      </c>
      <c r="J69" s="99">
        <f t="shared" si="18"/>
        <v>0</v>
      </c>
    </row>
    <row r="70" spans="1:10" s="122" customFormat="1" ht="100">
      <c r="A70" s="126">
        <f>A68+0.01</f>
        <v>0.02</v>
      </c>
      <c r="B70" s="335" t="s">
        <v>401</v>
      </c>
      <c r="C70" s="123" t="s">
        <v>4</v>
      </c>
      <c r="D70" s="124">
        <v>0</v>
      </c>
      <c r="E70" s="174"/>
      <c r="F70" s="174"/>
      <c r="G70" s="174"/>
      <c r="H70" s="174"/>
      <c r="I70" s="98">
        <v>0</v>
      </c>
      <c r="J70" s="99">
        <f t="shared" si="18"/>
        <v>0</v>
      </c>
    </row>
    <row r="71" spans="1:10" s="122" customFormat="1" ht="100">
      <c r="A71" s="126">
        <f t="shared" ref="A71" si="19">A70+0.01</f>
        <v>0.03</v>
      </c>
      <c r="B71" s="336" t="s">
        <v>402</v>
      </c>
      <c r="C71" s="123" t="s">
        <v>4</v>
      </c>
      <c r="D71" s="124">
        <v>0</v>
      </c>
      <c r="E71" s="174"/>
      <c r="F71" s="174"/>
      <c r="G71" s="174"/>
      <c r="H71" s="174"/>
      <c r="I71" s="98">
        <v>0</v>
      </c>
      <c r="J71" s="99">
        <f t="shared" si="18"/>
        <v>0</v>
      </c>
    </row>
    <row r="72" spans="1:10" s="122" customFormat="1" ht="40.75" customHeight="1">
      <c r="A72" s="126">
        <v>1.04</v>
      </c>
      <c r="B72" s="336" t="s">
        <v>403</v>
      </c>
      <c r="C72" s="123" t="s">
        <v>4</v>
      </c>
      <c r="D72" s="124">
        <v>0</v>
      </c>
      <c r="E72" s="174"/>
      <c r="F72" s="174"/>
      <c r="G72" s="174"/>
      <c r="H72" s="174"/>
      <c r="I72" s="98">
        <v>0</v>
      </c>
      <c r="J72" s="99">
        <f t="shared" si="18"/>
        <v>0</v>
      </c>
    </row>
    <row r="73" spans="1:10" s="122" customFormat="1" ht="20" customHeight="1">
      <c r="A73" s="174"/>
      <c r="B73" s="174"/>
      <c r="C73" s="174"/>
      <c r="D73" s="174"/>
      <c r="E73" s="174"/>
      <c r="F73" s="174"/>
      <c r="G73" s="174"/>
      <c r="H73" s="174"/>
      <c r="I73" s="98">
        <v>0</v>
      </c>
      <c r="J73" s="99">
        <f t="shared" si="18"/>
        <v>0</v>
      </c>
    </row>
    <row r="74" spans="1:10" s="122" customFormat="1" ht="20" customHeight="1">
      <c r="A74" s="148"/>
      <c r="B74" s="298" t="s">
        <v>190</v>
      </c>
      <c r="C74" s="149"/>
      <c r="D74" s="150"/>
      <c r="E74" s="150"/>
      <c r="F74" s="151"/>
      <c r="G74" s="150"/>
      <c r="H74" s="150"/>
      <c r="I74" s="152"/>
      <c r="J74" s="153"/>
    </row>
    <row r="75" spans="1:10" s="122" customFormat="1" ht="20" customHeight="1">
      <c r="A75" s="121" t="s">
        <v>375</v>
      </c>
      <c r="B75" s="496" t="s">
        <v>405</v>
      </c>
      <c r="C75" s="496"/>
      <c r="D75" s="496"/>
      <c r="E75" s="496"/>
      <c r="F75" s="496"/>
      <c r="G75" s="496"/>
      <c r="H75" s="496"/>
      <c r="I75" s="496"/>
      <c r="J75" s="496"/>
    </row>
    <row r="76" spans="1:10" s="122" customFormat="1" ht="87.5">
      <c r="A76" s="156">
        <v>5</v>
      </c>
      <c r="B76" s="157" t="s">
        <v>406</v>
      </c>
      <c r="C76" s="161" t="s">
        <v>4</v>
      </c>
      <c r="D76" s="124">
        <v>0</v>
      </c>
      <c r="E76" s="174"/>
      <c r="F76" s="174"/>
      <c r="G76" s="174"/>
      <c r="H76" s="174"/>
      <c r="I76" s="98">
        <v>0</v>
      </c>
      <c r="J76" s="99">
        <f t="shared" ref="J76" si="20">H76*I76</f>
        <v>0</v>
      </c>
    </row>
    <row r="77" spans="1:10" s="122" customFormat="1">
      <c r="A77" s="156"/>
      <c r="B77" s="157"/>
      <c r="C77" s="161"/>
      <c r="D77" s="124">
        <v>1</v>
      </c>
      <c r="E77" s="174"/>
      <c r="F77" s="174"/>
      <c r="G77" s="174"/>
      <c r="H77" s="174"/>
      <c r="I77" s="98">
        <v>0</v>
      </c>
      <c r="J77" s="99">
        <f t="shared" ref="J77:J84" si="21">H77*I77</f>
        <v>0</v>
      </c>
    </row>
    <row r="78" spans="1:10" s="122" customFormat="1" ht="37.5">
      <c r="A78" s="156">
        <v>6</v>
      </c>
      <c r="B78" s="157" t="s">
        <v>407</v>
      </c>
      <c r="C78" s="161" t="s">
        <v>4</v>
      </c>
      <c r="D78" s="124">
        <v>2</v>
      </c>
      <c r="E78" s="174"/>
      <c r="F78" s="174"/>
      <c r="G78" s="174"/>
      <c r="H78" s="174"/>
      <c r="I78" s="98">
        <v>0</v>
      </c>
      <c r="J78" s="99">
        <f t="shared" si="21"/>
        <v>0</v>
      </c>
    </row>
    <row r="79" spans="1:10" s="122" customFormat="1">
      <c r="A79" s="156"/>
      <c r="B79" s="157"/>
      <c r="C79" s="161"/>
      <c r="D79" s="124">
        <v>3</v>
      </c>
      <c r="E79" s="174"/>
      <c r="F79" s="174"/>
      <c r="G79" s="174"/>
      <c r="H79" s="174"/>
      <c r="I79" s="98">
        <v>0</v>
      </c>
      <c r="J79" s="99">
        <f t="shared" si="21"/>
        <v>0</v>
      </c>
    </row>
    <row r="80" spans="1:10" s="122" customFormat="1" ht="37.5">
      <c r="A80" s="156">
        <v>7</v>
      </c>
      <c r="B80" s="157" t="s">
        <v>408</v>
      </c>
      <c r="C80" s="161" t="s">
        <v>4</v>
      </c>
      <c r="D80" s="124">
        <v>4</v>
      </c>
      <c r="E80" s="174"/>
      <c r="F80" s="174"/>
      <c r="G80" s="174"/>
      <c r="H80" s="174"/>
      <c r="I80" s="98">
        <v>0</v>
      </c>
      <c r="J80" s="99">
        <f t="shared" si="21"/>
        <v>0</v>
      </c>
    </row>
    <row r="81" spans="1:10" s="122" customFormat="1">
      <c r="A81" s="156"/>
      <c r="B81" s="157"/>
      <c r="C81" s="161"/>
      <c r="D81" s="124">
        <v>5</v>
      </c>
      <c r="E81" s="174"/>
      <c r="F81" s="174"/>
      <c r="G81" s="174"/>
      <c r="H81" s="174"/>
      <c r="I81" s="98">
        <v>0</v>
      </c>
      <c r="J81" s="99">
        <f t="shared" si="21"/>
        <v>0</v>
      </c>
    </row>
    <row r="82" spans="1:10" s="122" customFormat="1" ht="87.5">
      <c r="A82" s="156">
        <v>14</v>
      </c>
      <c r="B82" s="157" t="s">
        <v>409</v>
      </c>
      <c r="C82" s="161"/>
      <c r="D82" s="124">
        <v>6</v>
      </c>
      <c r="E82" s="174"/>
      <c r="F82" s="174"/>
      <c r="G82" s="174"/>
      <c r="H82" s="174"/>
      <c r="I82" s="98">
        <v>0</v>
      </c>
      <c r="J82" s="99">
        <f t="shared" si="21"/>
        <v>0</v>
      </c>
    </row>
    <row r="83" spans="1:10" s="122" customFormat="1">
      <c r="A83" s="156">
        <v>14.1</v>
      </c>
      <c r="B83" s="157" t="s">
        <v>410</v>
      </c>
      <c r="C83" s="161" t="s">
        <v>4</v>
      </c>
      <c r="D83" s="124">
        <v>7</v>
      </c>
      <c r="E83" s="174"/>
      <c r="F83" s="174"/>
      <c r="G83" s="174"/>
      <c r="H83" s="174"/>
      <c r="I83" s="98">
        <v>0</v>
      </c>
      <c r="J83" s="99">
        <f t="shared" si="21"/>
        <v>0</v>
      </c>
    </row>
    <row r="84" spans="1:10" s="122" customFormat="1">
      <c r="A84" s="156">
        <v>14.2</v>
      </c>
      <c r="B84" s="157" t="s">
        <v>411</v>
      </c>
      <c r="C84" s="161" t="s">
        <v>4</v>
      </c>
      <c r="D84" s="124">
        <v>8</v>
      </c>
      <c r="E84" s="174"/>
      <c r="F84" s="174"/>
      <c r="G84" s="174"/>
      <c r="H84" s="174"/>
      <c r="I84" s="98">
        <v>0</v>
      </c>
      <c r="J84" s="99">
        <f t="shared" si="21"/>
        <v>0</v>
      </c>
    </row>
    <row r="85" spans="1:10" s="122" customFormat="1" ht="12.5">
      <c r="A85" s="121" t="s">
        <v>181</v>
      </c>
      <c r="B85" s="454" t="s">
        <v>182</v>
      </c>
      <c r="C85" s="455"/>
      <c r="D85" s="455"/>
      <c r="E85" s="455"/>
      <c r="F85" s="455"/>
      <c r="G85" s="455"/>
      <c r="H85" s="455"/>
      <c r="I85" s="455"/>
      <c r="J85" s="456"/>
    </row>
    <row r="86" spans="1:10" s="122" customFormat="1" ht="162.5">
      <c r="A86" s="156">
        <v>1</v>
      </c>
      <c r="B86" s="157" t="s">
        <v>183</v>
      </c>
      <c r="C86" s="157"/>
      <c r="D86" s="124"/>
      <c r="E86" s="130"/>
      <c r="F86" s="130"/>
      <c r="G86" s="131"/>
      <c r="H86" s="129"/>
      <c r="I86" s="162"/>
      <c r="J86" s="162"/>
    </row>
    <row r="87" spans="1:10" s="122" customFormat="1">
      <c r="A87" s="156">
        <v>1.1000000000000001</v>
      </c>
      <c r="B87" s="158" t="s">
        <v>184</v>
      </c>
      <c r="C87" s="158"/>
      <c r="D87" s="161">
        <v>30</v>
      </c>
      <c r="E87" s="130"/>
      <c r="F87" s="130"/>
      <c r="G87" s="131"/>
      <c r="H87" s="160">
        <f>D87</f>
        <v>30</v>
      </c>
      <c r="I87" s="98">
        <v>1</v>
      </c>
      <c r="J87" s="99">
        <f>H87*I87</f>
        <v>30</v>
      </c>
    </row>
    <row r="88" spans="1:10" s="122" customFormat="1" ht="12.5">
      <c r="A88" s="156"/>
      <c r="B88" s="157"/>
      <c r="C88" s="157"/>
      <c r="D88" s="161"/>
      <c r="E88" s="130"/>
      <c r="F88" s="130"/>
      <c r="G88" s="131"/>
      <c r="H88" s="160"/>
      <c r="I88" s="162"/>
      <c r="J88" s="162"/>
    </row>
    <row r="89" spans="1:10" s="122" customFormat="1" ht="112.5">
      <c r="A89" s="156">
        <v>2</v>
      </c>
      <c r="B89" s="157" t="s">
        <v>185</v>
      </c>
      <c r="C89" s="157"/>
      <c r="D89" s="161"/>
      <c r="E89" s="130"/>
      <c r="F89" s="130"/>
      <c r="G89" s="131"/>
      <c r="H89" s="160"/>
      <c r="I89" s="162"/>
      <c r="J89" s="162"/>
    </row>
    <row r="90" spans="1:10" s="122" customFormat="1">
      <c r="A90" s="156">
        <v>2.1</v>
      </c>
      <c r="B90" s="158" t="s">
        <v>186</v>
      </c>
      <c r="C90" s="159" t="s">
        <v>189</v>
      </c>
      <c r="D90" s="161">
        <v>10</v>
      </c>
      <c r="E90" s="130"/>
      <c r="F90" s="130"/>
      <c r="G90" s="131"/>
      <c r="H90" s="160">
        <f>D90</f>
        <v>10</v>
      </c>
      <c r="I90" s="98">
        <v>1</v>
      </c>
      <c r="J90" s="99">
        <f>H90*I90</f>
        <v>10</v>
      </c>
    </row>
    <row r="91" spans="1:10" s="122" customFormat="1">
      <c r="A91" s="156">
        <v>2.2000000000000002</v>
      </c>
      <c r="B91" s="158" t="s">
        <v>412</v>
      </c>
      <c r="C91" s="159" t="s">
        <v>189</v>
      </c>
      <c r="D91" s="161">
        <v>0</v>
      </c>
      <c r="E91" s="130"/>
      <c r="F91" s="130"/>
      <c r="G91" s="131"/>
      <c r="H91" s="160"/>
      <c r="I91" s="98">
        <v>0</v>
      </c>
      <c r="J91" s="99">
        <f t="shared" ref="J91" si="22">H91*I91</f>
        <v>0</v>
      </c>
    </row>
    <row r="92" spans="1:10" s="122" customFormat="1">
      <c r="A92" s="156"/>
      <c r="B92" s="158"/>
      <c r="C92" s="159"/>
      <c r="D92" s="161"/>
      <c r="E92" s="130"/>
      <c r="F92" s="130"/>
      <c r="G92" s="131"/>
      <c r="H92" s="160"/>
      <c r="I92" s="98"/>
      <c r="J92" s="99"/>
    </row>
    <row r="93" spans="1:10" s="122" customFormat="1" ht="62.5">
      <c r="A93" s="156">
        <v>3</v>
      </c>
      <c r="B93" s="157" t="s">
        <v>413</v>
      </c>
      <c r="C93" s="159" t="s">
        <v>4</v>
      </c>
      <c r="D93" s="161">
        <v>0</v>
      </c>
      <c r="E93" s="130"/>
      <c r="F93" s="130"/>
      <c r="G93" s="131"/>
      <c r="H93" s="160"/>
      <c r="I93" s="98">
        <v>0</v>
      </c>
      <c r="J93" s="99">
        <f t="shared" ref="J93" si="23">H93*I93</f>
        <v>0</v>
      </c>
    </row>
    <row r="94" spans="1:10" s="122" customFormat="1">
      <c r="A94" s="156"/>
      <c r="B94" s="157"/>
      <c r="C94" s="159"/>
      <c r="D94" s="161"/>
      <c r="E94" s="130"/>
      <c r="F94" s="130"/>
      <c r="G94" s="131"/>
      <c r="H94" s="160"/>
      <c r="I94" s="98"/>
      <c r="J94" s="99"/>
    </row>
    <row r="95" spans="1:10" s="122" customFormat="1" ht="100">
      <c r="A95" s="156">
        <v>4</v>
      </c>
      <c r="B95" s="157" t="s">
        <v>414</v>
      </c>
      <c r="C95" s="157"/>
      <c r="D95" s="157"/>
      <c r="E95" s="130"/>
      <c r="F95" s="130"/>
      <c r="G95" s="131"/>
      <c r="H95" s="160"/>
      <c r="I95" s="98"/>
      <c r="J95" s="99"/>
    </row>
    <row r="96" spans="1:10" s="122" customFormat="1">
      <c r="A96" s="156">
        <v>4.0999999999999996</v>
      </c>
      <c r="B96" s="157" t="s">
        <v>415</v>
      </c>
      <c r="C96" s="157"/>
      <c r="D96" s="157"/>
      <c r="E96" s="130"/>
      <c r="F96" s="130"/>
      <c r="G96" s="131"/>
      <c r="H96" s="160"/>
      <c r="I96" s="98"/>
      <c r="J96" s="99"/>
    </row>
    <row r="97" spans="1:10" s="122" customFormat="1">
      <c r="A97" s="157"/>
      <c r="B97" s="157" t="s">
        <v>416</v>
      </c>
      <c r="C97" s="157" t="s">
        <v>4</v>
      </c>
      <c r="D97" s="161">
        <v>0</v>
      </c>
      <c r="E97" s="130"/>
      <c r="F97" s="130"/>
      <c r="G97" s="131"/>
      <c r="H97" s="160"/>
      <c r="I97" s="98">
        <v>0</v>
      </c>
      <c r="J97" s="99">
        <f t="shared" ref="J97" si="24">H97*I97</f>
        <v>0</v>
      </c>
    </row>
    <row r="98" spans="1:10" s="122" customFormat="1">
      <c r="A98" s="157"/>
      <c r="B98" s="157" t="s">
        <v>417</v>
      </c>
      <c r="C98" s="157" t="s">
        <v>4</v>
      </c>
      <c r="D98" s="161">
        <v>0</v>
      </c>
      <c r="E98" s="130"/>
      <c r="F98" s="130"/>
      <c r="G98" s="131"/>
      <c r="H98" s="160"/>
      <c r="I98" s="98">
        <v>0</v>
      </c>
      <c r="J98" s="99">
        <f t="shared" ref="J98:J100" si="25">H98*I98</f>
        <v>0</v>
      </c>
    </row>
    <row r="99" spans="1:10" s="122" customFormat="1">
      <c r="A99" s="157"/>
      <c r="B99" s="157" t="s">
        <v>418</v>
      </c>
      <c r="C99" s="157" t="s">
        <v>4</v>
      </c>
      <c r="D99" s="161">
        <v>0</v>
      </c>
      <c r="E99" s="130"/>
      <c r="F99" s="130"/>
      <c r="G99" s="131"/>
      <c r="H99" s="160"/>
      <c r="I99" s="98">
        <v>0</v>
      </c>
      <c r="J99" s="99">
        <f t="shared" si="25"/>
        <v>0</v>
      </c>
    </row>
    <row r="100" spans="1:10" s="122" customFormat="1">
      <c r="A100" s="157"/>
      <c r="B100" s="157" t="s">
        <v>419</v>
      </c>
      <c r="C100" s="157" t="s">
        <v>4</v>
      </c>
      <c r="D100" s="161">
        <v>0</v>
      </c>
      <c r="E100" s="130"/>
      <c r="F100" s="130"/>
      <c r="G100" s="131"/>
      <c r="H100" s="160"/>
      <c r="I100" s="98">
        <v>0</v>
      </c>
      <c r="J100" s="99">
        <f t="shared" si="25"/>
        <v>0</v>
      </c>
    </row>
    <row r="101" spans="1:10" s="122" customFormat="1">
      <c r="A101" s="156"/>
      <c r="B101" s="158"/>
      <c r="C101" s="158"/>
      <c r="D101" s="161"/>
      <c r="E101" s="130"/>
      <c r="F101" s="130"/>
      <c r="G101" s="131"/>
      <c r="H101" s="160"/>
      <c r="I101" s="98"/>
      <c r="J101" s="99"/>
    </row>
    <row r="102" spans="1:10" s="122" customFormat="1">
      <c r="A102" s="156"/>
      <c r="B102" s="158"/>
      <c r="C102" s="158"/>
      <c r="D102" s="161"/>
      <c r="E102" s="130"/>
      <c r="F102" s="130"/>
      <c r="G102" s="131"/>
      <c r="H102" s="160"/>
      <c r="I102" s="98"/>
      <c r="J102" s="99"/>
    </row>
    <row r="103" spans="1:10" s="122" customFormat="1" ht="12.5">
      <c r="A103" s="156"/>
      <c r="B103" s="158"/>
      <c r="C103" s="158"/>
      <c r="D103" s="161"/>
      <c r="E103" s="130"/>
      <c r="F103" s="130"/>
      <c r="G103" s="131"/>
      <c r="H103" s="160"/>
      <c r="I103" s="162"/>
      <c r="J103" s="162"/>
    </row>
    <row r="104" spans="1:10" s="122" customFormat="1" ht="75">
      <c r="A104" s="156">
        <v>5</v>
      </c>
      <c r="B104" s="157" t="s">
        <v>187</v>
      </c>
      <c r="C104" s="157"/>
      <c r="D104" s="157"/>
      <c r="E104" s="130"/>
      <c r="F104" s="130"/>
      <c r="G104" s="131"/>
      <c r="H104" s="160"/>
      <c r="I104" s="162"/>
      <c r="J104" s="162"/>
    </row>
    <row r="105" spans="1:10" s="122" customFormat="1">
      <c r="A105" s="156">
        <v>5.0999999999999996</v>
      </c>
      <c r="B105" s="157" t="s">
        <v>420</v>
      </c>
      <c r="C105" s="157" t="s">
        <v>4</v>
      </c>
      <c r="D105" s="161">
        <v>0</v>
      </c>
      <c r="E105" s="130"/>
      <c r="F105" s="130"/>
      <c r="G105" s="131"/>
      <c r="H105" s="160"/>
      <c r="I105" s="98">
        <v>0</v>
      </c>
      <c r="J105" s="99">
        <f t="shared" ref="J105" si="26">H105*I105</f>
        <v>0</v>
      </c>
    </row>
    <row r="106" spans="1:10" s="122" customFormat="1">
      <c r="A106" s="156">
        <v>5.2</v>
      </c>
      <c r="B106" s="157" t="s">
        <v>188</v>
      </c>
      <c r="C106" s="157" t="s">
        <v>4</v>
      </c>
      <c r="D106" s="161">
        <v>3</v>
      </c>
      <c r="E106" s="130"/>
      <c r="F106" s="130"/>
      <c r="G106" s="131"/>
      <c r="H106" s="160">
        <f>D106</f>
        <v>3</v>
      </c>
      <c r="I106" s="98">
        <v>1</v>
      </c>
      <c r="J106" s="99">
        <f>H106*I106</f>
        <v>3</v>
      </c>
    </row>
    <row r="107" spans="1:10" s="122" customFormat="1">
      <c r="A107" s="156">
        <v>5.3</v>
      </c>
      <c r="B107" s="157" t="s">
        <v>421</v>
      </c>
      <c r="C107" s="157" t="s">
        <v>4</v>
      </c>
      <c r="D107" s="161">
        <v>0</v>
      </c>
      <c r="E107" s="154"/>
      <c r="F107" s="154"/>
      <c r="G107" s="155"/>
      <c r="H107" s="344"/>
      <c r="I107" s="98">
        <v>0</v>
      </c>
      <c r="J107" s="99">
        <f t="shared" ref="J107" si="27">H107*I107</f>
        <v>0</v>
      </c>
    </row>
    <row r="108" spans="1:10" s="122" customFormat="1" ht="12.5">
      <c r="A108" s="121" t="s">
        <v>191</v>
      </c>
      <c r="B108" s="455" t="s">
        <v>192</v>
      </c>
      <c r="C108" s="455"/>
      <c r="D108" s="455"/>
      <c r="E108" s="455"/>
      <c r="F108" s="455"/>
      <c r="G108" s="455"/>
      <c r="H108" s="455"/>
      <c r="I108" s="455"/>
      <c r="J108" s="456"/>
    </row>
    <row r="109" spans="1:10" s="122" customFormat="1" ht="137.5">
      <c r="A109" s="156">
        <v>1</v>
      </c>
      <c r="B109" s="163" t="s">
        <v>193</v>
      </c>
      <c r="C109" s="163"/>
      <c r="D109" s="124"/>
      <c r="E109" s="130"/>
      <c r="F109" s="130"/>
      <c r="G109" s="131"/>
      <c r="H109" s="129"/>
      <c r="I109" s="162"/>
      <c r="J109" s="162"/>
    </row>
    <row r="110" spans="1:10" s="122" customFormat="1" ht="75">
      <c r="A110" s="156"/>
      <c r="B110" s="163" t="s">
        <v>194</v>
      </c>
      <c r="C110" s="163"/>
      <c r="D110" s="124"/>
      <c r="E110" s="130"/>
      <c r="F110" s="130"/>
      <c r="G110" s="131"/>
      <c r="H110" s="129"/>
      <c r="I110" s="162"/>
      <c r="J110" s="162"/>
    </row>
    <row r="111" spans="1:10" s="122" customFormat="1" ht="12.5">
      <c r="A111" s="156"/>
      <c r="B111" s="163" t="s">
        <v>195</v>
      </c>
      <c r="C111" s="163"/>
      <c r="D111" s="124"/>
      <c r="E111" s="130"/>
      <c r="F111" s="130"/>
      <c r="G111" s="131"/>
      <c r="H111" s="129"/>
      <c r="I111" s="162"/>
      <c r="J111" s="162"/>
    </row>
    <row r="112" spans="1:10" s="122" customFormat="1" ht="13">
      <c r="A112" s="156"/>
      <c r="B112" s="164" t="s">
        <v>196</v>
      </c>
      <c r="C112" s="164"/>
      <c r="D112" s="124"/>
      <c r="E112" s="130"/>
      <c r="F112" s="130"/>
      <c r="G112" s="131"/>
      <c r="H112" s="129"/>
      <c r="I112" s="162"/>
      <c r="J112" s="162"/>
    </row>
    <row r="113" spans="1:10" s="122" customFormat="1">
      <c r="A113" s="156">
        <v>1.1000000000000001</v>
      </c>
      <c r="B113" s="163" t="s">
        <v>197</v>
      </c>
      <c r="C113" s="163"/>
      <c r="D113" s="161">
        <v>130</v>
      </c>
      <c r="E113" s="130"/>
      <c r="F113" s="130"/>
      <c r="G113" s="131"/>
      <c r="H113" s="160">
        <f>D113</f>
        <v>130</v>
      </c>
      <c r="I113" s="98">
        <v>1</v>
      </c>
      <c r="J113" s="99">
        <f>H113*I113</f>
        <v>130</v>
      </c>
    </row>
    <row r="114" spans="1:10" s="122" customFormat="1">
      <c r="A114" s="156">
        <v>1.2</v>
      </c>
      <c r="B114" s="163" t="s">
        <v>198</v>
      </c>
      <c r="C114" s="163"/>
      <c r="D114" s="161">
        <v>3</v>
      </c>
      <c r="E114" s="130"/>
      <c r="F114" s="130"/>
      <c r="G114" s="131"/>
      <c r="H114" s="160">
        <f>D114</f>
        <v>3</v>
      </c>
      <c r="I114" s="98">
        <v>1</v>
      </c>
      <c r="J114" s="99">
        <f>H114*I114</f>
        <v>3</v>
      </c>
    </row>
    <row r="115" spans="1:10" s="122" customFormat="1" ht="13">
      <c r="A115" s="156"/>
      <c r="B115" s="165"/>
      <c r="C115" s="165"/>
      <c r="D115" s="161"/>
      <c r="E115" s="130"/>
      <c r="F115" s="130"/>
      <c r="G115" s="131"/>
      <c r="H115" s="129"/>
      <c r="I115" s="162"/>
      <c r="J115" s="162"/>
    </row>
    <row r="116" spans="1:10" s="122" customFormat="1" ht="51">
      <c r="A116" s="156">
        <v>2</v>
      </c>
      <c r="B116" s="166" t="s">
        <v>199</v>
      </c>
      <c r="C116" s="166"/>
      <c r="D116" s="161"/>
      <c r="E116" s="130"/>
      <c r="F116" s="130"/>
      <c r="G116" s="131"/>
      <c r="H116" s="129"/>
      <c r="I116" s="162"/>
      <c r="J116" s="162"/>
    </row>
    <row r="117" spans="1:10" s="122" customFormat="1">
      <c r="A117" s="167">
        <v>2.1</v>
      </c>
      <c r="B117" s="163" t="s">
        <v>197</v>
      </c>
      <c r="C117" s="163"/>
      <c r="D117" s="161">
        <v>1</v>
      </c>
      <c r="E117" s="130"/>
      <c r="F117" s="130"/>
      <c r="G117" s="131"/>
      <c r="H117" s="160">
        <f>D117</f>
        <v>1</v>
      </c>
      <c r="I117" s="98">
        <v>1</v>
      </c>
      <c r="J117" s="99">
        <f>H117*I117</f>
        <v>1</v>
      </c>
    </row>
    <row r="118" spans="1:10" s="122" customFormat="1">
      <c r="A118" s="167">
        <v>2.2000000000000002</v>
      </c>
      <c r="B118" s="168" t="s">
        <v>198</v>
      </c>
      <c r="C118" s="168"/>
      <c r="D118" s="161">
        <v>1</v>
      </c>
      <c r="E118" s="130"/>
      <c r="F118" s="130"/>
      <c r="G118" s="131"/>
      <c r="H118" s="160">
        <f>D118</f>
        <v>1</v>
      </c>
      <c r="I118" s="98">
        <v>1</v>
      </c>
      <c r="J118" s="99">
        <f>H118*I118</f>
        <v>1</v>
      </c>
    </row>
    <row r="119" spans="1:10" s="122" customFormat="1" ht="12.5">
      <c r="A119" s="167"/>
      <c r="B119" s="168"/>
      <c r="C119" s="168"/>
      <c r="D119" s="124"/>
      <c r="E119" s="130"/>
      <c r="F119" s="130"/>
      <c r="G119" s="131"/>
      <c r="H119" s="129"/>
      <c r="I119" s="162"/>
      <c r="J119" s="162"/>
    </row>
    <row r="120" spans="1:10" s="122" customFormat="1" ht="20" customHeight="1">
      <c r="A120" s="466"/>
      <c r="B120" s="467"/>
      <c r="C120" s="467"/>
      <c r="D120" s="467"/>
      <c r="E120" s="467"/>
      <c r="F120" s="467"/>
      <c r="G120" s="467"/>
      <c r="H120" s="467"/>
      <c r="I120" s="467"/>
      <c r="J120" s="468"/>
    </row>
    <row r="121" spans="1:10" s="122" customFormat="1" ht="20" customHeight="1">
      <c r="A121" s="148"/>
      <c r="B121" s="298" t="s">
        <v>215</v>
      </c>
      <c r="C121" s="177"/>
      <c r="D121" s="178"/>
      <c r="E121" s="178"/>
      <c r="F121" s="179"/>
      <c r="G121" s="178"/>
      <c r="H121" s="178"/>
      <c r="I121" s="194"/>
      <c r="J121" s="181"/>
    </row>
    <row r="122" spans="1:10" s="122" customFormat="1" ht="12.5">
      <c r="A122" s="121">
        <v>1</v>
      </c>
      <c r="B122" s="295" t="s">
        <v>422</v>
      </c>
      <c r="C122" s="296"/>
      <c r="D122" s="260"/>
      <c r="E122" s="296"/>
      <c r="F122" s="260"/>
      <c r="G122" s="296"/>
      <c r="H122" s="260"/>
      <c r="I122" s="296"/>
      <c r="J122" s="294"/>
    </row>
    <row r="123" spans="1:10" s="122" customFormat="1" ht="239">
      <c r="A123" s="356"/>
      <c r="B123" s="357" t="s">
        <v>423</v>
      </c>
      <c r="C123" s="360"/>
      <c r="D123" s="4"/>
      <c r="E123" s="4"/>
      <c r="F123" s="5"/>
      <c r="G123" s="4"/>
      <c r="H123" s="4"/>
      <c r="I123" s="162"/>
      <c r="J123" s="162"/>
    </row>
    <row r="124" spans="1:10" s="122" customFormat="1">
      <c r="A124" s="206">
        <v>1.1000000000000001</v>
      </c>
      <c r="B124" s="348" t="s">
        <v>424</v>
      </c>
      <c r="C124" s="361"/>
      <c r="D124" s="4"/>
      <c r="E124" s="4"/>
      <c r="F124" s="5"/>
      <c r="G124" s="4"/>
      <c r="H124" s="4"/>
      <c r="I124" s="162"/>
      <c r="J124" s="162"/>
    </row>
    <row r="125" spans="1:10" s="122" customFormat="1" ht="26">
      <c r="A125" s="206"/>
      <c r="B125" s="347" t="s">
        <v>455</v>
      </c>
      <c r="C125" s="205" t="s">
        <v>4</v>
      </c>
      <c r="D125" s="4">
        <v>0</v>
      </c>
      <c r="E125" s="4"/>
      <c r="F125" s="5"/>
      <c r="G125" s="4"/>
      <c r="H125" s="4"/>
      <c r="I125" s="98">
        <v>0</v>
      </c>
      <c r="J125" s="99">
        <f t="shared" ref="J125" si="28">H125*I125</f>
        <v>0</v>
      </c>
    </row>
    <row r="126" spans="1:10" s="122" customFormat="1">
      <c r="A126" s="206"/>
      <c r="B126" s="347"/>
      <c r="C126" s="205"/>
      <c r="D126" s="4"/>
      <c r="E126" s="4"/>
      <c r="F126" s="5"/>
      <c r="G126" s="4"/>
      <c r="H126" s="4"/>
      <c r="I126" s="162"/>
      <c r="J126" s="162"/>
    </row>
    <row r="127" spans="1:10" s="122" customFormat="1">
      <c r="A127" s="206">
        <v>1.2</v>
      </c>
      <c r="B127" s="348" t="s">
        <v>425</v>
      </c>
      <c r="C127" s="361"/>
      <c r="D127" s="4"/>
      <c r="E127" s="4"/>
      <c r="F127" s="5"/>
      <c r="G127" s="4"/>
      <c r="H127" s="4"/>
      <c r="I127" s="162"/>
      <c r="J127" s="162"/>
    </row>
    <row r="128" spans="1:10" s="122" customFormat="1">
      <c r="A128" s="358" t="s">
        <v>221</v>
      </c>
      <c r="B128" s="347" t="s">
        <v>426</v>
      </c>
      <c r="C128" s="205" t="s">
        <v>4</v>
      </c>
      <c r="D128" s="4">
        <v>0</v>
      </c>
      <c r="E128" s="4"/>
      <c r="F128" s="5"/>
      <c r="G128" s="4"/>
      <c r="H128" s="4"/>
      <c r="I128" s="98">
        <v>0</v>
      </c>
      <c r="J128" s="99">
        <f t="shared" ref="J128" si="29">H128*I128</f>
        <v>0</v>
      </c>
    </row>
    <row r="129" spans="1:10" s="122" customFormat="1">
      <c r="A129" s="358" t="s">
        <v>224</v>
      </c>
      <c r="B129" s="347" t="s">
        <v>427</v>
      </c>
      <c r="C129" s="205" t="s">
        <v>4</v>
      </c>
      <c r="D129" s="4">
        <v>0</v>
      </c>
      <c r="E129" s="4"/>
      <c r="F129" s="5"/>
      <c r="G129" s="4"/>
      <c r="H129" s="4"/>
      <c r="I129" s="98">
        <v>0</v>
      </c>
      <c r="J129" s="99">
        <f t="shared" ref="J129:J133" si="30">H129*I129</f>
        <v>0</v>
      </c>
    </row>
    <row r="130" spans="1:10" s="122" customFormat="1">
      <c r="A130" s="358" t="s">
        <v>225</v>
      </c>
      <c r="B130" s="347" t="s">
        <v>428</v>
      </c>
      <c r="C130" s="205" t="s">
        <v>4</v>
      </c>
      <c r="D130" s="4">
        <v>0</v>
      </c>
      <c r="E130" s="4"/>
      <c r="F130" s="5"/>
      <c r="G130" s="4"/>
      <c r="H130" s="4"/>
      <c r="I130" s="98">
        <v>0</v>
      </c>
      <c r="J130" s="99">
        <f t="shared" si="30"/>
        <v>0</v>
      </c>
    </row>
    <row r="131" spans="1:10" s="122" customFormat="1">
      <c r="A131" s="358" t="s">
        <v>226</v>
      </c>
      <c r="B131" s="347" t="s">
        <v>429</v>
      </c>
      <c r="C131" s="205" t="s">
        <v>4</v>
      </c>
      <c r="D131" s="4">
        <v>0</v>
      </c>
      <c r="E131" s="4"/>
      <c r="F131" s="5"/>
      <c r="G131" s="4"/>
      <c r="H131" s="4"/>
      <c r="I131" s="98">
        <v>0</v>
      </c>
      <c r="J131" s="99">
        <f t="shared" si="30"/>
        <v>0</v>
      </c>
    </row>
    <row r="132" spans="1:10" s="122" customFormat="1">
      <c r="A132" s="358" t="s">
        <v>227</v>
      </c>
      <c r="B132" s="347" t="s">
        <v>430</v>
      </c>
      <c r="C132" s="205" t="s">
        <v>4</v>
      </c>
      <c r="D132" s="4">
        <v>0</v>
      </c>
      <c r="E132" s="4"/>
      <c r="F132" s="5"/>
      <c r="G132" s="4"/>
      <c r="H132" s="4"/>
      <c r="I132" s="98">
        <v>0</v>
      </c>
      <c r="J132" s="99">
        <f t="shared" si="30"/>
        <v>0</v>
      </c>
    </row>
    <row r="133" spans="1:10" s="122" customFormat="1">
      <c r="A133" s="358" t="s">
        <v>431</v>
      </c>
      <c r="B133" s="347" t="s">
        <v>432</v>
      </c>
      <c r="C133" s="205" t="s">
        <v>4</v>
      </c>
      <c r="D133" s="4">
        <v>0</v>
      </c>
      <c r="E133" s="4"/>
      <c r="F133" s="5"/>
      <c r="G133" s="4"/>
      <c r="H133" s="4"/>
      <c r="I133" s="98">
        <v>0</v>
      </c>
      <c r="J133" s="99">
        <f t="shared" si="30"/>
        <v>0</v>
      </c>
    </row>
    <row r="134" spans="1:10" s="122" customFormat="1">
      <c r="A134" s="358"/>
      <c r="B134" s="347"/>
      <c r="C134" s="205"/>
      <c r="D134" s="4"/>
      <c r="E134" s="4"/>
      <c r="F134" s="5"/>
      <c r="G134" s="4"/>
      <c r="H134" s="4"/>
      <c r="I134" s="162"/>
      <c r="J134" s="162"/>
    </row>
    <row r="135" spans="1:10" s="122" customFormat="1">
      <c r="A135" s="206">
        <v>1.3</v>
      </c>
      <c r="B135" s="348" t="s">
        <v>433</v>
      </c>
      <c r="C135" s="206"/>
      <c r="D135" s="4"/>
      <c r="E135" s="4"/>
      <c r="F135" s="5"/>
      <c r="G135" s="4"/>
      <c r="H135" s="4"/>
      <c r="I135" s="162"/>
      <c r="J135" s="162"/>
    </row>
    <row r="136" spans="1:10" s="122" customFormat="1" ht="137.5">
      <c r="A136" s="358" t="s">
        <v>221</v>
      </c>
      <c r="B136" s="359" t="s">
        <v>434</v>
      </c>
      <c r="C136" s="205" t="s">
        <v>4</v>
      </c>
      <c r="D136" s="4">
        <v>0</v>
      </c>
      <c r="E136" s="4"/>
      <c r="F136" s="5"/>
      <c r="G136" s="4"/>
      <c r="H136" s="4"/>
      <c r="I136" s="98">
        <v>0</v>
      </c>
      <c r="J136" s="99">
        <f t="shared" ref="J136" si="31">H136*I136</f>
        <v>0</v>
      </c>
    </row>
    <row r="137" spans="1:10" s="122" customFormat="1" ht="12.5">
      <c r="A137" s="121">
        <v>2</v>
      </c>
      <c r="B137" s="295" t="s">
        <v>435</v>
      </c>
      <c r="C137" s="296"/>
      <c r="D137" s="260"/>
      <c r="E137" s="296"/>
      <c r="F137" s="260"/>
      <c r="G137" s="296"/>
      <c r="H137" s="260"/>
      <c r="I137" s="296"/>
      <c r="J137" s="294"/>
    </row>
    <row r="138" spans="1:10" s="122" customFormat="1">
      <c r="A138" s="204" t="s">
        <v>221</v>
      </c>
      <c r="B138" s="348" t="s">
        <v>436</v>
      </c>
      <c r="C138" s="205" t="s">
        <v>4</v>
      </c>
      <c r="D138" s="352">
        <v>0</v>
      </c>
      <c r="E138" s="352"/>
      <c r="F138" s="353"/>
      <c r="G138" s="352"/>
      <c r="H138" s="352"/>
      <c r="I138" s="98">
        <v>0</v>
      </c>
      <c r="J138" s="99">
        <f t="shared" ref="J138" si="32">H138*I138</f>
        <v>0</v>
      </c>
    </row>
    <row r="139" spans="1:10" s="122" customFormat="1">
      <c r="A139" s="204"/>
      <c r="B139" s="354" t="s">
        <v>437</v>
      </c>
      <c r="C139" s="205"/>
      <c r="D139" s="352"/>
      <c r="E139" s="352"/>
      <c r="F139" s="353"/>
      <c r="G139" s="352"/>
      <c r="H139" s="352"/>
      <c r="I139" s="162"/>
      <c r="J139" s="162"/>
    </row>
    <row r="140" spans="1:10" s="122" customFormat="1">
      <c r="A140" s="204"/>
      <c r="B140" s="354" t="s">
        <v>451</v>
      </c>
      <c r="C140" s="205"/>
      <c r="D140" s="352"/>
      <c r="E140" s="352"/>
      <c r="F140" s="353"/>
      <c r="G140" s="352"/>
      <c r="H140" s="352"/>
      <c r="I140" s="162"/>
      <c r="J140" s="162"/>
    </row>
    <row r="141" spans="1:10" s="122" customFormat="1">
      <c r="A141" s="204"/>
      <c r="B141" s="354" t="s">
        <v>438</v>
      </c>
      <c r="C141" s="205"/>
      <c r="D141" s="352"/>
      <c r="E141" s="352"/>
      <c r="F141" s="353"/>
      <c r="G141" s="352"/>
      <c r="H141" s="352"/>
      <c r="I141" s="162"/>
      <c r="J141" s="162"/>
    </row>
    <row r="142" spans="1:10" s="122" customFormat="1" ht="25">
      <c r="A142" s="204"/>
      <c r="B142" s="354" t="s">
        <v>439</v>
      </c>
      <c r="C142" s="205"/>
      <c r="D142" s="352"/>
      <c r="E142" s="352"/>
      <c r="F142" s="353"/>
      <c r="G142" s="352"/>
      <c r="H142" s="352"/>
      <c r="I142" s="162"/>
      <c r="J142" s="162"/>
    </row>
    <row r="143" spans="1:10" s="122" customFormat="1" ht="25">
      <c r="A143" s="204"/>
      <c r="B143" s="354" t="s">
        <v>440</v>
      </c>
      <c r="C143" s="205"/>
      <c r="D143" s="352"/>
      <c r="E143" s="352"/>
      <c r="F143" s="353"/>
      <c r="G143" s="352"/>
      <c r="H143" s="352"/>
      <c r="I143" s="162"/>
      <c r="J143" s="162"/>
    </row>
    <row r="144" spans="1:10" s="122" customFormat="1" ht="25">
      <c r="A144" s="204"/>
      <c r="B144" s="354" t="s">
        <v>441</v>
      </c>
      <c r="C144" s="205"/>
      <c r="D144" s="352"/>
      <c r="E144" s="352"/>
      <c r="F144" s="353"/>
      <c r="G144" s="352"/>
      <c r="H144" s="352"/>
      <c r="I144" s="162"/>
      <c r="J144" s="162"/>
    </row>
    <row r="145" spans="1:10" s="122" customFormat="1" ht="50.5">
      <c r="A145" s="204"/>
      <c r="B145" s="351" t="s">
        <v>452</v>
      </c>
      <c r="C145" s="205"/>
      <c r="D145" s="352"/>
      <c r="E145" s="352"/>
      <c r="F145" s="353"/>
      <c r="G145" s="352"/>
      <c r="H145" s="352"/>
      <c r="I145" s="162"/>
      <c r="J145" s="162"/>
    </row>
    <row r="146" spans="1:10" s="122" customFormat="1">
      <c r="A146" s="204"/>
      <c r="B146" s="351"/>
      <c r="C146" s="205"/>
      <c r="D146" s="352"/>
      <c r="E146" s="352"/>
      <c r="F146" s="353"/>
      <c r="G146" s="352"/>
      <c r="H146" s="352"/>
      <c r="I146" s="162"/>
      <c r="J146" s="162"/>
    </row>
    <row r="147" spans="1:10" s="122" customFormat="1">
      <c r="A147" s="204" t="s">
        <v>224</v>
      </c>
      <c r="B147" s="348" t="s">
        <v>442</v>
      </c>
      <c r="C147" s="205" t="s">
        <v>4</v>
      </c>
      <c r="D147" s="352">
        <v>0</v>
      </c>
      <c r="E147" s="352"/>
      <c r="F147" s="353"/>
      <c r="G147" s="352"/>
      <c r="H147" s="352"/>
      <c r="I147" s="98">
        <v>0</v>
      </c>
      <c r="J147" s="99">
        <f t="shared" ref="J147" si="33">H147*I147</f>
        <v>0</v>
      </c>
    </row>
    <row r="148" spans="1:10" s="122" customFormat="1">
      <c r="A148" s="204"/>
      <c r="B148" s="354" t="s">
        <v>437</v>
      </c>
      <c r="C148" s="205"/>
      <c r="D148" s="352"/>
      <c r="E148" s="352"/>
      <c r="F148" s="353"/>
      <c r="G148" s="352"/>
      <c r="H148" s="352"/>
      <c r="I148" s="162"/>
      <c r="J148" s="162"/>
    </row>
    <row r="149" spans="1:10" s="122" customFormat="1">
      <c r="A149" s="204"/>
      <c r="B149" s="354" t="s">
        <v>453</v>
      </c>
      <c r="C149" s="205"/>
      <c r="D149" s="352"/>
      <c r="E149" s="352"/>
      <c r="F149" s="353"/>
      <c r="G149" s="352"/>
      <c r="H149" s="352"/>
      <c r="I149" s="162"/>
      <c r="J149" s="162"/>
    </row>
    <row r="150" spans="1:10" s="122" customFormat="1">
      <c r="A150" s="204"/>
      <c r="B150" s="354" t="s">
        <v>443</v>
      </c>
      <c r="C150" s="205"/>
      <c r="D150" s="352"/>
      <c r="E150" s="352"/>
      <c r="F150" s="353"/>
      <c r="G150" s="352"/>
      <c r="H150" s="352"/>
      <c r="I150" s="162"/>
      <c r="J150" s="162"/>
    </row>
    <row r="151" spans="1:10" s="122" customFormat="1" ht="25">
      <c r="A151" s="204"/>
      <c r="B151" s="354" t="s">
        <v>444</v>
      </c>
      <c r="C151" s="205"/>
      <c r="D151" s="352"/>
      <c r="E151" s="352"/>
      <c r="F151" s="353"/>
      <c r="G151" s="352"/>
      <c r="H151" s="352"/>
      <c r="I151" s="162"/>
      <c r="J151" s="162"/>
    </row>
    <row r="152" spans="1:10" s="122" customFormat="1" ht="25">
      <c r="A152" s="204"/>
      <c r="B152" s="354" t="s">
        <v>445</v>
      </c>
      <c r="C152" s="205"/>
      <c r="D152" s="352"/>
      <c r="E152" s="352"/>
      <c r="F152" s="353"/>
      <c r="G152" s="352"/>
      <c r="H152" s="352"/>
      <c r="I152" s="162"/>
      <c r="J152" s="162"/>
    </row>
    <row r="153" spans="1:10" s="122" customFormat="1" ht="50.5">
      <c r="A153" s="204"/>
      <c r="B153" s="351" t="s">
        <v>452</v>
      </c>
      <c r="C153" s="205"/>
      <c r="D153" s="352"/>
      <c r="E153" s="352"/>
      <c r="F153" s="353"/>
      <c r="G153" s="352"/>
      <c r="H153" s="352"/>
      <c r="I153" s="162"/>
      <c r="J153" s="162"/>
    </row>
    <row r="154" spans="1:10" s="122" customFormat="1">
      <c r="A154" s="204"/>
      <c r="B154" s="351"/>
      <c r="C154" s="205"/>
      <c r="D154" s="352"/>
      <c r="E154" s="352"/>
      <c r="F154" s="353"/>
      <c r="G154" s="352"/>
      <c r="H154" s="352"/>
      <c r="I154" s="162"/>
      <c r="J154" s="162"/>
    </row>
    <row r="155" spans="1:10" s="122" customFormat="1">
      <c r="A155" s="204" t="s">
        <v>225</v>
      </c>
      <c r="B155" s="355" t="s">
        <v>446</v>
      </c>
      <c r="C155" s="205" t="s">
        <v>4</v>
      </c>
      <c r="D155" s="352">
        <v>0</v>
      </c>
      <c r="E155" s="352"/>
      <c r="F155" s="353"/>
      <c r="G155" s="352"/>
      <c r="H155" s="352"/>
      <c r="I155" s="98">
        <v>0</v>
      </c>
      <c r="J155" s="99">
        <f t="shared" ref="J155" si="34">H155*I155</f>
        <v>0</v>
      </c>
    </row>
    <row r="156" spans="1:10" s="122" customFormat="1">
      <c r="A156" s="204"/>
      <c r="B156" s="354" t="s">
        <v>437</v>
      </c>
      <c r="C156" s="205"/>
      <c r="D156" s="352"/>
      <c r="E156" s="352"/>
      <c r="F156" s="353"/>
      <c r="G156" s="352"/>
      <c r="H156" s="352"/>
      <c r="I156" s="162"/>
      <c r="J156" s="162"/>
    </row>
    <row r="157" spans="1:10" s="122" customFormat="1">
      <c r="A157" s="204"/>
      <c r="B157" s="354" t="s">
        <v>454</v>
      </c>
      <c r="C157" s="205"/>
      <c r="D157" s="352"/>
      <c r="E157" s="352"/>
      <c r="F157" s="353"/>
      <c r="G157" s="352"/>
      <c r="H157" s="352"/>
      <c r="I157" s="162"/>
      <c r="J157" s="162"/>
    </row>
    <row r="158" spans="1:10" s="122" customFormat="1">
      <c r="A158" s="204"/>
      <c r="B158" s="354" t="s">
        <v>447</v>
      </c>
      <c r="C158" s="205"/>
      <c r="D158" s="352"/>
      <c r="E158" s="352"/>
      <c r="F158" s="353"/>
      <c r="G158" s="352"/>
      <c r="H158" s="352"/>
      <c r="I158" s="162"/>
      <c r="J158" s="162"/>
    </row>
    <row r="159" spans="1:10" s="122" customFormat="1">
      <c r="A159" s="204"/>
      <c r="B159" s="354" t="s">
        <v>448</v>
      </c>
      <c r="C159" s="205"/>
      <c r="D159" s="352"/>
      <c r="E159" s="352"/>
      <c r="F159" s="353"/>
      <c r="G159" s="352"/>
      <c r="H159" s="352"/>
      <c r="I159" s="162"/>
      <c r="J159" s="162"/>
    </row>
    <row r="160" spans="1:10" s="122" customFormat="1" ht="25">
      <c r="A160" s="204"/>
      <c r="B160" s="354" t="s">
        <v>449</v>
      </c>
      <c r="C160" s="205"/>
      <c r="D160" s="352"/>
      <c r="E160" s="352"/>
      <c r="F160" s="353"/>
      <c r="G160" s="352"/>
      <c r="H160" s="352"/>
      <c r="I160" s="162"/>
      <c r="J160" s="162"/>
    </row>
    <row r="161" spans="1:10" s="122" customFormat="1" ht="50">
      <c r="A161" s="204"/>
      <c r="B161" s="351" t="s">
        <v>450</v>
      </c>
      <c r="C161" s="205"/>
      <c r="D161" s="352"/>
      <c r="E161" s="352"/>
      <c r="F161" s="353"/>
      <c r="G161" s="352"/>
      <c r="H161" s="352"/>
      <c r="I161" s="162"/>
      <c r="J161" s="162"/>
    </row>
    <row r="162" spans="1:10" s="122" customFormat="1" ht="12.5">
      <c r="A162" s="121">
        <v>3</v>
      </c>
      <c r="B162" s="295" t="s">
        <v>216</v>
      </c>
      <c r="C162" s="296"/>
      <c r="D162" s="260"/>
      <c r="E162" s="296"/>
      <c r="F162" s="260"/>
      <c r="G162" s="296"/>
      <c r="H162" s="260"/>
      <c r="I162" s="296"/>
      <c r="J162" s="294"/>
    </row>
    <row r="163" spans="1:10" s="122" customFormat="1" ht="13">
      <c r="A163" s="208" t="s">
        <v>217</v>
      </c>
      <c r="B163" s="209" t="s">
        <v>218</v>
      </c>
      <c r="C163" s="210"/>
      <c r="D163" s="217"/>
      <c r="E163" s="130"/>
      <c r="F163" s="130"/>
      <c r="G163" s="131"/>
      <c r="H163" s="129"/>
      <c r="I163" s="162"/>
      <c r="J163" s="162"/>
    </row>
    <row r="164" spans="1:10" s="122" customFormat="1" ht="100">
      <c r="A164" s="208"/>
      <c r="B164" s="211" t="s">
        <v>219</v>
      </c>
      <c r="C164" s="210"/>
      <c r="D164" s="217"/>
      <c r="E164" s="130"/>
      <c r="F164" s="130"/>
      <c r="G164" s="131"/>
      <c r="H164" s="129"/>
      <c r="I164" s="162"/>
      <c r="J164" s="162"/>
    </row>
    <row r="165" spans="1:10" s="122" customFormat="1" ht="52">
      <c r="A165" s="208"/>
      <c r="B165" s="218" t="s">
        <v>220</v>
      </c>
      <c r="C165" s="210"/>
      <c r="D165" s="217"/>
      <c r="E165" s="130"/>
      <c r="F165" s="130"/>
      <c r="G165" s="131"/>
      <c r="H165" s="129"/>
      <c r="I165" s="162"/>
      <c r="J165" s="162"/>
    </row>
    <row r="166" spans="1:10" s="122" customFormat="1" ht="13">
      <c r="A166" s="212"/>
      <c r="B166" s="213"/>
      <c r="C166" s="214"/>
      <c r="D166" s="217"/>
      <c r="E166" s="130"/>
      <c r="F166" s="130"/>
      <c r="G166" s="131"/>
      <c r="H166" s="227"/>
      <c r="I166" s="162"/>
      <c r="J166" s="162"/>
    </row>
    <row r="167" spans="1:10" s="122" customFormat="1">
      <c r="A167" s="212" t="s">
        <v>221</v>
      </c>
      <c r="B167" s="215" t="s">
        <v>222</v>
      </c>
      <c r="C167" s="214" t="s">
        <v>223</v>
      </c>
      <c r="D167" s="216">
        <v>30</v>
      </c>
      <c r="E167" s="130"/>
      <c r="F167" s="130"/>
      <c r="G167" s="131"/>
      <c r="H167" s="227">
        <f>D167</f>
        <v>30</v>
      </c>
      <c r="I167" s="98">
        <v>1</v>
      </c>
      <c r="J167" s="99">
        <f>H167*I167</f>
        <v>30</v>
      </c>
    </row>
    <row r="168" spans="1:10" s="122" customFormat="1">
      <c r="A168" s="204" t="s">
        <v>224</v>
      </c>
      <c r="B168" s="347" t="s">
        <v>456</v>
      </c>
      <c r="C168" s="205" t="s">
        <v>223</v>
      </c>
      <c r="D168" s="216">
        <v>0</v>
      </c>
      <c r="E168" s="130"/>
      <c r="F168" s="130"/>
      <c r="G168" s="131"/>
      <c r="H168" s="227"/>
      <c r="I168" s="98">
        <v>0</v>
      </c>
      <c r="J168" s="99">
        <f t="shared" ref="J168" si="35">H168*I168</f>
        <v>0</v>
      </c>
    </row>
    <row r="169" spans="1:10" s="122" customFormat="1">
      <c r="A169" s="204" t="s">
        <v>225</v>
      </c>
      <c r="B169" s="347" t="s">
        <v>457</v>
      </c>
      <c r="C169" s="205" t="s">
        <v>223</v>
      </c>
      <c r="D169" s="216">
        <v>0</v>
      </c>
      <c r="E169" s="130"/>
      <c r="F169" s="130"/>
      <c r="G169" s="131"/>
      <c r="H169" s="227"/>
      <c r="I169" s="98">
        <v>0</v>
      </c>
      <c r="J169" s="99">
        <f t="shared" ref="J169:J170" si="36">H169*I169</f>
        <v>0</v>
      </c>
    </row>
    <row r="170" spans="1:10" s="122" customFormat="1">
      <c r="A170" s="204" t="s">
        <v>226</v>
      </c>
      <c r="B170" s="347" t="s">
        <v>458</v>
      </c>
      <c r="C170" s="205" t="s">
        <v>223</v>
      </c>
      <c r="D170" s="216">
        <v>0</v>
      </c>
      <c r="E170" s="130"/>
      <c r="F170" s="130"/>
      <c r="G170" s="131"/>
      <c r="H170" s="227"/>
      <c r="I170" s="98">
        <v>0</v>
      </c>
      <c r="J170" s="99">
        <f t="shared" si="36"/>
        <v>0</v>
      </c>
    </row>
    <row r="171" spans="1:10" s="122" customFormat="1">
      <c r="A171" s="212" t="s">
        <v>227</v>
      </c>
      <c r="B171" s="215" t="s">
        <v>228</v>
      </c>
      <c r="C171" s="214" t="s">
        <v>223</v>
      </c>
      <c r="D171" s="216">
        <v>15</v>
      </c>
      <c r="E171" s="130"/>
      <c r="F171" s="130"/>
      <c r="G171" s="131"/>
      <c r="H171" s="227">
        <f t="shared" ref="H171" si="37">D171</f>
        <v>15</v>
      </c>
      <c r="I171" s="98">
        <v>1</v>
      </c>
      <c r="J171" s="99">
        <f t="shared" ref="J171:J172" si="38">H171*I171</f>
        <v>15</v>
      </c>
    </row>
    <row r="172" spans="1:10" s="122" customFormat="1">
      <c r="A172" s="204" t="s">
        <v>431</v>
      </c>
      <c r="B172" s="347" t="s">
        <v>459</v>
      </c>
      <c r="C172" s="205" t="s">
        <v>223</v>
      </c>
      <c r="D172" s="216">
        <v>0</v>
      </c>
      <c r="E172" s="130"/>
      <c r="F172" s="130"/>
      <c r="G172" s="131"/>
      <c r="H172" s="227"/>
      <c r="I172" s="98">
        <v>0</v>
      </c>
      <c r="J172" s="99">
        <f t="shared" si="38"/>
        <v>0</v>
      </c>
    </row>
    <row r="173" spans="1:10" s="122" customFormat="1" ht="12.5">
      <c r="A173" s="212"/>
      <c r="B173" s="215"/>
      <c r="C173" s="214"/>
      <c r="D173" s="216"/>
      <c r="E173" s="130"/>
      <c r="F173" s="130"/>
      <c r="G173" s="131"/>
      <c r="H173" s="227"/>
      <c r="I173" s="162"/>
      <c r="J173" s="162"/>
    </row>
    <row r="174" spans="1:10" s="122" customFormat="1" ht="13">
      <c r="A174" s="219" t="s">
        <v>229</v>
      </c>
      <c r="B174" s="220" t="s">
        <v>230</v>
      </c>
      <c r="C174" s="214"/>
      <c r="D174" s="216"/>
      <c r="E174" s="130"/>
      <c r="F174" s="130"/>
      <c r="G174" s="131"/>
      <c r="H174" s="227"/>
      <c r="I174" s="162"/>
      <c r="J174" s="162"/>
    </row>
    <row r="175" spans="1:10" s="122" customFormat="1" ht="100">
      <c r="A175" s="208" t="s">
        <v>231</v>
      </c>
      <c r="B175" s="221" t="s">
        <v>232</v>
      </c>
      <c r="C175" s="214"/>
      <c r="D175" s="222"/>
      <c r="E175" s="130"/>
      <c r="F175" s="130"/>
      <c r="G175" s="131"/>
      <c r="H175" s="227"/>
      <c r="I175" s="162"/>
      <c r="J175" s="162"/>
    </row>
    <row r="176" spans="1:10" s="122" customFormat="1" ht="13">
      <c r="A176" s="219"/>
      <c r="B176" s="220" t="s">
        <v>233</v>
      </c>
      <c r="C176" s="214"/>
      <c r="D176" s="216"/>
      <c r="E176" s="130"/>
      <c r="F176" s="130"/>
      <c r="G176" s="131"/>
      <c r="H176" s="227"/>
      <c r="I176" s="162"/>
      <c r="J176" s="162"/>
    </row>
    <row r="177" spans="1:10" s="122" customFormat="1" ht="13">
      <c r="A177" s="219"/>
      <c r="B177" s="220"/>
      <c r="C177" s="214"/>
      <c r="D177" s="216"/>
      <c r="E177" s="130"/>
      <c r="F177" s="130"/>
      <c r="G177" s="131"/>
      <c r="H177" s="227"/>
      <c r="I177" s="162"/>
      <c r="J177" s="162"/>
    </row>
    <row r="178" spans="1:10" s="122" customFormat="1">
      <c r="A178" s="212" t="s">
        <v>221</v>
      </c>
      <c r="B178" s="223" t="s">
        <v>234</v>
      </c>
      <c r="C178" s="214" t="s">
        <v>223</v>
      </c>
      <c r="D178" s="216">
        <v>15</v>
      </c>
      <c r="E178" s="130"/>
      <c r="F178" s="130"/>
      <c r="G178" s="131"/>
      <c r="H178" s="227">
        <f>D178</f>
        <v>15</v>
      </c>
      <c r="I178" s="98">
        <v>1</v>
      </c>
      <c r="J178" s="99">
        <f>H178*I178</f>
        <v>15</v>
      </c>
    </row>
    <row r="179" spans="1:10" s="122" customFormat="1">
      <c r="A179" s="212" t="s">
        <v>224</v>
      </c>
      <c r="B179" s="223" t="s">
        <v>235</v>
      </c>
      <c r="C179" s="214" t="s">
        <v>223</v>
      </c>
      <c r="D179" s="216">
        <v>15</v>
      </c>
      <c r="E179" s="130"/>
      <c r="F179" s="130"/>
      <c r="G179" s="131"/>
      <c r="H179" s="227">
        <f t="shared" ref="H179:H209" si="39">D179</f>
        <v>15</v>
      </c>
      <c r="I179" s="98">
        <v>1</v>
      </c>
      <c r="J179" s="99">
        <f t="shared" ref="J179:J182" si="40">H179*I179</f>
        <v>15</v>
      </c>
    </row>
    <row r="180" spans="1:10" s="122" customFormat="1">
      <c r="A180" s="212" t="s">
        <v>225</v>
      </c>
      <c r="B180" s="223" t="s">
        <v>236</v>
      </c>
      <c r="C180" s="214" t="s">
        <v>223</v>
      </c>
      <c r="D180" s="216">
        <v>20</v>
      </c>
      <c r="E180" s="130"/>
      <c r="F180" s="130"/>
      <c r="G180" s="131"/>
      <c r="H180" s="227">
        <f t="shared" si="39"/>
        <v>20</v>
      </c>
      <c r="I180" s="98">
        <v>1</v>
      </c>
      <c r="J180" s="99">
        <f t="shared" si="40"/>
        <v>20</v>
      </c>
    </row>
    <row r="181" spans="1:10" s="122" customFormat="1">
      <c r="A181" s="204" t="s">
        <v>226</v>
      </c>
      <c r="B181" s="362" t="s">
        <v>460</v>
      </c>
      <c r="C181" s="205" t="s">
        <v>223</v>
      </c>
      <c r="D181" s="216">
        <v>0</v>
      </c>
      <c r="E181" s="130"/>
      <c r="F181" s="130"/>
      <c r="G181" s="131"/>
      <c r="H181" s="227"/>
      <c r="I181" s="98">
        <v>0</v>
      </c>
      <c r="J181" s="99">
        <f t="shared" si="40"/>
        <v>0</v>
      </c>
    </row>
    <row r="182" spans="1:10" s="122" customFormat="1">
      <c r="A182" s="212" t="s">
        <v>227</v>
      </c>
      <c r="B182" s="223" t="s">
        <v>237</v>
      </c>
      <c r="C182" s="214" t="s">
        <v>223</v>
      </c>
      <c r="D182" s="216">
        <v>20</v>
      </c>
      <c r="E182" s="130"/>
      <c r="F182" s="130"/>
      <c r="G182" s="131"/>
      <c r="H182" s="227">
        <f t="shared" si="39"/>
        <v>20</v>
      </c>
      <c r="I182" s="98">
        <v>1</v>
      </c>
      <c r="J182" s="99">
        <f t="shared" si="40"/>
        <v>20</v>
      </c>
    </row>
    <row r="183" spans="1:10" s="122" customFormat="1">
      <c r="A183" s="212"/>
      <c r="B183" s="215"/>
      <c r="C183" s="214"/>
      <c r="D183" s="216"/>
      <c r="E183" s="130"/>
      <c r="F183" s="130"/>
      <c r="G183" s="131"/>
      <c r="H183" s="227"/>
      <c r="I183" s="98"/>
      <c r="J183" s="99"/>
    </row>
    <row r="184" spans="1:10" s="122" customFormat="1" ht="13">
      <c r="A184" s="219" t="s">
        <v>238</v>
      </c>
      <c r="B184" s="220" t="s">
        <v>239</v>
      </c>
      <c r="C184" s="224"/>
      <c r="D184" s="225"/>
      <c r="E184" s="130"/>
      <c r="F184" s="130"/>
      <c r="G184" s="131"/>
      <c r="H184" s="227"/>
      <c r="I184" s="162"/>
      <c r="J184" s="162"/>
    </row>
    <row r="185" spans="1:10" s="122" customFormat="1" ht="13">
      <c r="A185" s="219"/>
      <c r="B185" s="220"/>
      <c r="C185" s="224"/>
      <c r="D185" s="225"/>
      <c r="E185" s="130"/>
      <c r="F185" s="130"/>
      <c r="G185" s="131"/>
      <c r="H185" s="227"/>
      <c r="I185" s="162"/>
      <c r="J185" s="162"/>
    </row>
    <row r="186" spans="1:10" s="122" customFormat="1">
      <c r="A186" s="212" t="s">
        <v>221</v>
      </c>
      <c r="B186" s="223" t="s">
        <v>240</v>
      </c>
      <c r="C186" s="214" t="s">
        <v>223</v>
      </c>
      <c r="D186" s="216">
        <v>20</v>
      </c>
      <c r="E186" s="130"/>
      <c r="F186" s="130"/>
      <c r="G186" s="131"/>
      <c r="H186" s="227">
        <f t="shared" si="39"/>
        <v>20</v>
      </c>
      <c r="I186" s="98">
        <v>1</v>
      </c>
      <c r="J186" s="99">
        <f>H186*I186</f>
        <v>20</v>
      </c>
    </row>
    <row r="187" spans="1:10" s="122" customFormat="1">
      <c r="A187" s="204" t="s">
        <v>224</v>
      </c>
      <c r="B187" s="362" t="s">
        <v>461</v>
      </c>
      <c r="C187" s="205" t="s">
        <v>223</v>
      </c>
      <c r="D187" s="216"/>
      <c r="E187" s="130"/>
      <c r="F187" s="130"/>
      <c r="G187" s="131"/>
      <c r="H187" s="227"/>
      <c r="I187" s="98">
        <v>0</v>
      </c>
      <c r="J187" s="99">
        <f t="shared" ref="J187" si="41">H187*I187</f>
        <v>0</v>
      </c>
    </row>
    <row r="188" spans="1:10" s="122" customFormat="1" ht="12.5">
      <c r="A188" s="212"/>
      <c r="B188" s="215"/>
      <c r="C188" s="214"/>
      <c r="D188" s="216"/>
      <c r="E188" s="130"/>
      <c r="F188" s="130"/>
      <c r="G188" s="131"/>
      <c r="H188" s="227"/>
      <c r="I188" s="162"/>
      <c r="J188" s="162"/>
    </row>
    <row r="189" spans="1:10" s="122" customFormat="1" ht="13">
      <c r="A189" s="219" t="s">
        <v>241</v>
      </c>
      <c r="B189" s="220" t="s">
        <v>242</v>
      </c>
      <c r="C189" s="214"/>
      <c r="D189" s="216"/>
      <c r="E189" s="130"/>
      <c r="F189" s="130"/>
      <c r="G189" s="131"/>
      <c r="H189" s="227"/>
      <c r="I189" s="162"/>
      <c r="J189" s="162"/>
    </row>
    <row r="190" spans="1:10" s="122" customFormat="1" ht="76.5">
      <c r="A190" s="208"/>
      <c r="B190" s="226" t="s">
        <v>246</v>
      </c>
      <c r="C190" s="210"/>
      <c r="D190" s="222"/>
      <c r="E190" s="130"/>
      <c r="F190" s="130"/>
      <c r="G190" s="131"/>
      <c r="H190" s="227"/>
      <c r="I190" s="162"/>
      <c r="J190" s="162"/>
    </row>
    <row r="191" spans="1:10" s="122" customFormat="1" ht="12.5">
      <c r="A191" s="212"/>
      <c r="B191" s="226"/>
      <c r="C191" s="214"/>
      <c r="D191" s="216"/>
      <c r="E191" s="130"/>
      <c r="F191" s="130"/>
      <c r="G191" s="131"/>
      <c r="H191" s="227"/>
      <c r="I191" s="162"/>
      <c r="J191" s="162"/>
    </row>
    <row r="192" spans="1:10" s="122" customFormat="1">
      <c r="A192" s="212" t="s">
        <v>221</v>
      </c>
      <c r="B192" s="215" t="s">
        <v>243</v>
      </c>
      <c r="C192" s="214" t="s">
        <v>4</v>
      </c>
      <c r="D192" s="216">
        <v>2</v>
      </c>
      <c r="E192" s="130"/>
      <c r="F192" s="130"/>
      <c r="G192" s="131"/>
      <c r="H192" s="227">
        <f t="shared" si="39"/>
        <v>2</v>
      </c>
      <c r="I192" s="98">
        <v>1</v>
      </c>
      <c r="J192" s="99">
        <f>H192*I192</f>
        <v>2</v>
      </c>
    </row>
    <row r="193" spans="1:10" s="122" customFormat="1">
      <c r="A193" s="204" t="s">
        <v>224</v>
      </c>
      <c r="B193" s="347" t="s">
        <v>456</v>
      </c>
      <c r="C193" s="205" t="s">
        <v>4</v>
      </c>
      <c r="D193" s="216">
        <v>0</v>
      </c>
      <c r="E193" s="130"/>
      <c r="F193" s="130"/>
      <c r="G193" s="131"/>
      <c r="H193" s="227"/>
      <c r="I193" s="98">
        <v>0</v>
      </c>
      <c r="J193" s="99">
        <f t="shared" ref="J193" si="42">H193*I193</f>
        <v>0</v>
      </c>
    </row>
    <row r="194" spans="1:10" s="122" customFormat="1">
      <c r="A194" s="204" t="s">
        <v>225</v>
      </c>
      <c r="B194" s="347" t="s">
        <v>457</v>
      </c>
      <c r="C194" s="205" t="s">
        <v>4</v>
      </c>
      <c r="D194" s="216">
        <v>0</v>
      </c>
      <c r="E194" s="130"/>
      <c r="F194" s="130"/>
      <c r="G194" s="131"/>
      <c r="H194" s="227"/>
      <c r="I194" s="98">
        <v>0</v>
      </c>
      <c r="J194" s="99">
        <f t="shared" ref="J194:J195" si="43">H194*I194</f>
        <v>0</v>
      </c>
    </row>
    <row r="195" spans="1:10" s="122" customFormat="1">
      <c r="A195" s="204" t="s">
        <v>226</v>
      </c>
      <c r="B195" s="347" t="s">
        <v>458</v>
      </c>
      <c r="C195" s="205" t="s">
        <v>4</v>
      </c>
      <c r="D195" s="216">
        <v>0</v>
      </c>
      <c r="E195" s="130"/>
      <c r="F195" s="130"/>
      <c r="G195" s="131"/>
      <c r="H195" s="227"/>
      <c r="I195" s="98">
        <v>0</v>
      </c>
      <c r="J195" s="99">
        <f t="shared" si="43"/>
        <v>0</v>
      </c>
    </row>
    <row r="196" spans="1:10" s="122" customFormat="1">
      <c r="A196" s="212" t="s">
        <v>227</v>
      </c>
      <c r="B196" s="215" t="s">
        <v>228</v>
      </c>
      <c r="C196" s="214" t="s">
        <v>4</v>
      </c>
      <c r="D196" s="216">
        <v>2</v>
      </c>
      <c r="E196" s="130"/>
      <c r="F196" s="130"/>
      <c r="G196" s="131"/>
      <c r="H196" s="227">
        <f t="shared" si="39"/>
        <v>2</v>
      </c>
      <c r="I196" s="98">
        <v>1</v>
      </c>
      <c r="J196" s="99">
        <f t="shared" ref="J196:J197" si="44">H196*I196</f>
        <v>2</v>
      </c>
    </row>
    <row r="197" spans="1:10" s="122" customFormat="1">
      <c r="A197" s="350" t="s">
        <v>431</v>
      </c>
      <c r="B197" s="347" t="s">
        <v>459</v>
      </c>
      <c r="C197" s="205" t="s">
        <v>4</v>
      </c>
      <c r="D197" s="216">
        <v>0</v>
      </c>
      <c r="E197" s="130"/>
      <c r="F197" s="130"/>
      <c r="G197" s="131"/>
      <c r="H197" s="227"/>
      <c r="I197" s="98">
        <v>0</v>
      </c>
      <c r="J197" s="99">
        <f t="shared" si="44"/>
        <v>0</v>
      </c>
    </row>
    <row r="198" spans="1:10" s="122" customFormat="1" ht="12.5">
      <c r="A198" s="212"/>
      <c r="B198" s="215"/>
      <c r="C198" s="214"/>
      <c r="D198" s="216"/>
      <c r="E198" s="130"/>
      <c r="F198" s="130"/>
      <c r="G198" s="131"/>
      <c r="H198" s="227"/>
      <c r="I198" s="162"/>
      <c r="J198" s="162"/>
    </row>
    <row r="199" spans="1:10" s="122" customFormat="1" ht="13">
      <c r="A199" s="219" t="s">
        <v>244</v>
      </c>
      <c r="B199" s="220" t="s">
        <v>233</v>
      </c>
      <c r="C199" s="214"/>
      <c r="D199" s="216"/>
      <c r="E199" s="130"/>
      <c r="F199" s="130"/>
      <c r="G199" s="131"/>
      <c r="H199" s="227"/>
      <c r="I199" s="162"/>
      <c r="J199" s="162"/>
    </row>
    <row r="200" spans="1:10" s="122" customFormat="1" ht="13">
      <c r="A200" s="212"/>
      <c r="B200" s="220"/>
      <c r="C200" s="214"/>
      <c r="D200" s="216"/>
      <c r="E200" s="130"/>
      <c r="F200" s="130"/>
      <c r="G200" s="131"/>
      <c r="H200" s="227"/>
      <c r="I200" s="162"/>
      <c r="J200" s="162"/>
    </row>
    <row r="201" spans="1:10" s="122" customFormat="1">
      <c r="A201" s="212" t="s">
        <v>221</v>
      </c>
      <c r="B201" s="223" t="s">
        <v>234</v>
      </c>
      <c r="C201" s="214" t="s">
        <v>4</v>
      </c>
      <c r="D201" s="216">
        <v>2</v>
      </c>
      <c r="E201" s="130"/>
      <c r="F201" s="130"/>
      <c r="G201" s="131"/>
      <c r="H201" s="227">
        <f t="shared" si="39"/>
        <v>2</v>
      </c>
      <c r="I201" s="98">
        <v>1</v>
      </c>
      <c r="J201" s="99">
        <f>H201*I201</f>
        <v>2</v>
      </c>
    </row>
    <row r="202" spans="1:10" s="122" customFormat="1">
      <c r="A202" s="212" t="s">
        <v>224</v>
      </c>
      <c r="B202" s="223" t="s">
        <v>235</v>
      </c>
      <c r="C202" s="214" t="s">
        <v>4</v>
      </c>
      <c r="D202" s="216">
        <v>2</v>
      </c>
      <c r="E202" s="130"/>
      <c r="F202" s="130"/>
      <c r="G202" s="131"/>
      <c r="H202" s="227">
        <f t="shared" si="39"/>
        <v>2</v>
      </c>
      <c r="I202" s="98">
        <v>1</v>
      </c>
      <c r="J202" s="99">
        <f t="shared" ref="J202:J205" si="45">H202*I202</f>
        <v>2</v>
      </c>
    </row>
    <row r="203" spans="1:10" s="122" customFormat="1">
      <c r="A203" s="212" t="s">
        <v>225</v>
      </c>
      <c r="B203" s="223" t="s">
        <v>236</v>
      </c>
      <c r="C203" s="214" t="s">
        <v>4</v>
      </c>
      <c r="D203" s="216">
        <v>2</v>
      </c>
      <c r="E203" s="130"/>
      <c r="F203" s="130"/>
      <c r="G203" s="131"/>
      <c r="H203" s="227">
        <f t="shared" si="39"/>
        <v>2</v>
      </c>
      <c r="I203" s="98">
        <v>1</v>
      </c>
      <c r="J203" s="99">
        <f t="shared" si="45"/>
        <v>2</v>
      </c>
    </row>
    <row r="204" spans="1:10" s="122" customFormat="1">
      <c r="A204" s="204" t="s">
        <v>226</v>
      </c>
      <c r="B204" s="362" t="s">
        <v>460</v>
      </c>
      <c r="C204" s="205" t="s">
        <v>4</v>
      </c>
      <c r="D204" s="216"/>
      <c r="E204" s="130"/>
      <c r="F204" s="130"/>
      <c r="G204" s="131"/>
      <c r="H204" s="227"/>
      <c r="I204" s="98">
        <v>0</v>
      </c>
      <c r="J204" s="99">
        <f t="shared" si="45"/>
        <v>0</v>
      </c>
    </row>
    <row r="205" spans="1:10" s="122" customFormat="1">
      <c r="A205" s="212" t="s">
        <v>227</v>
      </c>
      <c r="B205" s="223" t="s">
        <v>237</v>
      </c>
      <c r="C205" s="214" t="s">
        <v>4</v>
      </c>
      <c r="D205" s="216">
        <v>2</v>
      </c>
      <c r="E205" s="130"/>
      <c r="F205" s="130"/>
      <c r="G205" s="131"/>
      <c r="H205" s="227">
        <f t="shared" si="39"/>
        <v>2</v>
      </c>
      <c r="I205" s="98">
        <v>1</v>
      </c>
      <c r="J205" s="99">
        <f t="shared" si="45"/>
        <v>2</v>
      </c>
    </row>
    <row r="206" spans="1:10" s="122" customFormat="1">
      <c r="A206" s="212"/>
      <c r="B206" s="215"/>
      <c r="C206" s="214"/>
      <c r="D206" s="216"/>
      <c r="E206" s="130"/>
      <c r="F206" s="130"/>
      <c r="G206" s="131"/>
      <c r="H206" s="227"/>
      <c r="I206" s="98"/>
      <c r="J206" s="99"/>
    </row>
    <row r="207" spans="1:10" s="122" customFormat="1" ht="13">
      <c r="A207" s="219" t="s">
        <v>245</v>
      </c>
      <c r="B207" s="220" t="s">
        <v>239</v>
      </c>
      <c r="C207" s="214"/>
      <c r="D207" s="216"/>
      <c r="E207" s="130"/>
      <c r="F207" s="130"/>
      <c r="G207" s="131"/>
      <c r="H207" s="227"/>
      <c r="I207" s="162"/>
      <c r="J207" s="162"/>
    </row>
    <row r="208" spans="1:10" s="122" customFormat="1" ht="13">
      <c r="A208" s="212"/>
      <c r="B208" s="220"/>
      <c r="C208" s="214"/>
      <c r="D208" s="216"/>
      <c r="E208" s="130"/>
      <c r="F208" s="130"/>
      <c r="G208" s="131"/>
      <c r="H208" s="227"/>
      <c r="I208" s="162"/>
      <c r="J208" s="162"/>
    </row>
    <row r="209" spans="1:10" s="122" customFormat="1">
      <c r="A209" s="212" t="s">
        <v>221</v>
      </c>
      <c r="B209" s="223" t="s">
        <v>240</v>
      </c>
      <c r="C209" s="214" t="s">
        <v>4</v>
      </c>
      <c r="D209" s="216">
        <v>8</v>
      </c>
      <c r="E209" s="130"/>
      <c r="F209" s="130"/>
      <c r="G209" s="131"/>
      <c r="H209" s="227">
        <f t="shared" si="39"/>
        <v>8</v>
      </c>
      <c r="I209" s="98">
        <v>1</v>
      </c>
      <c r="J209" s="99">
        <f>H209*I209</f>
        <v>8</v>
      </c>
    </row>
    <row r="210" spans="1:10" s="122" customFormat="1">
      <c r="A210" s="204" t="s">
        <v>224</v>
      </c>
      <c r="B210" s="362" t="s">
        <v>461</v>
      </c>
      <c r="C210" s="205" t="s">
        <v>4</v>
      </c>
      <c r="D210" s="216"/>
      <c r="E210" s="130"/>
      <c r="F210" s="130"/>
      <c r="G210" s="131"/>
      <c r="H210" s="227"/>
      <c r="I210" s="98">
        <v>0</v>
      </c>
      <c r="J210" s="99">
        <f t="shared" ref="J210" si="46">H210*I210</f>
        <v>0</v>
      </c>
    </row>
    <row r="211" spans="1:10" s="122" customFormat="1" ht="12.5">
      <c r="A211" s="212"/>
      <c r="B211" s="215"/>
      <c r="C211" s="214"/>
      <c r="D211" s="216"/>
      <c r="E211" s="130"/>
      <c r="F211" s="130"/>
      <c r="G211" s="131"/>
      <c r="H211" s="227"/>
      <c r="I211" s="162"/>
      <c r="J211" s="162"/>
    </row>
    <row r="212" spans="1:10" s="122" customFormat="1" ht="12.5">
      <c r="A212" s="121">
        <v>4</v>
      </c>
      <c r="B212" s="260" t="s">
        <v>463</v>
      </c>
      <c r="C212" s="296"/>
      <c r="D212" s="260"/>
      <c r="E212" s="296"/>
      <c r="F212" s="260"/>
      <c r="G212" s="296"/>
      <c r="H212" s="260"/>
      <c r="I212" s="296"/>
      <c r="J212" s="294"/>
    </row>
    <row r="213" spans="1:10" s="122" customFormat="1" ht="125">
      <c r="A213" s="202"/>
      <c r="B213" s="371" t="s">
        <v>464</v>
      </c>
      <c r="C213" s="360"/>
      <c r="D213" s="369"/>
      <c r="E213" s="130"/>
      <c r="F213" s="147"/>
      <c r="G213" s="131"/>
      <c r="H213" s="370"/>
      <c r="I213" s="162"/>
      <c r="J213" s="162"/>
    </row>
    <row r="214" spans="1:10" s="122" customFormat="1" ht="52">
      <c r="A214" s="203"/>
      <c r="B214" s="252" t="s">
        <v>465</v>
      </c>
      <c r="C214" s="372"/>
      <c r="D214" s="369"/>
      <c r="E214" s="130"/>
      <c r="F214" s="147"/>
      <c r="G214" s="131"/>
      <c r="H214" s="370"/>
      <c r="I214" s="162"/>
      <c r="J214" s="162"/>
    </row>
    <row r="215" spans="1:10" s="122" customFormat="1" ht="13">
      <c r="A215" s="373"/>
      <c r="B215" s="374" t="s">
        <v>466</v>
      </c>
      <c r="C215" s="361"/>
      <c r="D215" s="369"/>
      <c r="E215" s="130"/>
      <c r="F215" s="147"/>
      <c r="G215" s="131"/>
      <c r="H215" s="370"/>
      <c r="I215" s="162"/>
      <c r="J215" s="162"/>
    </row>
    <row r="216" spans="1:10" s="122" customFormat="1" ht="76.5">
      <c r="A216" s="204" t="s">
        <v>467</v>
      </c>
      <c r="B216" s="375" t="s">
        <v>496</v>
      </c>
      <c r="C216" s="205" t="s">
        <v>4</v>
      </c>
      <c r="D216" s="369">
        <v>0</v>
      </c>
      <c r="E216" s="130"/>
      <c r="F216" s="147"/>
      <c r="G216" s="131"/>
      <c r="H216" s="370"/>
      <c r="I216" s="98">
        <v>0</v>
      </c>
      <c r="J216" s="99">
        <f>H216*I216</f>
        <v>0</v>
      </c>
    </row>
    <row r="217" spans="1:10" s="122" customFormat="1" ht="63.5">
      <c r="A217" s="206">
        <v>4.2</v>
      </c>
      <c r="B217" s="207" t="s">
        <v>497</v>
      </c>
      <c r="C217" s="205" t="s">
        <v>4</v>
      </c>
      <c r="D217" s="369">
        <v>0</v>
      </c>
      <c r="E217" s="130"/>
      <c r="F217" s="147"/>
      <c r="G217" s="131"/>
      <c r="H217" s="370"/>
      <c r="I217" s="98">
        <v>0</v>
      </c>
      <c r="J217" s="99">
        <f t="shared" ref="J217:J236" si="47">H217*I217</f>
        <v>0</v>
      </c>
    </row>
    <row r="218" spans="1:10" s="122" customFormat="1" ht="63.5">
      <c r="A218" s="206">
        <v>4.3</v>
      </c>
      <c r="B218" s="375" t="s">
        <v>468</v>
      </c>
      <c r="C218" s="205" t="s">
        <v>4</v>
      </c>
      <c r="D218" s="369">
        <v>0</v>
      </c>
      <c r="E218" s="130"/>
      <c r="F218" s="147"/>
      <c r="G218" s="131"/>
      <c r="H218" s="370"/>
      <c r="I218" s="98">
        <v>0</v>
      </c>
      <c r="J218" s="99">
        <f t="shared" si="47"/>
        <v>0</v>
      </c>
    </row>
    <row r="219" spans="1:10" s="122" customFormat="1" ht="63.5">
      <c r="A219" s="206">
        <v>4.4000000000000004</v>
      </c>
      <c r="B219" s="207" t="s">
        <v>469</v>
      </c>
      <c r="C219" s="205" t="s">
        <v>4</v>
      </c>
      <c r="D219" s="369">
        <v>0</v>
      </c>
      <c r="E219" s="130"/>
      <c r="F219" s="147"/>
      <c r="G219" s="131"/>
      <c r="H219" s="370"/>
      <c r="I219" s="98">
        <v>0</v>
      </c>
      <c r="J219" s="99">
        <f t="shared" si="47"/>
        <v>0</v>
      </c>
    </row>
    <row r="220" spans="1:10" s="122" customFormat="1" ht="63.5">
      <c r="A220" s="206">
        <v>4.5</v>
      </c>
      <c r="B220" s="207" t="s">
        <v>470</v>
      </c>
      <c r="C220" s="205" t="s">
        <v>4</v>
      </c>
      <c r="D220" s="369">
        <v>0</v>
      </c>
      <c r="E220" s="130"/>
      <c r="F220" s="147"/>
      <c r="G220" s="131"/>
      <c r="H220" s="370"/>
      <c r="I220" s="98">
        <v>0</v>
      </c>
      <c r="J220" s="99">
        <f t="shared" si="47"/>
        <v>0</v>
      </c>
    </row>
    <row r="221" spans="1:10" s="122" customFormat="1" ht="76.5">
      <c r="A221" s="204" t="s">
        <v>471</v>
      </c>
      <c r="B221" s="375" t="s">
        <v>472</v>
      </c>
      <c r="C221" s="205" t="s">
        <v>4</v>
      </c>
      <c r="D221" s="369">
        <v>0</v>
      </c>
      <c r="E221" s="130"/>
      <c r="F221" s="147"/>
      <c r="G221" s="131"/>
      <c r="H221" s="370"/>
      <c r="I221" s="98">
        <v>0</v>
      </c>
      <c r="J221" s="99">
        <f t="shared" si="47"/>
        <v>0</v>
      </c>
    </row>
    <row r="222" spans="1:10" s="122" customFormat="1">
      <c r="A222" s="202"/>
      <c r="B222" s="376"/>
      <c r="C222" s="360"/>
      <c r="D222" s="369"/>
      <c r="E222" s="130"/>
      <c r="F222" s="147"/>
      <c r="G222" s="131"/>
      <c r="H222" s="370"/>
      <c r="I222" s="162"/>
      <c r="J222" s="99"/>
    </row>
    <row r="223" spans="1:10" s="122" customFormat="1">
      <c r="A223" s="373"/>
      <c r="B223" s="374" t="s">
        <v>473</v>
      </c>
      <c r="C223" s="361"/>
      <c r="D223" s="369"/>
      <c r="E223" s="130"/>
      <c r="F223" s="147"/>
      <c r="G223" s="131"/>
      <c r="H223" s="370"/>
      <c r="I223" s="162"/>
      <c r="J223" s="99"/>
    </row>
    <row r="224" spans="1:10" s="122" customFormat="1" ht="50">
      <c r="A224" s="204" t="s">
        <v>474</v>
      </c>
      <c r="B224" s="375" t="s">
        <v>475</v>
      </c>
      <c r="C224" s="205" t="s">
        <v>4</v>
      </c>
      <c r="D224" s="369">
        <v>0</v>
      </c>
      <c r="E224" s="130"/>
      <c r="F224" s="147"/>
      <c r="G224" s="131"/>
      <c r="H224" s="370"/>
      <c r="I224" s="98">
        <v>0</v>
      </c>
      <c r="J224" s="99">
        <f t="shared" si="47"/>
        <v>0</v>
      </c>
    </row>
    <row r="225" spans="1:10" s="122" customFormat="1" ht="50">
      <c r="A225" s="204" t="s">
        <v>474</v>
      </c>
      <c r="B225" s="375" t="s">
        <v>476</v>
      </c>
      <c r="C225" s="205" t="s">
        <v>4</v>
      </c>
      <c r="D225" s="369">
        <v>0</v>
      </c>
      <c r="E225" s="130"/>
      <c r="F225" s="147"/>
      <c r="G225" s="131"/>
      <c r="H225" s="370"/>
      <c r="I225" s="98">
        <v>0</v>
      </c>
      <c r="J225" s="99">
        <f t="shared" si="47"/>
        <v>0</v>
      </c>
    </row>
    <row r="226" spans="1:10" s="122" customFormat="1">
      <c r="A226" s="373"/>
      <c r="B226" s="374" t="s">
        <v>477</v>
      </c>
      <c r="C226" s="361"/>
      <c r="D226" s="369"/>
      <c r="E226" s="130"/>
      <c r="F226" s="147"/>
      <c r="G226" s="131"/>
      <c r="H226" s="370"/>
      <c r="I226" s="98">
        <v>0</v>
      </c>
      <c r="J226" s="99">
        <f t="shared" si="47"/>
        <v>0</v>
      </c>
    </row>
    <row r="227" spans="1:10" s="122" customFormat="1" ht="37.5">
      <c r="A227" s="204" t="s">
        <v>478</v>
      </c>
      <c r="B227" s="377" t="s">
        <v>479</v>
      </c>
      <c r="C227" s="205" t="s">
        <v>4</v>
      </c>
      <c r="D227" s="369">
        <v>0</v>
      </c>
      <c r="E227" s="130"/>
      <c r="F227" s="147"/>
      <c r="G227" s="131"/>
      <c r="H227" s="370"/>
      <c r="I227" s="98">
        <v>0</v>
      </c>
      <c r="J227" s="99">
        <f t="shared" si="47"/>
        <v>0</v>
      </c>
    </row>
    <row r="228" spans="1:10" s="122" customFormat="1" ht="37.5">
      <c r="A228" s="204" t="s">
        <v>480</v>
      </c>
      <c r="B228" s="377" t="s">
        <v>481</v>
      </c>
      <c r="C228" s="205" t="s">
        <v>4</v>
      </c>
      <c r="D228" s="369">
        <v>0</v>
      </c>
      <c r="E228" s="130"/>
      <c r="F228" s="147"/>
      <c r="G228" s="131"/>
      <c r="H228" s="370"/>
      <c r="I228" s="98">
        <v>0</v>
      </c>
      <c r="J228" s="99">
        <f t="shared" si="47"/>
        <v>0</v>
      </c>
    </row>
    <row r="229" spans="1:10" s="122" customFormat="1" ht="37.5">
      <c r="A229" s="204" t="s">
        <v>482</v>
      </c>
      <c r="B229" s="377" t="s">
        <v>483</v>
      </c>
      <c r="C229" s="205" t="s">
        <v>4</v>
      </c>
      <c r="D229" s="369">
        <v>0</v>
      </c>
      <c r="E229" s="130"/>
      <c r="F229" s="147"/>
      <c r="G229" s="131"/>
      <c r="H229" s="370"/>
      <c r="I229" s="98">
        <v>0</v>
      </c>
      <c r="J229" s="99">
        <f t="shared" si="47"/>
        <v>0</v>
      </c>
    </row>
    <row r="230" spans="1:10" s="122" customFormat="1" ht="37.5">
      <c r="A230" s="204" t="s">
        <v>484</v>
      </c>
      <c r="B230" s="377" t="s">
        <v>485</v>
      </c>
      <c r="C230" s="205" t="s">
        <v>4</v>
      </c>
      <c r="D230" s="369">
        <v>0</v>
      </c>
      <c r="E230" s="130"/>
      <c r="F230" s="147"/>
      <c r="G230" s="131"/>
      <c r="H230" s="370"/>
      <c r="I230" s="98">
        <v>0</v>
      </c>
      <c r="J230" s="99">
        <f t="shared" si="47"/>
        <v>0</v>
      </c>
    </row>
    <row r="231" spans="1:10" s="122" customFormat="1" ht="37.5">
      <c r="A231" s="204" t="s">
        <v>486</v>
      </c>
      <c r="B231" s="377" t="s">
        <v>487</v>
      </c>
      <c r="C231" s="205" t="s">
        <v>4</v>
      </c>
      <c r="D231" s="369">
        <v>0</v>
      </c>
      <c r="E231" s="130"/>
      <c r="F231" s="147"/>
      <c r="G231" s="131"/>
      <c r="H231" s="370"/>
      <c r="I231" s="98">
        <v>0</v>
      </c>
      <c r="J231" s="99">
        <f t="shared" si="47"/>
        <v>0</v>
      </c>
    </row>
    <row r="232" spans="1:10" s="122" customFormat="1">
      <c r="A232" s="204" t="s">
        <v>488</v>
      </c>
      <c r="B232" s="377" t="s">
        <v>489</v>
      </c>
      <c r="C232" s="205" t="s">
        <v>4</v>
      </c>
      <c r="D232" s="369">
        <v>0</v>
      </c>
      <c r="E232" s="130"/>
      <c r="F232" s="147"/>
      <c r="G232" s="131"/>
      <c r="H232" s="370"/>
      <c r="I232" s="98">
        <v>0</v>
      </c>
      <c r="J232" s="99">
        <f t="shared" si="47"/>
        <v>0</v>
      </c>
    </row>
    <row r="233" spans="1:10" s="122" customFormat="1">
      <c r="A233" s="204" t="s">
        <v>490</v>
      </c>
      <c r="B233" s="377" t="s">
        <v>491</v>
      </c>
      <c r="C233" s="205" t="s">
        <v>4</v>
      </c>
      <c r="D233" s="369">
        <v>0</v>
      </c>
      <c r="E233" s="130"/>
      <c r="F233" s="147"/>
      <c r="G233" s="131"/>
      <c r="H233" s="370"/>
      <c r="I233" s="98">
        <v>0</v>
      </c>
      <c r="J233" s="99">
        <f t="shared" si="47"/>
        <v>0</v>
      </c>
    </row>
    <row r="234" spans="1:10" s="122" customFormat="1">
      <c r="A234" s="204" t="s">
        <v>492</v>
      </c>
      <c r="B234" s="377" t="s">
        <v>493</v>
      </c>
      <c r="C234" s="205" t="s">
        <v>4</v>
      </c>
      <c r="D234" s="369">
        <v>0</v>
      </c>
      <c r="E234" s="130"/>
      <c r="F234" s="147"/>
      <c r="G234" s="131"/>
      <c r="H234" s="370"/>
      <c r="I234" s="98">
        <v>0</v>
      </c>
      <c r="J234" s="99">
        <f t="shared" si="47"/>
        <v>0</v>
      </c>
    </row>
    <row r="235" spans="1:10" s="122" customFormat="1">
      <c r="A235" s="206">
        <v>4.16</v>
      </c>
      <c r="B235" s="379" t="s">
        <v>494</v>
      </c>
      <c r="C235" s="378" t="s">
        <v>4</v>
      </c>
      <c r="D235" s="369">
        <v>0</v>
      </c>
      <c r="E235" s="130"/>
      <c r="F235" s="147"/>
      <c r="G235" s="131"/>
      <c r="H235" s="370"/>
      <c r="I235" s="98">
        <v>0</v>
      </c>
      <c r="J235" s="99">
        <f t="shared" si="47"/>
        <v>0</v>
      </c>
    </row>
    <row r="236" spans="1:10" s="122" customFormat="1">
      <c r="A236" s="349">
        <v>4.17</v>
      </c>
      <c r="B236" s="379" t="s">
        <v>495</v>
      </c>
      <c r="C236" s="378" t="s">
        <v>4</v>
      </c>
      <c r="D236" s="369">
        <v>0</v>
      </c>
      <c r="E236" s="130"/>
      <c r="F236" s="147"/>
      <c r="G236" s="131"/>
      <c r="H236" s="370"/>
      <c r="I236" s="98">
        <v>0</v>
      </c>
      <c r="J236" s="99">
        <f t="shared" si="47"/>
        <v>0</v>
      </c>
    </row>
    <row r="237" spans="1:10" s="122" customFormat="1" ht="12.5">
      <c r="A237" s="121">
        <v>5</v>
      </c>
      <c r="B237" s="260" t="s">
        <v>247</v>
      </c>
      <c r="C237" s="296"/>
      <c r="D237" s="260"/>
      <c r="E237" s="296"/>
      <c r="F237" s="260"/>
      <c r="G237" s="296"/>
      <c r="H237" s="260"/>
      <c r="I237" s="296"/>
      <c r="J237" s="294"/>
    </row>
    <row r="238" spans="1:10" s="122" customFormat="1" ht="13">
      <c r="A238" s="228"/>
      <c r="B238" s="229"/>
      <c r="C238" s="214"/>
      <c r="D238" s="216"/>
      <c r="E238" s="130"/>
      <c r="F238" s="130"/>
      <c r="G238" s="131"/>
      <c r="H238" s="129"/>
      <c r="I238" s="162"/>
      <c r="J238" s="162"/>
    </row>
    <row r="239" spans="1:10" s="122" customFormat="1" ht="13">
      <c r="A239" s="230"/>
      <c r="B239" s="229" t="s">
        <v>248</v>
      </c>
      <c r="C239" s="214"/>
      <c r="D239" s="216"/>
      <c r="E239" s="130"/>
      <c r="F239" s="130"/>
      <c r="G239" s="131"/>
      <c r="H239" s="129"/>
      <c r="I239" s="162"/>
      <c r="J239" s="162"/>
    </row>
    <row r="240" spans="1:10" s="122" customFormat="1" ht="37.5">
      <c r="A240" s="231"/>
      <c r="B240" s="232" t="s">
        <v>249</v>
      </c>
      <c r="C240" s="214"/>
      <c r="D240" s="216"/>
      <c r="E240" s="130"/>
      <c r="F240" s="130"/>
      <c r="G240" s="131"/>
      <c r="H240" s="129"/>
      <c r="I240" s="162"/>
      <c r="J240" s="162"/>
    </row>
    <row r="241" spans="1:10" s="122" customFormat="1" ht="12.5">
      <c r="A241" s="231"/>
      <c r="B241" s="233"/>
      <c r="C241" s="214"/>
      <c r="D241" s="216"/>
      <c r="E241" s="130"/>
      <c r="F241" s="130"/>
      <c r="G241" s="131"/>
      <c r="H241" s="129"/>
      <c r="I241" s="162"/>
      <c r="J241" s="162"/>
    </row>
    <row r="242" spans="1:10" s="122" customFormat="1" ht="50">
      <c r="A242" s="234">
        <v>5.0999999999999996</v>
      </c>
      <c r="B242" s="235" t="s">
        <v>250</v>
      </c>
      <c r="C242" s="214" t="s">
        <v>251</v>
      </c>
      <c r="D242" s="216">
        <v>35</v>
      </c>
      <c r="E242" s="130"/>
      <c r="F242" s="130"/>
      <c r="G242" s="131"/>
      <c r="H242" s="227">
        <f t="shared" ref="H242:H249" si="48">D242</f>
        <v>35</v>
      </c>
      <c r="I242" s="98">
        <v>1</v>
      </c>
      <c r="J242" s="99">
        <f>H242*I242</f>
        <v>35</v>
      </c>
    </row>
    <row r="243" spans="1:10" s="122" customFormat="1" ht="50">
      <c r="A243" s="234">
        <v>5.2</v>
      </c>
      <c r="B243" s="235" t="s">
        <v>252</v>
      </c>
      <c r="C243" s="214" t="s">
        <v>251</v>
      </c>
      <c r="D243" s="216">
        <v>75</v>
      </c>
      <c r="E243" s="130"/>
      <c r="F243" s="130"/>
      <c r="G243" s="131"/>
      <c r="H243" s="227">
        <f t="shared" si="48"/>
        <v>75</v>
      </c>
      <c r="I243" s="98">
        <v>1</v>
      </c>
      <c r="J243" s="99">
        <f t="shared" ref="J243:J249" si="49">H243*I243</f>
        <v>75</v>
      </c>
    </row>
    <row r="244" spans="1:10" s="122" customFormat="1" ht="50">
      <c r="A244" s="234">
        <v>5.3</v>
      </c>
      <c r="B244" s="232" t="s">
        <v>253</v>
      </c>
      <c r="C244" s="214" t="s">
        <v>251</v>
      </c>
      <c r="D244" s="216">
        <v>150</v>
      </c>
      <c r="E244" s="130"/>
      <c r="F244" s="130"/>
      <c r="G244" s="131"/>
      <c r="H244" s="227">
        <f t="shared" si="48"/>
        <v>150</v>
      </c>
      <c r="I244" s="98">
        <v>1</v>
      </c>
      <c r="J244" s="99">
        <f t="shared" si="49"/>
        <v>150</v>
      </c>
    </row>
    <row r="245" spans="1:10" s="122" customFormat="1" ht="50">
      <c r="A245" s="381">
        <v>5.4</v>
      </c>
      <c r="B245" s="382" t="s">
        <v>498</v>
      </c>
      <c r="C245" s="205" t="s">
        <v>251</v>
      </c>
      <c r="D245" s="216">
        <v>0</v>
      </c>
      <c r="E245" s="130"/>
      <c r="F245" s="130"/>
      <c r="G245" s="131"/>
      <c r="H245" s="227"/>
      <c r="I245" s="98">
        <v>0</v>
      </c>
      <c r="J245" s="99">
        <f t="shared" si="49"/>
        <v>0</v>
      </c>
    </row>
    <row r="246" spans="1:10" s="122" customFormat="1" ht="37.5">
      <c r="A246" s="380">
        <v>5.5</v>
      </c>
      <c r="B246" s="382" t="s">
        <v>499</v>
      </c>
      <c r="C246" s="205" t="s">
        <v>251</v>
      </c>
      <c r="D246" s="216">
        <v>0</v>
      </c>
      <c r="E246" s="130"/>
      <c r="F246" s="130"/>
      <c r="G246" s="131"/>
      <c r="H246" s="227"/>
      <c r="I246" s="98">
        <v>0</v>
      </c>
      <c r="J246" s="99">
        <f t="shared" ref="J246:J247" si="50">H246*I246</f>
        <v>0</v>
      </c>
    </row>
    <row r="247" spans="1:10" s="122" customFormat="1" ht="50">
      <c r="A247" s="383">
        <v>5.6</v>
      </c>
      <c r="B247" s="382" t="s">
        <v>500</v>
      </c>
      <c r="C247" s="205" t="s">
        <v>251</v>
      </c>
      <c r="D247" s="216">
        <v>0</v>
      </c>
      <c r="E247" s="130"/>
      <c r="F247" s="130"/>
      <c r="G247" s="131"/>
      <c r="H247" s="227"/>
      <c r="I247" s="98">
        <v>0</v>
      </c>
      <c r="J247" s="99">
        <f t="shared" si="50"/>
        <v>0</v>
      </c>
    </row>
    <row r="248" spans="1:10" s="122" customFormat="1" ht="50">
      <c r="A248" s="234">
        <v>5.7</v>
      </c>
      <c r="B248" s="235" t="s">
        <v>254</v>
      </c>
      <c r="C248" s="214" t="s">
        <v>251</v>
      </c>
      <c r="D248" s="216">
        <v>1750</v>
      </c>
      <c r="E248" s="130"/>
      <c r="F248" s="130"/>
      <c r="G248" s="131"/>
      <c r="H248" s="227">
        <f t="shared" si="48"/>
        <v>1750</v>
      </c>
      <c r="I248" s="98">
        <v>1</v>
      </c>
      <c r="J248" s="99">
        <f t="shared" si="49"/>
        <v>1750</v>
      </c>
    </row>
    <row r="249" spans="1:10" s="122" customFormat="1" ht="50">
      <c r="A249" s="234">
        <v>5.8</v>
      </c>
      <c r="B249" s="235" t="s">
        <v>255</v>
      </c>
      <c r="C249" s="214" t="s">
        <v>251</v>
      </c>
      <c r="D249" s="216">
        <v>50</v>
      </c>
      <c r="E249" s="130"/>
      <c r="F249" s="130"/>
      <c r="G249" s="131"/>
      <c r="H249" s="227">
        <f t="shared" si="48"/>
        <v>50</v>
      </c>
      <c r="I249" s="98">
        <v>1</v>
      </c>
      <c r="J249" s="99">
        <f t="shared" si="49"/>
        <v>50</v>
      </c>
    </row>
    <row r="250" spans="1:10" s="122" customFormat="1">
      <c r="A250" s="212"/>
      <c r="B250" s="215"/>
      <c r="C250" s="214"/>
      <c r="D250" s="216"/>
      <c r="E250" s="130"/>
      <c r="F250" s="130"/>
      <c r="G250" s="131"/>
      <c r="H250" s="129"/>
      <c r="I250" s="98"/>
      <c r="J250" s="99"/>
    </row>
    <row r="251" spans="1:10" s="122" customFormat="1" ht="12.5">
      <c r="A251" s="121" t="s">
        <v>256</v>
      </c>
      <c r="B251" s="260" t="s">
        <v>257</v>
      </c>
      <c r="C251" s="296"/>
      <c r="D251" s="260"/>
      <c r="E251" s="296"/>
      <c r="F251" s="260"/>
      <c r="G251" s="296"/>
      <c r="H251" s="260"/>
      <c r="I251" s="296"/>
      <c r="J251" s="294"/>
    </row>
    <row r="252" spans="1:10" s="122" customFormat="1" ht="113">
      <c r="A252" s="236"/>
      <c r="B252" s="211" t="s">
        <v>264</v>
      </c>
      <c r="C252" s="214"/>
      <c r="D252" s="216"/>
      <c r="E252" s="130"/>
      <c r="F252" s="130"/>
      <c r="G252" s="131"/>
      <c r="H252" s="129"/>
      <c r="I252" s="98"/>
      <c r="J252" s="99"/>
    </row>
    <row r="253" spans="1:10" s="122" customFormat="1">
      <c r="A253" s="236" t="s">
        <v>258</v>
      </c>
      <c r="B253" s="237" t="s">
        <v>259</v>
      </c>
      <c r="C253" s="214"/>
      <c r="D253" s="216"/>
      <c r="E253" s="130"/>
      <c r="F253" s="130"/>
      <c r="G253" s="131"/>
      <c r="H253" s="129"/>
      <c r="I253" s="98"/>
      <c r="J253" s="99"/>
    </row>
    <row r="254" spans="1:10" s="122" customFormat="1" ht="87.5">
      <c r="A254" s="236"/>
      <c r="B254" s="238" t="s">
        <v>260</v>
      </c>
      <c r="C254" s="214" t="s">
        <v>4</v>
      </c>
      <c r="D254" s="216">
        <v>10</v>
      </c>
      <c r="E254" s="130"/>
      <c r="F254" s="130"/>
      <c r="G254" s="131"/>
      <c r="H254" s="227">
        <f t="shared" ref="H254:H256" si="51">D254</f>
        <v>10</v>
      </c>
      <c r="I254" s="98">
        <v>1</v>
      </c>
      <c r="J254" s="99">
        <f t="shared" ref="J254" si="52">H254*I254</f>
        <v>10</v>
      </c>
    </row>
    <row r="255" spans="1:10" s="122" customFormat="1">
      <c r="A255" s="236" t="s">
        <v>261</v>
      </c>
      <c r="B255" s="237" t="s">
        <v>262</v>
      </c>
      <c r="C255" s="214"/>
      <c r="D255" s="216"/>
      <c r="E255" s="130"/>
      <c r="F255" s="130"/>
      <c r="G255" s="131"/>
      <c r="H255" s="227"/>
      <c r="I255" s="98"/>
      <c r="J255" s="99"/>
    </row>
    <row r="256" spans="1:10" s="122" customFormat="1" ht="50">
      <c r="A256" s="236"/>
      <c r="B256" s="238" t="s">
        <v>263</v>
      </c>
      <c r="C256" s="214" t="s">
        <v>4</v>
      </c>
      <c r="D256" s="216">
        <v>25</v>
      </c>
      <c r="E256" s="130"/>
      <c r="F256" s="130"/>
      <c r="G256" s="131"/>
      <c r="H256" s="227">
        <f t="shared" si="51"/>
        <v>25</v>
      </c>
      <c r="I256" s="98">
        <v>1</v>
      </c>
      <c r="J256" s="99">
        <f t="shared" ref="J256" si="53">H256*I256</f>
        <v>25</v>
      </c>
    </row>
    <row r="257" spans="1:10" s="122" customFormat="1">
      <c r="A257" s="384" t="s">
        <v>501</v>
      </c>
      <c r="B257" s="354" t="s">
        <v>502</v>
      </c>
      <c r="C257" s="205"/>
      <c r="D257" s="216"/>
      <c r="E257" s="130"/>
      <c r="F257" s="130"/>
      <c r="G257" s="131"/>
      <c r="H257" s="227"/>
      <c r="I257" s="98"/>
      <c r="J257" s="99"/>
    </row>
    <row r="258" spans="1:10" s="122" customFormat="1" ht="62.5">
      <c r="A258" s="384"/>
      <c r="B258" s="385" t="s">
        <v>503</v>
      </c>
      <c r="C258" s="205" t="s">
        <v>4</v>
      </c>
      <c r="D258" s="216">
        <v>0</v>
      </c>
      <c r="E258" s="130"/>
      <c r="F258" s="130"/>
      <c r="G258" s="131"/>
      <c r="H258" s="227"/>
      <c r="I258" s="98">
        <v>0</v>
      </c>
      <c r="J258" s="99">
        <f t="shared" ref="J258" si="54">H258*I258</f>
        <v>0</v>
      </c>
    </row>
    <row r="259" spans="1:10" s="122" customFormat="1" ht="50">
      <c r="A259" s="384" t="s">
        <v>504</v>
      </c>
      <c r="B259" s="385" t="s">
        <v>505</v>
      </c>
      <c r="C259" s="205" t="s">
        <v>4</v>
      </c>
      <c r="D259" s="216">
        <v>0</v>
      </c>
      <c r="E259" s="130"/>
      <c r="F259" s="130"/>
      <c r="G259" s="131"/>
      <c r="H259" s="227"/>
      <c r="I259" s="98">
        <v>1</v>
      </c>
      <c r="J259" s="99">
        <f t="shared" ref="J259" si="55">H259*I259</f>
        <v>0</v>
      </c>
    </row>
    <row r="260" spans="1:10" s="122" customFormat="1">
      <c r="A260" s="236"/>
      <c r="B260" s="238"/>
      <c r="C260" s="214"/>
      <c r="D260" s="216"/>
      <c r="E260" s="130"/>
      <c r="F260" s="130"/>
      <c r="G260" s="131"/>
      <c r="H260" s="227"/>
      <c r="I260" s="98"/>
      <c r="J260" s="99"/>
    </row>
    <row r="261" spans="1:10" s="122" customFormat="1" ht="12.5">
      <c r="A261" s="121">
        <v>7</v>
      </c>
      <c r="B261" s="260" t="s">
        <v>265</v>
      </c>
      <c r="C261" s="296"/>
      <c r="D261" s="260"/>
      <c r="E261" s="296"/>
      <c r="F261" s="260"/>
      <c r="G261" s="296"/>
      <c r="H261" s="260"/>
      <c r="I261" s="296"/>
      <c r="J261" s="294"/>
    </row>
    <row r="262" spans="1:10" s="122" customFormat="1">
      <c r="A262" s="388" t="s">
        <v>506</v>
      </c>
      <c r="B262" s="389" t="s">
        <v>507</v>
      </c>
      <c r="C262" s="205"/>
      <c r="D262" s="368"/>
      <c r="E262" s="126"/>
      <c r="F262" s="368"/>
      <c r="G262" s="126"/>
      <c r="H262" s="368"/>
      <c r="I262" s="98"/>
      <c r="J262" s="99"/>
    </row>
    <row r="263" spans="1:10" s="122" customFormat="1" ht="125">
      <c r="A263" s="206"/>
      <c r="B263" s="207" t="s">
        <v>508</v>
      </c>
      <c r="C263" s="361"/>
      <c r="D263" s="368"/>
      <c r="E263" s="126"/>
      <c r="F263" s="368"/>
      <c r="G263" s="126"/>
      <c r="H263" s="368"/>
      <c r="I263" s="98"/>
      <c r="J263" s="99"/>
    </row>
    <row r="264" spans="1:10" s="122" customFormat="1">
      <c r="A264" s="204"/>
      <c r="B264" s="375"/>
      <c r="C264" s="205"/>
      <c r="D264" s="368"/>
      <c r="E264" s="126"/>
      <c r="F264" s="368"/>
      <c r="G264" s="126"/>
      <c r="H264" s="368"/>
      <c r="I264" s="98"/>
      <c r="J264" s="99"/>
    </row>
    <row r="265" spans="1:10" s="122" customFormat="1">
      <c r="A265" s="204" t="s">
        <v>221</v>
      </c>
      <c r="B265" s="375" t="s">
        <v>509</v>
      </c>
      <c r="C265" s="205" t="s">
        <v>251</v>
      </c>
      <c r="D265" s="216">
        <v>0</v>
      </c>
      <c r="E265" s="130"/>
      <c r="F265" s="130"/>
      <c r="G265" s="131"/>
      <c r="H265" s="227"/>
      <c r="I265" s="98">
        <v>1</v>
      </c>
      <c r="J265" s="99">
        <f t="shared" ref="J265" si="56">H265*I265</f>
        <v>0</v>
      </c>
    </row>
    <row r="266" spans="1:10" s="122" customFormat="1">
      <c r="A266" s="204" t="s">
        <v>224</v>
      </c>
      <c r="B266" s="375" t="s">
        <v>510</v>
      </c>
      <c r="C266" s="205" t="s">
        <v>251</v>
      </c>
      <c r="D266" s="216">
        <v>0</v>
      </c>
      <c r="E266" s="130"/>
      <c r="F266" s="130"/>
      <c r="G266" s="131"/>
      <c r="H266" s="227"/>
      <c r="I266" s="98">
        <v>1</v>
      </c>
      <c r="J266" s="99">
        <f t="shared" ref="J266:J267" si="57">H266*I266</f>
        <v>0</v>
      </c>
    </row>
    <row r="267" spans="1:10" s="122" customFormat="1">
      <c r="A267" s="204" t="s">
        <v>225</v>
      </c>
      <c r="B267" s="375" t="s">
        <v>511</v>
      </c>
      <c r="C267" s="205" t="s">
        <v>251</v>
      </c>
      <c r="D267" s="216">
        <v>0</v>
      </c>
      <c r="E267" s="130"/>
      <c r="F267" s="130"/>
      <c r="G267" s="131"/>
      <c r="H267" s="227"/>
      <c r="I267" s="98">
        <v>1</v>
      </c>
      <c r="J267" s="99">
        <f t="shared" si="57"/>
        <v>0</v>
      </c>
    </row>
    <row r="268" spans="1:10" s="122" customFormat="1">
      <c r="A268" s="126"/>
      <c r="B268" s="368"/>
      <c r="C268" s="126"/>
      <c r="D268" s="368"/>
      <c r="E268" s="126"/>
      <c r="F268" s="368"/>
      <c r="G268" s="126"/>
      <c r="H268" s="368"/>
      <c r="I268" s="98"/>
      <c r="J268" s="99"/>
    </row>
    <row r="269" spans="1:10" s="122" customFormat="1">
      <c r="A269" s="219" t="s">
        <v>266</v>
      </c>
      <c r="B269" s="241" t="s">
        <v>267</v>
      </c>
      <c r="C269" s="214"/>
      <c r="D269" s="216"/>
      <c r="E269" s="130"/>
      <c r="F269" s="130"/>
      <c r="G269" s="131"/>
      <c r="H269" s="129"/>
      <c r="I269" s="98"/>
      <c r="J269" s="99"/>
    </row>
    <row r="270" spans="1:10" s="122" customFormat="1" ht="112.5">
      <c r="A270" s="216"/>
      <c r="B270" s="226" t="s">
        <v>268</v>
      </c>
      <c r="C270" s="239"/>
      <c r="D270" s="216"/>
      <c r="E270" s="130"/>
      <c r="F270" s="130"/>
      <c r="G270" s="131"/>
      <c r="H270" s="129"/>
      <c r="I270" s="98"/>
      <c r="J270" s="99"/>
    </row>
    <row r="271" spans="1:10" s="122" customFormat="1">
      <c r="A271" s="242"/>
      <c r="B271" s="226"/>
      <c r="C271" s="239"/>
      <c r="D271" s="216"/>
      <c r="E271" s="130"/>
      <c r="F271" s="130"/>
      <c r="G271" s="131"/>
      <c r="H271" s="129"/>
      <c r="I271" s="98"/>
      <c r="J271" s="99"/>
    </row>
    <row r="272" spans="1:10" s="122" customFormat="1">
      <c r="A272" s="204" t="s">
        <v>512</v>
      </c>
      <c r="B272" s="375" t="s">
        <v>513</v>
      </c>
      <c r="C272" s="205" t="s">
        <v>251</v>
      </c>
      <c r="D272" s="216">
        <v>0</v>
      </c>
      <c r="E272" s="130"/>
      <c r="F272" s="130"/>
      <c r="G272" s="131"/>
      <c r="H272" s="227"/>
      <c r="I272" s="98">
        <v>1</v>
      </c>
      <c r="J272" s="99">
        <f t="shared" ref="J272" si="58">H272*I272</f>
        <v>0</v>
      </c>
    </row>
    <row r="273" spans="1:10" s="122" customFormat="1">
      <c r="A273" s="204" t="s">
        <v>514</v>
      </c>
      <c r="B273" s="375" t="s">
        <v>515</v>
      </c>
      <c r="C273" s="205" t="s">
        <v>251</v>
      </c>
      <c r="D273" s="216">
        <v>0</v>
      </c>
      <c r="E273" s="130"/>
      <c r="F273" s="130"/>
      <c r="G273" s="131"/>
      <c r="H273" s="227"/>
      <c r="I273" s="98">
        <v>1</v>
      </c>
      <c r="J273" s="99">
        <f t="shared" ref="J273:J274" si="59">H273*I273</f>
        <v>0</v>
      </c>
    </row>
    <row r="274" spans="1:10" s="122" customFormat="1">
      <c r="A274" s="204" t="s">
        <v>516</v>
      </c>
      <c r="B274" s="375" t="s">
        <v>509</v>
      </c>
      <c r="C274" s="205" t="s">
        <v>251</v>
      </c>
      <c r="D274" s="216">
        <v>0</v>
      </c>
      <c r="E274" s="130"/>
      <c r="F274" s="130"/>
      <c r="G274" s="131"/>
      <c r="H274" s="227"/>
      <c r="I274" s="98">
        <v>1</v>
      </c>
      <c r="J274" s="99">
        <f t="shared" si="59"/>
        <v>0</v>
      </c>
    </row>
    <row r="275" spans="1:10" s="122" customFormat="1">
      <c r="A275" s="212" t="s">
        <v>269</v>
      </c>
      <c r="B275" s="221" t="s">
        <v>270</v>
      </c>
      <c r="C275" s="214" t="s">
        <v>251</v>
      </c>
      <c r="D275" s="216">
        <v>25</v>
      </c>
      <c r="E275" s="130"/>
      <c r="F275" s="130"/>
      <c r="G275" s="131"/>
      <c r="H275" s="227">
        <f t="shared" ref="H275:H279" si="60">D275</f>
        <v>25</v>
      </c>
      <c r="I275" s="98">
        <v>1</v>
      </c>
      <c r="J275" s="99">
        <f t="shared" ref="J275:J276" si="61">H275*I275</f>
        <v>25</v>
      </c>
    </row>
    <row r="276" spans="1:10" s="122" customFormat="1">
      <c r="A276" s="204" t="s">
        <v>517</v>
      </c>
      <c r="B276" s="375" t="s">
        <v>518</v>
      </c>
      <c r="C276" s="205" t="s">
        <v>251</v>
      </c>
      <c r="D276" s="216">
        <v>0</v>
      </c>
      <c r="E276" s="130"/>
      <c r="F276" s="130"/>
      <c r="G276" s="131"/>
      <c r="H276" s="227"/>
      <c r="I276" s="98">
        <v>1</v>
      </c>
      <c r="J276" s="99">
        <f t="shared" si="61"/>
        <v>0</v>
      </c>
    </row>
    <row r="277" spans="1:10" s="122" customFormat="1">
      <c r="A277" s="212"/>
      <c r="B277" s="240"/>
      <c r="C277" s="214"/>
      <c r="D277" s="216"/>
      <c r="E277" s="130"/>
      <c r="F277" s="130"/>
      <c r="G277" s="131"/>
      <c r="H277" s="227"/>
      <c r="I277" s="98"/>
      <c r="J277" s="99"/>
    </row>
    <row r="278" spans="1:10" s="122" customFormat="1">
      <c r="A278" s="243">
        <v>7.7</v>
      </c>
      <c r="B278" s="244" t="s">
        <v>271</v>
      </c>
      <c r="C278" s="216"/>
      <c r="D278" s="216"/>
      <c r="E278" s="130"/>
      <c r="F278" s="130"/>
      <c r="G278" s="131"/>
      <c r="H278" s="227"/>
      <c r="I278" s="98"/>
      <c r="J278" s="99"/>
    </row>
    <row r="279" spans="1:10" s="122" customFormat="1" ht="87.5">
      <c r="A279" s="245" t="s">
        <v>221</v>
      </c>
      <c r="B279" s="226" t="s">
        <v>272</v>
      </c>
      <c r="C279" s="214" t="s">
        <v>251</v>
      </c>
      <c r="D279" s="216">
        <v>15</v>
      </c>
      <c r="E279" s="130"/>
      <c r="F279" s="130"/>
      <c r="G279" s="131"/>
      <c r="H279" s="227">
        <f t="shared" si="60"/>
        <v>15</v>
      </c>
      <c r="I279" s="98">
        <v>1</v>
      </c>
      <c r="J279" s="99">
        <f t="shared" ref="J279" si="62">H279*I279</f>
        <v>15</v>
      </c>
    </row>
    <row r="280" spans="1:10" s="122" customFormat="1">
      <c r="A280" s="212"/>
      <c r="B280" s="215"/>
      <c r="C280" s="214"/>
      <c r="D280" s="216"/>
      <c r="E280" s="130"/>
      <c r="F280" s="130"/>
      <c r="G280" s="131"/>
      <c r="H280" s="129"/>
      <c r="I280" s="98"/>
      <c r="J280" s="99"/>
    </row>
    <row r="281" spans="1:10" s="122" customFormat="1" ht="12.5">
      <c r="A281" s="121" t="s">
        <v>273</v>
      </c>
      <c r="B281" s="260" t="s">
        <v>274</v>
      </c>
      <c r="C281" s="296"/>
      <c r="D281" s="260"/>
      <c r="E281" s="296"/>
      <c r="F281" s="260"/>
      <c r="G281" s="296"/>
      <c r="H281" s="260"/>
      <c r="I281" s="296"/>
      <c r="J281" s="294"/>
    </row>
    <row r="282" spans="1:10" s="122" customFormat="1" ht="75">
      <c r="A282" s="204" t="s">
        <v>519</v>
      </c>
      <c r="B282" s="362" t="s">
        <v>520</v>
      </c>
      <c r="C282" s="205" t="s">
        <v>275</v>
      </c>
      <c r="D282" s="216">
        <v>0</v>
      </c>
      <c r="E282" s="130"/>
      <c r="F282" s="130"/>
      <c r="G282" s="131"/>
      <c r="H282" s="227"/>
      <c r="I282" s="98">
        <v>1</v>
      </c>
      <c r="J282" s="99">
        <f t="shared" ref="J282:J283" si="63">H282*I282</f>
        <v>0</v>
      </c>
    </row>
    <row r="283" spans="1:10" s="122" customFormat="1" ht="75">
      <c r="A283" s="204" t="s">
        <v>521</v>
      </c>
      <c r="B283" s="347" t="s">
        <v>522</v>
      </c>
      <c r="C283" s="205" t="s">
        <v>275</v>
      </c>
      <c r="D283" s="216">
        <v>0</v>
      </c>
      <c r="E283" s="130"/>
      <c r="F283" s="130"/>
      <c r="G283" s="131"/>
      <c r="H283" s="227"/>
      <c r="I283" s="98">
        <v>1</v>
      </c>
      <c r="J283" s="99">
        <f t="shared" si="63"/>
        <v>0</v>
      </c>
    </row>
    <row r="284" spans="1:10" s="122" customFormat="1" ht="37.5">
      <c r="A284" s="248" t="s">
        <v>276</v>
      </c>
      <c r="B284" s="249" t="s">
        <v>277</v>
      </c>
      <c r="C284" s="210"/>
      <c r="D284" s="222"/>
      <c r="E284" s="130"/>
      <c r="F284" s="130"/>
      <c r="G284" s="131"/>
      <c r="H284" s="227"/>
      <c r="I284" s="98"/>
      <c r="J284" s="99"/>
    </row>
    <row r="285" spans="1:10" s="122" customFormat="1">
      <c r="A285" s="248" t="s">
        <v>221</v>
      </c>
      <c r="B285" s="249" t="s">
        <v>278</v>
      </c>
      <c r="C285" s="214" t="s">
        <v>251</v>
      </c>
      <c r="D285" s="216">
        <v>40</v>
      </c>
      <c r="E285" s="130"/>
      <c r="F285" s="130"/>
      <c r="G285" s="131"/>
      <c r="H285" s="227">
        <f t="shared" ref="H285:H294" si="64">D285</f>
        <v>40</v>
      </c>
      <c r="I285" s="98">
        <v>1</v>
      </c>
      <c r="J285" s="99">
        <f t="shared" ref="J285:J287" si="65">H285*I285</f>
        <v>40</v>
      </c>
    </row>
    <row r="286" spans="1:10" s="122" customFormat="1">
      <c r="A286" s="248" t="s">
        <v>224</v>
      </c>
      <c r="B286" s="249" t="s">
        <v>279</v>
      </c>
      <c r="C286" s="214" t="s">
        <v>251</v>
      </c>
      <c r="D286" s="216">
        <v>25</v>
      </c>
      <c r="E286" s="130"/>
      <c r="F286" s="130"/>
      <c r="G286" s="131"/>
      <c r="H286" s="227">
        <f t="shared" si="64"/>
        <v>25</v>
      </c>
      <c r="I286" s="98">
        <v>1</v>
      </c>
      <c r="J286" s="99">
        <f t="shared" si="65"/>
        <v>25</v>
      </c>
    </row>
    <row r="287" spans="1:10" s="122" customFormat="1">
      <c r="A287" s="246" t="s">
        <v>225</v>
      </c>
      <c r="B287" s="390" t="s">
        <v>523</v>
      </c>
      <c r="C287" s="205" t="s">
        <v>251</v>
      </c>
      <c r="D287" s="216">
        <v>0</v>
      </c>
      <c r="E287" s="130"/>
      <c r="F287" s="130"/>
      <c r="G287" s="131"/>
      <c r="H287" s="227"/>
      <c r="I287" s="98">
        <v>1</v>
      </c>
      <c r="J287" s="99">
        <f t="shared" si="65"/>
        <v>0</v>
      </c>
    </row>
    <row r="288" spans="1:10" s="122" customFormat="1">
      <c r="A288" s="208" t="s">
        <v>226</v>
      </c>
      <c r="B288" s="249" t="s">
        <v>280</v>
      </c>
      <c r="C288" s="214" t="s">
        <v>251</v>
      </c>
      <c r="D288" s="216">
        <v>75</v>
      </c>
      <c r="E288" s="130"/>
      <c r="F288" s="130"/>
      <c r="G288" s="131"/>
      <c r="H288" s="227">
        <f t="shared" si="64"/>
        <v>75</v>
      </c>
      <c r="I288" s="98">
        <v>1</v>
      </c>
      <c r="J288" s="99">
        <f t="shared" ref="J288:J289" si="66">H288*I288</f>
        <v>75</v>
      </c>
    </row>
    <row r="289" spans="1:10" s="122" customFormat="1">
      <c r="A289" s="208" t="s">
        <v>227</v>
      </c>
      <c r="B289" s="249" t="s">
        <v>281</v>
      </c>
      <c r="C289" s="214" t="s">
        <v>251</v>
      </c>
      <c r="D289" s="216">
        <v>50</v>
      </c>
      <c r="E289" s="130"/>
      <c r="F289" s="130"/>
      <c r="G289" s="131"/>
      <c r="H289" s="227">
        <f t="shared" si="64"/>
        <v>50</v>
      </c>
      <c r="I289" s="98">
        <v>1</v>
      </c>
      <c r="J289" s="99">
        <f t="shared" si="66"/>
        <v>50</v>
      </c>
    </row>
    <row r="290" spans="1:10" s="122" customFormat="1">
      <c r="A290" s="248"/>
      <c r="B290" s="250"/>
      <c r="C290" s="214"/>
      <c r="D290" s="216"/>
      <c r="E290" s="130"/>
      <c r="F290" s="130"/>
      <c r="G290" s="131"/>
      <c r="H290" s="227"/>
      <c r="I290" s="98"/>
      <c r="J290" s="99"/>
    </row>
    <row r="291" spans="1:10" s="122" customFormat="1" ht="37.5">
      <c r="A291" s="212" t="s">
        <v>282</v>
      </c>
      <c r="B291" s="211" t="s">
        <v>283</v>
      </c>
      <c r="C291" s="214"/>
      <c r="D291" s="216"/>
      <c r="E291" s="130"/>
      <c r="F291" s="130"/>
      <c r="G291" s="131"/>
      <c r="H291" s="227"/>
      <c r="I291" s="98"/>
      <c r="J291" s="99"/>
    </row>
    <row r="292" spans="1:10" s="122" customFormat="1" ht="37.5">
      <c r="A292" s="204" t="s">
        <v>221</v>
      </c>
      <c r="B292" s="377" t="s">
        <v>524</v>
      </c>
      <c r="C292" s="205" t="s">
        <v>4</v>
      </c>
      <c r="D292" s="216">
        <v>0</v>
      </c>
      <c r="E292" s="130"/>
      <c r="F292" s="130"/>
      <c r="G292" s="131"/>
      <c r="H292" s="227"/>
      <c r="I292" s="98">
        <v>1</v>
      </c>
      <c r="J292" s="99">
        <f t="shared" ref="J292:J293" si="67">H292*I292</f>
        <v>0</v>
      </c>
    </row>
    <row r="293" spans="1:10" s="122" customFormat="1" ht="37.5">
      <c r="A293" s="204" t="s">
        <v>224</v>
      </c>
      <c r="B293" s="377" t="s">
        <v>525</v>
      </c>
      <c r="C293" s="205" t="s">
        <v>4</v>
      </c>
      <c r="D293" s="216">
        <v>0</v>
      </c>
      <c r="E293" s="130"/>
      <c r="F293" s="130"/>
      <c r="G293" s="131"/>
      <c r="H293" s="227"/>
      <c r="I293" s="98">
        <v>1</v>
      </c>
      <c r="J293" s="99">
        <f t="shared" si="67"/>
        <v>0</v>
      </c>
    </row>
    <row r="294" spans="1:10" s="122" customFormat="1" ht="25">
      <c r="A294" s="212" t="s">
        <v>225</v>
      </c>
      <c r="B294" s="211" t="s">
        <v>284</v>
      </c>
      <c r="C294" s="214" t="s">
        <v>4</v>
      </c>
      <c r="D294" s="216">
        <v>1</v>
      </c>
      <c r="E294" s="130"/>
      <c r="F294" s="130"/>
      <c r="G294" s="131"/>
      <c r="H294" s="227">
        <f t="shared" si="64"/>
        <v>1</v>
      </c>
      <c r="I294" s="98">
        <v>1</v>
      </c>
      <c r="J294" s="99">
        <f t="shared" ref="J294" si="68">H294*I294</f>
        <v>1</v>
      </c>
    </row>
    <row r="295" spans="1:10" s="122" customFormat="1">
      <c r="A295" s="212"/>
      <c r="B295" s="211"/>
      <c r="C295" s="214"/>
      <c r="D295" s="216"/>
      <c r="E295" s="130"/>
      <c r="F295" s="130"/>
      <c r="G295" s="131"/>
      <c r="H295" s="227"/>
      <c r="I295" s="98"/>
      <c r="J295" s="99"/>
    </row>
    <row r="296" spans="1:10" s="122" customFormat="1" ht="12.5">
      <c r="A296" s="121" t="s">
        <v>285</v>
      </c>
      <c r="B296" s="260" t="s">
        <v>286</v>
      </c>
      <c r="C296" s="296"/>
      <c r="D296" s="260"/>
      <c r="E296" s="296"/>
      <c r="F296" s="260"/>
      <c r="G296" s="296"/>
      <c r="H296" s="260"/>
      <c r="I296" s="296"/>
      <c r="J296" s="294"/>
    </row>
    <row r="297" spans="1:10" s="122" customFormat="1" ht="37.5">
      <c r="A297" s="204" t="s">
        <v>526</v>
      </c>
      <c r="B297" s="207" t="s">
        <v>527</v>
      </c>
      <c r="C297" s="254"/>
      <c r="D297" s="206"/>
      <c r="E297" s="130"/>
      <c r="F297" s="130"/>
      <c r="G297" s="131"/>
      <c r="H297" s="227"/>
      <c r="I297" s="98"/>
      <c r="J297" s="99"/>
    </row>
    <row r="298" spans="1:10" s="122" customFormat="1">
      <c r="A298" s="246"/>
      <c r="B298" s="247"/>
      <c r="C298" s="253"/>
      <c r="D298" s="206"/>
      <c r="E298" s="130"/>
      <c r="F298" s="130"/>
      <c r="G298" s="131"/>
      <c r="H298" s="227"/>
      <c r="I298" s="98"/>
      <c r="J298" s="99"/>
    </row>
    <row r="299" spans="1:10" s="122" customFormat="1">
      <c r="A299" s="255" t="s">
        <v>221</v>
      </c>
      <c r="B299" s="256" t="s">
        <v>287</v>
      </c>
      <c r="C299" s="205" t="s">
        <v>251</v>
      </c>
      <c r="D299" s="216">
        <v>0</v>
      </c>
      <c r="E299" s="130"/>
      <c r="F299" s="130"/>
      <c r="G299" s="131"/>
      <c r="H299" s="227"/>
      <c r="I299" s="98">
        <v>1</v>
      </c>
      <c r="J299" s="99">
        <f t="shared" ref="J299:J300" si="69">H299*I299</f>
        <v>0</v>
      </c>
    </row>
    <row r="300" spans="1:10" s="122" customFormat="1">
      <c r="A300" s="203" t="s">
        <v>224</v>
      </c>
      <c r="B300" s="256" t="s">
        <v>288</v>
      </c>
      <c r="C300" s="205" t="s">
        <v>251</v>
      </c>
      <c r="D300" s="216">
        <v>0</v>
      </c>
      <c r="E300" s="130"/>
      <c r="F300" s="130"/>
      <c r="G300" s="131"/>
      <c r="H300" s="227"/>
      <c r="I300" s="98">
        <v>1</v>
      </c>
      <c r="J300" s="99">
        <f t="shared" si="69"/>
        <v>0</v>
      </c>
    </row>
    <row r="301" spans="1:10" s="122" customFormat="1">
      <c r="A301" s="203" t="s">
        <v>225</v>
      </c>
      <c r="B301" s="247" t="s">
        <v>289</v>
      </c>
      <c r="C301" s="205" t="s">
        <v>251</v>
      </c>
      <c r="D301" s="216">
        <v>0</v>
      </c>
      <c r="E301" s="130"/>
      <c r="F301" s="130"/>
      <c r="G301" s="131"/>
      <c r="H301" s="227"/>
      <c r="I301" s="98">
        <v>1</v>
      </c>
      <c r="J301" s="99">
        <f t="shared" ref="J301" si="70">H301*I301</f>
        <v>0</v>
      </c>
    </row>
    <row r="302" spans="1:10" s="122" customFormat="1">
      <c r="A302" s="203"/>
      <c r="B302" s="247"/>
      <c r="C302" s="205"/>
      <c r="D302" s="206"/>
      <c r="E302" s="130"/>
      <c r="F302" s="130"/>
      <c r="G302" s="131"/>
      <c r="H302" s="227"/>
      <c r="I302" s="98"/>
      <c r="J302" s="99"/>
    </row>
    <row r="303" spans="1:10" s="122" customFormat="1">
      <c r="A303" s="251"/>
      <c r="B303" s="252" t="s">
        <v>290</v>
      </c>
      <c r="C303" s="253"/>
      <c r="D303" s="201"/>
      <c r="E303" s="130"/>
      <c r="F303" s="130"/>
      <c r="G303" s="131"/>
      <c r="H303" s="227"/>
      <c r="I303" s="98"/>
      <c r="J303" s="99"/>
    </row>
    <row r="304" spans="1:10" s="122" customFormat="1" ht="37.5">
      <c r="A304" s="204" t="s">
        <v>291</v>
      </c>
      <c r="B304" s="207" t="s">
        <v>292</v>
      </c>
      <c r="C304" s="254"/>
      <c r="D304" s="206"/>
      <c r="E304" s="130"/>
      <c r="F304" s="130"/>
      <c r="G304" s="131"/>
      <c r="H304" s="227"/>
      <c r="I304" s="98"/>
      <c r="J304" s="99"/>
    </row>
    <row r="305" spans="1:10" s="122" customFormat="1">
      <c r="A305" s="246"/>
      <c r="B305" s="247"/>
      <c r="C305" s="253"/>
      <c r="D305" s="201"/>
      <c r="E305" s="130"/>
      <c r="F305" s="130"/>
      <c r="G305" s="131"/>
      <c r="H305" s="227"/>
      <c r="I305" s="98"/>
      <c r="J305" s="99"/>
    </row>
    <row r="306" spans="1:10" s="122" customFormat="1">
      <c r="A306" s="255" t="s">
        <v>221</v>
      </c>
      <c r="B306" s="256" t="s">
        <v>287</v>
      </c>
      <c r="C306" s="205" t="s">
        <v>251</v>
      </c>
      <c r="D306" s="206">
        <v>10</v>
      </c>
      <c r="E306" s="130"/>
      <c r="F306" s="130"/>
      <c r="G306" s="131"/>
      <c r="H306" s="227">
        <f t="shared" ref="H306:H308" si="71">D306</f>
        <v>10</v>
      </c>
      <c r="I306" s="98">
        <v>0.90012800000000004</v>
      </c>
      <c r="J306" s="99">
        <f t="shared" ref="J306" si="72">H306*I306</f>
        <v>9.0012800000000013</v>
      </c>
    </row>
    <row r="307" spans="1:10" s="122" customFormat="1">
      <c r="A307" s="203" t="s">
        <v>224</v>
      </c>
      <c r="B307" s="256" t="s">
        <v>288</v>
      </c>
      <c r="C307" s="205" t="s">
        <v>251</v>
      </c>
      <c r="D307" s="206">
        <v>125</v>
      </c>
      <c r="E307" s="130"/>
      <c r="F307" s="130"/>
      <c r="G307" s="131"/>
      <c r="H307" s="227">
        <f t="shared" si="71"/>
        <v>125</v>
      </c>
      <c r="I307" s="98">
        <v>0.76849999999999996</v>
      </c>
      <c r="J307" s="99">
        <v>96.59</v>
      </c>
    </row>
    <row r="308" spans="1:10" s="122" customFormat="1">
      <c r="A308" s="203" t="s">
        <v>225</v>
      </c>
      <c r="B308" s="247" t="s">
        <v>289</v>
      </c>
      <c r="C308" s="205" t="s">
        <v>251</v>
      </c>
      <c r="D308" s="206">
        <v>80</v>
      </c>
      <c r="E308" s="130"/>
      <c r="F308" s="130"/>
      <c r="G308" s="131"/>
      <c r="H308" s="227">
        <f t="shared" si="71"/>
        <v>80</v>
      </c>
      <c r="I308" s="98">
        <v>0.73680000000000001</v>
      </c>
      <c r="J308" s="99">
        <v>58.947000000000003</v>
      </c>
    </row>
    <row r="309" spans="1:10" s="122" customFormat="1">
      <c r="A309" s="203"/>
      <c r="B309" s="247"/>
      <c r="C309" s="205"/>
      <c r="D309" s="206"/>
      <c r="E309" s="130"/>
      <c r="F309" s="130"/>
      <c r="G309" s="131"/>
      <c r="H309" s="227"/>
      <c r="I309" s="98"/>
      <c r="J309" s="99"/>
    </row>
    <row r="310" spans="1:10" s="122" customFormat="1" ht="12.5">
      <c r="A310" s="121">
        <v>10</v>
      </c>
      <c r="B310" s="260" t="s">
        <v>528</v>
      </c>
      <c r="C310" s="296"/>
      <c r="D310" s="260"/>
      <c r="E310" s="296"/>
      <c r="F310" s="260"/>
      <c r="G310" s="296"/>
      <c r="H310" s="260"/>
      <c r="I310" s="296"/>
      <c r="J310" s="294"/>
    </row>
    <row r="311" spans="1:10" s="122" customFormat="1" ht="37.5">
      <c r="A311" s="384" t="s">
        <v>529</v>
      </c>
      <c r="B311" s="391" t="s">
        <v>530</v>
      </c>
      <c r="C311" s="205" t="s">
        <v>531</v>
      </c>
      <c r="D311" s="216">
        <v>0</v>
      </c>
      <c r="E311" s="130"/>
      <c r="F311" s="130"/>
      <c r="G311" s="131"/>
      <c r="H311" s="227"/>
      <c r="I311" s="98">
        <v>1</v>
      </c>
      <c r="J311" s="99">
        <f t="shared" ref="J311:J312" si="73">H311*I311</f>
        <v>0</v>
      </c>
    </row>
    <row r="312" spans="1:10" s="122" customFormat="1" ht="25">
      <c r="A312" s="384" t="s">
        <v>532</v>
      </c>
      <c r="B312" s="391" t="s">
        <v>533</v>
      </c>
      <c r="C312" s="205" t="s">
        <v>531</v>
      </c>
      <c r="D312" s="216">
        <v>0</v>
      </c>
      <c r="E312" s="130"/>
      <c r="F312" s="130"/>
      <c r="G312" s="131"/>
      <c r="H312" s="227"/>
      <c r="I312" s="98">
        <v>1</v>
      </c>
      <c r="J312" s="99">
        <f t="shared" si="73"/>
        <v>0</v>
      </c>
    </row>
    <row r="313" spans="1:10" s="122" customFormat="1">
      <c r="A313" s="203"/>
      <c r="B313" s="247"/>
      <c r="C313" s="205"/>
      <c r="D313" s="206"/>
      <c r="E313" s="130"/>
      <c r="F313" s="130"/>
      <c r="G313" s="131"/>
      <c r="H313" s="227"/>
      <c r="I313" s="98"/>
      <c r="J313" s="99"/>
    </row>
    <row r="314" spans="1:10" s="122" customFormat="1" ht="12.5">
      <c r="A314" s="121">
        <v>11</v>
      </c>
      <c r="B314" s="260" t="s">
        <v>534</v>
      </c>
      <c r="C314" s="296"/>
      <c r="D314" s="260"/>
      <c r="E314" s="296"/>
      <c r="F314" s="260"/>
      <c r="G314" s="296"/>
      <c r="H314" s="260"/>
      <c r="I314" s="296"/>
      <c r="J314" s="294"/>
    </row>
    <row r="315" spans="1:10" s="122" customFormat="1" ht="25">
      <c r="A315" s="384" t="s">
        <v>535</v>
      </c>
      <c r="B315" s="362" t="s">
        <v>536</v>
      </c>
      <c r="C315" s="205" t="s">
        <v>4</v>
      </c>
      <c r="D315" s="216">
        <v>0</v>
      </c>
      <c r="E315" s="130"/>
      <c r="F315" s="130"/>
      <c r="G315" s="131"/>
      <c r="H315" s="227"/>
      <c r="I315" s="98">
        <v>1</v>
      </c>
      <c r="J315" s="99">
        <f t="shared" ref="J315:J316" si="74">H315*I315</f>
        <v>0</v>
      </c>
    </row>
    <row r="316" spans="1:10" s="122" customFormat="1" ht="25">
      <c r="A316" s="384" t="s">
        <v>537</v>
      </c>
      <c r="B316" s="362" t="s">
        <v>538</v>
      </c>
      <c r="C316" s="205" t="s">
        <v>4</v>
      </c>
      <c r="D316" s="216">
        <v>0</v>
      </c>
      <c r="E316" s="130"/>
      <c r="F316" s="130"/>
      <c r="G316" s="131"/>
      <c r="H316" s="227"/>
      <c r="I316" s="98">
        <v>1</v>
      </c>
      <c r="J316" s="99">
        <f t="shared" si="74"/>
        <v>0</v>
      </c>
    </row>
    <row r="317" spans="1:10" s="122" customFormat="1" ht="25">
      <c r="A317" s="384" t="s">
        <v>539</v>
      </c>
      <c r="B317" s="362" t="s">
        <v>540</v>
      </c>
      <c r="C317" s="205" t="s">
        <v>4</v>
      </c>
      <c r="D317" s="216">
        <v>0</v>
      </c>
      <c r="E317" s="130"/>
      <c r="F317" s="130"/>
      <c r="G317" s="131"/>
      <c r="H317" s="227"/>
      <c r="I317" s="98">
        <v>1</v>
      </c>
      <c r="J317" s="99">
        <f t="shared" ref="J317:J325" si="75">H317*I317</f>
        <v>0</v>
      </c>
    </row>
    <row r="318" spans="1:10" s="122" customFormat="1">
      <c r="A318" s="384" t="s">
        <v>541</v>
      </c>
      <c r="B318" s="362" t="s">
        <v>542</v>
      </c>
      <c r="C318" s="205" t="s">
        <v>4</v>
      </c>
      <c r="D318" s="216">
        <v>0</v>
      </c>
      <c r="E318" s="130"/>
      <c r="F318" s="130"/>
      <c r="G318" s="131"/>
      <c r="H318" s="227"/>
      <c r="I318" s="98">
        <v>1</v>
      </c>
      <c r="J318" s="99">
        <f t="shared" si="75"/>
        <v>0</v>
      </c>
    </row>
    <row r="319" spans="1:10" s="122" customFormat="1" ht="25">
      <c r="A319" s="384" t="s">
        <v>543</v>
      </c>
      <c r="B319" s="362" t="s">
        <v>544</v>
      </c>
      <c r="C319" s="205" t="s">
        <v>4</v>
      </c>
      <c r="D319" s="216">
        <v>0</v>
      </c>
      <c r="E319" s="130"/>
      <c r="F319" s="130"/>
      <c r="G319" s="131"/>
      <c r="H319" s="227"/>
      <c r="I319" s="98">
        <v>1</v>
      </c>
      <c r="J319" s="99">
        <f t="shared" si="75"/>
        <v>0</v>
      </c>
    </row>
    <row r="320" spans="1:10" s="122" customFormat="1" ht="25">
      <c r="A320" s="384" t="s">
        <v>545</v>
      </c>
      <c r="B320" s="375" t="s">
        <v>546</v>
      </c>
      <c r="C320" s="205" t="s">
        <v>4</v>
      </c>
      <c r="D320" s="216">
        <v>0</v>
      </c>
      <c r="E320" s="130"/>
      <c r="F320" s="130"/>
      <c r="G320" s="131"/>
      <c r="H320" s="227"/>
      <c r="I320" s="98">
        <v>1</v>
      </c>
      <c r="J320" s="99">
        <f t="shared" si="75"/>
        <v>0</v>
      </c>
    </row>
    <row r="321" spans="1:10" s="122" customFormat="1">
      <c r="A321" s="246"/>
      <c r="B321" s="390"/>
      <c r="C321" s="372"/>
      <c r="D321" s="216"/>
      <c r="E321" s="130"/>
      <c r="F321" s="130"/>
      <c r="G321" s="131"/>
      <c r="H321" s="227"/>
      <c r="I321" s="98"/>
      <c r="J321" s="99"/>
    </row>
    <row r="322" spans="1:10" s="122" customFormat="1">
      <c r="A322" s="384" t="s">
        <v>547</v>
      </c>
      <c r="B322" s="392" t="s">
        <v>548</v>
      </c>
      <c r="C322" s="205"/>
      <c r="D322" s="216">
        <v>0</v>
      </c>
      <c r="E322" s="130"/>
      <c r="F322" s="130"/>
      <c r="G322" s="131"/>
      <c r="H322" s="227"/>
      <c r="I322" s="98">
        <v>1</v>
      </c>
      <c r="J322" s="99">
        <f t="shared" si="75"/>
        <v>0</v>
      </c>
    </row>
    <row r="323" spans="1:10" s="122" customFormat="1" ht="62.5">
      <c r="A323" s="384" t="s">
        <v>221</v>
      </c>
      <c r="B323" s="375" t="s">
        <v>549</v>
      </c>
      <c r="C323" s="393" t="s">
        <v>294</v>
      </c>
      <c r="D323" s="216">
        <v>0</v>
      </c>
      <c r="E323" s="130"/>
      <c r="F323" s="130"/>
      <c r="G323" s="131"/>
      <c r="H323" s="227"/>
      <c r="I323" s="98">
        <v>1</v>
      </c>
      <c r="J323" s="99">
        <f t="shared" si="75"/>
        <v>0</v>
      </c>
    </row>
    <row r="324" spans="1:10" s="122" customFormat="1" ht="62.5">
      <c r="A324" s="384" t="s">
        <v>224</v>
      </c>
      <c r="B324" s="377" t="s">
        <v>550</v>
      </c>
      <c r="C324" s="393" t="s">
        <v>294</v>
      </c>
      <c r="D324" s="216">
        <v>0</v>
      </c>
      <c r="E324" s="130"/>
      <c r="F324" s="130"/>
      <c r="G324" s="131"/>
      <c r="H324" s="227"/>
      <c r="I324" s="98">
        <v>1</v>
      </c>
      <c r="J324" s="99">
        <f t="shared" si="75"/>
        <v>0</v>
      </c>
    </row>
    <row r="325" spans="1:10" s="122" customFormat="1" ht="25">
      <c r="A325" s="384" t="s">
        <v>225</v>
      </c>
      <c r="B325" s="375" t="s">
        <v>551</v>
      </c>
      <c r="C325" s="205" t="s">
        <v>4</v>
      </c>
      <c r="D325" s="216">
        <v>0</v>
      </c>
      <c r="E325" s="130"/>
      <c r="F325" s="130"/>
      <c r="G325" s="131"/>
      <c r="H325" s="227"/>
      <c r="I325" s="98">
        <v>1</v>
      </c>
      <c r="J325" s="99">
        <f t="shared" si="75"/>
        <v>0</v>
      </c>
    </row>
    <row r="326" spans="1:10" s="122" customFormat="1">
      <c r="A326" s="203"/>
      <c r="B326" s="247"/>
      <c r="C326" s="205"/>
      <c r="D326" s="206"/>
      <c r="E326" s="130"/>
      <c r="F326" s="130"/>
      <c r="G326" s="131"/>
      <c r="H326" s="227"/>
      <c r="I326" s="98"/>
      <c r="J326" s="99"/>
    </row>
    <row r="327" spans="1:10" s="122" customFormat="1" ht="12.5">
      <c r="A327" s="121">
        <v>12</v>
      </c>
      <c r="B327" s="260" t="s">
        <v>552</v>
      </c>
      <c r="C327" s="296"/>
      <c r="D327" s="260"/>
      <c r="E327" s="296"/>
      <c r="F327" s="260"/>
      <c r="G327" s="296"/>
      <c r="H327" s="260"/>
      <c r="I327" s="296"/>
      <c r="J327" s="294"/>
    </row>
    <row r="328" spans="1:10" s="122" customFormat="1">
      <c r="A328" s="384" t="s">
        <v>553</v>
      </c>
      <c r="B328" s="362" t="s">
        <v>554</v>
      </c>
      <c r="C328" s="205" t="s">
        <v>4</v>
      </c>
      <c r="D328" s="216">
        <v>0</v>
      </c>
      <c r="E328" s="130"/>
      <c r="F328" s="130"/>
      <c r="G328" s="131"/>
      <c r="H328" s="227"/>
      <c r="I328" s="98">
        <v>1</v>
      </c>
      <c r="J328" s="99">
        <f t="shared" ref="J328" si="76">H328*I328</f>
        <v>0</v>
      </c>
    </row>
    <row r="329" spans="1:10" s="122" customFormat="1" ht="25">
      <c r="A329" s="384" t="s">
        <v>555</v>
      </c>
      <c r="B329" s="375" t="s">
        <v>556</v>
      </c>
      <c r="C329" s="205" t="s">
        <v>4</v>
      </c>
      <c r="D329" s="216">
        <v>0</v>
      </c>
      <c r="E329" s="130"/>
      <c r="F329" s="130"/>
      <c r="G329" s="131"/>
      <c r="H329" s="227"/>
      <c r="I329" s="98">
        <v>1</v>
      </c>
      <c r="J329" s="99">
        <f t="shared" ref="J329:J334" si="77">H329*I329</f>
        <v>0</v>
      </c>
    </row>
    <row r="330" spans="1:10" s="122" customFormat="1" ht="25">
      <c r="A330" s="384" t="s">
        <v>557</v>
      </c>
      <c r="B330" s="375" t="s">
        <v>558</v>
      </c>
      <c r="C330" s="205" t="s">
        <v>4</v>
      </c>
      <c r="D330" s="216">
        <v>0</v>
      </c>
      <c r="E330" s="130"/>
      <c r="F330" s="130"/>
      <c r="G330" s="131"/>
      <c r="H330" s="227"/>
      <c r="I330" s="98">
        <v>1</v>
      </c>
      <c r="J330" s="99">
        <f t="shared" si="77"/>
        <v>0</v>
      </c>
    </row>
    <row r="331" spans="1:10" s="122" customFormat="1" ht="25">
      <c r="A331" s="384" t="s">
        <v>557</v>
      </c>
      <c r="B331" s="375" t="s">
        <v>559</v>
      </c>
      <c r="C331" s="205" t="s">
        <v>4</v>
      </c>
      <c r="D331" s="216">
        <v>0</v>
      </c>
      <c r="E331" s="130"/>
      <c r="F331" s="130"/>
      <c r="G331" s="131"/>
      <c r="H331" s="227"/>
      <c r="I331" s="98">
        <v>1</v>
      </c>
      <c r="J331" s="99">
        <f t="shared" si="77"/>
        <v>0</v>
      </c>
    </row>
    <row r="332" spans="1:10" s="122" customFormat="1" ht="25">
      <c r="A332" s="384" t="s">
        <v>555</v>
      </c>
      <c r="B332" s="375" t="s">
        <v>560</v>
      </c>
      <c r="C332" s="205" t="s">
        <v>4</v>
      </c>
      <c r="D332" s="216">
        <v>0</v>
      </c>
      <c r="E332" s="130"/>
      <c r="F332" s="130"/>
      <c r="G332" s="131"/>
      <c r="H332" s="227"/>
      <c r="I332" s="98">
        <v>1</v>
      </c>
      <c r="J332" s="99">
        <f t="shared" si="77"/>
        <v>0</v>
      </c>
    </row>
    <row r="333" spans="1:10" s="122" customFormat="1" ht="25">
      <c r="A333" s="384" t="s">
        <v>555</v>
      </c>
      <c r="B333" s="375" t="s">
        <v>561</v>
      </c>
      <c r="C333" s="205" t="s">
        <v>4</v>
      </c>
      <c r="D333" s="216">
        <v>0</v>
      </c>
      <c r="E333" s="130"/>
      <c r="F333" s="130"/>
      <c r="G333" s="131"/>
      <c r="H333" s="227"/>
      <c r="I333" s="98">
        <v>1</v>
      </c>
      <c r="J333" s="99">
        <f t="shared" si="77"/>
        <v>0</v>
      </c>
    </row>
    <row r="334" spans="1:10" s="122" customFormat="1">
      <c r="A334" s="384" t="s">
        <v>555</v>
      </c>
      <c r="B334" s="375" t="s">
        <v>562</v>
      </c>
      <c r="C334" s="205" t="s">
        <v>563</v>
      </c>
      <c r="D334" s="216">
        <v>0</v>
      </c>
      <c r="E334" s="130"/>
      <c r="F334" s="130"/>
      <c r="G334" s="131"/>
      <c r="H334" s="227"/>
      <c r="I334" s="98">
        <v>1</v>
      </c>
      <c r="J334" s="99">
        <f t="shared" si="77"/>
        <v>0</v>
      </c>
    </row>
    <row r="335" spans="1:10" s="122" customFormat="1">
      <c r="A335" s="203"/>
      <c r="B335" s="247"/>
      <c r="C335" s="205"/>
      <c r="D335" s="206"/>
      <c r="E335" s="130"/>
      <c r="F335" s="130"/>
      <c r="G335" s="131"/>
      <c r="H335" s="227"/>
      <c r="I335" s="98"/>
      <c r="J335" s="99"/>
    </row>
    <row r="336" spans="1:10" s="122" customFormat="1" ht="12.5">
      <c r="A336" s="121">
        <v>13</v>
      </c>
      <c r="B336" s="260" t="s">
        <v>564</v>
      </c>
      <c r="C336" s="296"/>
      <c r="D336" s="260"/>
      <c r="E336" s="296"/>
      <c r="F336" s="260"/>
      <c r="G336" s="296"/>
      <c r="H336" s="260"/>
      <c r="I336" s="296"/>
      <c r="J336" s="294"/>
    </row>
    <row r="337" spans="1:10" s="122" customFormat="1" ht="37.5">
      <c r="A337" s="384" t="s">
        <v>221</v>
      </c>
      <c r="B337" s="362" t="s">
        <v>565</v>
      </c>
      <c r="C337" s="205" t="s">
        <v>4</v>
      </c>
      <c r="D337" s="216">
        <v>0</v>
      </c>
      <c r="E337" s="130"/>
      <c r="F337" s="130"/>
      <c r="G337" s="131"/>
      <c r="H337" s="227"/>
      <c r="I337" s="98">
        <v>1</v>
      </c>
      <c r="J337" s="99">
        <f t="shared" ref="J337" si="78">H337*I337</f>
        <v>0</v>
      </c>
    </row>
    <row r="338" spans="1:10" s="122" customFormat="1" ht="12.5">
      <c r="A338" s="466"/>
      <c r="B338" s="467"/>
      <c r="C338" s="467"/>
      <c r="D338" s="467"/>
      <c r="E338" s="467"/>
      <c r="F338" s="467"/>
      <c r="G338" s="467"/>
      <c r="H338" s="467"/>
      <c r="I338" s="467"/>
      <c r="J338" s="468"/>
    </row>
    <row r="339" spans="1:10" s="122" customFormat="1" ht="17.5">
      <c r="A339" s="148"/>
      <c r="B339" s="298" t="s">
        <v>369</v>
      </c>
      <c r="C339" s="149"/>
      <c r="D339" s="150"/>
      <c r="E339" s="150"/>
      <c r="F339" s="151"/>
      <c r="G339" s="150"/>
      <c r="H339" s="150"/>
      <c r="I339" s="152"/>
      <c r="J339" s="153"/>
    </row>
    <row r="340" spans="1:10" s="122" customFormat="1">
      <c r="A340" s="280">
        <v>1.1000000000000001</v>
      </c>
      <c r="B340" s="281" t="s">
        <v>316</v>
      </c>
      <c r="C340" s="282" t="s">
        <v>317</v>
      </c>
      <c r="D340" s="283">
        <v>175</v>
      </c>
      <c r="E340" s="275"/>
      <c r="F340" s="275"/>
      <c r="G340" s="275"/>
      <c r="H340" s="286">
        <f>D340</f>
        <v>175</v>
      </c>
      <c r="I340" s="98">
        <v>0.5</v>
      </c>
      <c r="J340" s="99">
        <f t="shared" ref="J340:J345" si="79">H340*I340</f>
        <v>87.5</v>
      </c>
    </row>
    <row r="341" spans="1:10" s="122" customFormat="1">
      <c r="A341" s="280">
        <v>1.2</v>
      </c>
      <c r="B341" s="281" t="s">
        <v>318</v>
      </c>
      <c r="C341" s="282" t="s">
        <v>4</v>
      </c>
      <c r="D341" s="283">
        <v>8</v>
      </c>
      <c r="E341" s="275"/>
      <c r="F341" s="275"/>
      <c r="G341" s="275"/>
      <c r="H341" s="286">
        <f t="shared" ref="H341:H358" si="80">D341</f>
        <v>8</v>
      </c>
      <c r="I341" s="98">
        <v>0.5</v>
      </c>
      <c r="J341" s="99">
        <f t="shared" si="79"/>
        <v>4</v>
      </c>
    </row>
    <row r="342" spans="1:10" s="122" customFormat="1" ht="28">
      <c r="A342" s="280">
        <v>1.3</v>
      </c>
      <c r="B342" s="281" t="s">
        <v>319</v>
      </c>
      <c r="C342" s="282" t="s">
        <v>4</v>
      </c>
      <c r="D342" s="283">
        <f>D341</f>
        <v>8</v>
      </c>
      <c r="E342" s="275"/>
      <c r="F342" s="275"/>
      <c r="G342" s="275"/>
      <c r="H342" s="286">
        <f t="shared" si="80"/>
        <v>8</v>
      </c>
      <c r="I342" s="98">
        <v>0.5</v>
      </c>
      <c r="J342" s="99">
        <f t="shared" si="79"/>
        <v>4</v>
      </c>
    </row>
    <row r="343" spans="1:10" s="122" customFormat="1">
      <c r="A343" s="280">
        <v>1.4</v>
      </c>
      <c r="B343" s="281" t="s">
        <v>320</v>
      </c>
      <c r="C343" s="282" t="s">
        <v>4</v>
      </c>
      <c r="D343" s="283">
        <f>D342</f>
        <v>8</v>
      </c>
      <c r="E343" s="275"/>
      <c r="F343" s="275"/>
      <c r="G343" s="275"/>
      <c r="H343" s="286">
        <f t="shared" si="80"/>
        <v>8</v>
      </c>
      <c r="I343" s="98">
        <v>0.5</v>
      </c>
      <c r="J343" s="99">
        <f t="shared" si="79"/>
        <v>4</v>
      </c>
    </row>
    <row r="344" spans="1:10" s="122" customFormat="1">
      <c r="A344" s="280">
        <v>1.5</v>
      </c>
      <c r="B344" s="281" t="s">
        <v>566</v>
      </c>
      <c r="C344" s="282" t="s">
        <v>4</v>
      </c>
      <c r="D344" s="216">
        <v>0</v>
      </c>
      <c r="E344" s="130"/>
      <c r="F344" s="130"/>
      <c r="G344" s="131"/>
      <c r="H344" s="227"/>
      <c r="I344" s="98"/>
      <c r="J344" s="99">
        <f t="shared" si="79"/>
        <v>0</v>
      </c>
    </row>
    <row r="345" spans="1:10" s="122" customFormat="1" ht="42">
      <c r="A345" s="280">
        <v>1.6</v>
      </c>
      <c r="B345" s="281" t="s">
        <v>321</v>
      </c>
      <c r="C345" s="282" t="s">
        <v>4</v>
      </c>
      <c r="D345" s="283">
        <f>D341</f>
        <v>8</v>
      </c>
      <c r="E345" s="275"/>
      <c r="F345" s="275"/>
      <c r="G345" s="275"/>
      <c r="H345" s="286">
        <f t="shared" si="80"/>
        <v>8</v>
      </c>
      <c r="I345" s="98">
        <v>0.5</v>
      </c>
      <c r="J345" s="99">
        <f t="shared" si="79"/>
        <v>4</v>
      </c>
    </row>
    <row r="346" spans="1:10" s="122" customFormat="1" ht="42">
      <c r="A346" s="280">
        <v>1.7</v>
      </c>
      <c r="B346" s="281" t="s">
        <v>567</v>
      </c>
      <c r="C346" s="282" t="s">
        <v>4</v>
      </c>
      <c r="D346" s="283">
        <v>0</v>
      </c>
      <c r="E346" s="130"/>
      <c r="F346" s="130"/>
      <c r="G346" s="131"/>
      <c r="H346" s="227"/>
      <c r="I346" s="98"/>
      <c r="J346" s="99">
        <f t="shared" ref="J346" si="81">H346*I346</f>
        <v>0</v>
      </c>
    </row>
    <row r="347" spans="1:10" s="122" customFormat="1" ht="62">
      <c r="A347" s="280" t="s">
        <v>322</v>
      </c>
      <c r="B347" s="284" t="s">
        <v>323</v>
      </c>
      <c r="C347" s="258" t="s">
        <v>275</v>
      </c>
      <c r="D347" s="283">
        <v>1</v>
      </c>
      <c r="E347" s="275"/>
      <c r="F347" s="275"/>
      <c r="G347" s="275"/>
      <c r="H347" s="286">
        <f t="shared" si="80"/>
        <v>1</v>
      </c>
      <c r="I347" s="98">
        <v>0.5</v>
      </c>
      <c r="J347" s="99">
        <f t="shared" ref="J347:J359" si="82">H347*I347</f>
        <v>0.5</v>
      </c>
    </row>
    <row r="348" spans="1:10" s="122" customFormat="1" ht="46.5">
      <c r="A348" s="280" t="s">
        <v>285</v>
      </c>
      <c r="B348" s="257" t="s">
        <v>324</v>
      </c>
      <c r="C348" s="258" t="s">
        <v>293</v>
      </c>
      <c r="D348" s="283">
        <v>1</v>
      </c>
      <c r="E348" s="275"/>
      <c r="F348" s="275"/>
      <c r="G348" s="275"/>
      <c r="H348" s="286">
        <f t="shared" si="80"/>
        <v>1</v>
      </c>
      <c r="I348" s="98">
        <v>0.5</v>
      </c>
      <c r="J348" s="99">
        <f t="shared" si="82"/>
        <v>0.5</v>
      </c>
    </row>
    <row r="349" spans="1:10" s="122" customFormat="1" ht="12.5">
      <c r="A349" s="466"/>
      <c r="B349" s="467"/>
      <c r="C349" s="467"/>
      <c r="D349" s="467"/>
      <c r="E349" s="467"/>
      <c r="F349" s="467"/>
      <c r="G349" s="467"/>
      <c r="H349" s="467"/>
      <c r="I349" s="467"/>
      <c r="J349" s="468"/>
    </row>
    <row r="350" spans="1:10" s="122" customFormat="1" ht="17.5">
      <c r="A350" s="148"/>
      <c r="B350" s="298" t="s">
        <v>371</v>
      </c>
      <c r="C350" s="149"/>
      <c r="D350" s="150"/>
      <c r="E350" s="150"/>
      <c r="F350" s="151"/>
      <c r="G350" s="150"/>
      <c r="H350" s="150"/>
      <c r="I350" s="152"/>
      <c r="J350" s="153"/>
    </row>
    <row r="351" spans="1:10" s="122" customFormat="1" ht="42">
      <c r="A351" s="280" t="s">
        <v>325</v>
      </c>
      <c r="B351" s="281" t="s">
        <v>326</v>
      </c>
      <c r="C351" s="258" t="s">
        <v>4</v>
      </c>
      <c r="D351" s="283">
        <v>5</v>
      </c>
      <c r="E351" s="275"/>
      <c r="F351" s="275"/>
      <c r="G351" s="275"/>
      <c r="H351" s="286">
        <f t="shared" si="80"/>
        <v>5</v>
      </c>
      <c r="I351" s="98">
        <v>0.5</v>
      </c>
      <c r="J351" s="99">
        <f t="shared" si="82"/>
        <v>2.5</v>
      </c>
    </row>
    <row r="352" spans="1:10" s="122" customFormat="1" ht="28">
      <c r="A352" s="280" t="s">
        <v>568</v>
      </c>
      <c r="B352" s="281" t="s">
        <v>569</v>
      </c>
      <c r="C352" s="258" t="s">
        <v>4</v>
      </c>
      <c r="D352" s="283">
        <v>0</v>
      </c>
      <c r="E352" s="130"/>
      <c r="F352" s="130"/>
      <c r="G352" s="131"/>
      <c r="H352" s="227"/>
      <c r="I352" s="98">
        <v>0</v>
      </c>
      <c r="J352" s="99">
        <f t="shared" si="82"/>
        <v>0</v>
      </c>
    </row>
    <row r="353" spans="1:10" s="122" customFormat="1" ht="62">
      <c r="A353" s="280" t="s">
        <v>327</v>
      </c>
      <c r="B353" s="281" t="s">
        <v>328</v>
      </c>
      <c r="C353" s="258" t="s">
        <v>293</v>
      </c>
      <c r="D353" s="283">
        <v>1</v>
      </c>
      <c r="E353" s="275"/>
      <c r="F353" s="275"/>
      <c r="G353" s="275"/>
      <c r="H353" s="286">
        <f t="shared" si="80"/>
        <v>1</v>
      </c>
      <c r="I353" s="98">
        <v>0.5</v>
      </c>
      <c r="J353" s="99">
        <f t="shared" si="82"/>
        <v>0.5</v>
      </c>
    </row>
    <row r="354" spans="1:10" s="122" customFormat="1" ht="42">
      <c r="A354" s="280" t="s">
        <v>329</v>
      </c>
      <c r="B354" s="281" t="s">
        <v>330</v>
      </c>
      <c r="C354" s="258" t="s">
        <v>331</v>
      </c>
      <c r="D354" s="283">
        <v>100</v>
      </c>
      <c r="E354" s="275"/>
      <c r="F354" s="275"/>
      <c r="G354" s="275"/>
      <c r="H354" s="286">
        <f t="shared" si="80"/>
        <v>100</v>
      </c>
      <c r="I354" s="98">
        <v>0.5</v>
      </c>
      <c r="J354" s="99">
        <f t="shared" si="82"/>
        <v>50</v>
      </c>
    </row>
    <row r="355" spans="1:10" s="122" customFormat="1" ht="28">
      <c r="A355" s="280" t="s">
        <v>332</v>
      </c>
      <c r="B355" s="281" t="s">
        <v>333</v>
      </c>
      <c r="C355" s="258" t="s">
        <v>4</v>
      </c>
      <c r="D355" s="283">
        <v>5</v>
      </c>
      <c r="E355" s="275"/>
      <c r="F355" s="275"/>
      <c r="G355" s="275"/>
      <c r="H355" s="286">
        <f t="shared" si="80"/>
        <v>5</v>
      </c>
      <c r="I355" s="98">
        <v>0.5</v>
      </c>
      <c r="J355" s="99">
        <f t="shared" si="82"/>
        <v>2.5</v>
      </c>
    </row>
    <row r="356" spans="1:10" s="122" customFormat="1" ht="56">
      <c r="A356" s="280" t="s">
        <v>256</v>
      </c>
      <c r="B356" s="281" t="s">
        <v>570</v>
      </c>
      <c r="C356" s="258" t="s">
        <v>4</v>
      </c>
      <c r="D356" s="283">
        <v>0</v>
      </c>
      <c r="E356" s="130"/>
      <c r="F356" s="130"/>
      <c r="G356" s="131"/>
      <c r="H356" s="227"/>
      <c r="I356" s="98">
        <v>0</v>
      </c>
      <c r="J356" s="99">
        <f t="shared" ref="J356" si="83">H356*I356</f>
        <v>0</v>
      </c>
    </row>
    <row r="357" spans="1:10" s="122" customFormat="1" ht="42">
      <c r="A357" s="280" t="s">
        <v>571</v>
      </c>
      <c r="B357" s="281" t="s">
        <v>572</v>
      </c>
      <c r="C357" s="258" t="s">
        <v>293</v>
      </c>
      <c r="D357" s="283">
        <v>0</v>
      </c>
      <c r="E357" s="130"/>
      <c r="F357" s="130"/>
      <c r="G357" s="131"/>
      <c r="H357" s="227"/>
      <c r="I357" s="98">
        <v>0</v>
      </c>
      <c r="J357" s="99">
        <f t="shared" ref="J357" si="84">H357*I357</f>
        <v>0</v>
      </c>
    </row>
    <row r="358" spans="1:10" s="122" customFormat="1" ht="42">
      <c r="A358" s="280" t="s">
        <v>273</v>
      </c>
      <c r="B358" s="281" t="s">
        <v>334</v>
      </c>
      <c r="C358" s="258" t="s">
        <v>293</v>
      </c>
      <c r="D358" s="283">
        <f>D355</f>
        <v>5</v>
      </c>
      <c r="E358" s="275"/>
      <c r="F358" s="275"/>
      <c r="G358" s="275"/>
      <c r="H358" s="286">
        <f t="shared" si="80"/>
        <v>5</v>
      </c>
      <c r="I358" s="98">
        <v>0.5</v>
      </c>
      <c r="J358" s="99">
        <f t="shared" si="82"/>
        <v>2.5</v>
      </c>
    </row>
    <row r="359" spans="1:10" s="122" customFormat="1" ht="42">
      <c r="A359" s="280" t="s">
        <v>285</v>
      </c>
      <c r="B359" s="281" t="s">
        <v>573</v>
      </c>
      <c r="C359" s="258" t="s">
        <v>293</v>
      </c>
      <c r="D359" s="283">
        <v>0</v>
      </c>
      <c r="E359" s="130"/>
      <c r="F359" s="130"/>
      <c r="G359" s="131"/>
      <c r="H359" s="227"/>
      <c r="I359" s="98">
        <v>0</v>
      </c>
      <c r="J359" s="99">
        <f t="shared" si="82"/>
        <v>0</v>
      </c>
    </row>
    <row r="360" spans="1:10" s="122" customFormat="1">
      <c r="A360" s="280">
        <v>10</v>
      </c>
      <c r="B360" s="395" t="s">
        <v>574</v>
      </c>
      <c r="C360" s="281"/>
      <c r="D360" s="281"/>
      <c r="E360" s="130"/>
      <c r="F360" s="130"/>
      <c r="G360" s="131"/>
      <c r="H360" s="227"/>
      <c r="I360" s="98"/>
      <c r="J360" s="99"/>
    </row>
    <row r="361" spans="1:10" s="122" customFormat="1" ht="42">
      <c r="A361" s="281"/>
      <c r="B361" s="281" t="s">
        <v>527</v>
      </c>
      <c r="C361" s="281"/>
      <c r="D361" s="281"/>
      <c r="E361" s="130"/>
      <c r="F361" s="130"/>
      <c r="G361" s="131"/>
      <c r="H361" s="227"/>
      <c r="I361" s="98"/>
      <c r="J361" s="99"/>
    </row>
    <row r="362" spans="1:10" s="122" customFormat="1">
      <c r="A362" s="280" t="s">
        <v>221</v>
      </c>
      <c r="B362" s="281" t="s">
        <v>287</v>
      </c>
      <c r="C362" s="281" t="s">
        <v>563</v>
      </c>
      <c r="D362" s="283">
        <v>0</v>
      </c>
      <c r="E362" s="130"/>
      <c r="F362" s="130"/>
      <c r="G362" s="131"/>
      <c r="H362" s="227"/>
      <c r="I362" s="98">
        <v>0</v>
      </c>
      <c r="J362" s="99">
        <f t="shared" ref="J362:J363" si="85">H362*I362</f>
        <v>0</v>
      </c>
    </row>
    <row r="363" spans="1:10" s="122" customFormat="1">
      <c r="A363" s="280" t="s">
        <v>224</v>
      </c>
      <c r="B363" s="281" t="s">
        <v>288</v>
      </c>
      <c r="C363" s="281" t="s">
        <v>563</v>
      </c>
      <c r="D363" s="283">
        <v>0</v>
      </c>
      <c r="E363" s="130"/>
      <c r="F363" s="130"/>
      <c r="G363" s="131"/>
      <c r="H363" s="227"/>
      <c r="I363" s="98">
        <v>0</v>
      </c>
      <c r="J363" s="99">
        <f t="shared" si="85"/>
        <v>0</v>
      </c>
    </row>
    <row r="364" spans="1:10" s="122" customFormat="1">
      <c r="A364" s="280" t="s">
        <v>225</v>
      </c>
      <c r="B364" s="281" t="s">
        <v>575</v>
      </c>
      <c r="C364" s="281" t="s">
        <v>563</v>
      </c>
      <c r="D364" s="283">
        <v>0</v>
      </c>
      <c r="E364" s="130"/>
      <c r="F364" s="130"/>
      <c r="G364" s="131"/>
      <c r="H364" s="227"/>
      <c r="I364" s="98">
        <v>0</v>
      </c>
      <c r="J364" s="99">
        <f t="shared" ref="J364" si="86">H364*I364</f>
        <v>0</v>
      </c>
    </row>
    <row r="365" spans="1:10" s="122" customFormat="1">
      <c r="A365" s="280"/>
      <c r="B365" s="281"/>
      <c r="C365" s="281"/>
      <c r="D365" s="281"/>
      <c r="E365" s="130"/>
      <c r="F365" s="130"/>
      <c r="G365" s="131"/>
      <c r="H365" s="227"/>
      <c r="I365" s="98"/>
      <c r="J365" s="99"/>
    </row>
    <row r="366" spans="1:10" s="122" customFormat="1" ht="15.5">
      <c r="A366" s="280">
        <v>11</v>
      </c>
      <c r="B366" s="395" t="s">
        <v>576</v>
      </c>
      <c r="C366" s="394"/>
      <c r="D366" s="283"/>
      <c r="E366" s="130"/>
      <c r="F366" s="130"/>
      <c r="G366" s="131"/>
      <c r="H366" s="227"/>
      <c r="I366" s="98"/>
      <c r="J366" s="99"/>
    </row>
    <row r="367" spans="1:10" s="122" customFormat="1" ht="56">
      <c r="A367" s="280"/>
      <c r="B367" s="281" t="s">
        <v>577</v>
      </c>
      <c r="C367" s="394"/>
      <c r="D367" s="283"/>
      <c r="E367" s="130"/>
      <c r="F367" s="130"/>
      <c r="G367" s="131"/>
      <c r="H367" s="227"/>
      <c r="I367" s="98"/>
      <c r="J367" s="99"/>
    </row>
    <row r="368" spans="1:10" s="122" customFormat="1" ht="15.5">
      <c r="A368" s="280" t="s">
        <v>221</v>
      </c>
      <c r="B368" s="281" t="s">
        <v>287</v>
      </c>
      <c r="C368" s="394" t="s">
        <v>563</v>
      </c>
      <c r="D368" s="283">
        <v>0</v>
      </c>
      <c r="E368" s="130"/>
      <c r="F368" s="130"/>
      <c r="G368" s="131"/>
      <c r="H368" s="227"/>
      <c r="I368" s="98">
        <v>0</v>
      </c>
      <c r="J368" s="99">
        <f t="shared" ref="J368:J370" si="87">H368*I368</f>
        <v>0</v>
      </c>
    </row>
    <row r="369" spans="1:10" s="122" customFormat="1" ht="15.5">
      <c r="A369" s="280" t="s">
        <v>224</v>
      </c>
      <c r="B369" s="281" t="s">
        <v>288</v>
      </c>
      <c r="C369" s="394" t="s">
        <v>563</v>
      </c>
      <c r="D369" s="283">
        <v>0</v>
      </c>
      <c r="E369" s="130"/>
      <c r="F369" s="130"/>
      <c r="G369" s="131"/>
      <c r="H369" s="227"/>
      <c r="I369" s="98">
        <v>0</v>
      </c>
      <c r="J369" s="99">
        <f t="shared" si="87"/>
        <v>0</v>
      </c>
    </row>
    <row r="370" spans="1:10" s="122" customFormat="1" ht="15.5">
      <c r="A370" s="280" t="s">
        <v>225</v>
      </c>
      <c r="B370" s="281" t="s">
        <v>575</v>
      </c>
      <c r="C370" s="394" t="s">
        <v>563</v>
      </c>
      <c r="D370" s="283">
        <v>0</v>
      </c>
      <c r="E370" s="130"/>
      <c r="F370" s="130"/>
      <c r="G370" s="131"/>
      <c r="H370" s="227"/>
      <c r="I370" s="98">
        <v>0</v>
      </c>
      <c r="J370" s="99">
        <f t="shared" si="87"/>
        <v>0</v>
      </c>
    </row>
    <row r="371" spans="1:10" s="122" customFormat="1" ht="15.5">
      <c r="A371" s="280"/>
      <c r="B371" s="281"/>
      <c r="C371" s="394"/>
      <c r="D371" s="283"/>
      <c r="E371" s="130"/>
      <c r="F371" s="130"/>
      <c r="G371" s="131"/>
      <c r="H371" s="227"/>
      <c r="I371" s="98"/>
      <c r="J371" s="99"/>
    </row>
    <row r="372" spans="1:10" s="122" customFormat="1" ht="42">
      <c r="A372" s="280" t="s">
        <v>578</v>
      </c>
      <c r="B372" s="281" t="s">
        <v>579</v>
      </c>
      <c r="C372" s="258" t="s">
        <v>293</v>
      </c>
      <c r="D372" s="283">
        <v>0</v>
      </c>
      <c r="E372" s="130"/>
      <c r="F372" s="130"/>
      <c r="G372" s="131"/>
      <c r="H372" s="227"/>
      <c r="I372" s="98">
        <v>0</v>
      </c>
      <c r="J372" s="99">
        <f t="shared" ref="J372:J373" si="88">H372*I372</f>
        <v>0</v>
      </c>
    </row>
    <row r="373" spans="1:10" s="122" customFormat="1" ht="28">
      <c r="A373" s="280">
        <v>13</v>
      </c>
      <c r="B373" s="281" t="s">
        <v>580</v>
      </c>
      <c r="C373" s="258" t="s">
        <v>294</v>
      </c>
      <c r="D373" s="283">
        <v>0</v>
      </c>
      <c r="E373" s="130"/>
      <c r="F373" s="130"/>
      <c r="G373" s="131"/>
      <c r="H373" s="227"/>
      <c r="I373" s="98">
        <v>0</v>
      </c>
      <c r="J373" s="99">
        <f t="shared" si="88"/>
        <v>0</v>
      </c>
    </row>
    <row r="374" spans="1:10" s="122" customFormat="1" ht="20" customHeight="1">
      <c r="A374" s="466"/>
      <c r="B374" s="467"/>
      <c r="C374" s="467"/>
      <c r="D374" s="467"/>
      <c r="E374" s="467"/>
      <c r="F374" s="467"/>
      <c r="G374" s="467"/>
      <c r="H374" s="467"/>
      <c r="I374" s="467"/>
      <c r="J374" s="468"/>
    </row>
    <row r="375" spans="1:10" s="122" customFormat="1" ht="20" customHeight="1">
      <c r="A375" s="148"/>
      <c r="B375" s="298" t="s">
        <v>302</v>
      </c>
      <c r="C375" s="149"/>
      <c r="D375" s="150"/>
      <c r="E375" s="150"/>
      <c r="F375" s="151"/>
      <c r="G375" s="150"/>
      <c r="H375" s="150"/>
      <c r="I375" s="152"/>
      <c r="J375" s="153"/>
    </row>
    <row r="376" spans="1:10" s="122" customFormat="1" ht="27">
      <c r="A376" s="263">
        <v>1</v>
      </c>
      <c r="B376" s="264" t="s">
        <v>581</v>
      </c>
      <c r="C376" s="296"/>
      <c r="D376" s="260"/>
      <c r="E376" s="296"/>
      <c r="F376" s="260"/>
      <c r="G376" s="296"/>
      <c r="H376" s="260"/>
      <c r="I376" s="296"/>
      <c r="J376" s="294"/>
    </row>
    <row r="377" spans="1:10" s="122" customFormat="1" ht="229.5">
      <c r="A377" s="400"/>
      <c r="B377" s="274" t="s">
        <v>582</v>
      </c>
      <c r="C377" s="401"/>
      <c r="D377" s="283"/>
      <c r="E377" s="283"/>
      <c r="F377" s="283"/>
      <c r="G377" s="283"/>
      <c r="H377" s="283"/>
      <c r="I377" s="98"/>
      <c r="J377" s="99"/>
    </row>
    <row r="378" spans="1:10" s="122" customFormat="1" ht="148.5">
      <c r="A378" s="400"/>
      <c r="B378" s="402" t="s">
        <v>583</v>
      </c>
      <c r="C378" s="401"/>
      <c r="D378" s="283"/>
      <c r="E378" s="283"/>
      <c r="F378" s="283"/>
      <c r="G378" s="283"/>
      <c r="H378" s="283"/>
      <c r="I378" s="98"/>
      <c r="J378" s="99"/>
    </row>
    <row r="379" spans="1:10" s="122" customFormat="1" ht="81">
      <c r="A379" s="403" t="s">
        <v>221</v>
      </c>
      <c r="B379" s="404" t="s">
        <v>584</v>
      </c>
      <c r="C379" s="405" t="s">
        <v>585</v>
      </c>
      <c r="D379" s="283">
        <v>0</v>
      </c>
      <c r="E379" s="130"/>
      <c r="F379" s="130"/>
      <c r="G379" s="131"/>
      <c r="H379" s="227"/>
      <c r="I379" s="98">
        <v>0</v>
      </c>
      <c r="J379" s="99">
        <f t="shared" ref="J379" si="89">H379*I379</f>
        <v>0</v>
      </c>
    </row>
    <row r="380" spans="1:10" s="122" customFormat="1" ht="40.5">
      <c r="A380" s="406" t="s">
        <v>224</v>
      </c>
      <c r="B380" s="404" t="s">
        <v>586</v>
      </c>
      <c r="C380" s="405" t="s">
        <v>223</v>
      </c>
      <c r="D380" s="283">
        <v>0</v>
      </c>
      <c r="E380" s="130"/>
      <c r="F380" s="130"/>
      <c r="G380" s="131"/>
      <c r="H380" s="227"/>
      <c r="I380" s="98">
        <v>0</v>
      </c>
      <c r="J380" s="99">
        <f t="shared" ref="J380" si="90">H380*I380</f>
        <v>0</v>
      </c>
    </row>
    <row r="381" spans="1:10" s="122" customFormat="1">
      <c r="A381" s="406"/>
      <c r="B381" s="404"/>
      <c r="C381" s="405"/>
      <c r="D381" s="283"/>
      <c r="E381" s="130"/>
      <c r="F381" s="130"/>
      <c r="G381" s="131"/>
      <c r="H381" s="227"/>
      <c r="I381" s="98"/>
      <c r="J381" s="99"/>
    </row>
    <row r="382" spans="1:10" s="122" customFormat="1" ht="13.5">
      <c r="A382" s="263">
        <v>2</v>
      </c>
      <c r="B382" s="264" t="s">
        <v>587</v>
      </c>
      <c r="C382" s="296"/>
      <c r="D382" s="260"/>
      <c r="E382" s="296"/>
      <c r="F382" s="260"/>
      <c r="G382" s="296"/>
      <c r="H382" s="260"/>
      <c r="I382" s="296"/>
      <c r="J382" s="294"/>
    </row>
    <row r="383" spans="1:10" s="122" customFormat="1" ht="229.5">
      <c r="A383" s="407"/>
      <c r="B383" s="404" t="s">
        <v>588</v>
      </c>
      <c r="C383" s="399"/>
      <c r="D383" s="283"/>
      <c r="E383" s="130"/>
      <c r="F383" s="130"/>
      <c r="G383" s="131"/>
      <c r="H383" s="227"/>
      <c r="I383" s="98"/>
      <c r="J383" s="99"/>
    </row>
    <row r="384" spans="1:10" s="122" customFormat="1" ht="54">
      <c r="A384" s="407"/>
      <c r="B384" s="404" t="s">
        <v>589</v>
      </c>
      <c r="C384" s="399"/>
      <c r="D384" s="283"/>
      <c r="E384" s="130"/>
      <c r="F384" s="130"/>
      <c r="G384" s="131"/>
      <c r="H384" s="227"/>
      <c r="I384" s="98"/>
      <c r="J384" s="99"/>
    </row>
    <row r="385" spans="1:10" s="122" customFormat="1" ht="54">
      <c r="A385" s="407"/>
      <c r="B385" s="404" t="s">
        <v>590</v>
      </c>
      <c r="C385" s="399"/>
      <c r="D385" s="283"/>
      <c r="E385" s="130"/>
      <c r="F385" s="130"/>
      <c r="G385" s="131"/>
      <c r="H385" s="227"/>
      <c r="I385" s="98"/>
      <c r="J385" s="99"/>
    </row>
    <row r="386" spans="1:10" s="122" customFormat="1">
      <c r="A386" s="407" t="s">
        <v>221</v>
      </c>
      <c r="B386" s="408" t="s">
        <v>591</v>
      </c>
      <c r="C386" s="265" t="s">
        <v>223</v>
      </c>
      <c r="D386" s="283">
        <v>0</v>
      </c>
      <c r="E386" s="130"/>
      <c r="F386" s="130"/>
      <c r="G386" s="131"/>
      <c r="H386" s="227"/>
      <c r="I386" s="98">
        <v>0</v>
      </c>
      <c r="J386" s="99">
        <f t="shared" ref="J386:J387" si="91">H386*I386</f>
        <v>0</v>
      </c>
    </row>
    <row r="387" spans="1:10" s="122" customFormat="1">
      <c r="A387" s="407" t="s">
        <v>224</v>
      </c>
      <c r="B387" s="408" t="s">
        <v>592</v>
      </c>
      <c r="C387" s="265" t="s">
        <v>223</v>
      </c>
      <c r="D387" s="283">
        <v>0</v>
      </c>
      <c r="E387" s="130"/>
      <c r="F387" s="130"/>
      <c r="G387" s="131"/>
      <c r="H387" s="227"/>
      <c r="I387" s="98">
        <v>0</v>
      </c>
      <c r="J387" s="99">
        <f t="shared" si="91"/>
        <v>0</v>
      </c>
    </row>
    <row r="388" spans="1:10" s="122" customFormat="1">
      <c r="A388" s="407"/>
      <c r="B388" s="409"/>
      <c r="C388" s="265"/>
      <c r="D388" s="283"/>
      <c r="E388" s="130"/>
      <c r="F388" s="130"/>
      <c r="G388" s="131"/>
      <c r="H388" s="227"/>
      <c r="I388" s="98"/>
      <c r="J388" s="99"/>
    </row>
    <row r="389" spans="1:10" s="122" customFormat="1" ht="13.5">
      <c r="A389" s="263">
        <v>3</v>
      </c>
      <c r="B389" s="264" t="s">
        <v>593</v>
      </c>
      <c r="C389" s="296"/>
      <c r="D389" s="260"/>
      <c r="E389" s="296"/>
      <c r="F389" s="260"/>
      <c r="G389" s="296"/>
      <c r="H389" s="260"/>
      <c r="I389" s="296"/>
      <c r="J389" s="294"/>
    </row>
    <row r="390" spans="1:10" s="122" customFormat="1" ht="135">
      <c r="A390" s="407"/>
      <c r="B390" s="410" t="s">
        <v>594</v>
      </c>
      <c r="C390" s="399"/>
      <c r="D390" s="283"/>
      <c r="E390" s="130"/>
      <c r="F390" s="130"/>
      <c r="G390" s="131"/>
      <c r="H390" s="227"/>
      <c r="I390" s="98"/>
      <c r="J390" s="99"/>
    </row>
    <row r="391" spans="1:10" s="122" customFormat="1">
      <c r="A391" s="407" t="s">
        <v>221</v>
      </c>
      <c r="B391" s="408" t="s">
        <v>591</v>
      </c>
      <c r="C391" s="405" t="s">
        <v>4</v>
      </c>
      <c r="D391" s="283">
        <v>0</v>
      </c>
      <c r="E391" s="130"/>
      <c r="F391" s="130"/>
      <c r="G391" s="131"/>
      <c r="H391" s="227"/>
      <c r="I391" s="98">
        <v>0</v>
      </c>
      <c r="J391" s="99">
        <f t="shared" ref="J391:J392" si="92">H391*I391</f>
        <v>0</v>
      </c>
    </row>
    <row r="392" spans="1:10" s="122" customFormat="1">
      <c r="A392" s="407" t="s">
        <v>224</v>
      </c>
      <c r="B392" s="411" t="s">
        <v>592</v>
      </c>
      <c r="C392" s="405" t="s">
        <v>4</v>
      </c>
      <c r="D392" s="283">
        <v>0</v>
      </c>
      <c r="E392" s="130"/>
      <c r="F392" s="130"/>
      <c r="G392" s="131"/>
      <c r="H392" s="227"/>
      <c r="I392" s="98">
        <v>0</v>
      </c>
      <c r="J392" s="99">
        <f t="shared" si="92"/>
        <v>0</v>
      </c>
    </row>
    <row r="393" spans="1:10" s="122" customFormat="1">
      <c r="A393" s="407"/>
      <c r="B393" s="410"/>
      <c r="C393" s="399"/>
      <c r="D393" s="283"/>
      <c r="E393" s="130"/>
      <c r="F393" s="130"/>
      <c r="G393" s="131"/>
      <c r="H393" s="227"/>
      <c r="I393" s="98"/>
      <c r="J393" s="99"/>
    </row>
    <row r="394" spans="1:10" s="122" customFormat="1" ht="27">
      <c r="A394" s="263">
        <v>4</v>
      </c>
      <c r="B394" s="264" t="s">
        <v>595</v>
      </c>
      <c r="C394" s="296"/>
      <c r="D394" s="260"/>
      <c r="E394" s="296"/>
      <c r="F394" s="260"/>
      <c r="G394" s="296"/>
      <c r="H394" s="260"/>
      <c r="I394" s="296"/>
      <c r="J394" s="294"/>
    </row>
    <row r="395" spans="1:10" s="122" customFormat="1" ht="27">
      <c r="A395" s="407"/>
      <c r="B395" s="412" t="s">
        <v>596</v>
      </c>
      <c r="C395" s="399"/>
      <c r="D395" s="283"/>
      <c r="E395" s="130"/>
      <c r="F395" s="130"/>
      <c r="G395" s="131"/>
      <c r="H395" s="227"/>
      <c r="I395" s="98"/>
      <c r="J395" s="99"/>
    </row>
    <row r="396" spans="1:10" s="122" customFormat="1" ht="175.5">
      <c r="A396" s="407"/>
      <c r="B396" s="410" t="s">
        <v>597</v>
      </c>
      <c r="C396" s="399"/>
      <c r="D396" s="283"/>
      <c r="E396" s="130"/>
      <c r="F396" s="130"/>
      <c r="G396" s="131"/>
      <c r="H396" s="227"/>
      <c r="I396" s="98"/>
      <c r="J396" s="99"/>
    </row>
    <row r="397" spans="1:10" s="122" customFormat="1" ht="135">
      <c r="A397" s="407"/>
      <c r="B397" s="410" t="s">
        <v>598</v>
      </c>
      <c r="C397" s="399"/>
      <c r="D397" s="283"/>
      <c r="E397" s="130"/>
      <c r="F397" s="130"/>
      <c r="G397" s="131"/>
      <c r="H397" s="227"/>
      <c r="I397" s="98"/>
      <c r="J397" s="99"/>
    </row>
    <row r="398" spans="1:10" s="122" customFormat="1" ht="67.5">
      <c r="A398" s="407"/>
      <c r="B398" s="410" t="s">
        <v>599</v>
      </c>
      <c r="C398" s="399"/>
      <c r="D398" s="283"/>
      <c r="E398" s="130"/>
      <c r="F398" s="130"/>
      <c r="G398" s="131"/>
      <c r="H398" s="227"/>
      <c r="I398" s="98"/>
      <c r="J398" s="99"/>
    </row>
    <row r="399" spans="1:10" s="122" customFormat="1">
      <c r="A399" s="407" t="s">
        <v>221</v>
      </c>
      <c r="B399" s="411" t="s">
        <v>591</v>
      </c>
      <c r="C399" s="405" t="s">
        <v>4</v>
      </c>
      <c r="D399" s="283">
        <v>0</v>
      </c>
      <c r="E399" s="130"/>
      <c r="F399" s="130"/>
      <c r="G399" s="131"/>
      <c r="H399" s="227"/>
      <c r="I399" s="98">
        <v>0</v>
      </c>
      <c r="J399" s="99">
        <f t="shared" ref="J399:J400" si="93">H399*I399</f>
        <v>0</v>
      </c>
    </row>
    <row r="400" spans="1:10" s="122" customFormat="1">
      <c r="A400" s="407" t="s">
        <v>224</v>
      </c>
      <c r="B400" s="411" t="s">
        <v>592</v>
      </c>
      <c r="C400" s="405" t="s">
        <v>4</v>
      </c>
      <c r="D400" s="283">
        <v>0</v>
      </c>
      <c r="E400" s="130"/>
      <c r="F400" s="130"/>
      <c r="G400" s="131"/>
      <c r="H400" s="227"/>
      <c r="I400" s="98">
        <v>0</v>
      </c>
      <c r="J400" s="99">
        <f t="shared" si="93"/>
        <v>0</v>
      </c>
    </row>
    <row r="401" spans="1:10" s="122" customFormat="1">
      <c r="A401" s="407"/>
      <c r="B401" s="410"/>
      <c r="C401" s="399"/>
      <c r="D401" s="283"/>
      <c r="E401" s="130"/>
      <c r="F401" s="130"/>
      <c r="G401" s="131"/>
      <c r="H401" s="227"/>
      <c r="I401" s="98"/>
      <c r="J401" s="99"/>
    </row>
    <row r="402" spans="1:10" s="122" customFormat="1" ht="13.5">
      <c r="A402" s="263">
        <v>5</v>
      </c>
      <c r="B402" s="264" t="s">
        <v>600</v>
      </c>
      <c r="C402" s="296"/>
      <c r="D402" s="260"/>
      <c r="E402" s="296"/>
      <c r="F402" s="260"/>
      <c r="G402" s="296"/>
      <c r="H402" s="260"/>
      <c r="I402" s="296"/>
      <c r="J402" s="294"/>
    </row>
    <row r="403" spans="1:10" s="122" customFormat="1" ht="27">
      <c r="A403" s="407"/>
      <c r="B403" s="412" t="s">
        <v>596</v>
      </c>
      <c r="C403" s="399"/>
      <c r="D403" s="283"/>
      <c r="E403" s="130"/>
      <c r="F403" s="130"/>
      <c r="G403" s="131"/>
      <c r="H403" s="227"/>
      <c r="I403" s="98"/>
      <c r="J403" s="99"/>
    </row>
    <row r="404" spans="1:10" s="122" customFormat="1" ht="162">
      <c r="A404" s="407"/>
      <c r="B404" s="274" t="s">
        <v>601</v>
      </c>
      <c r="C404" s="399"/>
      <c r="D404" s="283"/>
      <c r="E404" s="130"/>
      <c r="F404" s="130"/>
      <c r="G404" s="131"/>
      <c r="H404" s="227"/>
      <c r="I404" s="98"/>
      <c r="J404" s="99"/>
    </row>
    <row r="405" spans="1:10" s="122" customFormat="1" ht="135">
      <c r="A405" s="407"/>
      <c r="B405" s="410" t="s">
        <v>598</v>
      </c>
      <c r="C405" s="399"/>
      <c r="D405" s="283"/>
      <c r="E405" s="130"/>
      <c r="F405" s="130"/>
      <c r="G405" s="131"/>
      <c r="H405" s="227"/>
      <c r="I405" s="98"/>
      <c r="J405" s="99"/>
    </row>
    <row r="406" spans="1:10" s="122" customFormat="1" ht="67.5">
      <c r="A406" s="407"/>
      <c r="B406" s="410" t="s">
        <v>599</v>
      </c>
      <c r="C406" s="399"/>
      <c r="D406" s="283"/>
      <c r="E406" s="130"/>
      <c r="F406" s="130"/>
      <c r="G406" s="131"/>
      <c r="H406" s="227"/>
      <c r="I406" s="98"/>
      <c r="J406" s="99"/>
    </row>
    <row r="407" spans="1:10" s="122" customFormat="1">
      <c r="A407" s="407" t="s">
        <v>221</v>
      </c>
      <c r="B407" s="411" t="s">
        <v>591</v>
      </c>
      <c r="C407" s="405" t="s">
        <v>4</v>
      </c>
      <c r="D407" s="283">
        <v>0</v>
      </c>
      <c r="E407" s="130"/>
      <c r="F407" s="130"/>
      <c r="G407" s="131"/>
      <c r="H407" s="227"/>
      <c r="I407" s="98">
        <v>0</v>
      </c>
      <c r="J407" s="99">
        <f t="shared" ref="J407:J408" si="94">H407*I407</f>
        <v>0</v>
      </c>
    </row>
    <row r="408" spans="1:10" s="122" customFormat="1">
      <c r="A408" s="407" t="s">
        <v>224</v>
      </c>
      <c r="B408" s="411" t="s">
        <v>592</v>
      </c>
      <c r="C408" s="405" t="s">
        <v>4</v>
      </c>
      <c r="D408" s="283">
        <v>0</v>
      </c>
      <c r="E408" s="130"/>
      <c r="F408" s="130"/>
      <c r="G408" s="131"/>
      <c r="H408" s="227"/>
      <c r="I408" s="98">
        <v>0</v>
      </c>
      <c r="J408" s="99">
        <f t="shared" si="94"/>
        <v>0</v>
      </c>
    </row>
    <row r="409" spans="1:10" s="122" customFormat="1">
      <c r="A409" s="407"/>
      <c r="B409" s="410"/>
      <c r="C409" s="399"/>
      <c r="D409" s="283"/>
      <c r="E409" s="130"/>
      <c r="F409" s="130"/>
      <c r="G409" s="131"/>
      <c r="H409" s="227"/>
      <c r="I409" s="98"/>
      <c r="J409" s="99"/>
    </row>
    <row r="410" spans="1:10" s="122" customFormat="1" ht="13.5">
      <c r="A410" s="263">
        <v>6</v>
      </c>
      <c r="B410" s="264" t="s">
        <v>602</v>
      </c>
      <c r="C410" s="296"/>
      <c r="D410" s="260"/>
      <c r="E410" s="296"/>
      <c r="F410" s="260"/>
      <c r="G410" s="296"/>
      <c r="H410" s="260"/>
      <c r="I410" s="296"/>
      <c r="J410" s="294"/>
    </row>
    <row r="411" spans="1:10" s="122" customFormat="1" ht="108">
      <c r="A411" s="413"/>
      <c r="B411" s="414" t="s">
        <v>603</v>
      </c>
      <c r="C411" s="405" t="s">
        <v>4</v>
      </c>
      <c r="D411" s="283">
        <v>0</v>
      </c>
      <c r="E411" s="130"/>
      <c r="F411" s="130"/>
      <c r="G411" s="131"/>
      <c r="H411" s="227"/>
      <c r="I411" s="98">
        <v>0</v>
      </c>
      <c r="J411" s="99">
        <f t="shared" ref="J411" si="95">H411*I411</f>
        <v>0</v>
      </c>
    </row>
    <row r="412" spans="1:10" s="122" customFormat="1">
      <c r="A412" s="413"/>
      <c r="B412" s="414"/>
      <c r="C412" s="405"/>
      <c r="D412" s="283"/>
      <c r="E412" s="130"/>
      <c r="F412" s="130"/>
      <c r="G412" s="131"/>
      <c r="H412" s="227"/>
      <c r="I412" s="98"/>
      <c r="J412" s="99"/>
    </row>
    <row r="413" spans="1:10" s="122" customFormat="1" ht="13.5">
      <c r="A413" s="263">
        <v>7</v>
      </c>
      <c r="B413" s="264" t="s">
        <v>604</v>
      </c>
      <c r="C413" s="296"/>
      <c r="D413" s="260"/>
      <c r="E413" s="296"/>
      <c r="F413" s="260"/>
      <c r="G413" s="296"/>
      <c r="H413" s="260"/>
      <c r="I413" s="296"/>
      <c r="J413" s="294"/>
    </row>
    <row r="414" spans="1:10" s="122" customFormat="1" ht="108">
      <c r="A414" s="407"/>
      <c r="B414" s="415" t="s">
        <v>605</v>
      </c>
      <c r="C414" s="399"/>
      <c r="D414" s="283"/>
      <c r="E414" s="130"/>
      <c r="F414" s="130"/>
      <c r="G414" s="131"/>
      <c r="H414" s="227"/>
      <c r="I414" s="98"/>
      <c r="J414" s="99"/>
    </row>
    <row r="415" spans="1:10" s="122" customFormat="1">
      <c r="A415" s="407" t="s">
        <v>221</v>
      </c>
      <c r="B415" s="411" t="s">
        <v>591</v>
      </c>
      <c r="C415" s="405" t="s">
        <v>4</v>
      </c>
      <c r="D415" s="283">
        <v>0</v>
      </c>
      <c r="E415" s="130"/>
      <c r="F415" s="130"/>
      <c r="G415" s="131"/>
      <c r="H415" s="227"/>
      <c r="I415" s="98">
        <v>0</v>
      </c>
      <c r="J415" s="99">
        <f t="shared" ref="J415" si="96">H415*I415</f>
        <v>0</v>
      </c>
    </row>
    <row r="416" spans="1:10" s="122" customFormat="1">
      <c r="A416" s="407" t="s">
        <v>224</v>
      </c>
      <c r="B416" s="411" t="s">
        <v>592</v>
      </c>
      <c r="C416" s="405" t="s">
        <v>4</v>
      </c>
      <c r="D416" s="283">
        <v>0</v>
      </c>
      <c r="E416" s="130"/>
      <c r="F416" s="130"/>
      <c r="G416" s="131"/>
      <c r="H416" s="227"/>
      <c r="I416" s="98">
        <v>0</v>
      </c>
      <c r="J416" s="99">
        <f t="shared" ref="J416" si="97">H416*I416</f>
        <v>0</v>
      </c>
    </row>
    <row r="417" spans="1:10" s="122" customFormat="1">
      <c r="A417" s="407"/>
      <c r="B417" s="410"/>
      <c r="C417" s="399"/>
      <c r="D417" s="283"/>
      <c r="E417" s="130"/>
      <c r="F417" s="130"/>
      <c r="G417" s="131"/>
      <c r="H417" s="227"/>
      <c r="I417" s="98"/>
      <c r="J417" s="99"/>
    </row>
    <row r="418" spans="1:10" s="122" customFormat="1" ht="13.5">
      <c r="A418" s="263">
        <v>8</v>
      </c>
      <c r="B418" s="264" t="s">
        <v>606</v>
      </c>
      <c r="C418" s="296"/>
      <c r="D418" s="260"/>
      <c r="E418" s="296"/>
      <c r="F418" s="260"/>
      <c r="G418" s="296"/>
      <c r="H418" s="260"/>
      <c r="I418" s="296"/>
      <c r="J418" s="294"/>
    </row>
    <row r="419" spans="1:10" s="122" customFormat="1" ht="135">
      <c r="A419" s="410"/>
      <c r="B419" s="415" t="s">
        <v>607</v>
      </c>
      <c r="C419" s="416"/>
      <c r="D419" s="283"/>
      <c r="E419" s="130"/>
      <c r="F419" s="130"/>
      <c r="G419" s="131"/>
      <c r="H419" s="227"/>
      <c r="I419" s="98"/>
      <c r="J419" s="99"/>
    </row>
    <row r="420" spans="1:10" s="122" customFormat="1">
      <c r="A420" s="407" t="s">
        <v>221</v>
      </c>
      <c r="B420" s="411" t="s">
        <v>591</v>
      </c>
      <c r="C420" s="405" t="s">
        <v>4</v>
      </c>
      <c r="D420" s="283">
        <v>0</v>
      </c>
      <c r="E420" s="130"/>
      <c r="F420" s="130"/>
      <c r="G420" s="131"/>
      <c r="H420" s="227"/>
      <c r="I420" s="98">
        <v>0</v>
      </c>
      <c r="J420" s="99">
        <f t="shared" ref="J420:J421" si="98">H420*I420</f>
        <v>0</v>
      </c>
    </row>
    <row r="421" spans="1:10" s="122" customFormat="1">
      <c r="A421" s="407" t="s">
        <v>224</v>
      </c>
      <c r="B421" s="411" t="s">
        <v>592</v>
      </c>
      <c r="C421" s="405" t="s">
        <v>4</v>
      </c>
      <c r="D421" s="283">
        <v>0</v>
      </c>
      <c r="E421" s="130"/>
      <c r="F421" s="130"/>
      <c r="G421" s="131"/>
      <c r="H421" s="227"/>
      <c r="I421" s="98">
        <v>0</v>
      </c>
      <c r="J421" s="99">
        <f t="shared" si="98"/>
        <v>0</v>
      </c>
    </row>
    <row r="422" spans="1:10" s="122" customFormat="1">
      <c r="A422" s="410"/>
      <c r="B422" s="410"/>
      <c r="C422" s="405"/>
      <c r="D422" s="283"/>
      <c r="E422" s="130"/>
      <c r="F422" s="130"/>
      <c r="G422" s="131"/>
      <c r="H422" s="227"/>
      <c r="I422" s="98"/>
      <c r="J422" s="99"/>
    </row>
    <row r="423" spans="1:10" s="122" customFormat="1" ht="13.5">
      <c r="A423" s="263">
        <v>9</v>
      </c>
      <c r="B423" s="264" t="s">
        <v>608</v>
      </c>
      <c r="C423" s="296"/>
      <c r="D423" s="260"/>
      <c r="E423" s="296"/>
      <c r="F423" s="260"/>
      <c r="G423" s="296"/>
      <c r="H423" s="260"/>
      <c r="I423" s="296"/>
      <c r="J423" s="294"/>
    </row>
    <row r="424" spans="1:10" s="122" customFormat="1" ht="54">
      <c r="A424" s="417" t="s">
        <v>221</v>
      </c>
      <c r="B424" s="410" t="s">
        <v>609</v>
      </c>
      <c r="C424" s="405" t="s">
        <v>4</v>
      </c>
      <c r="D424" s="283">
        <v>0</v>
      </c>
      <c r="E424" s="130"/>
      <c r="F424" s="130"/>
      <c r="G424" s="131"/>
      <c r="H424" s="227"/>
      <c r="I424" s="98">
        <v>0</v>
      </c>
      <c r="J424" s="99">
        <f t="shared" ref="J424" si="99">H424*I424</f>
        <v>0</v>
      </c>
    </row>
    <row r="425" spans="1:10" s="122" customFormat="1">
      <c r="A425" s="407"/>
      <c r="B425" s="410"/>
      <c r="C425" s="399"/>
      <c r="D425" s="283"/>
      <c r="E425" s="130"/>
      <c r="F425" s="130"/>
      <c r="G425" s="131"/>
      <c r="H425" s="227"/>
      <c r="I425" s="98"/>
      <c r="J425" s="99"/>
    </row>
    <row r="426" spans="1:10" s="122" customFormat="1" ht="13.5">
      <c r="A426" s="263">
        <v>10</v>
      </c>
      <c r="B426" s="264" t="s">
        <v>610</v>
      </c>
      <c r="C426" s="296"/>
      <c r="D426" s="260"/>
      <c r="E426" s="296"/>
      <c r="F426" s="260"/>
      <c r="G426" s="296"/>
      <c r="H426" s="260"/>
      <c r="I426" s="296"/>
      <c r="J426" s="294"/>
    </row>
    <row r="427" spans="1:10" s="122" customFormat="1" ht="54">
      <c r="A427" s="417" t="s">
        <v>221</v>
      </c>
      <c r="B427" s="410" t="s">
        <v>611</v>
      </c>
      <c r="C427" s="405" t="s">
        <v>4</v>
      </c>
      <c r="D427" s="283">
        <v>0</v>
      </c>
      <c r="E427" s="130"/>
      <c r="F427" s="130"/>
      <c r="G427" s="131"/>
      <c r="H427" s="227"/>
      <c r="I427" s="98">
        <v>0</v>
      </c>
      <c r="J427" s="99">
        <f t="shared" ref="J427" si="100">H427*I427</f>
        <v>0</v>
      </c>
    </row>
    <row r="428" spans="1:10" s="122" customFormat="1">
      <c r="A428" s="407"/>
      <c r="B428" s="410"/>
      <c r="C428" s="399"/>
      <c r="D428" s="283"/>
      <c r="E428" s="130"/>
      <c r="F428" s="130"/>
      <c r="G428" s="131"/>
      <c r="H428" s="227"/>
      <c r="I428" s="98"/>
      <c r="J428" s="99"/>
    </row>
    <row r="429" spans="1:10" s="122" customFormat="1" ht="13.5">
      <c r="A429" s="263">
        <v>11</v>
      </c>
      <c r="B429" s="264" t="s">
        <v>612</v>
      </c>
      <c r="C429" s="296"/>
      <c r="D429" s="260"/>
      <c r="E429" s="296"/>
      <c r="F429" s="260"/>
      <c r="G429" s="296"/>
      <c r="H429" s="260"/>
      <c r="I429" s="296"/>
      <c r="J429" s="294"/>
    </row>
    <row r="430" spans="1:10" s="122" customFormat="1" ht="108">
      <c r="A430" s="407"/>
      <c r="B430" s="410" t="s">
        <v>613</v>
      </c>
      <c r="C430" s="399"/>
      <c r="D430" s="283"/>
      <c r="E430" s="130"/>
      <c r="F430" s="130"/>
      <c r="G430" s="131"/>
      <c r="H430" s="227"/>
      <c r="I430" s="98"/>
      <c r="J430" s="99"/>
    </row>
    <row r="431" spans="1:10" s="122" customFormat="1">
      <c r="A431" s="407" t="s">
        <v>221</v>
      </c>
      <c r="B431" s="410" t="s">
        <v>614</v>
      </c>
      <c r="C431" s="405" t="s">
        <v>223</v>
      </c>
      <c r="D431" s="283">
        <v>0</v>
      </c>
      <c r="E431" s="130"/>
      <c r="F431" s="130"/>
      <c r="G431" s="131"/>
      <c r="H431" s="227"/>
      <c r="I431" s="98">
        <v>0</v>
      </c>
      <c r="J431" s="99">
        <f t="shared" ref="J431" si="101">H431*I431</f>
        <v>0</v>
      </c>
    </row>
    <row r="432" spans="1:10" s="122" customFormat="1">
      <c r="A432" s="407" t="s">
        <v>224</v>
      </c>
      <c r="B432" s="410" t="s">
        <v>615</v>
      </c>
      <c r="C432" s="405" t="s">
        <v>223</v>
      </c>
      <c r="D432" s="283">
        <v>0</v>
      </c>
      <c r="E432" s="130"/>
      <c r="F432" s="130"/>
      <c r="G432" s="131"/>
      <c r="H432" s="227"/>
      <c r="I432" s="98">
        <v>0</v>
      </c>
      <c r="J432" s="99">
        <f t="shared" ref="J432:J435" si="102">H432*I432</f>
        <v>0</v>
      </c>
    </row>
    <row r="433" spans="1:10" s="122" customFormat="1">
      <c r="A433" s="407" t="s">
        <v>225</v>
      </c>
      <c r="B433" s="410" t="s">
        <v>616</v>
      </c>
      <c r="C433" s="405" t="s">
        <v>223</v>
      </c>
      <c r="D433" s="283">
        <v>0</v>
      </c>
      <c r="E433" s="130"/>
      <c r="F433" s="130"/>
      <c r="G433" s="131"/>
      <c r="H433" s="227"/>
      <c r="I433" s="98">
        <v>0</v>
      </c>
      <c r="J433" s="99">
        <f t="shared" si="102"/>
        <v>0</v>
      </c>
    </row>
    <row r="434" spans="1:10" s="122" customFormat="1">
      <c r="A434" s="407" t="s">
        <v>226</v>
      </c>
      <c r="B434" s="410" t="s">
        <v>617</v>
      </c>
      <c r="C434" s="405" t="s">
        <v>223</v>
      </c>
      <c r="D434" s="283">
        <v>0</v>
      </c>
      <c r="E434" s="130"/>
      <c r="F434" s="130"/>
      <c r="G434" s="131"/>
      <c r="H434" s="227"/>
      <c r="I434" s="98">
        <v>0</v>
      </c>
      <c r="J434" s="99">
        <f t="shared" si="102"/>
        <v>0</v>
      </c>
    </row>
    <row r="435" spans="1:10" s="122" customFormat="1">
      <c r="A435" s="407" t="s">
        <v>226</v>
      </c>
      <c r="B435" s="410" t="s">
        <v>618</v>
      </c>
      <c r="C435" s="405" t="s">
        <v>223</v>
      </c>
      <c r="D435" s="283">
        <v>0</v>
      </c>
      <c r="E435" s="130"/>
      <c r="F435" s="130"/>
      <c r="G435" s="131"/>
      <c r="H435" s="227"/>
      <c r="I435" s="98">
        <v>0</v>
      </c>
      <c r="J435" s="99">
        <f t="shared" si="102"/>
        <v>0</v>
      </c>
    </row>
    <row r="436" spans="1:10" s="122" customFormat="1">
      <c r="A436" s="407"/>
      <c r="B436" s="410"/>
      <c r="C436" s="399"/>
      <c r="D436" s="283"/>
      <c r="E436" s="130"/>
      <c r="F436" s="130"/>
      <c r="G436" s="131"/>
      <c r="H436" s="227"/>
      <c r="I436" s="98"/>
      <c r="J436" s="99"/>
    </row>
    <row r="437" spans="1:10" s="122" customFormat="1" ht="13.5">
      <c r="A437" s="263">
        <v>12</v>
      </c>
      <c r="B437" s="264" t="s">
        <v>619</v>
      </c>
      <c r="C437" s="296"/>
      <c r="D437" s="260"/>
      <c r="E437" s="296"/>
      <c r="F437" s="260"/>
      <c r="G437" s="296"/>
      <c r="H437" s="260"/>
      <c r="I437" s="296"/>
      <c r="J437" s="294"/>
    </row>
    <row r="438" spans="1:10" s="122" customFormat="1" ht="40.5">
      <c r="A438" s="417" t="s">
        <v>221</v>
      </c>
      <c r="B438" s="410" t="s">
        <v>620</v>
      </c>
      <c r="C438" s="405" t="s">
        <v>4</v>
      </c>
      <c r="D438" s="283">
        <v>0</v>
      </c>
      <c r="E438" s="130"/>
      <c r="F438" s="130"/>
      <c r="G438" s="131"/>
      <c r="H438" s="227"/>
      <c r="I438" s="98">
        <v>0</v>
      </c>
      <c r="J438" s="99">
        <f t="shared" ref="J438" si="103">H438*I438</f>
        <v>0</v>
      </c>
    </row>
    <row r="439" spans="1:10" s="122" customFormat="1">
      <c r="A439" s="417"/>
      <c r="B439" s="410"/>
      <c r="C439" s="405"/>
      <c r="D439" s="283"/>
      <c r="E439" s="130"/>
      <c r="F439" s="130"/>
      <c r="G439" s="131"/>
      <c r="H439" s="227"/>
      <c r="I439" s="98"/>
      <c r="J439" s="99"/>
    </row>
    <row r="440" spans="1:10" s="122" customFormat="1" ht="13.5">
      <c r="A440" s="263">
        <v>13</v>
      </c>
      <c r="B440" s="264" t="s">
        <v>621</v>
      </c>
      <c r="C440" s="296"/>
      <c r="D440" s="260"/>
      <c r="E440" s="296"/>
      <c r="F440" s="260"/>
      <c r="G440" s="296"/>
      <c r="H440" s="260"/>
      <c r="I440" s="296"/>
      <c r="J440" s="294"/>
    </row>
    <row r="441" spans="1:10" s="122" customFormat="1" ht="67.5">
      <c r="A441" s="417"/>
      <c r="B441" s="412" t="s">
        <v>622</v>
      </c>
      <c r="C441" s="405"/>
      <c r="D441" s="283"/>
      <c r="E441" s="130"/>
      <c r="F441" s="130"/>
      <c r="G441" s="131"/>
      <c r="H441" s="227"/>
      <c r="I441" s="98"/>
      <c r="J441" s="99"/>
    </row>
    <row r="442" spans="1:10" s="122" customFormat="1">
      <c r="A442" s="407" t="s">
        <v>221</v>
      </c>
      <c r="B442" s="410" t="s">
        <v>623</v>
      </c>
      <c r="C442" s="405" t="s">
        <v>4</v>
      </c>
      <c r="D442" s="283">
        <v>0</v>
      </c>
      <c r="E442" s="130"/>
      <c r="F442" s="130"/>
      <c r="G442" s="131"/>
      <c r="H442" s="227"/>
      <c r="I442" s="98">
        <v>0</v>
      </c>
      <c r="J442" s="99">
        <f t="shared" ref="J442" si="104">H442*I442</f>
        <v>0</v>
      </c>
    </row>
    <row r="443" spans="1:10" s="122" customFormat="1">
      <c r="A443" s="417"/>
      <c r="B443" s="410"/>
      <c r="C443" s="405"/>
      <c r="D443" s="283"/>
      <c r="E443" s="130"/>
      <c r="F443" s="130"/>
      <c r="G443" s="131"/>
      <c r="H443" s="227"/>
      <c r="I443" s="98"/>
      <c r="J443" s="99"/>
    </row>
    <row r="444" spans="1:10" s="122" customFormat="1" ht="13.5">
      <c r="A444" s="263">
        <v>14</v>
      </c>
      <c r="B444" s="264" t="s">
        <v>624</v>
      </c>
      <c r="C444" s="296"/>
      <c r="D444" s="260"/>
      <c r="E444" s="296"/>
      <c r="F444" s="260"/>
      <c r="G444" s="296"/>
      <c r="H444" s="260"/>
      <c r="I444" s="296"/>
      <c r="J444" s="294"/>
    </row>
    <row r="445" spans="1:10" s="122" customFormat="1" ht="27">
      <c r="A445" s="417"/>
      <c r="B445" s="418" t="s">
        <v>625</v>
      </c>
      <c r="C445" s="405"/>
      <c r="D445" s="283"/>
      <c r="E445" s="130"/>
      <c r="F445" s="130"/>
      <c r="G445" s="131"/>
      <c r="H445" s="227"/>
      <c r="I445" s="98"/>
      <c r="J445" s="99"/>
    </row>
    <row r="446" spans="1:10" s="122" customFormat="1" ht="94.5">
      <c r="A446" s="417"/>
      <c r="B446" s="419" t="s">
        <v>626</v>
      </c>
      <c r="C446" s="405"/>
      <c r="D446" s="283"/>
      <c r="E446" s="130"/>
      <c r="F446" s="130"/>
      <c r="G446" s="131"/>
      <c r="H446" s="227"/>
      <c r="I446" s="98"/>
      <c r="J446" s="99"/>
    </row>
    <row r="447" spans="1:10" s="122" customFormat="1" ht="135">
      <c r="A447" s="417"/>
      <c r="B447" s="420" t="s">
        <v>627</v>
      </c>
      <c r="C447" s="405"/>
      <c r="D447" s="283"/>
      <c r="E447" s="130"/>
      <c r="F447" s="130"/>
      <c r="G447" s="131"/>
      <c r="H447" s="227"/>
      <c r="I447" s="98"/>
      <c r="J447" s="99"/>
    </row>
    <row r="448" spans="1:10" s="122" customFormat="1" ht="67.5">
      <c r="A448" s="417"/>
      <c r="B448" s="420" t="s">
        <v>628</v>
      </c>
      <c r="C448" s="405"/>
      <c r="D448" s="283"/>
      <c r="E448" s="130"/>
      <c r="F448" s="130"/>
      <c r="G448" s="131"/>
      <c r="H448" s="227"/>
      <c r="I448" s="98"/>
      <c r="J448" s="99"/>
    </row>
    <row r="449" spans="1:10" s="122" customFormat="1" ht="121.5">
      <c r="A449" s="417"/>
      <c r="B449" s="420" t="s">
        <v>629</v>
      </c>
      <c r="C449" s="405"/>
      <c r="D449" s="283"/>
      <c r="E449" s="130"/>
      <c r="F449" s="130"/>
      <c r="G449" s="131"/>
      <c r="H449" s="227"/>
      <c r="I449" s="98"/>
      <c r="J449" s="99"/>
    </row>
    <row r="450" spans="1:10" s="122" customFormat="1" ht="54">
      <c r="A450" s="407"/>
      <c r="B450" s="271" t="s">
        <v>630</v>
      </c>
      <c r="C450" s="399"/>
      <c r="D450" s="283"/>
      <c r="E450" s="130"/>
      <c r="F450" s="130"/>
      <c r="G450" s="131"/>
      <c r="H450" s="227"/>
      <c r="I450" s="98"/>
      <c r="J450" s="99"/>
    </row>
    <row r="451" spans="1:10" s="122" customFormat="1">
      <c r="A451" s="407" t="s">
        <v>221</v>
      </c>
      <c r="B451" s="271" t="s">
        <v>631</v>
      </c>
      <c r="C451" s="399" t="s">
        <v>632</v>
      </c>
      <c r="D451" s="283">
        <v>0</v>
      </c>
      <c r="E451" s="130"/>
      <c r="F451" s="130"/>
      <c r="G451" s="131"/>
      <c r="H451" s="227"/>
      <c r="I451" s="98">
        <v>0</v>
      </c>
      <c r="J451" s="99">
        <f t="shared" ref="J451" si="105">H451*I451</f>
        <v>0</v>
      </c>
    </row>
    <row r="452" spans="1:10" s="122" customFormat="1">
      <c r="A452" s="407" t="s">
        <v>224</v>
      </c>
      <c r="B452" s="271" t="s">
        <v>633</v>
      </c>
      <c r="C452" s="399" t="s">
        <v>632</v>
      </c>
      <c r="D452" s="283">
        <v>0</v>
      </c>
      <c r="E452" s="130"/>
      <c r="F452" s="130"/>
      <c r="G452" s="131"/>
      <c r="H452" s="227"/>
      <c r="I452" s="98">
        <v>0</v>
      </c>
      <c r="J452" s="99">
        <f t="shared" ref="J452:J455" si="106">H452*I452</f>
        <v>0</v>
      </c>
    </row>
    <row r="453" spans="1:10" s="122" customFormat="1" ht="27">
      <c r="A453" s="407" t="s">
        <v>225</v>
      </c>
      <c r="B453" s="271" t="s">
        <v>634</v>
      </c>
      <c r="C453" s="399" t="s">
        <v>632</v>
      </c>
      <c r="D453" s="283">
        <v>0</v>
      </c>
      <c r="E453" s="130"/>
      <c r="F453" s="130"/>
      <c r="G453" s="131"/>
      <c r="H453" s="227"/>
      <c r="I453" s="98">
        <v>0</v>
      </c>
      <c r="J453" s="99">
        <f t="shared" si="106"/>
        <v>0</v>
      </c>
    </row>
    <row r="454" spans="1:10" s="122" customFormat="1" ht="27">
      <c r="A454" s="407" t="s">
        <v>226</v>
      </c>
      <c r="B454" s="271" t="s">
        <v>635</v>
      </c>
      <c r="C454" s="399" t="s">
        <v>636</v>
      </c>
      <c r="D454" s="283">
        <v>0</v>
      </c>
      <c r="E454" s="130"/>
      <c r="F454" s="130"/>
      <c r="G454" s="131"/>
      <c r="H454" s="227"/>
      <c r="I454" s="98">
        <v>0</v>
      </c>
      <c r="J454" s="99">
        <f t="shared" si="106"/>
        <v>0</v>
      </c>
    </row>
    <row r="455" spans="1:10" s="122" customFormat="1" ht="27">
      <c r="A455" s="407" t="s">
        <v>227</v>
      </c>
      <c r="B455" s="271" t="s">
        <v>637</v>
      </c>
      <c r="C455" s="399" t="s">
        <v>636</v>
      </c>
      <c r="D455" s="283">
        <v>0</v>
      </c>
      <c r="E455" s="130"/>
      <c r="F455" s="130"/>
      <c r="G455" s="131"/>
      <c r="H455" s="227"/>
      <c r="I455" s="98">
        <v>0</v>
      </c>
      <c r="J455" s="99">
        <f t="shared" si="106"/>
        <v>0</v>
      </c>
    </row>
    <row r="456" spans="1:10" s="122" customFormat="1">
      <c r="A456" s="407"/>
      <c r="B456" s="271"/>
      <c r="C456" s="399"/>
      <c r="D456" s="283"/>
      <c r="E456" s="130"/>
      <c r="F456" s="130"/>
      <c r="G456" s="131"/>
      <c r="H456" s="227"/>
      <c r="I456" s="98"/>
      <c r="J456" s="99"/>
    </row>
    <row r="457" spans="1:10" s="122" customFormat="1" ht="13.5">
      <c r="A457" s="263">
        <v>15</v>
      </c>
      <c r="B457" s="264" t="s">
        <v>638</v>
      </c>
      <c r="C457" s="296"/>
      <c r="D457" s="260"/>
      <c r="E457" s="296"/>
      <c r="F457" s="260"/>
      <c r="G457" s="296"/>
      <c r="H457" s="260"/>
      <c r="I457" s="296"/>
      <c r="J457" s="294"/>
    </row>
    <row r="458" spans="1:10" s="122" customFormat="1">
      <c r="A458" s="407">
        <v>15.1</v>
      </c>
      <c r="B458" s="421" t="s">
        <v>639</v>
      </c>
      <c r="C458" s="399"/>
      <c r="D458" s="283"/>
      <c r="E458" s="130"/>
      <c r="F458" s="130"/>
      <c r="G458" s="131"/>
      <c r="H458" s="227"/>
      <c r="I458" s="98"/>
      <c r="J458" s="99"/>
    </row>
    <row r="459" spans="1:10" s="122" customFormat="1" ht="202.5">
      <c r="A459" s="407"/>
      <c r="B459" s="271" t="s">
        <v>640</v>
      </c>
      <c r="C459" s="399"/>
      <c r="D459" s="283"/>
      <c r="E459" s="130"/>
      <c r="F459" s="130"/>
      <c r="G459" s="131"/>
      <c r="H459" s="227"/>
      <c r="I459" s="98"/>
      <c r="J459" s="99"/>
    </row>
    <row r="460" spans="1:10" s="122" customFormat="1" ht="108">
      <c r="A460" s="407"/>
      <c r="B460" s="271" t="s">
        <v>641</v>
      </c>
      <c r="C460" s="399"/>
      <c r="D460" s="283"/>
      <c r="E460" s="130"/>
      <c r="F460" s="130"/>
      <c r="G460" s="131"/>
      <c r="H460" s="227"/>
      <c r="I460" s="98"/>
      <c r="J460" s="99"/>
    </row>
    <row r="461" spans="1:10" s="122" customFormat="1">
      <c r="A461" s="407" t="s">
        <v>221</v>
      </c>
      <c r="B461" s="421" t="s">
        <v>642</v>
      </c>
      <c r="C461" s="405" t="s">
        <v>636</v>
      </c>
      <c r="D461" s="283">
        <v>0</v>
      </c>
      <c r="E461" s="130"/>
      <c r="F461" s="130"/>
      <c r="G461" s="131"/>
      <c r="H461" s="227"/>
      <c r="I461" s="98">
        <v>0</v>
      </c>
      <c r="J461" s="99">
        <f t="shared" ref="J461:J462" si="107">H461*I461</f>
        <v>0</v>
      </c>
    </row>
    <row r="462" spans="1:10" s="122" customFormat="1">
      <c r="A462" s="407" t="s">
        <v>224</v>
      </c>
      <c r="B462" s="421" t="s">
        <v>643</v>
      </c>
      <c r="C462" s="405" t="s">
        <v>636</v>
      </c>
      <c r="D462" s="283">
        <v>0</v>
      </c>
      <c r="E462" s="130"/>
      <c r="F462" s="130"/>
      <c r="G462" s="131"/>
      <c r="H462" s="227"/>
      <c r="I462" s="98">
        <v>0</v>
      </c>
      <c r="J462" s="99">
        <f t="shared" si="107"/>
        <v>0</v>
      </c>
    </row>
    <row r="463" spans="1:10" s="122" customFormat="1">
      <c r="A463" s="407"/>
      <c r="B463" s="421"/>
      <c r="C463" s="405"/>
      <c r="D463" s="283"/>
      <c r="E463" s="130"/>
      <c r="F463" s="130"/>
      <c r="G463" s="131"/>
      <c r="H463" s="227"/>
      <c r="I463" s="98"/>
      <c r="J463" s="99"/>
    </row>
    <row r="464" spans="1:10" s="122" customFormat="1">
      <c r="A464" s="422">
        <v>15.2</v>
      </c>
      <c r="B464" s="418" t="s">
        <v>644</v>
      </c>
      <c r="C464" s="405"/>
      <c r="D464" s="283"/>
      <c r="E464" s="130"/>
      <c r="F464" s="130"/>
      <c r="G464" s="131"/>
      <c r="H464" s="227"/>
      <c r="I464" s="98"/>
      <c r="J464" s="99"/>
    </row>
    <row r="465" spans="1:10" s="122" customFormat="1" ht="162">
      <c r="A465" s="423"/>
      <c r="B465" s="275" t="s">
        <v>645</v>
      </c>
      <c r="C465" s="405"/>
      <c r="D465" s="283"/>
      <c r="E465" s="130"/>
      <c r="F465" s="130"/>
      <c r="G465" s="131"/>
      <c r="H465" s="227"/>
      <c r="I465" s="98"/>
      <c r="J465" s="99"/>
    </row>
    <row r="466" spans="1:10" s="122" customFormat="1" ht="54">
      <c r="A466" s="423"/>
      <c r="B466" s="271" t="s">
        <v>646</v>
      </c>
      <c r="C466" s="405"/>
      <c r="D466" s="283"/>
      <c r="E466" s="130"/>
      <c r="F466" s="130"/>
      <c r="G466" s="131"/>
      <c r="H466" s="227"/>
      <c r="I466" s="98"/>
      <c r="J466" s="99"/>
    </row>
    <row r="467" spans="1:10" s="122" customFormat="1" ht="108">
      <c r="A467" s="423"/>
      <c r="B467" s="271" t="s">
        <v>641</v>
      </c>
      <c r="C467" s="405"/>
      <c r="D467" s="283"/>
      <c r="E467" s="130"/>
      <c r="F467" s="130"/>
      <c r="G467" s="131"/>
      <c r="H467" s="227"/>
      <c r="I467" s="98"/>
      <c r="J467" s="99"/>
    </row>
    <row r="468" spans="1:10" s="122" customFormat="1" ht="27">
      <c r="A468" s="423" t="s">
        <v>221</v>
      </c>
      <c r="B468" s="421" t="s">
        <v>647</v>
      </c>
      <c r="C468" s="405" t="s">
        <v>636</v>
      </c>
      <c r="D468" s="283">
        <v>0</v>
      </c>
      <c r="E468" s="130"/>
      <c r="F468" s="130"/>
      <c r="G468" s="131"/>
      <c r="H468" s="227"/>
      <c r="I468" s="98">
        <v>0</v>
      </c>
      <c r="J468" s="99">
        <f t="shared" ref="J468:J469" si="108">H468*I468</f>
        <v>0</v>
      </c>
    </row>
    <row r="469" spans="1:10" s="122" customFormat="1" ht="27">
      <c r="A469" s="423" t="s">
        <v>224</v>
      </c>
      <c r="B469" s="421" t="s">
        <v>648</v>
      </c>
      <c r="C469" s="405" t="s">
        <v>636</v>
      </c>
      <c r="D469" s="283">
        <v>0</v>
      </c>
      <c r="E469" s="130"/>
      <c r="F469" s="130"/>
      <c r="G469" s="131"/>
      <c r="H469" s="227"/>
      <c r="I469" s="98">
        <v>0</v>
      </c>
      <c r="J469" s="99">
        <f t="shared" si="108"/>
        <v>0</v>
      </c>
    </row>
    <row r="470" spans="1:10" s="122" customFormat="1">
      <c r="A470" s="423"/>
      <c r="B470" s="424"/>
      <c r="C470" s="265"/>
      <c r="D470" s="283"/>
      <c r="E470" s="130"/>
      <c r="F470" s="130"/>
      <c r="G470" s="131"/>
      <c r="H470" s="227"/>
      <c r="I470" s="98"/>
      <c r="J470" s="99"/>
    </row>
    <row r="471" spans="1:10" s="122" customFormat="1" ht="13.5">
      <c r="A471" s="263">
        <v>16</v>
      </c>
      <c r="B471" s="264" t="s">
        <v>649</v>
      </c>
      <c r="C471" s="296"/>
      <c r="D471" s="260"/>
      <c r="E471" s="296"/>
      <c r="F471" s="260"/>
      <c r="G471" s="296"/>
      <c r="H471" s="260"/>
      <c r="I471" s="296"/>
      <c r="J471" s="294"/>
    </row>
    <row r="472" spans="1:10" s="122" customFormat="1">
      <c r="A472" s="407">
        <v>16.100000000000001</v>
      </c>
      <c r="B472" s="275" t="s">
        <v>650</v>
      </c>
      <c r="C472" s="405"/>
      <c r="D472" s="283"/>
      <c r="E472" s="130"/>
      <c r="F472" s="130"/>
      <c r="G472" s="131"/>
      <c r="H472" s="227"/>
      <c r="I472" s="98"/>
      <c r="J472" s="99"/>
    </row>
    <row r="473" spans="1:10" s="122" customFormat="1" ht="54">
      <c r="A473" s="417" t="s">
        <v>221</v>
      </c>
      <c r="B473" s="425" t="s">
        <v>651</v>
      </c>
      <c r="C473" s="405" t="s">
        <v>636</v>
      </c>
      <c r="D473" s="283">
        <v>0</v>
      </c>
      <c r="E473" s="130"/>
      <c r="F473" s="130"/>
      <c r="G473" s="131"/>
      <c r="H473" s="227"/>
      <c r="I473" s="98">
        <v>0</v>
      </c>
      <c r="J473" s="99">
        <f t="shared" ref="J473" si="109">H473*I473</f>
        <v>0</v>
      </c>
    </row>
    <row r="474" spans="1:10" s="122" customFormat="1">
      <c r="A474" s="407"/>
      <c r="B474" s="271"/>
      <c r="C474" s="405"/>
      <c r="D474" s="283"/>
      <c r="E474" s="130"/>
      <c r="F474" s="130"/>
      <c r="G474" s="131"/>
      <c r="H474" s="227"/>
      <c r="I474" s="98"/>
      <c r="J474" s="99"/>
    </row>
    <row r="475" spans="1:10" s="122" customFormat="1">
      <c r="A475" s="407">
        <v>16.2</v>
      </c>
      <c r="B475" s="275" t="s">
        <v>652</v>
      </c>
      <c r="C475" s="405"/>
      <c r="D475" s="283"/>
      <c r="E475" s="130"/>
      <c r="F475" s="130"/>
      <c r="G475" s="131"/>
      <c r="H475" s="227"/>
      <c r="I475" s="98"/>
      <c r="J475" s="99"/>
    </row>
    <row r="476" spans="1:10" s="122" customFormat="1" ht="67.5">
      <c r="A476" s="417" t="s">
        <v>221</v>
      </c>
      <c r="B476" s="426" t="s">
        <v>653</v>
      </c>
      <c r="C476" s="405" t="s">
        <v>636</v>
      </c>
      <c r="D476" s="283">
        <v>0</v>
      </c>
      <c r="E476" s="130"/>
      <c r="F476" s="130"/>
      <c r="G476" s="131"/>
      <c r="H476" s="227"/>
      <c r="I476" s="98">
        <v>0</v>
      </c>
      <c r="J476" s="99">
        <f t="shared" ref="J476" si="110">H476*I476</f>
        <v>0</v>
      </c>
    </row>
    <row r="477" spans="1:10" s="122" customFormat="1">
      <c r="A477" s="407"/>
      <c r="B477" s="421"/>
      <c r="C477" s="405"/>
      <c r="D477" s="283"/>
      <c r="E477" s="130"/>
      <c r="F477" s="130"/>
      <c r="G477" s="131"/>
      <c r="H477" s="227"/>
      <c r="I477" s="98"/>
      <c r="J477" s="99"/>
    </row>
    <row r="478" spans="1:10" s="122" customFormat="1">
      <c r="A478" s="422">
        <v>16.3</v>
      </c>
      <c r="B478" s="275" t="s">
        <v>654</v>
      </c>
      <c r="C478" s="265"/>
      <c r="D478" s="283"/>
      <c r="E478" s="130"/>
      <c r="F478" s="130"/>
      <c r="G478" s="131"/>
      <c r="H478" s="227"/>
      <c r="I478" s="98"/>
      <c r="J478" s="99"/>
    </row>
    <row r="479" spans="1:10" s="122" customFormat="1" ht="121.5">
      <c r="A479" s="427"/>
      <c r="B479" s="428" t="s">
        <v>655</v>
      </c>
      <c r="C479" s="265"/>
      <c r="D479" s="283"/>
      <c r="E479" s="130"/>
      <c r="F479" s="130"/>
      <c r="G479" s="131"/>
      <c r="H479" s="227"/>
      <c r="I479" s="98"/>
      <c r="J479" s="99"/>
    </row>
    <row r="480" spans="1:10" s="122" customFormat="1">
      <c r="A480" s="429" t="s">
        <v>221</v>
      </c>
      <c r="B480" s="271" t="s">
        <v>656</v>
      </c>
      <c r="C480" s="405" t="s">
        <v>4</v>
      </c>
      <c r="D480" s="283">
        <v>0</v>
      </c>
      <c r="E480" s="130"/>
      <c r="F480" s="130"/>
      <c r="G480" s="131"/>
      <c r="H480" s="227"/>
      <c r="I480" s="98">
        <v>0</v>
      </c>
      <c r="J480" s="99">
        <f t="shared" ref="J480" si="111">H480*I480</f>
        <v>0</v>
      </c>
    </row>
    <row r="481" spans="1:10" s="122" customFormat="1">
      <c r="A481" s="429"/>
      <c r="B481" s="271"/>
      <c r="C481" s="405"/>
      <c r="D481" s="283"/>
      <c r="E481" s="130"/>
      <c r="F481" s="130"/>
      <c r="G481" s="131"/>
      <c r="H481" s="227"/>
      <c r="I481" s="98"/>
      <c r="J481" s="99"/>
    </row>
    <row r="482" spans="1:10" s="122" customFormat="1" ht="27">
      <c r="A482" s="430">
        <v>16.399999999999999</v>
      </c>
      <c r="B482" s="275" t="s">
        <v>657</v>
      </c>
      <c r="C482" s="405"/>
      <c r="D482" s="283"/>
      <c r="E482" s="130"/>
      <c r="F482" s="130"/>
      <c r="G482" s="131"/>
      <c r="H482" s="227"/>
      <c r="I482" s="98"/>
      <c r="J482" s="99"/>
    </row>
    <row r="483" spans="1:10" s="122" customFormat="1" ht="81">
      <c r="A483" s="429"/>
      <c r="B483" s="431" t="s">
        <v>658</v>
      </c>
      <c r="C483" s="405"/>
      <c r="D483" s="283"/>
      <c r="E483" s="130"/>
      <c r="F483" s="130"/>
      <c r="G483" s="131"/>
      <c r="H483" s="227"/>
      <c r="I483" s="98"/>
      <c r="J483" s="99"/>
    </row>
    <row r="484" spans="1:10" s="122" customFormat="1">
      <c r="A484" s="429" t="s">
        <v>221</v>
      </c>
      <c r="B484" s="425" t="s">
        <v>659</v>
      </c>
      <c r="C484" s="405" t="s">
        <v>4</v>
      </c>
      <c r="D484" s="283">
        <v>0</v>
      </c>
      <c r="E484" s="130"/>
      <c r="F484" s="130"/>
      <c r="G484" s="131"/>
      <c r="H484" s="227"/>
      <c r="I484" s="98">
        <v>0</v>
      </c>
      <c r="J484" s="99">
        <f t="shared" ref="J484:J485" si="112">H484*I484</f>
        <v>0</v>
      </c>
    </row>
    <row r="485" spans="1:10" s="122" customFormat="1">
      <c r="A485" s="429" t="s">
        <v>224</v>
      </c>
      <c r="B485" s="425" t="s">
        <v>660</v>
      </c>
      <c r="C485" s="405" t="s">
        <v>4</v>
      </c>
      <c r="D485" s="283">
        <v>0</v>
      </c>
      <c r="E485" s="130"/>
      <c r="F485" s="130"/>
      <c r="G485" s="131"/>
      <c r="H485" s="227"/>
      <c r="I485" s="98">
        <v>0</v>
      </c>
      <c r="J485" s="99">
        <f t="shared" si="112"/>
        <v>0</v>
      </c>
    </row>
    <row r="486" spans="1:10" s="122" customFormat="1">
      <c r="A486" s="429"/>
      <c r="B486" s="271"/>
      <c r="C486" s="405"/>
      <c r="D486" s="283"/>
      <c r="E486" s="130"/>
      <c r="F486" s="130"/>
      <c r="G486" s="131"/>
      <c r="H486" s="227"/>
      <c r="I486" s="98"/>
      <c r="J486" s="99"/>
    </row>
    <row r="487" spans="1:10" s="122" customFormat="1">
      <c r="A487" s="430">
        <v>16.5</v>
      </c>
      <c r="B487" s="275" t="s">
        <v>661</v>
      </c>
      <c r="C487" s="405"/>
      <c r="D487" s="283"/>
      <c r="E487" s="130"/>
      <c r="F487" s="130"/>
      <c r="G487" s="131"/>
      <c r="H487" s="227"/>
      <c r="I487" s="98"/>
      <c r="J487" s="99"/>
    </row>
    <row r="488" spans="1:10" s="122" customFormat="1" ht="54">
      <c r="A488" s="430"/>
      <c r="B488" s="271" t="s">
        <v>662</v>
      </c>
      <c r="C488" s="405"/>
      <c r="D488" s="283"/>
      <c r="E488" s="130"/>
      <c r="F488" s="130"/>
      <c r="G488" s="131"/>
      <c r="H488" s="227"/>
      <c r="I488" s="98"/>
      <c r="J488" s="99"/>
    </row>
    <row r="489" spans="1:10" s="122" customFormat="1">
      <c r="A489" s="429"/>
      <c r="B489" s="432" t="s">
        <v>663</v>
      </c>
      <c r="C489" s="405"/>
      <c r="D489" s="283"/>
      <c r="E489" s="130"/>
      <c r="F489" s="130"/>
      <c r="G489" s="131"/>
      <c r="H489" s="227"/>
      <c r="I489" s="98"/>
      <c r="J489" s="99"/>
    </row>
    <row r="490" spans="1:10" s="122" customFormat="1">
      <c r="A490" s="429" t="s">
        <v>224</v>
      </c>
      <c r="B490" s="271" t="s">
        <v>664</v>
      </c>
      <c r="C490" s="405" t="s">
        <v>4</v>
      </c>
      <c r="D490" s="283">
        <v>0</v>
      </c>
      <c r="E490" s="130"/>
      <c r="F490" s="130"/>
      <c r="G490" s="131"/>
      <c r="H490" s="227"/>
      <c r="I490" s="98">
        <v>0</v>
      </c>
      <c r="J490" s="99">
        <f t="shared" ref="J490" si="113">H490*I490</f>
        <v>0</v>
      </c>
    </row>
    <row r="491" spans="1:10" s="122" customFormat="1">
      <c r="A491" s="406"/>
      <c r="B491" s="404"/>
      <c r="C491" s="405"/>
      <c r="D491" s="283"/>
      <c r="E491" s="130"/>
      <c r="F491" s="130"/>
      <c r="G491" s="131"/>
      <c r="H491" s="227"/>
      <c r="I491" s="98"/>
      <c r="J491" s="99"/>
    </row>
    <row r="492" spans="1:10" s="122" customFormat="1" ht="27">
      <c r="A492" s="263">
        <v>17</v>
      </c>
      <c r="B492" s="264" t="s">
        <v>303</v>
      </c>
      <c r="C492" s="264"/>
      <c r="D492" s="264"/>
      <c r="E492" s="264"/>
      <c r="F492" s="264"/>
      <c r="G492" s="264"/>
      <c r="H492" s="264"/>
      <c r="I492" s="264"/>
      <c r="J492" s="264"/>
    </row>
    <row r="493" spans="1:10" s="122" customFormat="1" ht="162">
      <c r="A493" s="266"/>
      <c r="B493" s="267" t="s">
        <v>304</v>
      </c>
      <c r="C493" s="265"/>
      <c r="D493" s="268"/>
      <c r="E493" s="130"/>
      <c r="F493" s="130"/>
      <c r="G493" s="131"/>
      <c r="H493" s="227"/>
      <c r="I493" s="98"/>
      <c r="J493" s="99"/>
    </row>
    <row r="494" spans="1:10" s="122" customFormat="1" ht="121.5">
      <c r="A494" s="269"/>
      <c r="B494" s="270" t="s">
        <v>305</v>
      </c>
      <c r="C494" s="265"/>
      <c r="D494" s="268"/>
      <c r="E494" s="130"/>
      <c r="F494" s="130"/>
      <c r="G494" s="131"/>
      <c r="H494" s="227"/>
      <c r="I494" s="98"/>
      <c r="J494" s="99"/>
    </row>
    <row r="495" spans="1:10" s="122" customFormat="1" ht="162">
      <c r="A495" s="269"/>
      <c r="B495" s="271" t="s">
        <v>306</v>
      </c>
      <c r="C495" s="272"/>
      <c r="D495" s="273"/>
      <c r="E495" s="130"/>
      <c r="F495" s="130"/>
      <c r="G495" s="131"/>
      <c r="H495" s="227"/>
      <c r="I495" s="98"/>
      <c r="J495" s="99"/>
    </row>
    <row r="496" spans="1:10" s="122" customFormat="1" ht="67.5">
      <c r="A496" s="269"/>
      <c r="B496" s="271" t="s">
        <v>307</v>
      </c>
      <c r="C496" s="265"/>
      <c r="D496" s="268"/>
      <c r="E496" s="130"/>
      <c r="F496" s="130"/>
      <c r="G496" s="131"/>
      <c r="H496" s="227"/>
      <c r="I496" s="98"/>
      <c r="J496" s="99"/>
    </row>
    <row r="497" spans="1:10" s="122" customFormat="1" ht="108">
      <c r="A497" s="269"/>
      <c r="B497" s="271" t="s">
        <v>308</v>
      </c>
      <c r="C497" s="265"/>
      <c r="D497" s="268"/>
      <c r="E497" s="130"/>
      <c r="F497" s="130"/>
      <c r="G497" s="131"/>
      <c r="H497" s="227"/>
      <c r="I497" s="98"/>
      <c r="J497" s="99"/>
    </row>
    <row r="498" spans="1:10" s="122" customFormat="1" ht="202.5">
      <c r="A498" s="269"/>
      <c r="B498" s="271" t="s">
        <v>309</v>
      </c>
      <c r="C498" s="265"/>
      <c r="D498" s="268"/>
      <c r="E498" s="130"/>
      <c r="F498" s="130"/>
      <c r="G498" s="131"/>
      <c r="H498" s="227"/>
      <c r="I498" s="98"/>
      <c r="J498" s="99"/>
    </row>
    <row r="499" spans="1:10" s="122" customFormat="1" ht="27">
      <c r="A499" s="269"/>
      <c r="B499" s="271" t="s">
        <v>310</v>
      </c>
      <c r="C499" s="265"/>
      <c r="D499" s="268"/>
      <c r="E499" s="130"/>
      <c r="F499" s="130"/>
      <c r="G499" s="131"/>
      <c r="H499" s="227"/>
      <c r="I499" s="98"/>
      <c r="J499" s="99"/>
    </row>
    <row r="500" spans="1:10" s="122" customFormat="1" ht="40.5">
      <c r="A500" s="269"/>
      <c r="B500" s="271" t="s">
        <v>311</v>
      </c>
      <c r="C500" s="265"/>
      <c r="D500" s="268"/>
      <c r="E500" s="130"/>
      <c r="F500" s="130"/>
      <c r="G500" s="131"/>
      <c r="H500" s="227"/>
      <c r="I500" s="98"/>
      <c r="J500" s="99"/>
    </row>
    <row r="501" spans="1:10" s="122" customFormat="1" ht="67.5">
      <c r="A501" s="269"/>
      <c r="B501" s="274" t="s">
        <v>312</v>
      </c>
      <c r="C501" s="265"/>
      <c r="D501" s="268"/>
      <c r="E501" s="130"/>
      <c r="F501" s="130"/>
      <c r="G501" s="131"/>
      <c r="H501" s="227"/>
      <c r="I501" s="98"/>
      <c r="J501" s="99"/>
    </row>
    <row r="502" spans="1:10" s="122" customFormat="1" ht="40.5">
      <c r="A502" s="269"/>
      <c r="B502" s="275" t="s">
        <v>313</v>
      </c>
      <c r="C502" s="265" t="s">
        <v>4</v>
      </c>
      <c r="D502" s="268">
        <v>1</v>
      </c>
      <c r="E502" s="130"/>
      <c r="F502" s="130"/>
      <c r="G502" s="131"/>
      <c r="H502" s="227">
        <f>D502</f>
        <v>1</v>
      </c>
      <c r="I502" s="98">
        <v>0.5</v>
      </c>
      <c r="J502" s="99">
        <f t="shared" ref="J502" si="114">H502*I502</f>
        <v>0.5</v>
      </c>
    </row>
    <row r="503" spans="1:10" s="122" customFormat="1" ht="12.5">
      <c r="A503" s="466"/>
      <c r="B503" s="467"/>
      <c r="C503" s="467"/>
      <c r="D503" s="467"/>
      <c r="E503" s="467"/>
      <c r="F503" s="467"/>
      <c r="G503" s="467"/>
      <c r="H503" s="467"/>
      <c r="I503" s="467"/>
      <c r="J503" s="468"/>
    </row>
    <row r="504" spans="1:10" s="122" customFormat="1" ht="17.5">
      <c r="A504" s="148"/>
      <c r="B504" s="298" t="s">
        <v>666</v>
      </c>
      <c r="C504" s="149"/>
      <c r="D504" s="150"/>
      <c r="E504" s="150"/>
      <c r="F504" s="151"/>
      <c r="G504" s="150"/>
      <c r="H504" s="150"/>
      <c r="I504" s="152"/>
      <c r="J504" s="153"/>
    </row>
    <row r="505" spans="1:10" s="122" customFormat="1">
      <c r="A505" s="417" t="s">
        <v>325</v>
      </c>
      <c r="B505" s="440" t="s">
        <v>667</v>
      </c>
      <c r="C505" s="441"/>
      <c r="D505" s="268"/>
      <c r="E505" s="130"/>
      <c r="F505" s="130"/>
      <c r="G505" s="131"/>
      <c r="H505" s="227"/>
      <c r="I505" s="98"/>
      <c r="J505" s="99"/>
    </row>
    <row r="506" spans="1:10" s="122" customFormat="1" ht="54">
      <c r="A506" s="417" t="s">
        <v>668</v>
      </c>
      <c r="B506" s="274" t="s">
        <v>669</v>
      </c>
      <c r="C506" s="283" t="s">
        <v>275</v>
      </c>
      <c r="D506" s="283">
        <v>0</v>
      </c>
      <c r="E506" s="130"/>
      <c r="F506" s="130"/>
      <c r="G506" s="131"/>
      <c r="H506" s="227"/>
      <c r="I506" s="98">
        <v>0</v>
      </c>
      <c r="J506" s="99">
        <f t="shared" ref="J506" si="115">H506*I506</f>
        <v>0</v>
      </c>
    </row>
    <row r="507" spans="1:10" s="122" customFormat="1" ht="54">
      <c r="A507" s="417" t="s">
        <v>670</v>
      </c>
      <c r="B507" s="274" t="s">
        <v>671</v>
      </c>
      <c r="C507" s="283" t="s">
        <v>275</v>
      </c>
      <c r="D507" s="283">
        <v>0</v>
      </c>
      <c r="E507" s="130"/>
      <c r="F507" s="130"/>
      <c r="G507" s="131"/>
      <c r="H507" s="227"/>
      <c r="I507" s="98">
        <v>0</v>
      </c>
      <c r="J507" s="99">
        <f t="shared" ref="J507:J531" si="116">H507*I507</f>
        <v>0</v>
      </c>
    </row>
    <row r="508" spans="1:10" s="122" customFormat="1" ht="54">
      <c r="A508" s="417" t="s">
        <v>672</v>
      </c>
      <c r="B508" s="274" t="s">
        <v>673</v>
      </c>
      <c r="C508" s="283" t="s">
        <v>275</v>
      </c>
      <c r="D508" s="283">
        <v>0</v>
      </c>
      <c r="E508" s="130"/>
      <c r="F508" s="130"/>
      <c r="G508" s="131"/>
      <c r="H508" s="227"/>
      <c r="I508" s="98">
        <v>0</v>
      </c>
      <c r="J508" s="99">
        <f t="shared" si="116"/>
        <v>0</v>
      </c>
    </row>
    <row r="509" spans="1:10" s="122" customFormat="1" ht="40.5">
      <c r="A509" s="417" t="s">
        <v>674</v>
      </c>
      <c r="B509" s="274" t="s">
        <v>675</v>
      </c>
      <c r="C509" s="283" t="s">
        <v>275</v>
      </c>
      <c r="D509" s="283">
        <v>0</v>
      </c>
      <c r="E509" s="130"/>
      <c r="F509" s="130"/>
      <c r="G509" s="131"/>
      <c r="H509" s="227"/>
      <c r="I509" s="98">
        <v>0</v>
      </c>
      <c r="J509" s="99">
        <f t="shared" si="116"/>
        <v>0</v>
      </c>
    </row>
    <row r="510" spans="1:10" s="122" customFormat="1" ht="40.5">
      <c r="A510" s="417" t="s">
        <v>676</v>
      </c>
      <c r="B510" s="274" t="s">
        <v>677</v>
      </c>
      <c r="C510" s="283" t="s">
        <v>275</v>
      </c>
      <c r="D510" s="283">
        <v>0</v>
      </c>
      <c r="E510" s="130"/>
      <c r="F510" s="130"/>
      <c r="G510" s="131"/>
      <c r="H510" s="227"/>
      <c r="I510" s="98">
        <v>0</v>
      </c>
      <c r="J510" s="99">
        <f t="shared" si="116"/>
        <v>0</v>
      </c>
    </row>
    <row r="511" spans="1:10" s="122" customFormat="1" ht="40.5">
      <c r="A511" s="417" t="s">
        <v>678</v>
      </c>
      <c r="B511" s="274" t="s">
        <v>679</v>
      </c>
      <c r="C511" s="283" t="s">
        <v>275</v>
      </c>
      <c r="D511" s="283">
        <v>0</v>
      </c>
      <c r="E511" s="130"/>
      <c r="F511" s="130"/>
      <c r="G511" s="131"/>
      <c r="H511" s="227"/>
      <c r="I511" s="98">
        <v>0</v>
      </c>
      <c r="J511" s="99">
        <f t="shared" si="116"/>
        <v>0</v>
      </c>
    </row>
    <row r="512" spans="1:10" s="122" customFormat="1" ht="27">
      <c r="A512" s="417" t="s">
        <v>680</v>
      </c>
      <c r="B512" s="274" t="s">
        <v>681</v>
      </c>
      <c r="C512" s="283" t="s">
        <v>275</v>
      </c>
      <c r="D512" s="283">
        <v>0</v>
      </c>
      <c r="E512" s="130"/>
      <c r="F512" s="130"/>
      <c r="G512" s="131"/>
      <c r="H512" s="227"/>
      <c r="I512" s="98">
        <v>0</v>
      </c>
      <c r="J512" s="99">
        <f t="shared" si="116"/>
        <v>0</v>
      </c>
    </row>
    <row r="513" spans="1:10" s="122" customFormat="1" ht="27">
      <c r="A513" s="417" t="s">
        <v>682</v>
      </c>
      <c r="B513" s="274" t="s">
        <v>683</v>
      </c>
      <c r="C513" s="283" t="s">
        <v>275</v>
      </c>
      <c r="D513" s="283">
        <v>0</v>
      </c>
      <c r="E513" s="130"/>
      <c r="F513" s="130"/>
      <c r="G513" s="131"/>
      <c r="H513" s="227"/>
      <c r="I513" s="98">
        <v>0</v>
      </c>
      <c r="J513" s="99">
        <f t="shared" si="116"/>
        <v>0</v>
      </c>
    </row>
    <row r="514" spans="1:10" s="122" customFormat="1" ht="27">
      <c r="A514" s="417" t="s">
        <v>322</v>
      </c>
      <c r="B514" s="274" t="s">
        <v>684</v>
      </c>
      <c r="C514" s="283" t="s">
        <v>275</v>
      </c>
      <c r="D514" s="283">
        <v>0</v>
      </c>
      <c r="E514" s="130"/>
      <c r="F514" s="130"/>
      <c r="G514" s="131"/>
      <c r="H514" s="227"/>
      <c r="I514" s="98">
        <v>0</v>
      </c>
      <c r="J514" s="99">
        <f t="shared" si="116"/>
        <v>0</v>
      </c>
    </row>
    <row r="515" spans="1:10" s="122" customFormat="1" ht="67.5">
      <c r="A515" s="417" t="s">
        <v>685</v>
      </c>
      <c r="B515" s="274" t="s">
        <v>686</v>
      </c>
      <c r="C515" s="283" t="s">
        <v>687</v>
      </c>
      <c r="D515" s="283">
        <v>0</v>
      </c>
      <c r="E515" s="130"/>
      <c r="F515" s="130"/>
      <c r="G515" s="131"/>
      <c r="H515" s="227"/>
      <c r="I515" s="98">
        <v>0</v>
      </c>
      <c r="J515" s="99">
        <f t="shared" si="116"/>
        <v>0</v>
      </c>
    </row>
    <row r="516" spans="1:10" s="122" customFormat="1" ht="229.5">
      <c r="A516" s="417" t="s">
        <v>688</v>
      </c>
      <c r="B516" s="274" t="s">
        <v>689</v>
      </c>
      <c r="C516" s="283"/>
      <c r="D516" s="283">
        <v>0</v>
      </c>
      <c r="E516" s="130"/>
      <c r="F516" s="130"/>
      <c r="G516" s="131"/>
      <c r="H516" s="227"/>
      <c r="I516" s="98">
        <v>0</v>
      </c>
      <c r="J516" s="99">
        <f t="shared" si="116"/>
        <v>0</v>
      </c>
    </row>
    <row r="517" spans="1:10" s="122" customFormat="1">
      <c r="A517" s="417" t="s">
        <v>221</v>
      </c>
      <c r="B517" s="274" t="s">
        <v>690</v>
      </c>
      <c r="C517" s="283" t="s">
        <v>275</v>
      </c>
      <c r="D517" s="283">
        <v>0</v>
      </c>
      <c r="E517" s="130"/>
      <c r="F517" s="130"/>
      <c r="G517" s="131"/>
      <c r="H517" s="227"/>
      <c r="I517" s="98">
        <v>0</v>
      </c>
      <c r="J517" s="99">
        <f t="shared" si="116"/>
        <v>0</v>
      </c>
    </row>
    <row r="518" spans="1:10" s="122" customFormat="1">
      <c r="A518" s="417" t="s">
        <v>224</v>
      </c>
      <c r="B518" s="274" t="s">
        <v>691</v>
      </c>
      <c r="C518" s="283" t="s">
        <v>275</v>
      </c>
      <c r="D518" s="283">
        <v>0</v>
      </c>
      <c r="E518" s="130"/>
      <c r="F518" s="130"/>
      <c r="G518" s="131"/>
      <c r="H518" s="227"/>
      <c r="I518" s="98">
        <v>0</v>
      </c>
      <c r="J518" s="99">
        <f t="shared" si="116"/>
        <v>0</v>
      </c>
    </row>
    <row r="519" spans="1:10" s="122" customFormat="1" ht="27">
      <c r="A519" s="417" t="s">
        <v>692</v>
      </c>
      <c r="B519" s="274" t="s">
        <v>546</v>
      </c>
      <c r="C519" s="283" t="s">
        <v>275</v>
      </c>
      <c r="D519" s="283">
        <v>0</v>
      </c>
      <c r="E519" s="130"/>
      <c r="F519" s="130"/>
      <c r="G519" s="131"/>
      <c r="H519" s="227"/>
      <c r="I519" s="98">
        <v>0</v>
      </c>
      <c r="J519" s="99">
        <f t="shared" si="116"/>
        <v>0</v>
      </c>
    </row>
    <row r="520" spans="1:10" s="122" customFormat="1" ht="27">
      <c r="A520" s="417" t="s">
        <v>693</v>
      </c>
      <c r="B520" s="274" t="s">
        <v>694</v>
      </c>
      <c r="C520" s="283" t="s">
        <v>275</v>
      </c>
      <c r="D520" s="283">
        <v>0</v>
      </c>
      <c r="E520" s="130"/>
      <c r="F520" s="130"/>
      <c r="G520" s="131"/>
      <c r="H520" s="227"/>
      <c r="I520" s="98">
        <v>0</v>
      </c>
      <c r="J520" s="99">
        <f t="shared" si="116"/>
        <v>0</v>
      </c>
    </row>
    <row r="521" spans="1:10" s="122" customFormat="1" ht="27">
      <c r="A521" s="417" t="s">
        <v>695</v>
      </c>
      <c r="B521" s="274" t="s">
        <v>696</v>
      </c>
      <c r="C521" s="283" t="s">
        <v>275</v>
      </c>
      <c r="D521" s="283">
        <v>0</v>
      </c>
      <c r="E521" s="130"/>
      <c r="F521" s="130"/>
      <c r="G521" s="131"/>
      <c r="H521" s="227"/>
      <c r="I521" s="98">
        <v>0</v>
      </c>
      <c r="J521" s="99">
        <f t="shared" si="116"/>
        <v>0</v>
      </c>
    </row>
    <row r="522" spans="1:10" s="122" customFormat="1" ht="27">
      <c r="A522" s="417" t="s">
        <v>697</v>
      </c>
      <c r="B522" s="274" t="s">
        <v>698</v>
      </c>
      <c r="C522" s="283" t="s">
        <v>275</v>
      </c>
      <c r="D522" s="283">
        <v>0</v>
      </c>
      <c r="E522" s="130"/>
      <c r="F522" s="130"/>
      <c r="G522" s="131"/>
      <c r="H522" s="227"/>
      <c r="I522" s="98">
        <v>0</v>
      </c>
      <c r="J522" s="99">
        <f t="shared" si="116"/>
        <v>0</v>
      </c>
    </row>
    <row r="523" spans="1:10" s="122" customFormat="1" ht="27">
      <c r="A523" s="417" t="s">
        <v>699</v>
      </c>
      <c r="B523" s="274" t="s">
        <v>700</v>
      </c>
      <c r="C523" s="283" t="s">
        <v>275</v>
      </c>
      <c r="D523" s="283">
        <v>0</v>
      </c>
      <c r="E523" s="130"/>
      <c r="F523" s="130"/>
      <c r="G523" s="131"/>
      <c r="H523" s="227"/>
      <c r="I523" s="98">
        <v>0</v>
      </c>
      <c r="J523" s="99">
        <f t="shared" si="116"/>
        <v>0</v>
      </c>
    </row>
    <row r="524" spans="1:10" s="122" customFormat="1">
      <c r="A524" s="417"/>
      <c r="B524" s="274"/>
      <c r="C524" s="283"/>
      <c r="D524" s="283"/>
      <c r="E524" s="130"/>
      <c r="F524" s="130"/>
      <c r="G524" s="131"/>
      <c r="H524" s="227"/>
      <c r="I524" s="98"/>
      <c r="J524" s="99"/>
    </row>
    <row r="525" spans="1:10" s="122" customFormat="1">
      <c r="A525" s="417" t="s">
        <v>568</v>
      </c>
      <c r="B525" s="418" t="s">
        <v>701</v>
      </c>
      <c r="C525" s="441"/>
      <c r="D525" s="283">
        <v>0</v>
      </c>
      <c r="E525" s="130"/>
      <c r="F525" s="130"/>
      <c r="G525" s="131"/>
      <c r="H525" s="227"/>
      <c r="I525" s="98">
        <v>0</v>
      </c>
      <c r="J525" s="99">
        <f t="shared" si="116"/>
        <v>0</v>
      </c>
    </row>
    <row r="526" spans="1:10" s="122" customFormat="1" ht="40.5">
      <c r="A526" s="417">
        <v>2.1</v>
      </c>
      <c r="B526" s="274" t="s">
        <v>702</v>
      </c>
      <c r="C526" s="283" t="s">
        <v>275</v>
      </c>
      <c r="D526" s="283">
        <v>0</v>
      </c>
      <c r="E526" s="130"/>
      <c r="F526" s="130"/>
      <c r="G526" s="131"/>
      <c r="H526" s="227"/>
      <c r="I526" s="98">
        <v>0</v>
      </c>
      <c r="J526" s="99">
        <f t="shared" si="116"/>
        <v>0</v>
      </c>
    </row>
    <row r="527" spans="1:10" s="122" customFormat="1" ht="40.5">
      <c r="A527" s="417">
        <v>2.2000000000000002</v>
      </c>
      <c r="B527" s="274" t="s">
        <v>703</v>
      </c>
      <c r="C527" s="283" t="s">
        <v>275</v>
      </c>
      <c r="D527" s="283">
        <v>0</v>
      </c>
      <c r="E527" s="130"/>
      <c r="F527" s="130"/>
      <c r="G527" s="131"/>
      <c r="H527" s="227"/>
      <c r="I527" s="98">
        <v>0</v>
      </c>
      <c r="J527" s="99">
        <f t="shared" si="116"/>
        <v>0</v>
      </c>
    </row>
    <row r="528" spans="1:10" s="122" customFormat="1" ht="27">
      <c r="A528" s="417">
        <v>2.2999999999999998</v>
      </c>
      <c r="B528" s="274" t="s">
        <v>704</v>
      </c>
      <c r="C528" s="283" t="s">
        <v>687</v>
      </c>
      <c r="D528" s="283">
        <v>0</v>
      </c>
      <c r="E528" s="130"/>
      <c r="F528" s="130"/>
      <c r="G528" s="131"/>
      <c r="H528" s="227"/>
      <c r="I528" s="98">
        <v>0</v>
      </c>
      <c r="J528" s="99">
        <f t="shared" si="116"/>
        <v>0</v>
      </c>
    </row>
    <row r="529" spans="1:10" s="122" customFormat="1" ht="54">
      <c r="A529" s="417">
        <v>2.4</v>
      </c>
      <c r="B529" s="274" t="s">
        <v>705</v>
      </c>
      <c r="C529" s="283" t="s">
        <v>687</v>
      </c>
      <c r="D529" s="283">
        <v>0</v>
      </c>
      <c r="E529" s="130"/>
      <c r="F529" s="130"/>
      <c r="G529" s="131"/>
      <c r="H529" s="227"/>
      <c r="I529" s="98">
        <v>0</v>
      </c>
      <c r="J529" s="99">
        <f t="shared" si="116"/>
        <v>0</v>
      </c>
    </row>
    <row r="530" spans="1:10" s="122" customFormat="1" ht="40.5">
      <c r="A530" s="417">
        <v>2.5</v>
      </c>
      <c r="B530" s="274" t="s">
        <v>706</v>
      </c>
      <c r="C530" s="283" t="s">
        <v>275</v>
      </c>
      <c r="D530" s="283">
        <v>0</v>
      </c>
      <c r="E530" s="130"/>
      <c r="F530" s="130"/>
      <c r="G530" s="131"/>
      <c r="H530" s="227"/>
      <c r="I530" s="98">
        <v>0</v>
      </c>
      <c r="J530" s="99">
        <f t="shared" si="116"/>
        <v>0</v>
      </c>
    </row>
    <row r="531" spans="1:10" s="122" customFormat="1" ht="40.5">
      <c r="A531" s="417">
        <v>2.6</v>
      </c>
      <c r="B531" s="274" t="s">
        <v>707</v>
      </c>
      <c r="C531" s="283" t="s">
        <v>275</v>
      </c>
      <c r="D531" s="283">
        <v>0</v>
      </c>
      <c r="E531" s="130"/>
      <c r="F531" s="130"/>
      <c r="G531" s="131"/>
      <c r="H531" s="227"/>
      <c r="I531" s="98">
        <v>0</v>
      </c>
      <c r="J531" s="99">
        <f t="shared" si="116"/>
        <v>0</v>
      </c>
    </row>
    <row r="532" spans="1:10" s="122" customFormat="1" ht="12.5">
      <c r="A532" s="466"/>
      <c r="B532" s="467"/>
      <c r="C532" s="467"/>
      <c r="D532" s="467"/>
      <c r="E532" s="467"/>
      <c r="F532" s="467"/>
      <c r="G532" s="467"/>
      <c r="H532" s="467"/>
      <c r="I532" s="467"/>
      <c r="J532" s="468"/>
    </row>
    <row r="533" spans="1:10" s="122" customFormat="1" ht="17.5">
      <c r="A533" s="148"/>
      <c r="B533" s="298" t="s">
        <v>709</v>
      </c>
      <c r="C533" s="149"/>
      <c r="D533" s="150"/>
      <c r="E533" s="150"/>
      <c r="F533" s="151"/>
      <c r="G533" s="150"/>
      <c r="H533" s="150"/>
      <c r="I533" s="152"/>
      <c r="J533" s="153"/>
    </row>
    <row r="534" spans="1:10" s="122" customFormat="1" ht="308">
      <c r="A534" s="280">
        <v>3.1</v>
      </c>
      <c r="B534" s="447" t="s">
        <v>710</v>
      </c>
      <c r="C534" s="448"/>
      <c r="D534" s="268"/>
      <c r="E534" s="130"/>
      <c r="F534" s="130"/>
      <c r="G534" s="131"/>
      <c r="H534" s="227"/>
      <c r="I534" s="98"/>
      <c r="J534" s="99"/>
    </row>
    <row r="535" spans="1:10" s="122" customFormat="1">
      <c r="A535" s="280" t="s">
        <v>221</v>
      </c>
      <c r="B535" s="444" t="s">
        <v>711</v>
      </c>
      <c r="C535" s="283" t="s">
        <v>687</v>
      </c>
      <c r="D535" s="268">
        <v>0</v>
      </c>
      <c r="E535" s="130"/>
      <c r="F535" s="130"/>
      <c r="G535" s="131"/>
      <c r="H535" s="227"/>
      <c r="I535" s="98">
        <v>0</v>
      </c>
      <c r="J535" s="99">
        <f t="shared" ref="J535" si="117">H535*I535</f>
        <v>0</v>
      </c>
    </row>
    <row r="536" spans="1:10" s="122" customFormat="1">
      <c r="A536" s="280" t="s">
        <v>224</v>
      </c>
      <c r="B536" s="444" t="s">
        <v>712</v>
      </c>
      <c r="C536" s="283" t="s">
        <v>687</v>
      </c>
      <c r="D536" s="268">
        <v>0</v>
      </c>
      <c r="E536" s="130"/>
      <c r="F536" s="130"/>
      <c r="G536" s="131"/>
      <c r="H536" s="227"/>
      <c r="I536" s="98">
        <v>0</v>
      </c>
      <c r="J536" s="99">
        <f t="shared" ref="J536:J542" si="118">H536*I536</f>
        <v>0</v>
      </c>
    </row>
    <row r="537" spans="1:10" s="122" customFormat="1">
      <c r="A537" s="280" t="s">
        <v>225</v>
      </c>
      <c r="B537" s="444" t="s">
        <v>713</v>
      </c>
      <c r="C537" s="283" t="s">
        <v>687</v>
      </c>
      <c r="D537" s="268">
        <v>0</v>
      </c>
      <c r="E537" s="130"/>
      <c r="F537" s="130"/>
      <c r="G537" s="131"/>
      <c r="H537" s="227"/>
      <c r="I537" s="98">
        <v>0</v>
      </c>
      <c r="J537" s="99">
        <f t="shared" si="118"/>
        <v>0</v>
      </c>
    </row>
    <row r="538" spans="1:10" s="122" customFormat="1">
      <c r="A538" s="280" t="s">
        <v>226</v>
      </c>
      <c r="B538" s="444" t="s">
        <v>714</v>
      </c>
      <c r="C538" s="283" t="s">
        <v>687</v>
      </c>
      <c r="D538" s="268">
        <v>0</v>
      </c>
      <c r="E538" s="130"/>
      <c r="F538" s="130"/>
      <c r="G538" s="131"/>
      <c r="H538" s="227"/>
      <c r="I538" s="98">
        <v>0</v>
      </c>
      <c r="J538" s="99">
        <f t="shared" si="118"/>
        <v>0</v>
      </c>
    </row>
    <row r="539" spans="1:10" s="122" customFormat="1">
      <c r="A539" s="280" t="s">
        <v>227</v>
      </c>
      <c r="B539" s="444" t="s">
        <v>715</v>
      </c>
      <c r="C539" s="283" t="s">
        <v>687</v>
      </c>
      <c r="D539" s="268">
        <v>0</v>
      </c>
      <c r="E539" s="130"/>
      <c r="F539" s="130"/>
      <c r="G539" s="131"/>
      <c r="H539" s="227"/>
      <c r="I539" s="98">
        <v>0</v>
      </c>
      <c r="J539" s="99">
        <f t="shared" si="118"/>
        <v>0</v>
      </c>
    </row>
    <row r="540" spans="1:10" s="122" customFormat="1">
      <c r="A540" s="280" t="s">
        <v>431</v>
      </c>
      <c r="B540" s="444" t="s">
        <v>716</v>
      </c>
      <c r="C540" s="283" t="s">
        <v>687</v>
      </c>
      <c r="D540" s="268">
        <v>0</v>
      </c>
      <c r="E540" s="130"/>
      <c r="F540" s="130"/>
      <c r="G540" s="131"/>
      <c r="H540" s="227"/>
      <c r="I540" s="98">
        <v>0</v>
      </c>
      <c r="J540" s="99">
        <f t="shared" si="118"/>
        <v>0</v>
      </c>
    </row>
    <row r="541" spans="1:10" s="122" customFormat="1">
      <c r="A541" s="280" t="s">
        <v>717</v>
      </c>
      <c r="B541" s="444" t="s">
        <v>718</v>
      </c>
      <c r="C541" s="283" t="s">
        <v>687</v>
      </c>
      <c r="D541" s="268">
        <v>0</v>
      </c>
      <c r="E541" s="130"/>
      <c r="F541" s="130"/>
      <c r="G541" s="131"/>
      <c r="H541" s="227"/>
      <c r="I541" s="98">
        <v>0</v>
      </c>
      <c r="J541" s="99">
        <f t="shared" si="118"/>
        <v>0</v>
      </c>
    </row>
    <row r="542" spans="1:10" s="122" customFormat="1">
      <c r="A542" s="280" t="s">
        <v>719</v>
      </c>
      <c r="B542" s="444" t="s">
        <v>720</v>
      </c>
      <c r="C542" s="283" t="s">
        <v>687</v>
      </c>
      <c r="D542" s="268">
        <v>0</v>
      </c>
      <c r="E542" s="130"/>
      <c r="F542" s="130"/>
      <c r="G542" s="131"/>
      <c r="H542" s="227"/>
      <c r="I542" s="98">
        <v>0</v>
      </c>
      <c r="J542" s="99">
        <f t="shared" si="118"/>
        <v>0</v>
      </c>
    </row>
    <row r="543" spans="1:10" s="122" customFormat="1" ht="98">
      <c r="A543" s="280">
        <v>3.2</v>
      </c>
      <c r="B543" s="444" t="s">
        <v>721</v>
      </c>
      <c r="C543" s="448"/>
      <c r="D543" s="268"/>
      <c r="E543" s="130"/>
      <c r="F543" s="130"/>
      <c r="G543" s="131"/>
      <c r="H543" s="227"/>
      <c r="I543" s="98"/>
      <c r="J543" s="99"/>
    </row>
    <row r="544" spans="1:10" s="122" customFormat="1">
      <c r="A544" s="280" t="s">
        <v>221</v>
      </c>
      <c r="B544" s="444" t="s">
        <v>722</v>
      </c>
      <c r="C544" s="283" t="s">
        <v>275</v>
      </c>
      <c r="D544" s="268">
        <v>0</v>
      </c>
      <c r="E544" s="130"/>
      <c r="F544" s="130"/>
      <c r="G544" s="131"/>
      <c r="H544" s="227"/>
      <c r="I544" s="98">
        <v>0</v>
      </c>
      <c r="J544" s="99">
        <f t="shared" ref="J544:J546" si="119">H544*I544</f>
        <v>0</v>
      </c>
    </row>
    <row r="545" spans="1:10" s="122" customFormat="1">
      <c r="A545" s="280" t="s">
        <v>224</v>
      </c>
      <c r="B545" s="444" t="s">
        <v>723</v>
      </c>
      <c r="C545" s="283" t="s">
        <v>275</v>
      </c>
      <c r="D545" s="268">
        <v>0</v>
      </c>
      <c r="E545" s="130"/>
      <c r="F545" s="130"/>
      <c r="G545" s="131"/>
      <c r="H545" s="227"/>
      <c r="I545" s="98">
        <v>0</v>
      </c>
      <c r="J545" s="99">
        <f t="shared" si="119"/>
        <v>0</v>
      </c>
    </row>
    <row r="546" spans="1:10" s="122" customFormat="1">
      <c r="A546" s="280" t="s">
        <v>224</v>
      </c>
      <c r="B546" s="444" t="s">
        <v>724</v>
      </c>
      <c r="C546" s="283" t="s">
        <v>275</v>
      </c>
      <c r="D546" s="268">
        <v>0</v>
      </c>
      <c r="E546" s="130"/>
      <c r="F546" s="130"/>
      <c r="G546" s="131"/>
      <c r="H546" s="227"/>
      <c r="I546" s="98">
        <v>0</v>
      </c>
      <c r="J546" s="99">
        <f t="shared" si="119"/>
        <v>0</v>
      </c>
    </row>
    <row r="547" spans="1:10" s="122" customFormat="1" ht="56">
      <c r="A547" s="280">
        <v>3.3</v>
      </c>
      <c r="B547" s="444" t="s">
        <v>725</v>
      </c>
      <c r="C547" s="283" t="s">
        <v>275</v>
      </c>
      <c r="D547" s="268">
        <v>0</v>
      </c>
      <c r="E547" s="130"/>
      <c r="F547" s="130"/>
      <c r="G547" s="131"/>
      <c r="H547" s="227"/>
      <c r="I547" s="98">
        <v>0</v>
      </c>
      <c r="J547" s="99">
        <f t="shared" ref="J547:J553" si="120">H547*I547</f>
        <v>0</v>
      </c>
    </row>
    <row r="548" spans="1:10" s="122" customFormat="1" ht="28">
      <c r="A548" s="280">
        <v>3.4</v>
      </c>
      <c r="B548" s="444" t="s">
        <v>726</v>
      </c>
      <c r="C548" s="283" t="s">
        <v>275</v>
      </c>
      <c r="D548" s="268">
        <v>0</v>
      </c>
      <c r="E548" s="130"/>
      <c r="F548" s="130"/>
      <c r="G548" s="131"/>
      <c r="H548" s="227"/>
      <c r="I548" s="98">
        <v>0</v>
      </c>
      <c r="J548" s="99">
        <f t="shared" si="120"/>
        <v>0</v>
      </c>
    </row>
    <row r="549" spans="1:10" s="122" customFormat="1" ht="112">
      <c r="A549" s="280">
        <v>3.5</v>
      </c>
      <c r="B549" s="444" t="s">
        <v>727</v>
      </c>
      <c r="C549" s="283"/>
      <c r="D549" s="268"/>
      <c r="E549" s="130"/>
      <c r="F549" s="130"/>
      <c r="G549" s="131"/>
      <c r="H549" s="227"/>
      <c r="I549" s="98"/>
      <c r="J549" s="99"/>
    </row>
    <row r="550" spans="1:10" s="122" customFormat="1">
      <c r="A550" s="280" t="s">
        <v>221</v>
      </c>
      <c r="B550" s="444" t="s">
        <v>728</v>
      </c>
      <c r="C550" s="283" t="s">
        <v>275</v>
      </c>
      <c r="D550" s="268">
        <v>0</v>
      </c>
      <c r="E550" s="130"/>
      <c r="F550" s="130"/>
      <c r="G550" s="131"/>
      <c r="H550" s="227"/>
      <c r="I550" s="98">
        <v>0</v>
      </c>
      <c r="J550" s="99">
        <f t="shared" si="120"/>
        <v>0</v>
      </c>
    </row>
    <row r="551" spans="1:10" s="122" customFormat="1">
      <c r="A551" s="280" t="s">
        <v>224</v>
      </c>
      <c r="B551" s="444" t="s">
        <v>729</v>
      </c>
      <c r="C551" s="283" t="s">
        <v>275</v>
      </c>
      <c r="D551" s="268">
        <v>0</v>
      </c>
      <c r="E551" s="130"/>
      <c r="F551" s="130"/>
      <c r="G551" s="131"/>
      <c r="H551" s="227"/>
      <c r="I551" s="98">
        <v>0</v>
      </c>
      <c r="J551" s="99">
        <f t="shared" si="120"/>
        <v>0</v>
      </c>
    </row>
    <row r="552" spans="1:10" s="122" customFormat="1">
      <c r="A552" s="280" t="s">
        <v>225</v>
      </c>
      <c r="B552" s="444" t="s">
        <v>730</v>
      </c>
      <c r="C552" s="283" t="s">
        <v>275</v>
      </c>
      <c r="D552" s="268">
        <v>0</v>
      </c>
      <c r="E552" s="130"/>
      <c r="F552" s="130"/>
      <c r="G552" s="131"/>
      <c r="H552" s="227"/>
      <c r="I552" s="98">
        <v>0</v>
      </c>
      <c r="J552" s="99">
        <f t="shared" si="120"/>
        <v>0</v>
      </c>
    </row>
    <row r="553" spans="1:10" s="122" customFormat="1" ht="42">
      <c r="A553" s="280">
        <v>3.6</v>
      </c>
      <c r="B553" s="444" t="s">
        <v>731</v>
      </c>
      <c r="C553" s="283" t="s">
        <v>732</v>
      </c>
      <c r="D553" s="268">
        <v>0</v>
      </c>
      <c r="E553" s="130"/>
      <c r="F553" s="130"/>
      <c r="G553" s="131"/>
      <c r="H553" s="227"/>
      <c r="I553" s="98">
        <v>0</v>
      </c>
      <c r="J553" s="99">
        <f t="shared" si="120"/>
        <v>0</v>
      </c>
    </row>
    <row r="554" spans="1:10" ht="14.75" customHeight="1">
      <c r="A554" s="16"/>
      <c r="B554" s="261"/>
      <c r="C554" s="261"/>
      <c r="D554" s="12"/>
      <c r="E554" s="12"/>
      <c r="F554" s="11"/>
      <c r="G554" s="13"/>
      <c r="H554" s="262"/>
      <c r="I554" s="11"/>
      <c r="J554" s="15"/>
    </row>
    <row r="555" spans="1:10" ht="14.75" customHeight="1">
      <c r="A555" s="16"/>
      <c r="B555" s="100"/>
      <c r="C555" s="100"/>
      <c r="D555" s="101"/>
      <c r="E555" s="17"/>
      <c r="F555" s="13"/>
      <c r="G555" s="13"/>
      <c r="H555" s="78"/>
      <c r="I555" s="11"/>
      <c r="J555" s="15"/>
    </row>
    <row r="556" spans="1:10" ht="14.75" customHeight="1">
      <c r="A556" s="16"/>
      <c r="B556" s="100" t="s">
        <v>31</v>
      </c>
      <c r="C556" s="100"/>
      <c r="D556" s="101"/>
      <c r="E556" s="17" t="s">
        <v>32</v>
      </c>
      <c r="F556" s="13"/>
      <c r="G556" s="13"/>
      <c r="H556" s="78"/>
      <c r="I556" s="11"/>
      <c r="J556" s="15"/>
    </row>
    <row r="557" spans="1:10" ht="14.75" customHeight="1">
      <c r="A557" s="16"/>
      <c r="B557" s="100"/>
      <c r="C557" s="100"/>
      <c r="D557" s="101"/>
      <c r="E557" s="17"/>
      <c r="F557" s="13"/>
      <c r="G557" s="13"/>
      <c r="H557" s="12"/>
      <c r="I557" s="11"/>
      <c r="J557" s="15"/>
    </row>
    <row r="558" spans="1:10" ht="14.75" customHeight="1">
      <c r="A558" s="16"/>
      <c r="B558" s="100"/>
      <c r="C558" s="100"/>
      <c r="D558" s="101"/>
      <c r="E558" s="17"/>
      <c r="F558" s="13"/>
      <c r="G558" s="13"/>
      <c r="H558" s="12"/>
      <c r="I558" s="11"/>
      <c r="J558" s="15" t="s">
        <v>0</v>
      </c>
    </row>
    <row r="559" spans="1:10" ht="14.75" customHeight="1">
      <c r="A559" s="16"/>
      <c r="G559" s="13"/>
      <c r="H559" s="12"/>
      <c r="I559" s="11"/>
      <c r="J559" s="15"/>
    </row>
    <row r="560" spans="1:10" ht="14.75" customHeight="1">
      <c r="A560" s="18"/>
      <c r="B560" s="100" t="s">
        <v>33</v>
      </c>
      <c r="C560" s="100"/>
      <c r="D560" s="449" t="s">
        <v>34</v>
      </c>
      <c r="E560" s="449"/>
      <c r="F560" s="449"/>
      <c r="G560" s="449"/>
      <c r="H560" s="78"/>
      <c r="I560" s="11"/>
      <c r="J560" s="15"/>
    </row>
    <row r="561" spans="1:10" ht="14.75" customHeight="1">
      <c r="A561" s="19"/>
      <c r="B561" s="72"/>
      <c r="C561" s="72"/>
      <c r="D561" s="20"/>
      <c r="E561" s="20"/>
      <c r="F561" s="21"/>
      <c r="G561" s="20"/>
      <c r="H561" s="79"/>
      <c r="I561" s="21"/>
      <c r="J561" s="22"/>
    </row>
  </sheetData>
  <protectedRanges>
    <protectedRange sqref="D492:D502 D505 D534:D553" name="Range1_8"/>
    <protectedRange sqref="C492:C502" name="Range1_9"/>
    <protectedRange sqref="B492:B502" name="Range1_7_1"/>
    <protectedRange sqref="B347" name="Range1_7_2"/>
    <protectedRange sqref="B348" name="Range1_1_1_1_4_1"/>
    <protectedRange sqref="B354:B355 B358" name="Range1_1_1_1_1_3_2"/>
    <protectedRange sqref="D347:D348 D351 D354:D355 D358" name="Range1_8_2"/>
    <protectedRange sqref="C348 C351 C355 C353 C358" name="Range1_9_2"/>
    <protectedRange sqref="C354 C347" name="Range1_1_2_2_1"/>
    <protectedRange sqref="D353" name="Range1_8_1_2"/>
    <protectedRange sqref="C352" name="Range1_9_1"/>
    <protectedRange sqref="B356" name="Range1_7"/>
    <protectedRange sqref="B357" name="Range1_1_1_1_1_3"/>
    <protectedRange sqref="C357" name="Range1_9_3"/>
    <protectedRange sqref="C356" name="Range1_1_2_2"/>
    <protectedRange sqref="B359 B365" name="Range1_1_1_1_4"/>
    <protectedRange sqref="C359 C365" name="Range1_9_4"/>
    <protectedRange sqref="B372" name="Range1_1_1_1_1_3_1"/>
    <protectedRange sqref="C372:C373" name="Range1_9_5"/>
    <protectedRange sqref="B373" name="Range1_7_1_1"/>
  </protectedRanges>
  <mergeCells count="38">
    <mergeCell ref="A532:J532"/>
    <mergeCell ref="B75:J75"/>
    <mergeCell ref="A338:J338"/>
    <mergeCell ref="A349:J349"/>
    <mergeCell ref="A503:J503"/>
    <mergeCell ref="D6:G6"/>
    <mergeCell ref="D4:G4"/>
    <mergeCell ref="H4:J4"/>
    <mergeCell ref="H6:J6"/>
    <mergeCell ref="A1:I1"/>
    <mergeCell ref="D2:G2"/>
    <mergeCell ref="H2:I2"/>
    <mergeCell ref="D5:G5"/>
    <mergeCell ref="H5:J5"/>
    <mergeCell ref="A3:I3"/>
    <mergeCell ref="D7:J7"/>
    <mergeCell ref="A9:A10"/>
    <mergeCell ref="B9:B10"/>
    <mergeCell ref="D8:J8"/>
    <mergeCell ref="E41:G41"/>
    <mergeCell ref="C9:G9"/>
    <mergeCell ref="I11:J11"/>
    <mergeCell ref="D560:G560"/>
    <mergeCell ref="J9:J10"/>
    <mergeCell ref="H9:H10"/>
    <mergeCell ref="I9:I10"/>
    <mergeCell ref="B85:J85"/>
    <mergeCell ref="B108:J108"/>
    <mergeCell ref="E24:G24"/>
    <mergeCell ref="E25:G25"/>
    <mergeCell ref="B18:J18"/>
    <mergeCell ref="E19:G19"/>
    <mergeCell ref="E21:G21"/>
    <mergeCell ref="E22:G22"/>
    <mergeCell ref="A66:J66"/>
    <mergeCell ref="A120:J120"/>
    <mergeCell ref="A374:J374"/>
    <mergeCell ref="A48:J48"/>
  </mergeCells>
  <phoneticPr fontId="154" type="noConversion"/>
  <pageMargins left="0.25" right="0.25" top="0.12" bottom="0.14000000000000001" header="0.12" footer="0.12"/>
  <pageSetup paperSize="9" fitToHeight="0" orientation="landscape" r:id="rId1"/>
  <headerFooter>
    <oddFooter>Page &amp;P of &amp;N</oddFooter>
  </headerFooter>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ySplit="9" topLeftCell="A10" activePane="bottomLeft" state="frozen"/>
      <selection activeCell="C92" sqref="C92"/>
      <selection pane="bottomLeft" activeCell="C92" sqref="C92"/>
    </sheetView>
  </sheetViews>
  <sheetFormatPr defaultColWidth="9.08984375" defaultRowHeight="15" customHeight="1"/>
  <cols>
    <col min="1" max="1" width="7.08984375" style="23" customWidth="1"/>
    <col min="2" max="2" width="11.6328125" style="23" customWidth="1"/>
    <col min="3" max="3" width="44.36328125" style="23" customWidth="1"/>
    <col min="4" max="4" width="5.36328125" style="23" hidden="1" customWidth="1"/>
    <col min="5" max="5" width="8.453125" style="23" hidden="1" customWidth="1"/>
    <col min="6" max="6" width="14" style="23" hidden="1" customWidth="1"/>
    <col min="7" max="7" width="17" style="23" hidden="1" customWidth="1"/>
    <col min="8" max="8" width="9.54296875" style="30" hidden="1" customWidth="1"/>
    <col min="9" max="9" width="13.08984375" style="30" customWidth="1"/>
    <col min="10" max="10" width="14.6328125" style="23" bestFit="1" customWidth="1"/>
    <col min="11" max="11" width="18" style="57" bestFit="1" customWidth="1"/>
    <col min="12" max="13" width="18" style="57" customWidth="1"/>
    <col min="14" max="14" width="12.6328125" style="23" customWidth="1"/>
    <col min="15" max="15" width="10.6328125" style="23" bestFit="1" customWidth="1"/>
    <col min="16" max="16384" width="9.08984375" style="23"/>
  </cols>
  <sheetData>
    <row r="1" spans="1:15" ht="15" customHeight="1">
      <c r="A1" s="521" t="s">
        <v>39</v>
      </c>
      <c r="B1" s="521"/>
      <c r="C1" s="521"/>
      <c r="D1" s="521"/>
      <c r="E1" s="521"/>
      <c r="F1" s="521"/>
      <c r="G1" s="521"/>
      <c r="H1" s="521"/>
      <c r="I1" s="521"/>
      <c r="J1" s="521"/>
      <c r="K1" s="521"/>
      <c r="L1" s="521"/>
      <c r="M1" s="521"/>
    </row>
    <row r="2" spans="1:15" ht="15" customHeight="1">
      <c r="A2" s="27" t="s">
        <v>144</v>
      </c>
      <c r="B2" s="28"/>
      <c r="C2" s="26"/>
      <c r="D2" s="29"/>
      <c r="E2" s="29"/>
      <c r="F2" s="29"/>
      <c r="G2" s="29"/>
      <c r="J2" s="29"/>
      <c r="K2" s="522" t="s">
        <v>155</v>
      </c>
      <c r="L2" s="522"/>
      <c r="M2" s="522"/>
    </row>
    <row r="3" spans="1:15" ht="15" customHeight="1" thickBot="1">
      <c r="A3" s="27" t="s">
        <v>40</v>
      </c>
      <c r="B3" s="28"/>
      <c r="C3" s="26"/>
      <c r="D3" s="32"/>
      <c r="E3" s="29"/>
      <c r="F3" s="29"/>
      <c r="G3" s="29"/>
      <c r="J3" s="29"/>
      <c r="K3" s="54"/>
      <c r="L3" s="54"/>
      <c r="M3" s="54"/>
    </row>
    <row r="4" spans="1:15" ht="15" customHeight="1" thickBot="1">
      <c r="A4" s="523" t="s">
        <v>143</v>
      </c>
      <c r="B4" s="524"/>
      <c r="C4" s="524"/>
      <c r="D4" s="524"/>
      <c r="E4" s="524"/>
      <c r="F4" s="524"/>
      <c r="G4" s="524"/>
      <c r="H4" s="524"/>
      <c r="I4" s="524"/>
      <c r="J4" s="524"/>
      <c r="K4" s="524"/>
      <c r="L4" s="524"/>
      <c r="M4" s="525"/>
    </row>
    <row r="5" spans="1:15" ht="15" customHeight="1" thickBot="1">
      <c r="A5" s="33"/>
      <c r="B5" s="33"/>
      <c r="C5" s="34"/>
      <c r="D5" s="34"/>
      <c r="E5" s="35"/>
      <c r="F5" s="35"/>
      <c r="G5" s="35"/>
      <c r="H5" s="36"/>
      <c r="I5" s="36"/>
      <c r="J5" s="35"/>
      <c r="K5" s="55"/>
      <c r="L5" s="55"/>
      <c r="M5" s="55"/>
    </row>
    <row r="6" spans="1:15" ht="15" customHeight="1" thickBot="1">
      <c r="A6" s="526" t="s">
        <v>154</v>
      </c>
      <c r="B6" s="527"/>
      <c r="C6" s="527"/>
      <c r="D6" s="527"/>
      <c r="E6" s="527"/>
      <c r="F6" s="527"/>
      <c r="G6" s="527"/>
      <c r="H6" s="527"/>
      <c r="I6" s="527"/>
      <c r="J6" s="527"/>
      <c r="K6" s="527"/>
      <c r="L6" s="527"/>
      <c r="M6" s="528"/>
    </row>
    <row r="7" spans="1:15" ht="15" customHeight="1">
      <c r="A7" s="33"/>
      <c r="B7" s="33"/>
      <c r="C7" s="34"/>
      <c r="D7" s="34"/>
      <c r="E7" s="35"/>
      <c r="F7" s="35"/>
      <c r="G7" s="35"/>
      <c r="H7" s="36"/>
      <c r="I7" s="36"/>
      <c r="J7" s="35"/>
      <c r="K7" s="55"/>
      <c r="L7" s="55"/>
      <c r="M7" s="55"/>
    </row>
    <row r="8" spans="1:15" s="24" customFormat="1" ht="15" customHeight="1">
      <c r="A8" s="512" t="s">
        <v>42</v>
      </c>
      <c r="B8" s="512" t="s">
        <v>13</v>
      </c>
      <c r="C8" s="513" t="s">
        <v>1</v>
      </c>
      <c r="D8" s="513" t="s">
        <v>2</v>
      </c>
      <c r="E8" s="517" t="s">
        <v>43</v>
      </c>
      <c r="F8" s="506" t="s">
        <v>44</v>
      </c>
      <c r="G8" s="506" t="s">
        <v>45</v>
      </c>
      <c r="H8" s="529" t="s">
        <v>46</v>
      </c>
      <c r="I8" s="502" t="s">
        <v>145</v>
      </c>
      <c r="J8" s="536" t="s">
        <v>149</v>
      </c>
      <c r="K8" s="503" t="s">
        <v>146</v>
      </c>
      <c r="L8" s="532" t="s">
        <v>159</v>
      </c>
      <c r="M8" s="530" t="s">
        <v>158</v>
      </c>
      <c r="N8" s="530" t="s">
        <v>156</v>
      </c>
      <c r="O8" s="530" t="s">
        <v>38</v>
      </c>
    </row>
    <row r="9" spans="1:15" s="40" customFormat="1" ht="15" customHeight="1">
      <c r="A9" s="512"/>
      <c r="B9" s="512"/>
      <c r="C9" s="513"/>
      <c r="D9" s="513"/>
      <c r="E9" s="517"/>
      <c r="F9" s="508"/>
      <c r="G9" s="508"/>
      <c r="H9" s="529"/>
      <c r="I9" s="502"/>
      <c r="J9" s="537"/>
      <c r="K9" s="503"/>
      <c r="L9" s="533"/>
      <c r="M9" s="531"/>
      <c r="N9" s="531"/>
      <c r="O9" s="531"/>
    </row>
    <row r="10" spans="1:15" s="40" customFormat="1" ht="15" customHeight="1">
      <c r="A10" s="86"/>
      <c r="B10" s="86"/>
      <c r="C10" s="87"/>
      <c r="D10" s="87"/>
      <c r="E10" s="88"/>
      <c r="F10" s="89"/>
      <c r="G10" s="89"/>
      <c r="H10" s="90"/>
      <c r="I10" s="500" t="s">
        <v>147</v>
      </c>
      <c r="J10" s="535"/>
      <c r="K10" s="501"/>
      <c r="L10" s="534"/>
      <c r="M10" s="111"/>
      <c r="N10" s="112"/>
      <c r="O10" s="112"/>
    </row>
    <row r="11" spans="1:15" s="45" customFormat="1" ht="56">
      <c r="A11" s="7">
        <v>2</v>
      </c>
      <c r="B11" s="58">
        <v>99992504</v>
      </c>
      <c r="C11" s="59" t="s">
        <v>55</v>
      </c>
      <c r="D11" s="58" t="s">
        <v>64</v>
      </c>
      <c r="E11" s="46">
        <v>250</v>
      </c>
      <c r="F11" s="60">
        <v>400</v>
      </c>
      <c r="G11" s="102">
        <f t="shared" ref="G11:G33" si="0">F11*E11</f>
        <v>100000</v>
      </c>
      <c r="H11" s="42" t="e">
        <f>Measurements!#REF!</f>
        <v>#REF!</v>
      </c>
      <c r="I11" s="95" t="e">
        <f>Measurements!#REF!</f>
        <v>#REF!</v>
      </c>
      <c r="J11" s="96">
        <f t="shared" ref="J11:J33" si="1">F11</f>
        <v>400</v>
      </c>
      <c r="K11" s="97" t="e">
        <f>I11*J11</f>
        <v>#REF!</v>
      </c>
      <c r="L11" s="110"/>
      <c r="M11" s="110"/>
      <c r="N11" s="113"/>
      <c r="O11" s="113"/>
    </row>
    <row r="12" spans="1:15" s="45" customFormat="1" ht="56">
      <c r="A12" s="7">
        <v>3</v>
      </c>
      <c r="B12" s="58">
        <v>120021037</v>
      </c>
      <c r="C12" s="59" t="s">
        <v>56</v>
      </c>
      <c r="D12" s="58" t="s">
        <v>65</v>
      </c>
      <c r="E12" s="46">
        <v>40</v>
      </c>
      <c r="F12" s="60">
        <v>2000</v>
      </c>
      <c r="G12" s="102">
        <f t="shared" si="0"/>
        <v>80000</v>
      </c>
      <c r="H12" s="42" t="e">
        <f>Measurements!#REF!</f>
        <v>#REF!</v>
      </c>
      <c r="I12" s="95" t="e">
        <f>Measurements!#REF!</f>
        <v>#REF!</v>
      </c>
      <c r="J12" s="96">
        <f t="shared" si="1"/>
        <v>2000</v>
      </c>
      <c r="K12" s="97" t="e">
        <f>J12*I12</f>
        <v>#REF!</v>
      </c>
      <c r="L12" s="110"/>
      <c r="M12" s="110"/>
      <c r="N12" s="113"/>
      <c r="O12" s="113"/>
    </row>
    <row r="13" spans="1:15" s="45" customFormat="1" ht="98">
      <c r="A13" s="7">
        <v>4</v>
      </c>
      <c r="B13" s="58">
        <v>99992505</v>
      </c>
      <c r="C13" s="59" t="s">
        <v>57</v>
      </c>
      <c r="D13" s="58" t="s">
        <v>66</v>
      </c>
      <c r="E13" s="46">
        <v>170</v>
      </c>
      <c r="F13" s="60">
        <v>750</v>
      </c>
      <c r="G13" s="102">
        <f t="shared" si="0"/>
        <v>127500</v>
      </c>
      <c r="H13" s="42" t="e">
        <f>Measurements!#REF!</f>
        <v>#REF!</v>
      </c>
      <c r="I13" s="95" t="e">
        <f>Measurements!#REF!</f>
        <v>#REF!</v>
      </c>
      <c r="J13" s="96">
        <f t="shared" si="1"/>
        <v>750</v>
      </c>
      <c r="K13" s="97" t="e">
        <f t="shared" ref="K13:K33" si="2">J13*I13</f>
        <v>#REF!</v>
      </c>
      <c r="L13" s="110"/>
      <c r="M13" s="110"/>
      <c r="N13" s="113"/>
      <c r="O13" s="113"/>
    </row>
    <row r="14" spans="1:15" s="45" customFormat="1" ht="42">
      <c r="A14" s="7">
        <v>5</v>
      </c>
      <c r="B14" s="58">
        <v>99992135</v>
      </c>
      <c r="C14" s="59" t="s">
        <v>58</v>
      </c>
      <c r="D14" s="58" t="s">
        <v>67</v>
      </c>
      <c r="E14" s="46">
        <v>4</v>
      </c>
      <c r="F14" s="60">
        <v>2500</v>
      </c>
      <c r="G14" s="102">
        <f t="shared" si="0"/>
        <v>10000</v>
      </c>
      <c r="H14" s="42" t="e">
        <f>Measurements!#REF!</f>
        <v>#REF!</v>
      </c>
      <c r="I14" s="95" t="e">
        <f>Measurements!#REF!</f>
        <v>#REF!</v>
      </c>
      <c r="J14" s="96">
        <f t="shared" si="1"/>
        <v>2500</v>
      </c>
      <c r="K14" s="97" t="e">
        <f t="shared" si="2"/>
        <v>#REF!</v>
      </c>
      <c r="L14" s="110"/>
      <c r="M14" s="110"/>
      <c r="N14" s="113"/>
      <c r="O14" s="113"/>
    </row>
    <row r="15" spans="1:15" s="45" customFormat="1" ht="42">
      <c r="A15" s="7">
        <v>7</v>
      </c>
      <c r="B15" s="58">
        <v>120020484</v>
      </c>
      <c r="C15" s="59" t="s">
        <v>60</v>
      </c>
      <c r="D15" s="58" t="s">
        <v>65</v>
      </c>
      <c r="E15" s="46">
        <v>10</v>
      </c>
      <c r="F15" s="60">
        <v>2800</v>
      </c>
      <c r="G15" s="102">
        <f t="shared" si="0"/>
        <v>28000</v>
      </c>
      <c r="H15" s="42" t="e">
        <f>Measurements!#REF!</f>
        <v>#REF!</v>
      </c>
      <c r="I15" s="95" t="e">
        <f>Measurements!#REF!</f>
        <v>#REF!</v>
      </c>
      <c r="J15" s="96">
        <f t="shared" si="1"/>
        <v>2800</v>
      </c>
      <c r="K15" s="97" t="e">
        <f t="shared" si="2"/>
        <v>#REF!</v>
      </c>
      <c r="L15" s="110"/>
      <c r="M15" s="110"/>
      <c r="N15" s="113"/>
      <c r="O15" s="113"/>
    </row>
    <row r="16" spans="1:15" s="45" customFormat="1" ht="84">
      <c r="A16" s="7">
        <v>9</v>
      </c>
      <c r="B16" s="58">
        <v>170002645</v>
      </c>
      <c r="C16" s="59" t="s">
        <v>62</v>
      </c>
      <c r="D16" s="58" t="s">
        <v>65</v>
      </c>
      <c r="E16" s="46">
        <v>120</v>
      </c>
      <c r="F16" s="60">
        <v>1500</v>
      </c>
      <c r="G16" s="102">
        <f t="shared" si="0"/>
        <v>180000</v>
      </c>
      <c r="H16" s="42" t="e">
        <f>Measurements!#REF!</f>
        <v>#REF!</v>
      </c>
      <c r="I16" s="95" t="e">
        <f>Measurements!#REF!</f>
        <v>#REF!</v>
      </c>
      <c r="J16" s="96">
        <f t="shared" si="1"/>
        <v>1500</v>
      </c>
      <c r="K16" s="97" t="e">
        <f t="shared" si="2"/>
        <v>#REF!</v>
      </c>
      <c r="L16" s="110"/>
      <c r="M16" s="110"/>
      <c r="N16" s="113"/>
      <c r="O16" s="113"/>
    </row>
    <row r="17" spans="1:15" s="45" customFormat="1" ht="168">
      <c r="A17" s="7">
        <v>10</v>
      </c>
      <c r="B17" s="58">
        <v>120014430</v>
      </c>
      <c r="C17" s="59" t="s">
        <v>63</v>
      </c>
      <c r="D17" s="58" t="s">
        <v>65</v>
      </c>
      <c r="E17" s="46">
        <v>52</v>
      </c>
      <c r="F17" s="60">
        <v>10000</v>
      </c>
      <c r="G17" s="102">
        <f t="shared" si="0"/>
        <v>520000</v>
      </c>
      <c r="H17" s="42" t="e">
        <f>Measurements!#REF!</f>
        <v>#REF!</v>
      </c>
      <c r="I17" s="95" t="e">
        <f>Measurements!#REF!</f>
        <v>#REF!</v>
      </c>
      <c r="J17" s="96">
        <f t="shared" si="1"/>
        <v>10000</v>
      </c>
      <c r="K17" s="97" t="e">
        <f t="shared" si="2"/>
        <v>#REF!</v>
      </c>
      <c r="L17" s="110"/>
      <c r="M17" s="110"/>
      <c r="N17" s="113"/>
      <c r="O17" s="113"/>
    </row>
    <row r="18" spans="1:15" s="45" customFormat="1" ht="56">
      <c r="A18" s="7">
        <v>14</v>
      </c>
      <c r="B18" s="58">
        <v>120020788</v>
      </c>
      <c r="C18" s="59" t="s">
        <v>72</v>
      </c>
      <c r="D18" s="58" t="s">
        <v>75</v>
      </c>
      <c r="E18" s="46">
        <v>50</v>
      </c>
      <c r="F18" s="60">
        <v>500</v>
      </c>
      <c r="G18" s="102">
        <f t="shared" si="0"/>
        <v>25000</v>
      </c>
      <c r="H18" s="42" t="e">
        <f>Measurements!#REF!</f>
        <v>#REF!</v>
      </c>
      <c r="I18" s="95" t="e">
        <f>Measurements!#REF!</f>
        <v>#REF!</v>
      </c>
      <c r="J18" s="96">
        <f t="shared" si="1"/>
        <v>500</v>
      </c>
      <c r="K18" s="97" t="e">
        <f t="shared" si="2"/>
        <v>#REF!</v>
      </c>
      <c r="L18" s="110"/>
      <c r="M18" s="110"/>
      <c r="N18" s="113"/>
      <c r="O18" s="113"/>
    </row>
    <row r="19" spans="1:15" s="45" customFormat="1" ht="182">
      <c r="A19" s="7">
        <v>18</v>
      </c>
      <c r="B19" s="58">
        <v>90130834</v>
      </c>
      <c r="C19" s="59" t="s">
        <v>12</v>
      </c>
      <c r="D19" s="58" t="s">
        <v>64</v>
      </c>
      <c r="E19" s="46">
        <v>215</v>
      </c>
      <c r="F19" s="60">
        <v>2300</v>
      </c>
      <c r="G19" s="102">
        <f t="shared" si="0"/>
        <v>494500</v>
      </c>
      <c r="H19" s="42" t="e">
        <f>Measurements!#REF!</f>
        <v>#REF!</v>
      </c>
      <c r="I19" s="95" t="e">
        <f>Measurements!#REF!</f>
        <v>#REF!</v>
      </c>
      <c r="J19" s="96">
        <f t="shared" si="1"/>
        <v>2300</v>
      </c>
      <c r="K19" s="97" t="e">
        <f t="shared" si="2"/>
        <v>#REF!</v>
      </c>
      <c r="L19" s="110"/>
      <c r="M19" s="110"/>
      <c r="N19" s="113"/>
      <c r="O19" s="113"/>
    </row>
    <row r="20" spans="1:15" s="45" customFormat="1" ht="168">
      <c r="A20" s="7">
        <v>20</v>
      </c>
      <c r="B20" s="58">
        <v>90132182</v>
      </c>
      <c r="C20" s="59" t="s">
        <v>78</v>
      </c>
      <c r="D20" s="58" t="s">
        <v>64</v>
      </c>
      <c r="E20" s="46">
        <v>17</v>
      </c>
      <c r="F20" s="60">
        <v>4200</v>
      </c>
      <c r="G20" s="102">
        <f t="shared" si="0"/>
        <v>71400</v>
      </c>
      <c r="H20" s="42" t="e">
        <f>Measurements!#REF!</f>
        <v>#REF!</v>
      </c>
      <c r="I20" s="95" t="e">
        <f>Measurements!#REF!</f>
        <v>#REF!</v>
      </c>
      <c r="J20" s="96">
        <f t="shared" si="1"/>
        <v>4200</v>
      </c>
      <c r="K20" s="97" t="e">
        <f t="shared" si="2"/>
        <v>#REF!</v>
      </c>
      <c r="L20" s="110">
        <v>4800</v>
      </c>
      <c r="M20" s="110">
        <f>L20-F20</f>
        <v>600</v>
      </c>
      <c r="N20" s="114" t="e">
        <f>M20*I20</f>
        <v>#REF!</v>
      </c>
      <c r="O20" s="115" t="s">
        <v>157</v>
      </c>
    </row>
    <row r="21" spans="1:15" s="45" customFormat="1" ht="140">
      <c r="A21" s="7">
        <v>21</v>
      </c>
      <c r="B21" s="58">
        <v>90100402</v>
      </c>
      <c r="C21" s="59" t="s">
        <v>79</v>
      </c>
      <c r="D21" s="58" t="s">
        <v>64</v>
      </c>
      <c r="E21" s="46">
        <v>31</v>
      </c>
      <c r="F21" s="60">
        <v>6200</v>
      </c>
      <c r="G21" s="102">
        <f t="shared" si="0"/>
        <v>192200</v>
      </c>
      <c r="H21" s="42" t="e">
        <f>Measurements!#REF!</f>
        <v>#REF!</v>
      </c>
      <c r="I21" s="95" t="e">
        <f>Measurements!#REF!</f>
        <v>#REF!</v>
      </c>
      <c r="J21" s="96">
        <f t="shared" si="1"/>
        <v>6200</v>
      </c>
      <c r="K21" s="97" t="e">
        <f>J21*I21</f>
        <v>#REF!</v>
      </c>
      <c r="L21" s="110">
        <v>6800</v>
      </c>
      <c r="M21" s="110">
        <f>L21-J21</f>
        <v>600</v>
      </c>
      <c r="N21" s="114" t="e">
        <f>M21*I21</f>
        <v>#REF!</v>
      </c>
      <c r="O21" s="115" t="s">
        <v>160</v>
      </c>
    </row>
    <row r="22" spans="1:15" s="45" customFormat="1" ht="168">
      <c r="A22" s="7">
        <v>22</v>
      </c>
      <c r="B22" s="58">
        <v>170002758</v>
      </c>
      <c r="C22" s="59" t="s">
        <v>80</v>
      </c>
      <c r="D22" s="58" t="s">
        <v>64</v>
      </c>
      <c r="E22" s="46">
        <v>33</v>
      </c>
      <c r="F22" s="60">
        <v>1800</v>
      </c>
      <c r="G22" s="102">
        <f t="shared" si="0"/>
        <v>59400</v>
      </c>
      <c r="H22" s="42" t="e">
        <f>Measurements!#REF!</f>
        <v>#REF!</v>
      </c>
      <c r="I22" s="95" t="e">
        <f>Measurements!#REF!</f>
        <v>#REF!</v>
      </c>
      <c r="J22" s="96">
        <f t="shared" si="1"/>
        <v>1800</v>
      </c>
      <c r="K22" s="97" t="e">
        <f t="shared" si="2"/>
        <v>#REF!</v>
      </c>
      <c r="L22" s="110">
        <v>2400</v>
      </c>
      <c r="M22" s="110">
        <f>L22-J22</f>
        <v>600</v>
      </c>
      <c r="N22" s="114" t="e">
        <f>M22*I22</f>
        <v>#REF!</v>
      </c>
      <c r="O22" s="115" t="s">
        <v>160</v>
      </c>
    </row>
    <row r="23" spans="1:15" s="45" customFormat="1" ht="112">
      <c r="A23" s="7">
        <v>25</v>
      </c>
      <c r="B23" s="58">
        <v>99992398</v>
      </c>
      <c r="C23" s="59" t="s">
        <v>82</v>
      </c>
      <c r="D23" s="58" t="s">
        <v>64</v>
      </c>
      <c r="E23" s="46">
        <v>2.5</v>
      </c>
      <c r="F23" s="60">
        <v>2400</v>
      </c>
      <c r="G23" s="102">
        <f t="shared" si="0"/>
        <v>6000</v>
      </c>
      <c r="H23" s="42" t="e">
        <f>Measurements!#REF!</f>
        <v>#REF!</v>
      </c>
      <c r="I23" s="95" t="e">
        <f>Measurements!#REF!</f>
        <v>#REF!</v>
      </c>
      <c r="J23" s="96">
        <f t="shared" si="1"/>
        <v>2400</v>
      </c>
      <c r="K23" s="97" t="e">
        <f t="shared" si="2"/>
        <v>#REF!</v>
      </c>
      <c r="L23" s="110"/>
      <c r="M23" s="110"/>
      <c r="N23" s="113"/>
      <c r="O23" s="113"/>
    </row>
    <row r="24" spans="1:15" s="45" customFormat="1" ht="154">
      <c r="A24" s="7">
        <v>26</v>
      </c>
      <c r="B24" s="58">
        <v>90132182</v>
      </c>
      <c r="C24" s="59" t="s">
        <v>83</v>
      </c>
      <c r="D24" s="58" t="s">
        <v>64</v>
      </c>
      <c r="E24" s="46">
        <v>18</v>
      </c>
      <c r="F24" s="60">
        <v>4200</v>
      </c>
      <c r="G24" s="102">
        <f t="shared" si="0"/>
        <v>75600</v>
      </c>
      <c r="H24" s="42" t="e">
        <f>Measurements!#REF!</f>
        <v>#REF!</v>
      </c>
      <c r="I24" s="95" t="e">
        <f>Measurements!#REF!</f>
        <v>#REF!</v>
      </c>
      <c r="J24" s="96">
        <f t="shared" si="1"/>
        <v>4200</v>
      </c>
      <c r="K24" s="97" t="e">
        <f t="shared" si="2"/>
        <v>#REF!</v>
      </c>
      <c r="L24" s="110">
        <v>4800</v>
      </c>
      <c r="M24" s="110">
        <f>L24-J24</f>
        <v>600</v>
      </c>
      <c r="N24" s="114" t="e">
        <f>M24*I24</f>
        <v>#REF!</v>
      </c>
      <c r="O24" s="115" t="s">
        <v>157</v>
      </c>
    </row>
    <row r="25" spans="1:15" s="45" customFormat="1" ht="168">
      <c r="A25" s="7">
        <v>28</v>
      </c>
      <c r="B25" s="58">
        <v>170002757</v>
      </c>
      <c r="C25" s="59" t="s">
        <v>85</v>
      </c>
      <c r="D25" s="58" t="s">
        <v>64</v>
      </c>
      <c r="E25" s="46">
        <v>2.4</v>
      </c>
      <c r="F25" s="60">
        <v>15000</v>
      </c>
      <c r="G25" s="102">
        <f t="shared" si="0"/>
        <v>36000</v>
      </c>
      <c r="H25" s="42" t="e">
        <f>Measurements!#REF!</f>
        <v>#REF!</v>
      </c>
      <c r="I25" s="95" t="e">
        <f>Measurements!#REF!</f>
        <v>#REF!</v>
      </c>
      <c r="J25" s="96">
        <f t="shared" si="1"/>
        <v>15000</v>
      </c>
      <c r="K25" s="97" t="e">
        <f t="shared" si="2"/>
        <v>#REF!</v>
      </c>
      <c r="L25" s="110"/>
      <c r="M25" s="110"/>
      <c r="N25" s="113"/>
      <c r="O25" s="113"/>
    </row>
    <row r="26" spans="1:15" s="45" customFormat="1" ht="126">
      <c r="A26" s="7">
        <v>29</v>
      </c>
      <c r="B26" s="58">
        <v>170002757</v>
      </c>
      <c r="C26" s="59" t="s">
        <v>86</v>
      </c>
      <c r="D26" s="58" t="s">
        <v>64</v>
      </c>
      <c r="E26" s="46">
        <v>2</v>
      </c>
      <c r="F26" s="60">
        <v>15000</v>
      </c>
      <c r="G26" s="102">
        <f t="shared" si="0"/>
        <v>30000</v>
      </c>
      <c r="H26" s="42" t="e">
        <f>Measurements!#REF!</f>
        <v>#REF!</v>
      </c>
      <c r="I26" s="95" t="e">
        <f>Measurements!#REF!</f>
        <v>#REF!</v>
      </c>
      <c r="J26" s="96">
        <f t="shared" si="1"/>
        <v>15000</v>
      </c>
      <c r="K26" s="97" t="e">
        <f t="shared" si="2"/>
        <v>#REF!</v>
      </c>
      <c r="L26" s="110"/>
      <c r="M26" s="110"/>
      <c r="N26" s="113"/>
      <c r="O26" s="113"/>
    </row>
    <row r="27" spans="1:15" ht="294">
      <c r="A27" s="7">
        <v>48</v>
      </c>
      <c r="B27" s="58">
        <v>90131332</v>
      </c>
      <c r="C27" s="59" t="s">
        <v>104</v>
      </c>
      <c r="D27" s="58" t="s">
        <v>64</v>
      </c>
      <c r="E27" s="103">
        <f>DIS!E59</f>
        <v>2</v>
      </c>
      <c r="F27" s="60">
        <v>3500</v>
      </c>
      <c r="G27" s="103">
        <f t="shared" si="0"/>
        <v>7000</v>
      </c>
      <c r="H27" s="77" t="e">
        <f>Measurements!#REF!</f>
        <v>#REF!</v>
      </c>
      <c r="I27" s="105" t="e">
        <f>Measurements!#REF!</f>
        <v>#REF!</v>
      </c>
      <c r="J27" s="96">
        <f t="shared" si="1"/>
        <v>3500</v>
      </c>
      <c r="K27" s="97" t="e">
        <f>J27*I27</f>
        <v>#REF!</v>
      </c>
      <c r="L27" s="110"/>
      <c r="M27" s="110"/>
      <c r="N27" s="116"/>
      <c r="O27" s="116"/>
    </row>
    <row r="28" spans="1:15" ht="70">
      <c r="A28" s="7">
        <v>49</v>
      </c>
      <c r="B28" s="58">
        <v>90132107</v>
      </c>
      <c r="C28" s="59" t="s">
        <v>105</v>
      </c>
      <c r="D28" s="58" t="s">
        <v>64</v>
      </c>
      <c r="E28" s="103">
        <v>45</v>
      </c>
      <c r="F28" s="60">
        <v>3500</v>
      </c>
      <c r="G28" s="103">
        <f t="shared" si="0"/>
        <v>157500</v>
      </c>
      <c r="H28" s="77" t="e">
        <f>Measurements!#REF!</f>
        <v>#REF!</v>
      </c>
      <c r="I28" s="105" t="e">
        <f>Measurements!#REF!</f>
        <v>#REF!</v>
      </c>
      <c r="J28" s="96">
        <f t="shared" si="1"/>
        <v>3500</v>
      </c>
      <c r="K28" s="97" t="e">
        <f t="shared" si="2"/>
        <v>#REF!</v>
      </c>
      <c r="L28" s="110"/>
      <c r="M28" s="110"/>
      <c r="N28" s="116"/>
      <c r="O28" s="116"/>
    </row>
    <row r="29" spans="1:15" ht="112">
      <c r="A29" s="7">
        <v>50</v>
      </c>
      <c r="B29" s="58">
        <v>90132185</v>
      </c>
      <c r="C29" s="59" t="s">
        <v>106</v>
      </c>
      <c r="D29" s="58" t="s">
        <v>64</v>
      </c>
      <c r="E29" s="103">
        <v>34</v>
      </c>
      <c r="F29" s="60">
        <v>6600</v>
      </c>
      <c r="G29" s="103">
        <f t="shared" si="0"/>
        <v>224400</v>
      </c>
      <c r="H29" s="77" t="e">
        <f>Measurements!#REF!</f>
        <v>#REF!</v>
      </c>
      <c r="I29" s="105" t="e">
        <f>Measurements!#REF!</f>
        <v>#REF!</v>
      </c>
      <c r="J29" s="96">
        <f t="shared" si="1"/>
        <v>6600</v>
      </c>
      <c r="K29" s="97" t="e">
        <f t="shared" si="2"/>
        <v>#REF!</v>
      </c>
      <c r="L29" s="110">
        <v>6200</v>
      </c>
      <c r="M29" s="110">
        <f>L29-J29</f>
        <v>-400</v>
      </c>
      <c r="N29" s="112" t="e">
        <f>M29*I29</f>
        <v>#REF!</v>
      </c>
      <c r="O29" s="115" t="s">
        <v>161</v>
      </c>
    </row>
    <row r="30" spans="1:15" ht="112">
      <c r="A30" s="7">
        <v>55</v>
      </c>
      <c r="B30" s="58">
        <v>99992174</v>
      </c>
      <c r="C30" s="59" t="s">
        <v>109</v>
      </c>
      <c r="D30" s="58" t="s">
        <v>64</v>
      </c>
      <c r="E30" s="46">
        <v>3</v>
      </c>
      <c r="F30" s="60">
        <v>8500</v>
      </c>
      <c r="G30" s="103">
        <f t="shared" si="0"/>
        <v>25500</v>
      </c>
      <c r="H30" s="77" t="e">
        <f>Measurements!#REF!</f>
        <v>#REF!</v>
      </c>
      <c r="I30" s="105" t="e">
        <f>Measurements!#REF!</f>
        <v>#REF!</v>
      </c>
      <c r="J30" s="96">
        <f t="shared" si="1"/>
        <v>8500</v>
      </c>
      <c r="K30" s="97" t="e">
        <f t="shared" si="2"/>
        <v>#REF!</v>
      </c>
      <c r="L30" s="110"/>
      <c r="M30" s="110"/>
      <c r="N30" s="116"/>
      <c r="O30" s="116"/>
    </row>
    <row r="31" spans="1:15" ht="154">
      <c r="A31" s="7">
        <v>57</v>
      </c>
      <c r="B31" s="58">
        <v>99992385</v>
      </c>
      <c r="C31" s="59" t="s">
        <v>10</v>
      </c>
      <c r="D31" s="58" t="s">
        <v>64</v>
      </c>
      <c r="E31" s="46">
        <v>455</v>
      </c>
      <c r="F31" s="60">
        <v>360</v>
      </c>
      <c r="G31" s="103">
        <f t="shared" si="0"/>
        <v>163800</v>
      </c>
      <c r="H31" s="77" t="e">
        <f>Measurements!#REF!</f>
        <v>#REF!</v>
      </c>
      <c r="I31" s="105" t="e">
        <f>Measurements!#REF!</f>
        <v>#REF!</v>
      </c>
      <c r="J31" s="96">
        <f t="shared" si="1"/>
        <v>360</v>
      </c>
      <c r="K31" s="97" t="e">
        <f t="shared" si="2"/>
        <v>#REF!</v>
      </c>
      <c r="L31" s="110"/>
      <c r="M31" s="110"/>
      <c r="N31" s="116"/>
      <c r="O31" s="116"/>
    </row>
    <row r="32" spans="1:15" ht="350">
      <c r="A32" s="7">
        <v>94</v>
      </c>
      <c r="B32" s="58">
        <v>99992409</v>
      </c>
      <c r="C32" s="59" t="s">
        <v>102</v>
      </c>
      <c r="D32" s="58" t="s">
        <v>64</v>
      </c>
      <c r="E32" s="46">
        <v>121</v>
      </c>
      <c r="F32" s="60">
        <v>2400</v>
      </c>
      <c r="G32" s="103">
        <f t="shared" si="0"/>
        <v>290400</v>
      </c>
      <c r="H32" s="77" t="e">
        <f>Measurements!#REF!</f>
        <v>#REF!</v>
      </c>
      <c r="I32" s="105" t="e">
        <f>Measurements!#REF!</f>
        <v>#REF!</v>
      </c>
      <c r="J32" s="96">
        <f t="shared" si="1"/>
        <v>2400</v>
      </c>
      <c r="K32" s="97" t="e">
        <f t="shared" si="2"/>
        <v>#REF!</v>
      </c>
      <c r="L32" s="110">
        <v>2150</v>
      </c>
      <c r="M32" s="110">
        <f>L32-J32</f>
        <v>-250</v>
      </c>
      <c r="N32" s="112" t="e">
        <f>M32*(Measurements!#REF!+Measurements!#REF!)</f>
        <v>#REF!</v>
      </c>
      <c r="O32" s="115" t="s">
        <v>162</v>
      </c>
    </row>
    <row r="33" spans="1:15" ht="126">
      <c r="A33" s="7">
        <v>96</v>
      </c>
      <c r="B33" s="58">
        <v>90132185</v>
      </c>
      <c r="C33" s="59" t="s">
        <v>135</v>
      </c>
      <c r="D33" s="58" t="s">
        <v>64</v>
      </c>
      <c r="E33" s="46">
        <v>25</v>
      </c>
      <c r="F33" s="60">
        <v>6500</v>
      </c>
      <c r="G33" s="103">
        <f t="shared" si="0"/>
        <v>162500</v>
      </c>
      <c r="H33" s="77" t="e">
        <f>Measurements!#REF!</f>
        <v>#REF!</v>
      </c>
      <c r="I33" s="105" t="e">
        <f>Measurements!#REF!</f>
        <v>#REF!</v>
      </c>
      <c r="J33" s="96">
        <f t="shared" si="1"/>
        <v>6500</v>
      </c>
      <c r="K33" s="97" t="e">
        <f t="shared" si="2"/>
        <v>#REF!</v>
      </c>
      <c r="L33" s="110">
        <v>6100</v>
      </c>
      <c r="M33" s="110">
        <f>L33-J33</f>
        <v>-400</v>
      </c>
      <c r="N33" s="112" t="e">
        <f>M33*I33</f>
        <v>#REF!</v>
      </c>
      <c r="O33" s="116"/>
    </row>
    <row r="34" spans="1:15" ht="15" customHeight="1">
      <c r="A34" s="25"/>
      <c r="B34" s="25"/>
      <c r="C34" s="25"/>
      <c r="D34" s="25"/>
      <c r="E34" s="518"/>
      <c r="F34" s="518"/>
      <c r="G34" s="104"/>
      <c r="H34" s="77"/>
      <c r="I34" s="519" t="s">
        <v>150</v>
      </c>
      <c r="J34" s="520"/>
      <c r="K34" s="84" t="e">
        <f>SUM(K11:K33)</f>
        <v>#REF!</v>
      </c>
      <c r="L34" s="84"/>
      <c r="M34" s="84"/>
      <c r="N34" s="118" t="e">
        <f>SUM(N10:N33)</f>
        <v>#REF!</v>
      </c>
      <c r="O34" s="117"/>
    </row>
    <row r="35" spans="1:15" ht="15" customHeight="1">
      <c r="A35" s="25"/>
      <c r="B35" s="25"/>
      <c r="C35" s="25"/>
      <c r="D35" s="25"/>
      <c r="E35" s="518"/>
      <c r="F35" s="518"/>
      <c r="G35" s="104"/>
      <c r="H35" s="77"/>
      <c r="I35" s="519" t="s">
        <v>151</v>
      </c>
      <c r="J35" s="520"/>
      <c r="K35" s="84" t="e">
        <f>18%*K34</f>
        <v>#REF!</v>
      </c>
      <c r="L35" s="84"/>
      <c r="M35" s="84"/>
      <c r="N35" s="117"/>
      <c r="O35" s="117"/>
    </row>
    <row r="36" spans="1:15" ht="15" customHeight="1">
      <c r="A36" s="25"/>
      <c r="B36" s="25"/>
      <c r="C36" s="25"/>
      <c r="D36" s="25"/>
      <c r="E36" s="518"/>
      <c r="F36" s="518"/>
      <c r="G36" s="81"/>
      <c r="H36" s="52"/>
      <c r="I36" s="519" t="s">
        <v>152</v>
      </c>
      <c r="J36" s="520"/>
      <c r="K36" s="84" t="e">
        <f>SUM(K34:K35)</f>
        <v>#REF!</v>
      </c>
      <c r="L36" s="84"/>
      <c r="M36" s="84"/>
      <c r="N36" s="117"/>
      <c r="O36" s="117"/>
    </row>
  </sheetData>
  <mergeCells count="26">
    <mergeCell ref="N8:N9"/>
    <mergeCell ref="O8:O9"/>
    <mergeCell ref="L8:L10"/>
    <mergeCell ref="I10:K10"/>
    <mergeCell ref="E34:F34"/>
    <mergeCell ref="I34:J34"/>
    <mergeCell ref="I8:I9"/>
    <mergeCell ref="J8:J9"/>
    <mergeCell ref="K8:K9"/>
    <mergeCell ref="M8:M9"/>
    <mergeCell ref="E35:F35"/>
    <mergeCell ref="I35:J35"/>
    <mergeCell ref="E36:F36"/>
    <mergeCell ref="I36:J36"/>
    <mergeCell ref="A1:M1"/>
    <mergeCell ref="K2:M2"/>
    <mergeCell ref="A4:M4"/>
    <mergeCell ref="A6:M6"/>
    <mergeCell ref="A8:A9"/>
    <mergeCell ref="B8:B9"/>
    <mergeCell ref="C8:C9"/>
    <mergeCell ref="D8:D9"/>
    <mergeCell ref="E8:E9"/>
    <mergeCell ref="F8:F9"/>
    <mergeCell ref="G8:G9"/>
    <mergeCell ref="H8:H9"/>
  </mergeCells>
  <pageMargins left="0.19" right="0.1" top="0.46" bottom="0.37" header="0.55000000000000004" footer="0.3"/>
  <pageSetup paperSize="9"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2"/>
  <sheetViews>
    <sheetView zoomScale="85" zoomScaleNormal="85" workbookViewId="0">
      <pane ySplit="11" topLeftCell="A102" activePane="bottomLeft" state="frozen"/>
      <selection activeCell="C92" sqref="C92"/>
      <selection pane="bottomLeft" activeCell="C92" sqref="C92"/>
    </sheetView>
  </sheetViews>
  <sheetFormatPr defaultColWidth="9.08984375" defaultRowHeight="15" customHeight="1"/>
  <cols>
    <col min="1" max="1" width="8.08984375" style="23" customWidth="1"/>
    <col min="2" max="2" width="11.6328125" style="23" customWidth="1"/>
    <col min="3" max="3" width="68.6328125" style="23" customWidth="1"/>
    <col min="4" max="4" width="7.6328125" style="23" customWidth="1"/>
    <col min="5" max="5" width="11.08984375" style="23" bestFit="1" customWidth="1"/>
    <col min="6" max="6" width="13.6328125" style="23" bestFit="1" customWidth="1"/>
    <col min="7" max="7" width="14.6328125" style="23" customWidth="1"/>
    <col min="8" max="8" width="10.6328125" style="30" customWidth="1"/>
    <col min="9" max="9" width="14.6328125" style="23" bestFit="1" customWidth="1"/>
    <col min="10" max="10" width="18" style="57" bestFit="1" customWidth="1"/>
    <col min="11" max="11" width="11.6328125" style="53" bestFit="1" customWidth="1"/>
    <col min="12" max="12" width="14.453125" style="53" customWidth="1"/>
    <col min="13" max="13" width="14.6328125" style="23" customWidth="1"/>
    <col min="14" max="14" width="12.6328125" style="23" customWidth="1"/>
    <col min="15" max="16384" width="9.08984375" style="23"/>
  </cols>
  <sheetData>
    <row r="2" spans="1:13" ht="15" customHeight="1">
      <c r="A2" s="521" t="s">
        <v>39</v>
      </c>
      <c r="B2" s="521"/>
      <c r="C2" s="521"/>
      <c r="D2" s="521"/>
      <c r="E2" s="521"/>
      <c r="F2" s="521"/>
      <c r="G2" s="521"/>
      <c r="H2" s="521"/>
      <c r="I2" s="521"/>
      <c r="J2" s="521"/>
      <c r="K2" s="521"/>
      <c r="L2" s="521"/>
      <c r="M2" s="521"/>
    </row>
    <row r="3" spans="1:13" ht="15" customHeight="1">
      <c r="A3" s="27" t="s">
        <v>144</v>
      </c>
      <c r="B3" s="28"/>
      <c r="C3" s="26"/>
      <c r="D3" s="29"/>
      <c r="E3" s="29"/>
      <c r="F3" s="29"/>
      <c r="G3" s="29"/>
      <c r="I3" s="29"/>
      <c r="J3" s="522" t="s">
        <v>155</v>
      </c>
      <c r="K3" s="522"/>
      <c r="L3" s="31"/>
      <c r="M3"/>
    </row>
    <row r="4" spans="1:13" ht="15" customHeight="1">
      <c r="A4" s="27" t="s">
        <v>40</v>
      </c>
      <c r="B4" s="28"/>
      <c r="C4" s="26"/>
      <c r="D4" s="32"/>
      <c r="E4" s="29"/>
      <c r="F4" s="29"/>
      <c r="G4" s="29"/>
      <c r="I4" s="29"/>
      <c r="J4" s="54"/>
      <c r="K4" s="31"/>
      <c r="L4" s="31"/>
      <c r="M4"/>
    </row>
    <row r="5" spans="1:13" ht="15" customHeight="1">
      <c r="A5" s="29"/>
      <c r="B5" s="29"/>
      <c r="C5" s="29"/>
      <c r="D5" s="29"/>
      <c r="E5" s="29"/>
      <c r="F5" s="29"/>
      <c r="G5" s="29"/>
      <c r="I5" s="29"/>
      <c r="J5" s="54"/>
      <c r="K5" s="31"/>
      <c r="L5" s="31"/>
      <c r="M5" s="29"/>
    </row>
    <row r="6" spans="1:13" ht="15" customHeight="1">
      <c r="A6" s="505" t="s">
        <v>143</v>
      </c>
      <c r="B6" s="505"/>
      <c r="C6" s="505"/>
      <c r="D6" s="505"/>
      <c r="E6" s="505"/>
      <c r="F6" s="505"/>
      <c r="G6" s="505"/>
      <c r="H6" s="505"/>
      <c r="I6" s="505"/>
      <c r="J6" s="505"/>
      <c r="K6" s="505"/>
      <c r="L6" s="505"/>
      <c r="M6" s="505"/>
    </row>
    <row r="7" spans="1:13" ht="15" customHeight="1">
      <c r="A7" s="33"/>
      <c r="B7" s="33"/>
      <c r="C7" s="34"/>
      <c r="D7" s="34"/>
      <c r="E7" s="35"/>
      <c r="F7" s="35"/>
      <c r="G7" s="35"/>
      <c r="H7" s="36"/>
      <c r="I7" s="35"/>
      <c r="J7" s="55"/>
      <c r="K7" s="37"/>
      <c r="L7" s="37"/>
      <c r="M7" s="35"/>
    </row>
    <row r="8" spans="1:13" ht="15" customHeight="1">
      <c r="A8" s="538" t="s">
        <v>41</v>
      </c>
      <c r="B8" s="538"/>
      <c r="C8" s="538"/>
      <c r="D8" s="538"/>
      <c r="E8" s="538"/>
      <c r="F8" s="538"/>
      <c r="G8" s="538"/>
      <c r="H8" s="538"/>
      <c r="I8" s="538"/>
      <c r="J8" s="538"/>
      <c r="K8" s="538"/>
      <c r="L8" s="538"/>
      <c r="M8" s="538"/>
    </row>
    <row r="9" spans="1:13" ht="15" customHeight="1">
      <c r="A9" s="33"/>
      <c r="B9" s="33"/>
      <c r="C9" s="34"/>
      <c r="D9" s="34"/>
      <c r="E9" s="35"/>
      <c r="F9" s="35"/>
      <c r="G9" s="35"/>
      <c r="H9" s="36"/>
      <c r="I9" s="35"/>
      <c r="J9" s="55"/>
      <c r="K9" s="37"/>
      <c r="L9" s="37"/>
      <c r="M9" s="35"/>
    </row>
    <row r="10" spans="1:13" s="24" customFormat="1" ht="15" customHeight="1">
      <c r="A10" s="512" t="s">
        <v>42</v>
      </c>
      <c r="B10" s="512" t="s">
        <v>13</v>
      </c>
      <c r="C10" s="513" t="s">
        <v>1</v>
      </c>
      <c r="D10" s="513" t="s">
        <v>2</v>
      </c>
      <c r="E10" s="517" t="s">
        <v>43</v>
      </c>
      <c r="F10" s="506" t="s">
        <v>44</v>
      </c>
      <c r="G10" s="506" t="s">
        <v>45</v>
      </c>
      <c r="H10" s="529" t="s">
        <v>46</v>
      </c>
      <c r="I10" s="506" t="s">
        <v>47</v>
      </c>
      <c r="J10" s="539" t="s">
        <v>48</v>
      </c>
      <c r="K10" s="517" t="s">
        <v>49</v>
      </c>
      <c r="L10" s="517"/>
      <c r="M10" s="540" t="s">
        <v>38</v>
      </c>
    </row>
    <row r="11" spans="1:13" s="40" customFormat="1" ht="15" customHeight="1">
      <c r="A11" s="512"/>
      <c r="B11" s="512"/>
      <c r="C11" s="513"/>
      <c r="D11" s="513"/>
      <c r="E11" s="517"/>
      <c r="F11" s="508"/>
      <c r="G11" s="508"/>
      <c r="H11" s="529"/>
      <c r="I11" s="508"/>
      <c r="J11" s="539"/>
      <c r="K11" s="38" t="s">
        <v>50</v>
      </c>
      <c r="L11" s="39" t="s">
        <v>51</v>
      </c>
      <c r="M11" s="540"/>
    </row>
    <row r="12" spans="1:13" s="45" customFormat="1" ht="15" customHeight="1">
      <c r="A12" s="6">
        <v>1</v>
      </c>
      <c r="B12" s="58">
        <v>230002422</v>
      </c>
      <c r="C12" s="68" t="s">
        <v>54</v>
      </c>
      <c r="D12" s="58" t="s">
        <v>64</v>
      </c>
      <c r="E12" s="46">
        <v>84</v>
      </c>
      <c r="F12" s="60">
        <v>1800</v>
      </c>
      <c r="G12" s="41">
        <f t="shared" ref="G12:G75" si="0">F12*E12</f>
        <v>151200</v>
      </c>
      <c r="H12" s="42" t="e">
        <f>Measurements!#REF!</f>
        <v>#REF!</v>
      </c>
      <c r="I12" s="67">
        <f>F12</f>
        <v>1800</v>
      </c>
      <c r="J12" s="56" t="e">
        <f t="shared" ref="J12:J56" si="1">I12*H12</f>
        <v>#REF!</v>
      </c>
      <c r="K12" s="43" t="e">
        <f t="shared" ref="K12:K75" si="2">H12-E12</f>
        <v>#REF!</v>
      </c>
      <c r="L12" s="47" t="e">
        <f t="shared" ref="L12:L75" si="3">K12*I12</f>
        <v>#REF!</v>
      </c>
      <c r="M12" s="44"/>
    </row>
    <row r="13" spans="1:13" s="45" customFormat="1" ht="15" customHeight="1">
      <c r="A13" s="106">
        <f>A12+1</f>
        <v>2</v>
      </c>
      <c r="B13" s="94">
        <v>99992504</v>
      </c>
      <c r="C13" s="107" t="s">
        <v>55</v>
      </c>
      <c r="D13" s="58" t="s">
        <v>64</v>
      </c>
      <c r="E13" s="46">
        <v>250</v>
      </c>
      <c r="F13" s="60">
        <v>400</v>
      </c>
      <c r="G13" s="41">
        <f t="shared" si="0"/>
        <v>100000</v>
      </c>
      <c r="H13" s="42" t="e">
        <f>Measurements!#REF!</f>
        <v>#REF!</v>
      </c>
      <c r="I13" s="67">
        <f t="shared" ref="I13:I76" si="4">F13</f>
        <v>400</v>
      </c>
      <c r="J13" s="56" t="e">
        <f t="shared" si="1"/>
        <v>#REF!</v>
      </c>
      <c r="K13" s="43" t="e">
        <f t="shared" si="2"/>
        <v>#REF!</v>
      </c>
      <c r="L13" s="47" t="e">
        <f t="shared" si="3"/>
        <v>#REF!</v>
      </c>
      <c r="M13" s="44"/>
    </row>
    <row r="14" spans="1:13" s="45" customFormat="1" ht="15" customHeight="1">
      <c r="A14" s="106">
        <f t="shared" ref="A14:A38" si="5">A13+1</f>
        <v>3</v>
      </c>
      <c r="B14" s="94">
        <v>120021037</v>
      </c>
      <c r="C14" s="107" t="s">
        <v>56</v>
      </c>
      <c r="D14" s="58" t="s">
        <v>65</v>
      </c>
      <c r="E14" s="46">
        <v>40</v>
      </c>
      <c r="F14" s="60">
        <v>2000</v>
      </c>
      <c r="G14" s="41">
        <f t="shared" si="0"/>
        <v>80000</v>
      </c>
      <c r="H14" s="42" t="e">
        <f>Measurements!#REF!</f>
        <v>#REF!</v>
      </c>
      <c r="I14" s="67">
        <f t="shared" si="4"/>
        <v>2000</v>
      </c>
      <c r="J14" s="56" t="e">
        <f t="shared" si="1"/>
        <v>#REF!</v>
      </c>
      <c r="K14" s="43" t="e">
        <f t="shared" si="2"/>
        <v>#REF!</v>
      </c>
      <c r="L14" s="47" t="e">
        <f t="shared" si="3"/>
        <v>#REF!</v>
      </c>
      <c r="M14" s="44"/>
    </row>
    <row r="15" spans="1:13" s="45" customFormat="1" ht="15" customHeight="1">
      <c r="A15" s="106">
        <f t="shared" si="5"/>
        <v>4</v>
      </c>
      <c r="B15" s="94">
        <v>99992505</v>
      </c>
      <c r="C15" s="107" t="s">
        <v>57</v>
      </c>
      <c r="D15" s="58" t="s">
        <v>66</v>
      </c>
      <c r="E15" s="46">
        <v>170</v>
      </c>
      <c r="F15" s="60">
        <v>750</v>
      </c>
      <c r="G15" s="41">
        <f t="shared" si="0"/>
        <v>127500</v>
      </c>
      <c r="H15" s="42" t="e">
        <f>Measurements!#REF!</f>
        <v>#REF!</v>
      </c>
      <c r="I15" s="67">
        <f t="shared" si="4"/>
        <v>750</v>
      </c>
      <c r="J15" s="56" t="e">
        <f t="shared" si="1"/>
        <v>#REF!</v>
      </c>
      <c r="K15" s="43" t="e">
        <f t="shared" si="2"/>
        <v>#REF!</v>
      </c>
      <c r="L15" s="47" t="e">
        <f t="shared" si="3"/>
        <v>#REF!</v>
      </c>
      <c r="M15" s="44"/>
    </row>
    <row r="16" spans="1:13" s="45" customFormat="1" ht="15" customHeight="1">
      <c r="A16" s="106">
        <f t="shared" si="5"/>
        <v>5</v>
      </c>
      <c r="B16" s="94">
        <v>99992135</v>
      </c>
      <c r="C16" s="107" t="s">
        <v>58</v>
      </c>
      <c r="D16" s="58" t="s">
        <v>67</v>
      </c>
      <c r="E16" s="46">
        <v>4</v>
      </c>
      <c r="F16" s="60">
        <v>2500</v>
      </c>
      <c r="G16" s="41">
        <f t="shared" si="0"/>
        <v>10000</v>
      </c>
      <c r="H16" s="42" t="e">
        <f>Measurements!#REF!</f>
        <v>#REF!</v>
      </c>
      <c r="I16" s="67">
        <f t="shared" si="4"/>
        <v>2500</v>
      </c>
      <c r="J16" s="56" t="e">
        <f t="shared" si="1"/>
        <v>#REF!</v>
      </c>
      <c r="K16" s="43" t="e">
        <f t="shared" si="2"/>
        <v>#REF!</v>
      </c>
      <c r="L16" s="47" t="e">
        <f t="shared" si="3"/>
        <v>#REF!</v>
      </c>
      <c r="M16" s="44"/>
    </row>
    <row r="17" spans="1:13" s="45" customFormat="1" ht="15" customHeight="1">
      <c r="A17" s="9">
        <f t="shared" si="5"/>
        <v>6</v>
      </c>
      <c r="B17" s="58">
        <v>99992504</v>
      </c>
      <c r="C17" s="68" t="s">
        <v>59</v>
      </c>
      <c r="D17" s="58" t="s">
        <v>68</v>
      </c>
      <c r="E17" s="46">
        <v>90</v>
      </c>
      <c r="F17" s="60">
        <v>110</v>
      </c>
      <c r="G17" s="41">
        <f t="shared" si="0"/>
        <v>9900</v>
      </c>
      <c r="H17" s="42" t="e">
        <f>Measurements!#REF!</f>
        <v>#REF!</v>
      </c>
      <c r="I17" s="67">
        <f t="shared" si="4"/>
        <v>110</v>
      </c>
      <c r="J17" s="56" t="e">
        <f t="shared" si="1"/>
        <v>#REF!</v>
      </c>
      <c r="K17" s="43" t="e">
        <f t="shared" si="2"/>
        <v>#REF!</v>
      </c>
      <c r="L17" s="47" t="e">
        <f t="shared" si="3"/>
        <v>#REF!</v>
      </c>
      <c r="M17" s="44"/>
    </row>
    <row r="18" spans="1:13" s="45" customFormat="1" ht="15" customHeight="1">
      <c r="A18" s="106">
        <f t="shared" si="5"/>
        <v>7</v>
      </c>
      <c r="B18" s="94">
        <v>120020484</v>
      </c>
      <c r="C18" s="107" t="s">
        <v>60</v>
      </c>
      <c r="D18" s="58" t="s">
        <v>65</v>
      </c>
      <c r="E18" s="46">
        <v>10</v>
      </c>
      <c r="F18" s="60">
        <v>2800</v>
      </c>
      <c r="G18" s="41">
        <f t="shared" si="0"/>
        <v>28000</v>
      </c>
      <c r="H18" s="42" t="e">
        <f>Measurements!#REF!</f>
        <v>#REF!</v>
      </c>
      <c r="I18" s="67">
        <f t="shared" si="4"/>
        <v>2800</v>
      </c>
      <c r="J18" s="56" t="e">
        <f t="shared" si="1"/>
        <v>#REF!</v>
      </c>
      <c r="K18" s="43" t="e">
        <f t="shared" si="2"/>
        <v>#REF!</v>
      </c>
      <c r="L18" s="47" t="e">
        <f t="shared" si="3"/>
        <v>#REF!</v>
      </c>
      <c r="M18" s="44"/>
    </row>
    <row r="19" spans="1:13" s="45" customFormat="1" ht="15" customHeight="1">
      <c r="A19" s="9">
        <f t="shared" si="5"/>
        <v>8</v>
      </c>
      <c r="B19" s="58">
        <v>99992262</v>
      </c>
      <c r="C19" s="68" t="s">
        <v>61</v>
      </c>
      <c r="D19" s="58" t="s">
        <v>64</v>
      </c>
      <c r="E19" s="46">
        <v>170</v>
      </c>
      <c r="F19" s="60">
        <v>650</v>
      </c>
      <c r="G19" s="41">
        <f t="shared" si="0"/>
        <v>110500</v>
      </c>
      <c r="H19" s="42" t="e">
        <f>Measurements!#REF!</f>
        <v>#REF!</v>
      </c>
      <c r="I19" s="67">
        <f t="shared" si="4"/>
        <v>650</v>
      </c>
      <c r="J19" s="56" t="e">
        <f t="shared" si="1"/>
        <v>#REF!</v>
      </c>
      <c r="K19" s="43" t="e">
        <f t="shared" si="2"/>
        <v>#REF!</v>
      </c>
      <c r="L19" s="47" t="e">
        <f t="shared" si="3"/>
        <v>#REF!</v>
      </c>
      <c r="M19" s="44"/>
    </row>
    <row r="20" spans="1:13" s="45" customFormat="1" ht="15" customHeight="1">
      <c r="A20" s="106">
        <f t="shared" si="5"/>
        <v>9</v>
      </c>
      <c r="B20" s="94">
        <v>170002645</v>
      </c>
      <c r="C20" s="107" t="s">
        <v>62</v>
      </c>
      <c r="D20" s="58" t="s">
        <v>65</v>
      </c>
      <c r="E20" s="46">
        <v>120</v>
      </c>
      <c r="F20" s="60">
        <v>1500</v>
      </c>
      <c r="G20" s="41">
        <f t="shared" si="0"/>
        <v>180000</v>
      </c>
      <c r="H20" s="42" t="e">
        <f>Measurements!#REF!</f>
        <v>#REF!</v>
      </c>
      <c r="I20" s="67">
        <f t="shared" si="4"/>
        <v>1500</v>
      </c>
      <c r="J20" s="56" t="e">
        <f t="shared" si="1"/>
        <v>#REF!</v>
      </c>
      <c r="K20" s="43" t="e">
        <f t="shared" si="2"/>
        <v>#REF!</v>
      </c>
      <c r="L20" s="47" t="e">
        <f t="shared" si="3"/>
        <v>#REF!</v>
      </c>
      <c r="M20" s="44"/>
    </row>
    <row r="21" spans="1:13" s="45" customFormat="1" ht="15" customHeight="1">
      <c r="A21" s="106">
        <f t="shared" si="5"/>
        <v>10</v>
      </c>
      <c r="B21" s="94">
        <v>120014430</v>
      </c>
      <c r="C21" s="107" t="s">
        <v>63</v>
      </c>
      <c r="D21" s="58" t="s">
        <v>65</v>
      </c>
      <c r="E21" s="46">
        <v>52</v>
      </c>
      <c r="F21" s="60">
        <v>10000</v>
      </c>
      <c r="G21" s="41">
        <f t="shared" si="0"/>
        <v>520000</v>
      </c>
      <c r="H21" s="42" t="e">
        <f>Measurements!#REF!</f>
        <v>#REF!</v>
      </c>
      <c r="I21" s="67">
        <f t="shared" si="4"/>
        <v>10000</v>
      </c>
      <c r="J21" s="56" t="e">
        <f t="shared" si="1"/>
        <v>#REF!</v>
      </c>
      <c r="K21" s="43" t="e">
        <f t="shared" si="2"/>
        <v>#REF!</v>
      </c>
      <c r="L21" s="47" t="e">
        <f t="shared" si="3"/>
        <v>#REF!</v>
      </c>
      <c r="M21" s="44"/>
    </row>
    <row r="22" spans="1:13" s="45" customFormat="1" ht="15" customHeight="1">
      <c r="A22" s="9">
        <f t="shared" si="5"/>
        <v>11</v>
      </c>
      <c r="B22" s="58">
        <v>120008655</v>
      </c>
      <c r="C22" s="68" t="s">
        <v>69</v>
      </c>
      <c r="D22" s="58" t="s">
        <v>67</v>
      </c>
      <c r="E22" s="46">
        <v>10</v>
      </c>
      <c r="F22" s="60">
        <v>17000</v>
      </c>
      <c r="G22" s="41">
        <f t="shared" si="0"/>
        <v>170000</v>
      </c>
      <c r="H22" s="42" t="e">
        <f>Measurements!#REF!</f>
        <v>#REF!</v>
      </c>
      <c r="I22" s="67">
        <f t="shared" si="4"/>
        <v>17000</v>
      </c>
      <c r="J22" s="56" t="e">
        <f t="shared" si="1"/>
        <v>#REF!</v>
      </c>
      <c r="K22" s="43" t="e">
        <f t="shared" si="2"/>
        <v>#REF!</v>
      </c>
      <c r="L22" s="47" t="e">
        <f t="shared" si="3"/>
        <v>#REF!</v>
      </c>
      <c r="M22" s="44"/>
    </row>
    <row r="23" spans="1:13" s="45" customFormat="1" ht="15" customHeight="1">
      <c r="A23" s="9">
        <f t="shared" si="5"/>
        <v>12</v>
      </c>
      <c r="B23" s="58">
        <v>120020797</v>
      </c>
      <c r="C23" s="68" t="s">
        <v>70</v>
      </c>
      <c r="D23" s="58" t="s">
        <v>74</v>
      </c>
      <c r="E23" s="46">
        <v>1000</v>
      </c>
      <c r="F23" s="60">
        <v>160</v>
      </c>
      <c r="G23" s="41">
        <f t="shared" si="0"/>
        <v>160000</v>
      </c>
      <c r="H23" s="42" t="e">
        <f>Measurements!#REF!</f>
        <v>#REF!</v>
      </c>
      <c r="I23" s="67">
        <f t="shared" si="4"/>
        <v>160</v>
      </c>
      <c r="J23" s="56" t="e">
        <f t="shared" si="1"/>
        <v>#REF!</v>
      </c>
      <c r="K23" s="43" t="e">
        <f t="shared" si="2"/>
        <v>#REF!</v>
      </c>
      <c r="L23" s="47" t="e">
        <f t="shared" si="3"/>
        <v>#REF!</v>
      </c>
      <c r="M23" s="44"/>
    </row>
    <row r="24" spans="1:13" s="45" customFormat="1" ht="15" customHeight="1">
      <c r="A24" s="9">
        <f t="shared" si="5"/>
        <v>13</v>
      </c>
      <c r="B24" s="58">
        <v>220013144</v>
      </c>
      <c r="C24" s="68" t="s">
        <v>71</v>
      </c>
      <c r="D24" s="58" t="s">
        <v>6</v>
      </c>
      <c r="E24" s="46">
        <v>50</v>
      </c>
      <c r="F24" s="60">
        <v>1250</v>
      </c>
      <c r="G24" s="41">
        <f t="shared" si="0"/>
        <v>62500</v>
      </c>
      <c r="H24" s="42" t="e">
        <f>Measurements!#REF!</f>
        <v>#REF!</v>
      </c>
      <c r="I24" s="67">
        <f t="shared" si="4"/>
        <v>1250</v>
      </c>
      <c r="J24" s="56" t="e">
        <f t="shared" si="1"/>
        <v>#REF!</v>
      </c>
      <c r="K24" s="43" t="e">
        <f t="shared" si="2"/>
        <v>#REF!</v>
      </c>
      <c r="L24" s="47" t="e">
        <f t="shared" si="3"/>
        <v>#REF!</v>
      </c>
      <c r="M24" s="44"/>
    </row>
    <row r="25" spans="1:13" s="45" customFormat="1" ht="15" customHeight="1">
      <c r="A25" s="106">
        <f t="shared" si="5"/>
        <v>14</v>
      </c>
      <c r="B25" s="94">
        <v>120020788</v>
      </c>
      <c r="C25" s="107" t="s">
        <v>72</v>
      </c>
      <c r="D25" s="58" t="s">
        <v>75</v>
      </c>
      <c r="E25" s="46">
        <v>50</v>
      </c>
      <c r="F25" s="60">
        <v>500</v>
      </c>
      <c r="G25" s="41">
        <f t="shared" si="0"/>
        <v>25000</v>
      </c>
      <c r="H25" s="42" t="e">
        <f>Measurements!#REF!</f>
        <v>#REF!</v>
      </c>
      <c r="I25" s="67">
        <f t="shared" si="4"/>
        <v>500</v>
      </c>
      <c r="J25" s="56" t="e">
        <f t="shared" si="1"/>
        <v>#REF!</v>
      </c>
      <c r="K25" s="43" t="e">
        <f t="shared" si="2"/>
        <v>#REF!</v>
      </c>
      <c r="L25" s="47" t="e">
        <f t="shared" si="3"/>
        <v>#REF!</v>
      </c>
      <c r="M25" s="44"/>
    </row>
    <row r="26" spans="1:13" s="45" customFormat="1" ht="15" customHeight="1">
      <c r="A26" s="9">
        <f t="shared" si="5"/>
        <v>15</v>
      </c>
      <c r="B26" s="58">
        <v>93011022</v>
      </c>
      <c r="C26" s="68" t="s">
        <v>73</v>
      </c>
      <c r="D26" s="58" t="s">
        <v>6</v>
      </c>
      <c r="E26" s="46">
        <v>4</v>
      </c>
      <c r="F26" s="60">
        <v>25000</v>
      </c>
      <c r="G26" s="41">
        <f t="shared" si="0"/>
        <v>100000</v>
      </c>
      <c r="H26" s="42" t="e">
        <f>Measurements!#REF!</f>
        <v>#REF!</v>
      </c>
      <c r="I26" s="67">
        <f t="shared" si="4"/>
        <v>25000</v>
      </c>
      <c r="J26" s="56" t="e">
        <f t="shared" si="1"/>
        <v>#REF!</v>
      </c>
      <c r="K26" s="43" t="e">
        <f t="shared" si="2"/>
        <v>#REF!</v>
      </c>
      <c r="L26" s="47" t="e">
        <f t="shared" si="3"/>
        <v>#REF!</v>
      </c>
      <c r="M26" s="44"/>
    </row>
    <row r="27" spans="1:13" s="45" customFormat="1" ht="15" customHeight="1">
      <c r="A27" s="9">
        <f t="shared" si="5"/>
        <v>16</v>
      </c>
      <c r="B27" s="58">
        <v>93011022</v>
      </c>
      <c r="C27" s="68" t="s">
        <v>76</v>
      </c>
      <c r="D27" s="58" t="s">
        <v>6</v>
      </c>
      <c r="E27" s="46">
        <v>3</v>
      </c>
      <c r="F27" s="60">
        <v>24000</v>
      </c>
      <c r="G27" s="41">
        <f t="shared" si="0"/>
        <v>72000</v>
      </c>
      <c r="H27" s="42" t="e">
        <f>Measurements!#REF!</f>
        <v>#REF!</v>
      </c>
      <c r="I27" s="67">
        <f t="shared" si="4"/>
        <v>24000</v>
      </c>
      <c r="J27" s="56" t="e">
        <f t="shared" si="1"/>
        <v>#REF!</v>
      </c>
      <c r="K27" s="43" t="e">
        <f t="shared" si="2"/>
        <v>#REF!</v>
      </c>
      <c r="L27" s="47" t="e">
        <f t="shared" si="3"/>
        <v>#REF!</v>
      </c>
      <c r="M27" s="44"/>
    </row>
    <row r="28" spans="1:13" s="45" customFormat="1" ht="15" customHeight="1">
      <c r="A28" s="9">
        <f t="shared" si="5"/>
        <v>17</v>
      </c>
      <c r="B28" s="58">
        <v>93011022</v>
      </c>
      <c r="C28" s="68" t="s">
        <v>76</v>
      </c>
      <c r="D28" s="58" t="s">
        <v>6</v>
      </c>
      <c r="E28" s="46">
        <v>1</v>
      </c>
      <c r="F28" s="60">
        <v>24000</v>
      </c>
      <c r="G28" s="41">
        <f t="shared" si="0"/>
        <v>24000</v>
      </c>
      <c r="H28" s="42" t="e">
        <f>Measurements!#REF!</f>
        <v>#REF!</v>
      </c>
      <c r="I28" s="67">
        <f t="shared" si="4"/>
        <v>24000</v>
      </c>
      <c r="J28" s="56" t="e">
        <f t="shared" si="1"/>
        <v>#REF!</v>
      </c>
      <c r="K28" s="43" t="e">
        <f t="shared" si="2"/>
        <v>#REF!</v>
      </c>
      <c r="L28" s="47" t="e">
        <f t="shared" si="3"/>
        <v>#REF!</v>
      </c>
      <c r="M28" s="44"/>
    </row>
    <row r="29" spans="1:13" s="45" customFormat="1" ht="15" customHeight="1">
      <c r="A29" s="106">
        <f t="shared" si="5"/>
        <v>18</v>
      </c>
      <c r="B29" s="94">
        <v>90130834</v>
      </c>
      <c r="C29" s="107" t="s">
        <v>12</v>
      </c>
      <c r="D29" s="58" t="s">
        <v>64</v>
      </c>
      <c r="E29" s="46">
        <v>215</v>
      </c>
      <c r="F29" s="60">
        <v>2300</v>
      </c>
      <c r="G29" s="41">
        <f t="shared" si="0"/>
        <v>494500</v>
      </c>
      <c r="H29" s="42" t="e">
        <f>Measurements!#REF!</f>
        <v>#REF!</v>
      </c>
      <c r="I29" s="67">
        <f t="shared" si="4"/>
        <v>2300</v>
      </c>
      <c r="J29" s="56" t="e">
        <f t="shared" si="1"/>
        <v>#REF!</v>
      </c>
      <c r="K29" s="43" t="e">
        <f t="shared" si="2"/>
        <v>#REF!</v>
      </c>
      <c r="L29" s="47" t="e">
        <f t="shared" si="3"/>
        <v>#REF!</v>
      </c>
      <c r="M29" s="44"/>
    </row>
    <row r="30" spans="1:13" s="45" customFormat="1" ht="15" customHeight="1">
      <c r="A30" s="9">
        <f t="shared" si="5"/>
        <v>19</v>
      </c>
      <c r="B30" s="58">
        <v>90130704</v>
      </c>
      <c r="C30" s="68" t="s">
        <v>77</v>
      </c>
      <c r="D30" s="58" t="s">
        <v>64</v>
      </c>
      <c r="E30" s="46">
        <v>54</v>
      </c>
      <c r="F30" s="60">
        <v>6800</v>
      </c>
      <c r="G30" s="41">
        <f t="shared" si="0"/>
        <v>367200</v>
      </c>
      <c r="H30" s="42" t="e">
        <f>Measurements!#REF!</f>
        <v>#REF!</v>
      </c>
      <c r="I30" s="67">
        <f t="shared" si="4"/>
        <v>6800</v>
      </c>
      <c r="J30" s="56" t="e">
        <f t="shared" si="1"/>
        <v>#REF!</v>
      </c>
      <c r="K30" s="43" t="e">
        <f t="shared" si="2"/>
        <v>#REF!</v>
      </c>
      <c r="L30" s="47" t="e">
        <f t="shared" si="3"/>
        <v>#REF!</v>
      </c>
      <c r="M30" s="44"/>
    </row>
    <row r="31" spans="1:13" s="45" customFormat="1" ht="15" customHeight="1">
      <c r="A31" s="106">
        <f t="shared" si="5"/>
        <v>20</v>
      </c>
      <c r="B31" s="94">
        <v>90132182</v>
      </c>
      <c r="C31" s="107" t="s">
        <v>78</v>
      </c>
      <c r="D31" s="58" t="s">
        <v>64</v>
      </c>
      <c r="E31" s="46">
        <v>17</v>
      </c>
      <c r="F31" s="60">
        <v>4200</v>
      </c>
      <c r="G31" s="41">
        <f t="shared" si="0"/>
        <v>71400</v>
      </c>
      <c r="H31" s="42" t="e">
        <f>Measurements!#REF!</f>
        <v>#REF!</v>
      </c>
      <c r="I31" s="67">
        <f t="shared" si="4"/>
        <v>4200</v>
      </c>
      <c r="J31" s="56" t="e">
        <f t="shared" si="1"/>
        <v>#REF!</v>
      </c>
      <c r="K31" s="43" t="e">
        <f t="shared" si="2"/>
        <v>#REF!</v>
      </c>
      <c r="L31" s="47" t="e">
        <f t="shared" si="3"/>
        <v>#REF!</v>
      </c>
      <c r="M31" s="44"/>
    </row>
    <row r="32" spans="1:13" s="45" customFormat="1" ht="15" customHeight="1">
      <c r="A32" s="106">
        <f t="shared" si="5"/>
        <v>21</v>
      </c>
      <c r="B32" s="94">
        <v>90100402</v>
      </c>
      <c r="C32" s="107" t="s">
        <v>79</v>
      </c>
      <c r="D32" s="58" t="s">
        <v>64</v>
      </c>
      <c r="E32" s="46">
        <v>31</v>
      </c>
      <c r="F32" s="60">
        <v>6200</v>
      </c>
      <c r="G32" s="41">
        <f t="shared" si="0"/>
        <v>192200</v>
      </c>
      <c r="H32" s="42" t="e">
        <f>Measurements!#REF!</f>
        <v>#REF!</v>
      </c>
      <c r="I32" s="67">
        <f t="shared" si="4"/>
        <v>6200</v>
      </c>
      <c r="J32" s="75" t="e">
        <f t="shared" si="1"/>
        <v>#REF!</v>
      </c>
      <c r="K32" s="82" t="e">
        <f t="shared" si="2"/>
        <v>#REF!</v>
      </c>
      <c r="L32" s="76" t="e">
        <f t="shared" si="3"/>
        <v>#REF!</v>
      </c>
      <c r="M32" s="83" t="s">
        <v>142</v>
      </c>
    </row>
    <row r="33" spans="1:13" s="45" customFormat="1" ht="15" customHeight="1">
      <c r="A33" s="106">
        <f t="shared" si="5"/>
        <v>22</v>
      </c>
      <c r="B33" s="94">
        <v>170002758</v>
      </c>
      <c r="C33" s="107" t="s">
        <v>80</v>
      </c>
      <c r="D33" s="58" t="s">
        <v>64</v>
      </c>
      <c r="E33" s="46">
        <v>33</v>
      </c>
      <c r="F33" s="60">
        <v>1800</v>
      </c>
      <c r="G33" s="41">
        <f t="shared" si="0"/>
        <v>59400</v>
      </c>
      <c r="H33" s="42" t="e">
        <f>Measurements!#REF!</f>
        <v>#REF!</v>
      </c>
      <c r="I33" s="67">
        <f t="shared" si="4"/>
        <v>1800</v>
      </c>
      <c r="J33" s="75" t="e">
        <f t="shared" si="1"/>
        <v>#REF!</v>
      </c>
      <c r="K33" s="82" t="e">
        <f t="shared" si="2"/>
        <v>#REF!</v>
      </c>
      <c r="L33" s="76" t="e">
        <f t="shared" si="3"/>
        <v>#REF!</v>
      </c>
      <c r="M33" s="83" t="s">
        <v>141</v>
      </c>
    </row>
    <row r="34" spans="1:13" s="45" customFormat="1" ht="15" customHeight="1">
      <c r="A34" s="9">
        <f t="shared" si="5"/>
        <v>23</v>
      </c>
      <c r="B34" s="58">
        <v>90130832</v>
      </c>
      <c r="C34" s="68" t="s">
        <v>9</v>
      </c>
      <c r="D34" s="58" t="s">
        <v>64</v>
      </c>
      <c r="E34" s="46">
        <v>41</v>
      </c>
      <c r="F34" s="71">
        <v>140</v>
      </c>
      <c r="G34" s="41">
        <f t="shared" si="0"/>
        <v>5740</v>
      </c>
      <c r="H34" s="42" t="e">
        <f>Measurements!#REF!</f>
        <v>#REF!</v>
      </c>
      <c r="I34" s="67">
        <f t="shared" si="4"/>
        <v>140</v>
      </c>
      <c r="J34" s="56" t="e">
        <f t="shared" si="1"/>
        <v>#REF!</v>
      </c>
      <c r="K34" s="43" t="e">
        <f t="shared" si="2"/>
        <v>#REF!</v>
      </c>
      <c r="L34" s="47" t="e">
        <f t="shared" si="3"/>
        <v>#REF!</v>
      </c>
      <c r="M34" s="44"/>
    </row>
    <row r="35" spans="1:13" s="45" customFormat="1" ht="15" customHeight="1">
      <c r="A35" s="9">
        <f t="shared" si="5"/>
        <v>24</v>
      </c>
      <c r="B35" s="58">
        <v>100000391</v>
      </c>
      <c r="C35" s="68" t="s">
        <v>81</v>
      </c>
      <c r="D35" s="58" t="s">
        <v>64</v>
      </c>
      <c r="E35" s="46">
        <v>12</v>
      </c>
      <c r="F35" s="60">
        <v>2500</v>
      </c>
      <c r="G35" s="41">
        <f t="shared" si="0"/>
        <v>30000</v>
      </c>
      <c r="H35" s="42" t="e">
        <f>Measurements!#REF!</f>
        <v>#REF!</v>
      </c>
      <c r="I35" s="67">
        <f t="shared" si="4"/>
        <v>2500</v>
      </c>
      <c r="J35" s="56" t="e">
        <f t="shared" si="1"/>
        <v>#REF!</v>
      </c>
      <c r="K35" s="43" t="e">
        <f t="shared" si="2"/>
        <v>#REF!</v>
      </c>
      <c r="L35" s="47" t="e">
        <f t="shared" si="3"/>
        <v>#REF!</v>
      </c>
      <c r="M35" s="44"/>
    </row>
    <row r="36" spans="1:13" s="45" customFormat="1" ht="15" customHeight="1">
      <c r="A36" s="106">
        <f t="shared" si="5"/>
        <v>25</v>
      </c>
      <c r="B36" s="94">
        <v>99992398</v>
      </c>
      <c r="C36" s="107" t="s">
        <v>82</v>
      </c>
      <c r="D36" s="58" t="s">
        <v>64</v>
      </c>
      <c r="E36" s="46">
        <v>2.5</v>
      </c>
      <c r="F36" s="60">
        <v>2400</v>
      </c>
      <c r="G36" s="41">
        <f t="shared" si="0"/>
        <v>6000</v>
      </c>
      <c r="H36" s="42" t="e">
        <f>Measurements!#REF!</f>
        <v>#REF!</v>
      </c>
      <c r="I36" s="67">
        <f t="shared" si="4"/>
        <v>2400</v>
      </c>
      <c r="J36" s="56" t="e">
        <f t="shared" si="1"/>
        <v>#REF!</v>
      </c>
      <c r="K36" s="43" t="e">
        <f t="shared" si="2"/>
        <v>#REF!</v>
      </c>
      <c r="L36" s="47" t="e">
        <f t="shared" si="3"/>
        <v>#REF!</v>
      </c>
      <c r="M36" s="44"/>
    </row>
    <row r="37" spans="1:13" s="45" customFormat="1" ht="15" customHeight="1">
      <c r="A37" s="106">
        <f t="shared" si="5"/>
        <v>26</v>
      </c>
      <c r="B37" s="94">
        <v>90132182</v>
      </c>
      <c r="C37" s="107" t="s">
        <v>83</v>
      </c>
      <c r="D37" s="58" t="s">
        <v>64</v>
      </c>
      <c r="E37" s="46">
        <v>18</v>
      </c>
      <c r="F37" s="60">
        <v>4200</v>
      </c>
      <c r="G37" s="41">
        <f t="shared" si="0"/>
        <v>75600</v>
      </c>
      <c r="H37" s="42" t="e">
        <f>Measurements!#REF!</f>
        <v>#REF!</v>
      </c>
      <c r="I37" s="67">
        <f t="shared" si="4"/>
        <v>4200</v>
      </c>
      <c r="J37" s="56" t="e">
        <f t="shared" si="1"/>
        <v>#REF!</v>
      </c>
      <c r="K37" s="43" t="e">
        <f t="shared" si="2"/>
        <v>#REF!</v>
      </c>
      <c r="L37" s="47" t="e">
        <f t="shared" si="3"/>
        <v>#REF!</v>
      </c>
      <c r="M37" s="44"/>
    </row>
    <row r="38" spans="1:13" s="45" customFormat="1" ht="15" customHeight="1">
      <c r="A38" s="9">
        <f t="shared" si="5"/>
        <v>27</v>
      </c>
      <c r="B38" s="58">
        <v>90131175</v>
      </c>
      <c r="C38" s="68" t="s">
        <v>84</v>
      </c>
      <c r="D38" s="58" t="s">
        <v>3</v>
      </c>
      <c r="E38" s="46">
        <v>3</v>
      </c>
      <c r="F38" s="60">
        <v>8500</v>
      </c>
      <c r="G38" s="41">
        <f t="shared" si="0"/>
        <v>25500</v>
      </c>
      <c r="H38" s="42" t="e">
        <f>Measurements!#REF!</f>
        <v>#REF!</v>
      </c>
      <c r="I38" s="67">
        <f t="shared" si="4"/>
        <v>8500</v>
      </c>
      <c r="J38" s="56" t="e">
        <f t="shared" si="1"/>
        <v>#REF!</v>
      </c>
      <c r="K38" s="43" t="e">
        <f t="shared" si="2"/>
        <v>#REF!</v>
      </c>
      <c r="L38" s="47" t="e">
        <f t="shared" si="3"/>
        <v>#REF!</v>
      </c>
      <c r="M38" s="44"/>
    </row>
    <row r="39" spans="1:13" s="45" customFormat="1" ht="15" customHeight="1">
      <c r="A39" s="106">
        <v>28</v>
      </c>
      <c r="B39" s="94">
        <v>170002757</v>
      </c>
      <c r="C39" s="107" t="s">
        <v>85</v>
      </c>
      <c r="D39" s="58" t="s">
        <v>64</v>
      </c>
      <c r="E39" s="46">
        <v>2.4</v>
      </c>
      <c r="F39" s="60">
        <v>15000</v>
      </c>
      <c r="G39" s="41">
        <f t="shared" si="0"/>
        <v>36000</v>
      </c>
      <c r="H39" s="42" t="e">
        <f>Measurements!#REF!</f>
        <v>#REF!</v>
      </c>
      <c r="I39" s="67">
        <f t="shared" si="4"/>
        <v>15000</v>
      </c>
      <c r="J39" s="56" t="e">
        <f t="shared" si="1"/>
        <v>#REF!</v>
      </c>
      <c r="K39" s="43" t="e">
        <f t="shared" si="2"/>
        <v>#REF!</v>
      </c>
      <c r="L39" s="47" t="e">
        <f t="shared" si="3"/>
        <v>#REF!</v>
      </c>
      <c r="M39" s="44"/>
    </row>
    <row r="40" spans="1:13" s="45" customFormat="1" ht="15" customHeight="1">
      <c r="A40" s="106">
        <v>29</v>
      </c>
      <c r="B40" s="94">
        <v>170002757</v>
      </c>
      <c r="C40" s="107" t="s">
        <v>86</v>
      </c>
      <c r="D40" s="58" t="s">
        <v>64</v>
      </c>
      <c r="E40" s="46">
        <v>2</v>
      </c>
      <c r="F40" s="60">
        <v>15000</v>
      </c>
      <c r="G40" s="41">
        <f t="shared" si="0"/>
        <v>30000</v>
      </c>
      <c r="H40" s="42" t="e">
        <f>Measurements!#REF!</f>
        <v>#REF!</v>
      </c>
      <c r="I40" s="67">
        <f t="shared" si="4"/>
        <v>15000</v>
      </c>
      <c r="J40" s="56" t="e">
        <f t="shared" si="1"/>
        <v>#REF!</v>
      </c>
      <c r="K40" s="43" t="e">
        <f t="shared" si="2"/>
        <v>#REF!</v>
      </c>
      <c r="L40" s="47" t="e">
        <f t="shared" si="3"/>
        <v>#REF!</v>
      </c>
      <c r="M40" s="44"/>
    </row>
    <row r="41" spans="1:13" s="45" customFormat="1" ht="15" customHeight="1">
      <c r="A41" s="9">
        <v>30</v>
      </c>
      <c r="B41" s="58">
        <v>90131175</v>
      </c>
      <c r="C41" s="68" t="s">
        <v>87</v>
      </c>
      <c r="D41" s="58" t="s">
        <v>3</v>
      </c>
      <c r="E41" s="46">
        <v>5</v>
      </c>
      <c r="F41" s="60">
        <v>18000</v>
      </c>
      <c r="G41" s="41">
        <f t="shared" si="0"/>
        <v>90000</v>
      </c>
      <c r="H41" s="42" t="e">
        <f>Measurements!#REF!</f>
        <v>#REF!</v>
      </c>
      <c r="I41" s="67">
        <f t="shared" si="4"/>
        <v>18000</v>
      </c>
      <c r="J41" s="56" t="e">
        <f t="shared" si="1"/>
        <v>#REF!</v>
      </c>
      <c r="K41" s="43" t="e">
        <f t="shared" si="2"/>
        <v>#REF!</v>
      </c>
      <c r="L41" s="47" t="e">
        <f t="shared" si="3"/>
        <v>#REF!</v>
      </c>
      <c r="M41" s="44"/>
    </row>
    <row r="42" spans="1:13" s="45" customFormat="1" ht="15" customHeight="1">
      <c r="A42" s="9">
        <v>31</v>
      </c>
      <c r="B42" s="58">
        <v>99992776</v>
      </c>
      <c r="C42" s="68" t="s">
        <v>88</v>
      </c>
      <c r="D42" s="58" t="s">
        <v>3</v>
      </c>
      <c r="E42" s="46">
        <v>5</v>
      </c>
      <c r="F42" s="60">
        <v>5000</v>
      </c>
      <c r="G42" s="41">
        <f t="shared" si="0"/>
        <v>25000</v>
      </c>
      <c r="H42" s="42" t="e">
        <f>Measurements!#REF!</f>
        <v>#REF!</v>
      </c>
      <c r="I42" s="67">
        <f t="shared" si="4"/>
        <v>5000</v>
      </c>
      <c r="J42" s="56" t="e">
        <f t="shared" si="1"/>
        <v>#REF!</v>
      </c>
      <c r="K42" s="43" t="e">
        <f t="shared" si="2"/>
        <v>#REF!</v>
      </c>
      <c r="L42" s="47" t="e">
        <f t="shared" si="3"/>
        <v>#REF!</v>
      </c>
      <c r="M42" s="44"/>
    </row>
    <row r="43" spans="1:13" s="45" customFormat="1" ht="15" customHeight="1">
      <c r="A43" s="9">
        <v>32</v>
      </c>
      <c r="B43" s="58">
        <v>90131175</v>
      </c>
      <c r="C43" s="68" t="s">
        <v>89</v>
      </c>
      <c r="D43" s="58" t="s">
        <v>3</v>
      </c>
      <c r="E43" s="46">
        <v>1</v>
      </c>
      <c r="F43" s="60">
        <v>22500</v>
      </c>
      <c r="G43" s="41">
        <f t="shared" si="0"/>
        <v>22500</v>
      </c>
      <c r="H43" s="42" t="e">
        <f>Measurements!#REF!</f>
        <v>#REF!</v>
      </c>
      <c r="I43" s="67">
        <f t="shared" si="4"/>
        <v>22500</v>
      </c>
      <c r="J43" s="56" t="e">
        <f t="shared" si="1"/>
        <v>#REF!</v>
      </c>
      <c r="K43" s="43" t="e">
        <f t="shared" si="2"/>
        <v>#REF!</v>
      </c>
      <c r="L43" s="47" t="e">
        <f t="shared" si="3"/>
        <v>#REF!</v>
      </c>
      <c r="M43" s="44"/>
    </row>
    <row r="44" spans="1:13" s="45" customFormat="1" ht="15" customHeight="1">
      <c r="A44" s="9">
        <v>33</v>
      </c>
      <c r="B44" s="58">
        <v>99992776</v>
      </c>
      <c r="C44" s="68" t="s">
        <v>90</v>
      </c>
      <c r="D44" s="58" t="s">
        <v>3</v>
      </c>
      <c r="E44" s="46">
        <v>3</v>
      </c>
      <c r="F44" s="60">
        <v>5000</v>
      </c>
      <c r="G44" s="41">
        <f t="shared" si="0"/>
        <v>15000</v>
      </c>
      <c r="H44" s="42" t="e">
        <f>Measurements!#REF!</f>
        <v>#REF!</v>
      </c>
      <c r="I44" s="67">
        <f t="shared" si="4"/>
        <v>5000</v>
      </c>
      <c r="J44" s="56" t="e">
        <f t="shared" si="1"/>
        <v>#REF!</v>
      </c>
      <c r="K44" s="43" t="e">
        <f t="shared" si="2"/>
        <v>#REF!</v>
      </c>
      <c r="L44" s="47" t="e">
        <f t="shared" si="3"/>
        <v>#REF!</v>
      </c>
      <c r="M44" s="44"/>
    </row>
    <row r="45" spans="1:13" s="45" customFormat="1" ht="15" customHeight="1">
      <c r="A45" s="9">
        <v>34</v>
      </c>
      <c r="B45" s="58">
        <v>90131175</v>
      </c>
      <c r="C45" s="68" t="s">
        <v>91</v>
      </c>
      <c r="D45" s="58" t="s">
        <v>3</v>
      </c>
      <c r="E45" s="46">
        <v>10</v>
      </c>
      <c r="F45" s="60">
        <v>7100</v>
      </c>
      <c r="G45" s="41">
        <f t="shared" si="0"/>
        <v>71000</v>
      </c>
      <c r="H45" s="42" t="e">
        <f>Measurements!#REF!</f>
        <v>#REF!</v>
      </c>
      <c r="I45" s="67">
        <f t="shared" si="4"/>
        <v>7100</v>
      </c>
      <c r="J45" s="56" t="e">
        <f t="shared" si="1"/>
        <v>#REF!</v>
      </c>
      <c r="K45" s="43" t="e">
        <f t="shared" si="2"/>
        <v>#REF!</v>
      </c>
      <c r="L45" s="47" t="e">
        <f t="shared" si="3"/>
        <v>#REF!</v>
      </c>
      <c r="M45" s="44"/>
    </row>
    <row r="46" spans="1:13" s="45" customFormat="1" ht="15" customHeight="1">
      <c r="A46" s="9">
        <v>35</v>
      </c>
      <c r="B46" s="58">
        <v>99992776</v>
      </c>
      <c r="C46" s="68" t="s">
        <v>90</v>
      </c>
      <c r="D46" s="58" t="s">
        <v>3</v>
      </c>
      <c r="E46" s="46">
        <v>10</v>
      </c>
      <c r="F46" s="60">
        <v>5000</v>
      </c>
      <c r="G46" s="41">
        <f t="shared" ref="G46:G55" si="6">F46*E46</f>
        <v>50000</v>
      </c>
      <c r="H46" s="42" t="e">
        <f>Measurements!#REF!</f>
        <v>#REF!</v>
      </c>
      <c r="I46" s="67">
        <f t="shared" si="4"/>
        <v>5000</v>
      </c>
      <c r="J46" s="56" t="e">
        <f t="shared" ref="J46:J55" si="7">I46*H46</f>
        <v>#REF!</v>
      </c>
      <c r="K46" s="43" t="e">
        <f t="shared" si="2"/>
        <v>#REF!</v>
      </c>
      <c r="L46" s="47" t="e">
        <f t="shared" si="3"/>
        <v>#REF!</v>
      </c>
      <c r="M46" s="44"/>
    </row>
    <row r="47" spans="1:13" s="45" customFormat="1" ht="15" customHeight="1">
      <c r="A47" s="9">
        <v>36</v>
      </c>
      <c r="B47" s="58">
        <v>90131175</v>
      </c>
      <c r="C47" s="68" t="s">
        <v>92</v>
      </c>
      <c r="D47" s="58" t="s">
        <v>4</v>
      </c>
      <c r="E47" s="46">
        <v>2</v>
      </c>
      <c r="F47" s="60">
        <v>4500</v>
      </c>
      <c r="G47" s="41">
        <f t="shared" si="6"/>
        <v>9000</v>
      </c>
      <c r="H47" s="42" t="e">
        <f>Measurements!#REF!</f>
        <v>#REF!</v>
      </c>
      <c r="I47" s="67">
        <f t="shared" si="4"/>
        <v>4500</v>
      </c>
      <c r="J47" s="56" t="e">
        <f t="shared" si="7"/>
        <v>#REF!</v>
      </c>
      <c r="K47" s="43" t="e">
        <f t="shared" si="2"/>
        <v>#REF!</v>
      </c>
      <c r="L47" s="47" t="e">
        <f t="shared" si="3"/>
        <v>#REF!</v>
      </c>
      <c r="M47" s="44"/>
    </row>
    <row r="48" spans="1:13" s="45" customFormat="1" ht="15" customHeight="1">
      <c r="A48" s="9">
        <v>37</v>
      </c>
      <c r="B48" s="58">
        <v>90131175</v>
      </c>
      <c r="C48" s="68" t="s">
        <v>93</v>
      </c>
      <c r="D48" s="58" t="s">
        <v>3</v>
      </c>
      <c r="E48" s="46">
        <v>1</v>
      </c>
      <c r="F48" s="60">
        <v>8500</v>
      </c>
      <c r="G48" s="41">
        <f t="shared" si="6"/>
        <v>8500</v>
      </c>
      <c r="H48" s="42" t="e">
        <f>Measurements!#REF!</f>
        <v>#REF!</v>
      </c>
      <c r="I48" s="67">
        <f t="shared" si="4"/>
        <v>8500</v>
      </c>
      <c r="J48" s="56" t="e">
        <f t="shared" si="7"/>
        <v>#REF!</v>
      </c>
      <c r="K48" s="43" t="e">
        <f t="shared" si="2"/>
        <v>#REF!</v>
      </c>
      <c r="L48" s="47" t="e">
        <f t="shared" si="3"/>
        <v>#REF!</v>
      </c>
      <c r="M48" s="44"/>
    </row>
    <row r="49" spans="1:14" s="45" customFormat="1" ht="15" customHeight="1">
      <c r="A49" s="9">
        <v>38</v>
      </c>
      <c r="B49" s="58">
        <v>90131175</v>
      </c>
      <c r="C49" s="68" t="s">
        <v>94</v>
      </c>
      <c r="D49" s="58" t="s">
        <v>3</v>
      </c>
      <c r="E49" s="46">
        <v>1</v>
      </c>
      <c r="F49" s="60">
        <v>8000</v>
      </c>
      <c r="G49" s="41">
        <f t="shared" si="6"/>
        <v>8000</v>
      </c>
      <c r="H49" s="42" t="e">
        <f>Measurements!#REF!</f>
        <v>#REF!</v>
      </c>
      <c r="I49" s="67">
        <f t="shared" si="4"/>
        <v>8000</v>
      </c>
      <c r="J49" s="56" t="e">
        <f t="shared" si="7"/>
        <v>#REF!</v>
      </c>
      <c r="K49" s="43" t="e">
        <f t="shared" si="2"/>
        <v>#REF!</v>
      </c>
      <c r="L49" s="47" t="e">
        <f t="shared" si="3"/>
        <v>#REF!</v>
      </c>
      <c r="M49" s="44"/>
    </row>
    <row r="50" spans="1:14" s="45" customFormat="1" ht="15" customHeight="1">
      <c r="A50" s="9">
        <v>39</v>
      </c>
      <c r="B50" s="58">
        <v>99992487</v>
      </c>
      <c r="C50" s="68" t="s">
        <v>95</v>
      </c>
      <c r="D50" s="58" t="s">
        <v>4</v>
      </c>
      <c r="E50" s="46">
        <v>30</v>
      </c>
      <c r="F50" s="60">
        <v>5000</v>
      </c>
      <c r="G50" s="41">
        <f t="shared" si="6"/>
        <v>150000</v>
      </c>
      <c r="H50" s="42" t="e">
        <f>Measurements!#REF!</f>
        <v>#REF!</v>
      </c>
      <c r="I50" s="67">
        <f t="shared" si="4"/>
        <v>5000</v>
      </c>
      <c r="J50" s="56" t="e">
        <f t="shared" si="7"/>
        <v>#REF!</v>
      </c>
      <c r="K50" s="43" t="e">
        <f t="shared" si="2"/>
        <v>#REF!</v>
      </c>
      <c r="L50" s="47" t="e">
        <f t="shared" si="3"/>
        <v>#REF!</v>
      </c>
      <c r="M50" s="44"/>
    </row>
    <row r="51" spans="1:14" s="45" customFormat="1" ht="15" customHeight="1">
      <c r="A51" s="9">
        <v>40</v>
      </c>
      <c r="B51" s="58">
        <v>99992487</v>
      </c>
      <c r="C51" s="68" t="s">
        <v>96</v>
      </c>
      <c r="D51" s="58" t="s">
        <v>4</v>
      </c>
      <c r="E51" s="46">
        <v>4</v>
      </c>
      <c r="F51" s="60">
        <v>6000</v>
      </c>
      <c r="G51" s="41">
        <f t="shared" si="6"/>
        <v>24000</v>
      </c>
      <c r="H51" s="42" t="e">
        <f>Measurements!#REF!</f>
        <v>#REF!</v>
      </c>
      <c r="I51" s="67">
        <f t="shared" si="4"/>
        <v>6000</v>
      </c>
      <c r="J51" s="56" t="e">
        <f t="shared" si="7"/>
        <v>#REF!</v>
      </c>
      <c r="K51" s="43" t="e">
        <f t="shared" si="2"/>
        <v>#REF!</v>
      </c>
      <c r="L51" s="47" t="e">
        <f t="shared" si="3"/>
        <v>#REF!</v>
      </c>
      <c r="M51" s="44"/>
    </row>
    <row r="52" spans="1:14" s="45" customFormat="1" ht="15" customHeight="1">
      <c r="A52" s="9">
        <v>41</v>
      </c>
      <c r="B52" s="58">
        <v>99992487</v>
      </c>
      <c r="C52" s="68" t="s">
        <v>97</v>
      </c>
      <c r="D52" s="58" t="s">
        <v>4</v>
      </c>
      <c r="E52" s="46">
        <v>8</v>
      </c>
      <c r="F52" s="60">
        <v>4500</v>
      </c>
      <c r="G52" s="41">
        <f t="shared" si="6"/>
        <v>36000</v>
      </c>
      <c r="H52" s="42" t="e">
        <f>Measurements!#REF!</f>
        <v>#REF!</v>
      </c>
      <c r="I52" s="67">
        <f t="shared" si="4"/>
        <v>4500</v>
      </c>
      <c r="J52" s="56" t="e">
        <f t="shared" si="7"/>
        <v>#REF!</v>
      </c>
      <c r="K52" s="43" t="e">
        <f t="shared" si="2"/>
        <v>#REF!</v>
      </c>
      <c r="L52" s="47" t="e">
        <f t="shared" si="3"/>
        <v>#REF!</v>
      </c>
      <c r="M52" s="44"/>
    </row>
    <row r="53" spans="1:14" s="45" customFormat="1" ht="15" customHeight="1">
      <c r="A53" s="9">
        <v>42</v>
      </c>
      <c r="B53" s="58">
        <v>90131175</v>
      </c>
      <c r="C53" s="68" t="s">
        <v>98</v>
      </c>
      <c r="D53" s="58" t="s">
        <v>4</v>
      </c>
      <c r="E53" s="46">
        <v>1</v>
      </c>
      <c r="F53" s="60">
        <v>7800</v>
      </c>
      <c r="G53" s="41">
        <f t="shared" si="6"/>
        <v>7800</v>
      </c>
      <c r="H53" s="42" t="e">
        <f>Measurements!#REF!</f>
        <v>#REF!</v>
      </c>
      <c r="I53" s="67">
        <f t="shared" si="4"/>
        <v>7800</v>
      </c>
      <c r="J53" s="56" t="e">
        <f t="shared" si="7"/>
        <v>#REF!</v>
      </c>
      <c r="K53" s="43" t="e">
        <f t="shared" si="2"/>
        <v>#REF!</v>
      </c>
      <c r="L53" s="47" t="e">
        <f t="shared" si="3"/>
        <v>#REF!</v>
      </c>
      <c r="M53" s="44"/>
    </row>
    <row r="54" spans="1:14" s="45" customFormat="1" ht="15" customHeight="1">
      <c r="A54" s="9">
        <v>43</v>
      </c>
      <c r="B54" s="58">
        <v>90131175</v>
      </c>
      <c r="C54" s="68" t="s">
        <v>99</v>
      </c>
      <c r="D54" s="58" t="s">
        <v>4</v>
      </c>
      <c r="E54" s="46">
        <v>1</v>
      </c>
      <c r="F54" s="60">
        <v>8500</v>
      </c>
      <c r="G54" s="41">
        <f t="shared" si="6"/>
        <v>8500</v>
      </c>
      <c r="H54" s="42" t="e">
        <f>Measurements!#REF!</f>
        <v>#REF!</v>
      </c>
      <c r="I54" s="67">
        <f t="shared" si="4"/>
        <v>8500</v>
      </c>
      <c r="J54" s="56" t="e">
        <f t="shared" si="7"/>
        <v>#REF!</v>
      </c>
      <c r="K54" s="43" t="e">
        <f t="shared" si="2"/>
        <v>#REF!</v>
      </c>
      <c r="L54" s="47" t="e">
        <f t="shared" si="3"/>
        <v>#REF!</v>
      </c>
      <c r="M54" s="44"/>
    </row>
    <row r="55" spans="1:14" s="45" customFormat="1" ht="15" customHeight="1">
      <c r="A55" s="9">
        <v>44</v>
      </c>
      <c r="B55" s="58">
        <v>99992487</v>
      </c>
      <c r="C55" s="68" t="s">
        <v>100</v>
      </c>
      <c r="D55" s="58" t="s">
        <v>4</v>
      </c>
      <c r="E55" s="46">
        <v>2</v>
      </c>
      <c r="F55" s="60">
        <v>4500</v>
      </c>
      <c r="G55" s="41">
        <f t="shared" si="6"/>
        <v>9000</v>
      </c>
      <c r="H55" s="42" t="e">
        <f>Measurements!#REF!</f>
        <v>#REF!</v>
      </c>
      <c r="I55" s="67">
        <f t="shared" si="4"/>
        <v>4500</v>
      </c>
      <c r="J55" s="56" t="e">
        <f t="shared" si="7"/>
        <v>#REF!</v>
      </c>
      <c r="K55" s="43" t="e">
        <f t="shared" si="2"/>
        <v>#REF!</v>
      </c>
      <c r="L55" s="47" t="e">
        <f t="shared" si="3"/>
        <v>#REF!</v>
      </c>
      <c r="M55" s="44"/>
    </row>
    <row r="56" spans="1:14" s="45" customFormat="1" ht="15" customHeight="1">
      <c r="A56" s="9">
        <v>45</v>
      </c>
      <c r="B56" s="58">
        <v>90131175</v>
      </c>
      <c r="C56" s="68" t="s">
        <v>101</v>
      </c>
      <c r="D56" s="58" t="s">
        <v>4</v>
      </c>
      <c r="E56" s="46">
        <v>1</v>
      </c>
      <c r="F56" s="60">
        <v>5300</v>
      </c>
      <c r="G56" s="41">
        <f t="shared" si="0"/>
        <v>5300</v>
      </c>
      <c r="H56" s="42" t="e">
        <f>Measurements!#REF!</f>
        <v>#REF!</v>
      </c>
      <c r="I56" s="67">
        <f t="shared" si="4"/>
        <v>5300</v>
      </c>
      <c r="J56" s="56" t="e">
        <f t="shared" si="1"/>
        <v>#REF!</v>
      </c>
      <c r="K56" s="43" t="e">
        <f t="shared" si="2"/>
        <v>#REF!</v>
      </c>
      <c r="L56" s="47" t="e">
        <f t="shared" si="3"/>
        <v>#REF!</v>
      </c>
      <c r="M56" s="44"/>
    </row>
    <row r="57" spans="1:14" s="45" customFormat="1" ht="15" customHeight="1">
      <c r="A57" s="9">
        <v>46</v>
      </c>
      <c r="B57" s="58">
        <v>99992409</v>
      </c>
      <c r="C57" s="68" t="s">
        <v>102</v>
      </c>
      <c r="D57" s="58" t="s">
        <v>64</v>
      </c>
      <c r="E57" s="46">
        <v>102</v>
      </c>
      <c r="F57" s="60">
        <v>2200</v>
      </c>
      <c r="G57" s="41">
        <f t="shared" si="0"/>
        <v>224400</v>
      </c>
      <c r="H57" s="42" t="e">
        <f>Measurements!#REF!</f>
        <v>#REF!</v>
      </c>
      <c r="I57" s="67">
        <f t="shared" si="4"/>
        <v>2200</v>
      </c>
      <c r="J57" s="56" t="e">
        <f>H57*I57</f>
        <v>#REF!</v>
      </c>
      <c r="K57" s="43" t="e">
        <f t="shared" si="2"/>
        <v>#REF!</v>
      </c>
      <c r="L57" s="47" t="e">
        <f t="shared" si="3"/>
        <v>#REF!</v>
      </c>
      <c r="M57" s="44"/>
    </row>
    <row r="58" spans="1:14" s="45" customFormat="1" ht="15" customHeight="1">
      <c r="A58" s="61">
        <v>47</v>
      </c>
      <c r="B58" s="58">
        <v>99992321</v>
      </c>
      <c r="C58" s="68" t="s">
        <v>103</v>
      </c>
      <c r="D58" s="58" t="s">
        <v>64</v>
      </c>
      <c r="E58" s="46">
        <v>145</v>
      </c>
      <c r="F58" s="60">
        <v>2800</v>
      </c>
      <c r="G58" s="48">
        <f t="shared" si="0"/>
        <v>406000</v>
      </c>
      <c r="H58" s="42" t="e">
        <f>Measurements!#REF!</f>
        <v>#REF!</v>
      </c>
      <c r="I58" s="67">
        <f t="shared" si="4"/>
        <v>2800</v>
      </c>
      <c r="J58" s="56" t="e">
        <f t="shared" ref="J58:J118" si="8">H58*I58</f>
        <v>#REF!</v>
      </c>
      <c r="K58" s="51" t="e">
        <f t="shared" si="2"/>
        <v>#REF!</v>
      </c>
      <c r="L58" s="47" t="e">
        <f t="shared" si="3"/>
        <v>#REF!</v>
      </c>
      <c r="M58" s="49"/>
      <c r="N58" s="50"/>
    </row>
    <row r="59" spans="1:14" ht="15" customHeight="1">
      <c r="A59" s="108">
        <v>48</v>
      </c>
      <c r="B59" s="94">
        <v>90131332</v>
      </c>
      <c r="C59" s="107" t="s">
        <v>104</v>
      </c>
      <c r="D59" s="58" t="s">
        <v>64</v>
      </c>
      <c r="E59" s="25">
        <v>2</v>
      </c>
      <c r="F59" s="60">
        <v>3500</v>
      </c>
      <c r="G59" s="25">
        <f t="shared" si="0"/>
        <v>7000</v>
      </c>
      <c r="H59" s="52" t="e">
        <f>Measurements!#REF!</f>
        <v>#REF!</v>
      </c>
      <c r="I59" s="67">
        <f t="shared" si="4"/>
        <v>3500</v>
      </c>
      <c r="J59" s="56" t="e">
        <f t="shared" si="8"/>
        <v>#REF!</v>
      </c>
      <c r="K59" s="62" t="e">
        <f t="shared" si="2"/>
        <v>#REF!</v>
      </c>
      <c r="L59" s="47" t="e">
        <f t="shared" si="3"/>
        <v>#REF!</v>
      </c>
      <c r="M59" s="25"/>
    </row>
    <row r="60" spans="1:14" ht="15" customHeight="1">
      <c r="A60" s="108">
        <v>49</v>
      </c>
      <c r="B60" s="94">
        <v>90132107</v>
      </c>
      <c r="C60" s="107" t="s">
        <v>105</v>
      </c>
      <c r="D60" s="58" t="s">
        <v>64</v>
      </c>
      <c r="E60" s="25">
        <v>45</v>
      </c>
      <c r="F60" s="60">
        <v>3500</v>
      </c>
      <c r="G60" s="25">
        <f t="shared" si="0"/>
        <v>157500</v>
      </c>
      <c r="H60" s="52" t="e">
        <f>Measurements!#REF!</f>
        <v>#REF!</v>
      </c>
      <c r="I60" s="67">
        <f t="shared" si="4"/>
        <v>3500</v>
      </c>
      <c r="J60" s="56" t="e">
        <f t="shared" si="8"/>
        <v>#REF!</v>
      </c>
      <c r="K60" s="62" t="e">
        <f t="shared" si="2"/>
        <v>#REF!</v>
      </c>
      <c r="L60" s="47" t="e">
        <f t="shared" si="3"/>
        <v>#REF!</v>
      </c>
      <c r="M60" s="25"/>
    </row>
    <row r="61" spans="1:14" ht="15" customHeight="1">
      <c r="A61" s="108">
        <v>50</v>
      </c>
      <c r="B61" s="94">
        <v>90132185</v>
      </c>
      <c r="C61" s="107" t="s">
        <v>106</v>
      </c>
      <c r="D61" s="58" t="s">
        <v>64</v>
      </c>
      <c r="E61" s="25">
        <v>34</v>
      </c>
      <c r="F61" s="60">
        <v>6600</v>
      </c>
      <c r="G61" s="25">
        <f t="shared" si="0"/>
        <v>224400</v>
      </c>
      <c r="H61" s="52" t="e">
        <f>Measurements!#REF!</f>
        <v>#REF!</v>
      </c>
      <c r="I61" s="67">
        <f t="shared" si="4"/>
        <v>6600</v>
      </c>
      <c r="J61" s="56" t="e">
        <f t="shared" si="8"/>
        <v>#REF!</v>
      </c>
      <c r="K61" s="62" t="e">
        <f t="shared" si="2"/>
        <v>#REF!</v>
      </c>
      <c r="L61" s="47" t="e">
        <f t="shared" si="3"/>
        <v>#REF!</v>
      </c>
      <c r="M61" s="25"/>
    </row>
    <row r="62" spans="1:14" ht="15" customHeight="1">
      <c r="A62" s="61">
        <v>51</v>
      </c>
      <c r="B62" s="58">
        <v>90131163</v>
      </c>
      <c r="C62" s="68" t="s">
        <v>107</v>
      </c>
      <c r="D62" s="58" t="s">
        <v>64</v>
      </c>
      <c r="E62" s="25">
        <v>12</v>
      </c>
      <c r="F62" s="65">
        <v>11800</v>
      </c>
      <c r="G62" s="25">
        <f t="shared" si="0"/>
        <v>141600</v>
      </c>
      <c r="H62" s="52" t="e">
        <f>Measurements!#REF!</f>
        <v>#REF!</v>
      </c>
      <c r="I62" s="67">
        <f t="shared" si="4"/>
        <v>11800</v>
      </c>
      <c r="J62" s="56" t="e">
        <f t="shared" si="8"/>
        <v>#REF!</v>
      </c>
      <c r="K62" s="62" t="e">
        <f t="shared" si="2"/>
        <v>#REF!</v>
      </c>
      <c r="L62" s="47" t="e">
        <f t="shared" si="3"/>
        <v>#REF!</v>
      </c>
      <c r="M62" s="25"/>
    </row>
    <row r="63" spans="1:14" ht="15" customHeight="1">
      <c r="A63" s="61">
        <v>52</v>
      </c>
      <c r="B63" s="58">
        <v>90132171</v>
      </c>
      <c r="C63" s="68" t="s">
        <v>7</v>
      </c>
      <c r="D63" s="58" t="s">
        <v>68</v>
      </c>
      <c r="E63" s="25">
        <v>130</v>
      </c>
      <c r="F63" s="60">
        <v>150</v>
      </c>
      <c r="G63" s="25">
        <f t="shared" si="0"/>
        <v>19500</v>
      </c>
      <c r="H63" s="52" t="e">
        <f>Measurements!#REF!</f>
        <v>#REF!</v>
      </c>
      <c r="I63" s="67">
        <f t="shared" si="4"/>
        <v>150</v>
      </c>
      <c r="J63" s="56" t="e">
        <f t="shared" si="8"/>
        <v>#REF!</v>
      </c>
      <c r="K63" s="62" t="e">
        <f t="shared" si="2"/>
        <v>#REF!</v>
      </c>
      <c r="L63" s="47" t="e">
        <f t="shared" si="3"/>
        <v>#REF!</v>
      </c>
      <c r="M63" s="25"/>
    </row>
    <row r="64" spans="1:14" ht="15" customHeight="1">
      <c r="A64" s="61">
        <v>53</v>
      </c>
      <c r="B64" s="58">
        <v>120020840</v>
      </c>
      <c r="C64" s="68" t="s">
        <v>5</v>
      </c>
      <c r="D64" s="58" t="s">
        <v>68</v>
      </c>
      <c r="E64" s="46">
        <v>11</v>
      </c>
      <c r="F64" s="60">
        <v>1500</v>
      </c>
      <c r="G64" s="25">
        <f t="shared" si="0"/>
        <v>16500</v>
      </c>
      <c r="H64" s="52" t="e">
        <f>Measurements!#REF!</f>
        <v>#REF!</v>
      </c>
      <c r="I64" s="67">
        <f t="shared" si="4"/>
        <v>1500</v>
      </c>
      <c r="J64" s="56" t="e">
        <f t="shared" si="8"/>
        <v>#REF!</v>
      </c>
      <c r="K64" s="62" t="e">
        <f t="shared" si="2"/>
        <v>#REF!</v>
      </c>
      <c r="L64" s="47" t="e">
        <f t="shared" si="3"/>
        <v>#REF!</v>
      </c>
      <c r="M64" s="25"/>
    </row>
    <row r="65" spans="1:13" ht="15" customHeight="1">
      <c r="A65" s="61">
        <v>54</v>
      </c>
      <c r="B65" s="58">
        <v>90132171</v>
      </c>
      <c r="C65" s="68" t="s">
        <v>108</v>
      </c>
      <c r="D65" s="58" t="s">
        <v>68</v>
      </c>
      <c r="E65" s="46">
        <v>20</v>
      </c>
      <c r="F65" s="60">
        <v>250</v>
      </c>
      <c r="G65" s="25">
        <f t="shared" si="0"/>
        <v>5000</v>
      </c>
      <c r="H65" s="52" t="e">
        <f>Measurements!#REF!</f>
        <v>#REF!</v>
      </c>
      <c r="I65" s="67">
        <f t="shared" si="4"/>
        <v>250</v>
      </c>
      <c r="J65" s="56" t="e">
        <f t="shared" si="8"/>
        <v>#REF!</v>
      </c>
      <c r="K65" s="62" t="e">
        <f t="shared" si="2"/>
        <v>#REF!</v>
      </c>
      <c r="L65" s="47" t="e">
        <f t="shared" si="3"/>
        <v>#REF!</v>
      </c>
      <c r="M65" s="25"/>
    </row>
    <row r="66" spans="1:13" ht="15" customHeight="1">
      <c r="A66" s="108">
        <v>55</v>
      </c>
      <c r="B66" s="94">
        <v>99992174</v>
      </c>
      <c r="C66" s="107" t="s">
        <v>109</v>
      </c>
      <c r="D66" s="58" t="s">
        <v>64</v>
      </c>
      <c r="E66" s="46">
        <v>3</v>
      </c>
      <c r="F66" s="60">
        <v>8500</v>
      </c>
      <c r="G66" s="25">
        <f t="shared" si="0"/>
        <v>25500</v>
      </c>
      <c r="H66" s="52" t="e">
        <f>Measurements!#REF!</f>
        <v>#REF!</v>
      </c>
      <c r="I66" s="67">
        <f t="shared" si="4"/>
        <v>8500</v>
      </c>
      <c r="J66" s="56" t="e">
        <f t="shared" si="8"/>
        <v>#REF!</v>
      </c>
      <c r="K66" s="62" t="e">
        <f t="shared" si="2"/>
        <v>#REF!</v>
      </c>
      <c r="L66" s="47" t="e">
        <f t="shared" si="3"/>
        <v>#REF!</v>
      </c>
      <c r="M66" s="25"/>
    </row>
    <row r="67" spans="1:13" ht="15" customHeight="1">
      <c r="A67" s="61">
        <v>56</v>
      </c>
      <c r="B67" s="58">
        <v>90111172</v>
      </c>
      <c r="C67" s="68" t="s">
        <v>110</v>
      </c>
      <c r="D67" s="58" t="s">
        <v>64</v>
      </c>
      <c r="E67" s="46">
        <v>55</v>
      </c>
      <c r="F67" s="60">
        <v>570</v>
      </c>
      <c r="G67" s="25">
        <f t="shared" si="0"/>
        <v>31350</v>
      </c>
      <c r="H67" s="52" t="e">
        <f>Measurements!#REF!</f>
        <v>#REF!</v>
      </c>
      <c r="I67" s="67">
        <f t="shared" si="4"/>
        <v>570</v>
      </c>
      <c r="J67" s="56" t="e">
        <f t="shared" si="8"/>
        <v>#REF!</v>
      </c>
      <c r="K67" s="62" t="e">
        <f t="shared" si="2"/>
        <v>#REF!</v>
      </c>
      <c r="L67" s="47" t="e">
        <f t="shared" si="3"/>
        <v>#REF!</v>
      </c>
      <c r="M67" s="25"/>
    </row>
    <row r="68" spans="1:13" ht="15" customHeight="1">
      <c r="A68" s="108">
        <v>57</v>
      </c>
      <c r="B68" s="94">
        <v>99992385</v>
      </c>
      <c r="C68" s="107" t="s">
        <v>10</v>
      </c>
      <c r="D68" s="58" t="s">
        <v>64</v>
      </c>
      <c r="E68" s="46">
        <v>455</v>
      </c>
      <c r="F68" s="60">
        <v>360</v>
      </c>
      <c r="G68" s="25">
        <f t="shared" si="0"/>
        <v>163800</v>
      </c>
      <c r="H68" s="52" t="e">
        <f>Measurements!#REF!</f>
        <v>#REF!</v>
      </c>
      <c r="I68" s="67">
        <f t="shared" si="4"/>
        <v>360</v>
      </c>
      <c r="J68" s="56" t="e">
        <f t="shared" si="8"/>
        <v>#REF!</v>
      </c>
      <c r="K68" s="62" t="e">
        <f t="shared" si="2"/>
        <v>#REF!</v>
      </c>
      <c r="L68" s="47" t="e">
        <f t="shared" si="3"/>
        <v>#REF!</v>
      </c>
      <c r="M68" s="25"/>
    </row>
    <row r="69" spans="1:13" ht="15" customHeight="1">
      <c r="A69" s="61">
        <v>58</v>
      </c>
      <c r="B69" s="58">
        <v>90130762</v>
      </c>
      <c r="C69" s="68" t="s">
        <v>111</v>
      </c>
      <c r="D69" s="58" t="s">
        <v>64</v>
      </c>
      <c r="E69" s="46">
        <v>10</v>
      </c>
      <c r="F69" s="60">
        <v>500</v>
      </c>
      <c r="G69" s="25">
        <f t="shared" si="0"/>
        <v>5000</v>
      </c>
      <c r="H69" s="52" t="e">
        <f>Measurements!#REF!</f>
        <v>#REF!</v>
      </c>
      <c r="I69" s="67">
        <f t="shared" si="4"/>
        <v>500</v>
      </c>
      <c r="J69" s="56" t="e">
        <f t="shared" si="8"/>
        <v>#REF!</v>
      </c>
      <c r="K69" s="62" t="e">
        <f t="shared" si="2"/>
        <v>#REF!</v>
      </c>
      <c r="L69" s="47" t="e">
        <f t="shared" si="3"/>
        <v>#REF!</v>
      </c>
      <c r="M69" s="25"/>
    </row>
    <row r="70" spans="1:13" ht="15" customHeight="1">
      <c r="A70" s="61">
        <v>59</v>
      </c>
      <c r="B70" s="58">
        <v>99993108</v>
      </c>
      <c r="C70" s="68" t="s">
        <v>112</v>
      </c>
      <c r="D70" s="58" t="s">
        <v>6</v>
      </c>
      <c r="E70" s="46">
        <v>2</v>
      </c>
      <c r="F70" s="60">
        <v>8000</v>
      </c>
      <c r="G70" s="25">
        <f t="shared" si="0"/>
        <v>16000</v>
      </c>
      <c r="H70" s="52" t="e">
        <f>Measurements!#REF!</f>
        <v>#REF!</v>
      </c>
      <c r="I70" s="67">
        <f t="shared" si="4"/>
        <v>8000</v>
      </c>
      <c r="J70" s="56" t="e">
        <f t="shared" si="8"/>
        <v>#REF!</v>
      </c>
      <c r="K70" s="62" t="e">
        <f t="shared" si="2"/>
        <v>#REF!</v>
      </c>
      <c r="L70" s="47" t="e">
        <f t="shared" si="3"/>
        <v>#REF!</v>
      </c>
      <c r="M70" s="25"/>
    </row>
    <row r="71" spans="1:13" ht="15" customHeight="1">
      <c r="A71" s="61">
        <v>60</v>
      </c>
      <c r="B71" s="58">
        <v>240001910</v>
      </c>
      <c r="C71" s="68" t="s">
        <v>113</v>
      </c>
      <c r="D71" s="58" t="s">
        <v>6</v>
      </c>
      <c r="E71" s="46">
        <v>10</v>
      </c>
      <c r="F71" s="60">
        <v>20000</v>
      </c>
      <c r="G71" s="25">
        <f t="shared" si="0"/>
        <v>200000</v>
      </c>
      <c r="H71" s="52" t="e">
        <f>Measurements!#REF!</f>
        <v>#REF!</v>
      </c>
      <c r="I71" s="67">
        <f t="shared" si="4"/>
        <v>20000</v>
      </c>
      <c r="J71" s="56" t="e">
        <f t="shared" si="8"/>
        <v>#REF!</v>
      </c>
      <c r="K71" s="62" t="e">
        <f t="shared" si="2"/>
        <v>#REF!</v>
      </c>
      <c r="L71" s="47" t="e">
        <f t="shared" si="3"/>
        <v>#REF!</v>
      </c>
      <c r="M71" s="25"/>
    </row>
    <row r="72" spans="1:13" ht="15" customHeight="1">
      <c r="A72" s="61">
        <v>61</v>
      </c>
      <c r="B72" s="58">
        <v>250003450</v>
      </c>
      <c r="C72" s="68" t="s">
        <v>114</v>
      </c>
      <c r="D72" s="58" t="s">
        <v>6</v>
      </c>
      <c r="E72" s="46">
        <v>20</v>
      </c>
      <c r="F72" s="60">
        <v>8500</v>
      </c>
      <c r="G72" s="25">
        <f t="shared" si="0"/>
        <v>170000</v>
      </c>
      <c r="H72" s="52" t="e">
        <f>Measurements!#REF!</f>
        <v>#REF!</v>
      </c>
      <c r="I72" s="67">
        <f t="shared" si="4"/>
        <v>8500</v>
      </c>
      <c r="J72" s="56" t="e">
        <f t="shared" si="8"/>
        <v>#REF!</v>
      </c>
      <c r="K72" s="62" t="e">
        <f t="shared" si="2"/>
        <v>#REF!</v>
      </c>
      <c r="L72" s="47" t="e">
        <f t="shared" si="3"/>
        <v>#REF!</v>
      </c>
      <c r="M72" s="25"/>
    </row>
    <row r="73" spans="1:13" ht="15" customHeight="1">
      <c r="A73" s="61">
        <v>62</v>
      </c>
      <c r="B73" s="63">
        <v>230002422</v>
      </c>
      <c r="C73" s="69" t="s">
        <v>115</v>
      </c>
      <c r="D73" s="63" t="s">
        <v>64</v>
      </c>
      <c r="E73" s="64">
        <v>72</v>
      </c>
      <c r="F73" s="66">
        <f>F12</f>
        <v>1800</v>
      </c>
      <c r="G73" s="25">
        <f t="shared" si="0"/>
        <v>129600</v>
      </c>
      <c r="H73" s="52" t="e">
        <f>Measurements!#REF!</f>
        <v>#REF!</v>
      </c>
      <c r="I73" s="67">
        <f t="shared" si="4"/>
        <v>1800</v>
      </c>
      <c r="J73" s="56" t="e">
        <f t="shared" si="8"/>
        <v>#REF!</v>
      </c>
      <c r="K73" s="62" t="e">
        <f t="shared" si="2"/>
        <v>#REF!</v>
      </c>
      <c r="L73" s="47" t="e">
        <f t="shared" si="3"/>
        <v>#REF!</v>
      </c>
      <c r="M73" s="25"/>
    </row>
    <row r="74" spans="1:13" ht="15" customHeight="1">
      <c r="A74" s="61">
        <v>63</v>
      </c>
      <c r="B74" s="58">
        <v>99992504</v>
      </c>
      <c r="C74" s="68" t="s">
        <v>55</v>
      </c>
      <c r="D74" s="58" t="s">
        <v>64</v>
      </c>
      <c r="E74" s="46">
        <v>225</v>
      </c>
      <c r="F74" s="60">
        <f>F13</f>
        <v>400</v>
      </c>
      <c r="G74" s="25">
        <f t="shared" si="0"/>
        <v>90000</v>
      </c>
      <c r="H74" s="52" t="e">
        <f>Measurements!#REF!</f>
        <v>#REF!</v>
      </c>
      <c r="I74" s="67">
        <f t="shared" si="4"/>
        <v>400</v>
      </c>
      <c r="J74" s="56" t="e">
        <f t="shared" si="8"/>
        <v>#REF!</v>
      </c>
      <c r="K74" s="62" t="e">
        <f t="shared" si="2"/>
        <v>#REF!</v>
      </c>
      <c r="L74" s="47" t="e">
        <f t="shared" si="3"/>
        <v>#REF!</v>
      </c>
      <c r="M74" s="25"/>
    </row>
    <row r="75" spans="1:13" ht="15" customHeight="1">
      <c r="A75" s="61">
        <v>64</v>
      </c>
      <c r="B75" s="58">
        <v>99992505</v>
      </c>
      <c r="C75" s="68" t="s">
        <v>57</v>
      </c>
      <c r="D75" s="58" t="s">
        <v>64</v>
      </c>
      <c r="E75" s="46">
        <v>150</v>
      </c>
      <c r="F75" s="60">
        <f>F15</f>
        <v>750</v>
      </c>
      <c r="G75" s="25">
        <f t="shared" si="0"/>
        <v>112500</v>
      </c>
      <c r="H75" s="52" t="e">
        <f>Measurements!#REF!</f>
        <v>#REF!</v>
      </c>
      <c r="I75" s="67">
        <f t="shared" si="4"/>
        <v>750</v>
      </c>
      <c r="J75" s="56" t="e">
        <f t="shared" si="8"/>
        <v>#REF!</v>
      </c>
      <c r="K75" s="62" t="e">
        <f t="shared" si="2"/>
        <v>#REF!</v>
      </c>
      <c r="L75" s="47" t="e">
        <f t="shared" si="3"/>
        <v>#REF!</v>
      </c>
      <c r="M75" s="25"/>
    </row>
    <row r="76" spans="1:13" ht="15" customHeight="1">
      <c r="A76" s="61">
        <v>65</v>
      </c>
      <c r="B76" s="58">
        <v>99992135</v>
      </c>
      <c r="C76" s="68" t="s">
        <v>58</v>
      </c>
      <c r="D76" s="58" t="s">
        <v>122</v>
      </c>
      <c r="E76" s="46">
        <v>1</v>
      </c>
      <c r="F76" s="60">
        <f>F16</f>
        <v>2500</v>
      </c>
      <c r="G76" s="25">
        <f t="shared" ref="G76:G118" si="9">F76*E76</f>
        <v>2500</v>
      </c>
      <c r="H76" s="52" t="e">
        <f>Measurements!#REF!</f>
        <v>#REF!</v>
      </c>
      <c r="I76" s="67">
        <f t="shared" si="4"/>
        <v>2500</v>
      </c>
      <c r="J76" s="56" t="e">
        <f t="shared" si="8"/>
        <v>#REF!</v>
      </c>
      <c r="K76" s="62" t="e">
        <f t="shared" ref="K76:K118" si="10">H76-E76</f>
        <v>#REF!</v>
      </c>
      <c r="L76" s="47" t="e">
        <f t="shared" ref="L76:L118" si="11">K76*I76</f>
        <v>#REF!</v>
      </c>
      <c r="M76" s="25"/>
    </row>
    <row r="77" spans="1:13" ht="14">
      <c r="A77" s="61">
        <v>66</v>
      </c>
      <c r="B77" s="58">
        <v>99992504</v>
      </c>
      <c r="C77" s="68" t="s">
        <v>59</v>
      </c>
      <c r="D77" s="58" t="s">
        <v>68</v>
      </c>
      <c r="E77" s="46">
        <v>80</v>
      </c>
      <c r="F77" s="60"/>
      <c r="G77" s="25">
        <f t="shared" si="9"/>
        <v>0</v>
      </c>
      <c r="H77" s="52" t="e">
        <f>Measurements!#REF!</f>
        <v>#REF!</v>
      </c>
      <c r="I77" s="67">
        <f t="shared" ref="I77:I118" si="12">F77</f>
        <v>0</v>
      </c>
      <c r="J77" s="56" t="e">
        <f t="shared" si="8"/>
        <v>#REF!</v>
      </c>
      <c r="K77" s="62" t="e">
        <f t="shared" si="10"/>
        <v>#REF!</v>
      </c>
      <c r="L77" s="47" t="e">
        <f t="shared" si="11"/>
        <v>#REF!</v>
      </c>
      <c r="M77" s="25"/>
    </row>
    <row r="78" spans="1:13" ht="15" customHeight="1">
      <c r="A78" s="61">
        <v>67</v>
      </c>
      <c r="B78" s="58">
        <v>99992262</v>
      </c>
      <c r="C78" s="68" t="s">
        <v>116</v>
      </c>
      <c r="D78" s="58" t="s">
        <v>64</v>
      </c>
      <c r="E78" s="46">
        <v>150</v>
      </c>
      <c r="F78" s="60">
        <f>F19</f>
        <v>650</v>
      </c>
      <c r="G78" s="25">
        <f t="shared" si="9"/>
        <v>97500</v>
      </c>
      <c r="H78" s="52" t="e">
        <f>Measurements!#REF!</f>
        <v>#REF!</v>
      </c>
      <c r="I78" s="67">
        <f t="shared" si="12"/>
        <v>650</v>
      </c>
      <c r="J78" s="56" t="e">
        <f t="shared" si="8"/>
        <v>#REF!</v>
      </c>
      <c r="K78" s="62" t="e">
        <f t="shared" si="10"/>
        <v>#REF!</v>
      </c>
      <c r="L78" s="47" t="e">
        <f t="shared" si="11"/>
        <v>#REF!</v>
      </c>
      <c r="M78" s="25"/>
    </row>
    <row r="79" spans="1:13" ht="15" customHeight="1">
      <c r="A79" s="61">
        <v>68</v>
      </c>
      <c r="B79" s="58">
        <v>170002645</v>
      </c>
      <c r="C79" s="68" t="s">
        <v>62</v>
      </c>
      <c r="D79" s="58" t="s">
        <v>65</v>
      </c>
      <c r="E79" s="46">
        <v>50</v>
      </c>
      <c r="F79" s="60">
        <f>F20</f>
        <v>1500</v>
      </c>
      <c r="G79" s="25">
        <f t="shared" si="9"/>
        <v>75000</v>
      </c>
      <c r="H79" s="52" t="e">
        <f>Measurements!#REF!</f>
        <v>#REF!</v>
      </c>
      <c r="I79" s="67">
        <f t="shared" si="12"/>
        <v>1500</v>
      </c>
      <c r="J79" s="56" t="e">
        <f t="shared" si="8"/>
        <v>#REF!</v>
      </c>
      <c r="K79" s="62" t="e">
        <f t="shared" si="10"/>
        <v>#REF!</v>
      </c>
      <c r="L79" s="47" t="e">
        <f t="shared" si="11"/>
        <v>#REF!</v>
      </c>
      <c r="M79" s="25"/>
    </row>
    <row r="80" spans="1:13" ht="15" customHeight="1">
      <c r="A80" s="61">
        <v>69</v>
      </c>
      <c r="B80" s="58">
        <v>120008655</v>
      </c>
      <c r="C80" s="68" t="s">
        <v>117</v>
      </c>
      <c r="D80" s="58" t="s">
        <v>64</v>
      </c>
      <c r="E80" s="46">
        <v>7</v>
      </c>
      <c r="F80" s="60">
        <v>425</v>
      </c>
      <c r="G80" s="25">
        <f t="shared" si="9"/>
        <v>2975</v>
      </c>
      <c r="H80" s="52" t="e">
        <f>Measurements!#REF!</f>
        <v>#REF!</v>
      </c>
      <c r="I80" s="67">
        <f t="shared" si="12"/>
        <v>425</v>
      </c>
      <c r="J80" s="56" t="e">
        <f t="shared" si="8"/>
        <v>#REF!</v>
      </c>
      <c r="K80" s="62" t="e">
        <f t="shared" si="10"/>
        <v>#REF!</v>
      </c>
      <c r="L80" s="47" t="e">
        <f t="shared" si="11"/>
        <v>#REF!</v>
      </c>
      <c r="M80" s="25"/>
    </row>
    <row r="81" spans="1:13" ht="15" customHeight="1">
      <c r="A81" s="61">
        <v>70</v>
      </c>
      <c r="B81" s="58">
        <v>99992734</v>
      </c>
      <c r="C81" s="68" t="s">
        <v>69</v>
      </c>
      <c r="D81" s="58" t="s">
        <v>67</v>
      </c>
      <c r="E81" s="46">
        <v>10</v>
      </c>
      <c r="F81" s="60">
        <f>F22</f>
        <v>17000</v>
      </c>
      <c r="G81" s="25">
        <f t="shared" si="9"/>
        <v>170000</v>
      </c>
      <c r="H81" s="52" t="e">
        <f>Measurements!#REF!</f>
        <v>#REF!</v>
      </c>
      <c r="I81" s="67">
        <f t="shared" si="12"/>
        <v>17000</v>
      </c>
      <c r="J81" s="56" t="e">
        <f t="shared" si="8"/>
        <v>#REF!</v>
      </c>
      <c r="K81" s="62" t="e">
        <f t="shared" si="10"/>
        <v>#REF!</v>
      </c>
      <c r="L81" s="47" t="e">
        <f t="shared" si="11"/>
        <v>#REF!</v>
      </c>
      <c r="M81" s="25"/>
    </row>
    <row r="82" spans="1:13" ht="15" customHeight="1">
      <c r="A82" s="61">
        <v>71</v>
      </c>
      <c r="B82" s="58">
        <v>120014430</v>
      </c>
      <c r="C82" s="68" t="s">
        <v>63</v>
      </c>
      <c r="D82" s="58" t="s">
        <v>65</v>
      </c>
      <c r="E82" s="46">
        <v>0.8</v>
      </c>
      <c r="F82" s="60">
        <f>F21</f>
        <v>10000</v>
      </c>
      <c r="G82" s="25">
        <f t="shared" si="9"/>
        <v>8000</v>
      </c>
      <c r="H82" s="52" t="e">
        <f>Measurements!#REF!</f>
        <v>#REF!</v>
      </c>
      <c r="I82" s="67">
        <f t="shared" si="12"/>
        <v>10000</v>
      </c>
      <c r="J82" s="56" t="e">
        <f t="shared" si="8"/>
        <v>#REF!</v>
      </c>
      <c r="K82" s="62" t="e">
        <f t="shared" si="10"/>
        <v>#REF!</v>
      </c>
      <c r="L82" s="47" t="e">
        <f t="shared" si="11"/>
        <v>#REF!</v>
      </c>
      <c r="M82" s="25"/>
    </row>
    <row r="83" spans="1:13" ht="15" customHeight="1">
      <c r="A83" s="61">
        <v>72</v>
      </c>
      <c r="B83" s="58">
        <v>99992441</v>
      </c>
      <c r="C83" s="68" t="s">
        <v>118</v>
      </c>
      <c r="D83" s="58" t="s">
        <v>6</v>
      </c>
      <c r="E83" s="46">
        <v>3</v>
      </c>
      <c r="F83" s="60">
        <v>26000</v>
      </c>
      <c r="G83" s="25">
        <f t="shared" si="9"/>
        <v>78000</v>
      </c>
      <c r="H83" s="52" t="e">
        <f>Measurements!#REF!</f>
        <v>#REF!</v>
      </c>
      <c r="I83" s="67">
        <f t="shared" si="12"/>
        <v>26000</v>
      </c>
      <c r="J83" s="56" t="e">
        <f t="shared" si="8"/>
        <v>#REF!</v>
      </c>
      <c r="K83" s="62" t="e">
        <f t="shared" si="10"/>
        <v>#REF!</v>
      </c>
      <c r="L83" s="47" t="e">
        <f t="shared" si="11"/>
        <v>#REF!</v>
      </c>
      <c r="M83" s="25"/>
    </row>
    <row r="84" spans="1:13" ht="15" customHeight="1">
      <c r="A84" s="61">
        <v>73</v>
      </c>
      <c r="B84" s="58">
        <v>90130832</v>
      </c>
      <c r="C84" s="68" t="s">
        <v>9</v>
      </c>
      <c r="D84" s="58" t="s">
        <v>64</v>
      </c>
      <c r="E84" s="46">
        <v>117</v>
      </c>
      <c r="F84" s="60">
        <f>F34</f>
        <v>140</v>
      </c>
      <c r="G84" s="25">
        <f t="shared" si="9"/>
        <v>16380</v>
      </c>
      <c r="H84" s="52" t="e">
        <f>Measurements!#REF!</f>
        <v>#REF!</v>
      </c>
      <c r="I84" s="67">
        <f t="shared" si="12"/>
        <v>140</v>
      </c>
      <c r="J84" s="56" t="e">
        <f t="shared" si="8"/>
        <v>#REF!</v>
      </c>
      <c r="K84" s="62" t="e">
        <f t="shared" si="10"/>
        <v>#REF!</v>
      </c>
      <c r="L84" s="47" t="e">
        <f t="shared" si="11"/>
        <v>#REF!</v>
      </c>
      <c r="M84" s="25"/>
    </row>
    <row r="85" spans="1:13" ht="15" customHeight="1">
      <c r="A85" s="61">
        <v>74</v>
      </c>
      <c r="B85" s="58">
        <v>99992398</v>
      </c>
      <c r="C85" s="68" t="s">
        <v>119</v>
      </c>
      <c r="D85" s="58" t="s">
        <v>64</v>
      </c>
      <c r="E85" s="46">
        <v>2</v>
      </c>
      <c r="F85" s="60">
        <v>2450</v>
      </c>
      <c r="G85" s="25">
        <f t="shared" si="9"/>
        <v>4900</v>
      </c>
      <c r="H85" s="52" t="e">
        <f>Measurements!#REF!</f>
        <v>#REF!</v>
      </c>
      <c r="I85" s="67">
        <f t="shared" si="12"/>
        <v>2450</v>
      </c>
      <c r="J85" s="56" t="e">
        <f t="shared" si="8"/>
        <v>#REF!</v>
      </c>
      <c r="K85" s="62" t="e">
        <f t="shared" si="10"/>
        <v>#REF!</v>
      </c>
      <c r="L85" s="47" t="e">
        <f t="shared" si="11"/>
        <v>#REF!</v>
      </c>
      <c r="M85" s="25"/>
    </row>
    <row r="86" spans="1:13" ht="15" customHeight="1">
      <c r="A86" s="61">
        <v>75</v>
      </c>
      <c r="B86" s="58">
        <v>90131592</v>
      </c>
      <c r="C86" s="70" t="s">
        <v>11</v>
      </c>
      <c r="D86" s="58" t="s">
        <v>30</v>
      </c>
      <c r="E86" s="46">
        <v>47</v>
      </c>
      <c r="F86" s="60">
        <v>4200</v>
      </c>
      <c r="G86" s="25">
        <f t="shared" si="9"/>
        <v>197400</v>
      </c>
      <c r="H86" s="74" t="e">
        <f>Measurements!#REF!</f>
        <v>#REF!</v>
      </c>
      <c r="I86" s="67">
        <f t="shared" si="12"/>
        <v>4200</v>
      </c>
      <c r="J86" s="75" t="e">
        <f t="shared" si="8"/>
        <v>#REF!</v>
      </c>
      <c r="K86" s="62" t="e">
        <f t="shared" si="10"/>
        <v>#REF!</v>
      </c>
      <c r="L86" s="76" t="e">
        <f t="shared" si="11"/>
        <v>#REF!</v>
      </c>
      <c r="M86" s="25"/>
    </row>
    <row r="87" spans="1:13" ht="15" customHeight="1">
      <c r="A87" s="61">
        <v>76</v>
      </c>
      <c r="B87" s="58">
        <v>90131592</v>
      </c>
      <c r="C87" s="68" t="s">
        <v>120</v>
      </c>
      <c r="D87" s="58" t="s">
        <v>64</v>
      </c>
      <c r="E87" s="46">
        <v>56</v>
      </c>
      <c r="F87" s="60">
        <v>3400</v>
      </c>
      <c r="G87" s="25">
        <f t="shared" si="9"/>
        <v>190400</v>
      </c>
      <c r="H87" s="52" t="e">
        <f>Measurements!#REF!</f>
        <v>#REF!</v>
      </c>
      <c r="I87" s="67">
        <f t="shared" si="12"/>
        <v>3400</v>
      </c>
      <c r="J87" s="56" t="e">
        <f t="shared" si="8"/>
        <v>#REF!</v>
      </c>
      <c r="K87" s="62" t="e">
        <f t="shared" si="10"/>
        <v>#REF!</v>
      </c>
      <c r="L87" s="47" t="e">
        <f t="shared" si="11"/>
        <v>#REF!</v>
      </c>
      <c r="M87" s="25"/>
    </row>
    <row r="88" spans="1:13" ht="15" customHeight="1">
      <c r="A88" s="61">
        <v>77</v>
      </c>
      <c r="B88" s="58">
        <v>90131592</v>
      </c>
      <c r="C88" s="70" t="s">
        <v>121</v>
      </c>
      <c r="D88" s="58" t="s">
        <v>64</v>
      </c>
      <c r="E88" s="46">
        <v>11</v>
      </c>
      <c r="F88" s="60">
        <v>9000</v>
      </c>
      <c r="G88" s="25">
        <f t="shared" si="9"/>
        <v>99000</v>
      </c>
      <c r="H88" s="52" t="e">
        <f>Measurements!#REF!</f>
        <v>#REF!</v>
      </c>
      <c r="I88" s="67">
        <f t="shared" si="12"/>
        <v>9000</v>
      </c>
      <c r="J88" s="56" t="e">
        <f t="shared" si="8"/>
        <v>#REF!</v>
      </c>
      <c r="K88" s="62" t="e">
        <f t="shared" si="10"/>
        <v>#REF!</v>
      </c>
      <c r="L88" s="47" t="e">
        <f t="shared" si="11"/>
        <v>#REF!</v>
      </c>
      <c r="M88" s="25"/>
    </row>
    <row r="89" spans="1:13" ht="15" customHeight="1">
      <c r="A89" s="61">
        <v>78</v>
      </c>
      <c r="B89" s="58">
        <v>170002757</v>
      </c>
      <c r="C89" s="70" t="s">
        <v>123</v>
      </c>
      <c r="D89" s="58" t="s">
        <v>64</v>
      </c>
      <c r="E89" s="46">
        <v>11</v>
      </c>
      <c r="F89" s="60">
        <v>10500</v>
      </c>
      <c r="G89" s="25">
        <f t="shared" si="9"/>
        <v>115500</v>
      </c>
      <c r="H89" s="52" t="e">
        <f>Measurements!#REF!</f>
        <v>#REF!</v>
      </c>
      <c r="I89" s="67">
        <f t="shared" si="12"/>
        <v>10500</v>
      </c>
      <c r="J89" s="56" t="e">
        <f t="shared" si="8"/>
        <v>#REF!</v>
      </c>
      <c r="K89" s="62" t="e">
        <f t="shared" si="10"/>
        <v>#REF!</v>
      </c>
      <c r="L89" s="47" t="e">
        <f t="shared" si="11"/>
        <v>#REF!</v>
      </c>
      <c r="M89" s="25"/>
    </row>
    <row r="90" spans="1:13" ht="15" customHeight="1">
      <c r="A90" s="61">
        <v>79</v>
      </c>
      <c r="B90" s="58">
        <v>170002757</v>
      </c>
      <c r="C90" s="68" t="s">
        <v>124</v>
      </c>
      <c r="D90" s="58" t="s">
        <v>64</v>
      </c>
      <c r="E90" s="46">
        <v>45</v>
      </c>
      <c r="F90" s="60">
        <v>7800</v>
      </c>
      <c r="G90" s="25">
        <f t="shared" si="9"/>
        <v>351000</v>
      </c>
      <c r="H90" s="52" t="e">
        <f>Measurements!#REF!</f>
        <v>#REF!</v>
      </c>
      <c r="I90" s="67">
        <f t="shared" si="12"/>
        <v>7800</v>
      </c>
      <c r="J90" s="56" t="e">
        <f t="shared" si="8"/>
        <v>#REF!</v>
      </c>
      <c r="K90" s="62" t="e">
        <f t="shared" si="10"/>
        <v>#REF!</v>
      </c>
      <c r="L90" s="47" t="e">
        <f t="shared" si="11"/>
        <v>#REF!</v>
      </c>
      <c r="M90" s="25"/>
    </row>
    <row r="91" spans="1:13" ht="15" customHeight="1">
      <c r="A91" s="61">
        <v>80</v>
      </c>
      <c r="B91" s="58">
        <v>170002757</v>
      </c>
      <c r="C91" s="68" t="s">
        <v>125</v>
      </c>
      <c r="D91" s="58" t="s">
        <v>64</v>
      </c>
      <c r="E91" s="46">
        <v>2.2000000000000002</v>
      </c>
      <c r="F91" s="60">
        <v>15000</v>
      </c>
      <c r="G91" s="25">
        <f t="shared" si="9"/>
        <v>33000</v>
      </c>
      <c r="H91" s="52" t="e">
        <f>Measurements!#REF!</f>
        <v>#REF!</v>
      </c>
      <c r="I91" s="67">
        <f t="shared" si="12"/>
        <v>15000</v>
      </c>
      <c r="J91" s="56" t="e">
        <f t="shared" si="8"/>
        <v>#REF!</v>
      </c>
      <c r="K91" s="62" t="e">
        <f t="shared" si="10"/>
        <v>#REF!</v>
      </c>
      <c r="L91" s="47" t="e">
        <f t="shared" si="11"/>
        <v>#REF!</v>
      </c>
      <c r="M91" s="25"/>
    </row>
    <row r="92" spans="1:13" ht="15" customHeight="1">
      <c r="A92" s="61">
        <v>81</v>
      </c>
      <c r="B92" s="58">
        <v>99992487</v>
      </c>
      <c r="C92" s="68" t="s">
        <v>95</v>
      </c>
      <c r="D92" s="58" t="s">
        <v>4</v>
      </c>
      <c r="E92" s="46">
        <v>9</v>
      </c>
      <c r="F92" s="60">
        <v>5000</v>
      </c>
      <c r="G92" s="25">
        <f t="shared" si="9"/>
        <v>45000</v>
      </c>
      <c r="H92" s="52" t="e">
        <f>Measurements!#REF!</f>
        <v>#REF!</v>
      </c>
      <c r="I92" s="67">
        <f t="shared" si="12"/>
        <v>5000</v>
      </c>
      <c r="J92" s="56" t="e">
        <f t="shared" si="8"/>
        <v>#REF!</v>
      </c>
      <c r="K92" s="62" t="e">
        <f t="shared" si="10"/>
        <v>#REF!</v>
      </c>
      <c r="L92" s="47" t="e">
        <f t="shared" si="11"/>
        <v>#REF!</v>
      </c>
      <c r="M92" s="25"/>
    </row>
    <row r="93" spans="1:13" ht="15" customHeight="1">
      <c r="A93" s="61">
        <v>82</v>
      </c>
      <c r="B93" s="58">
        <v>170002757</v>
      </c>
      <c r="C93" s="68" t="s">
        <v>126</v>
      </c>
      <c r="D93" s="58" t="s">
        <v>64</v>
      </c>
      <c r="E93" s="46">
        <v>10</v>
      </c>
      <c r="F93" s="60">
        <v>10000</v>
      </c>
      <c r="G93" s="25">
        <f t="shared" si="9"/>
        <v>100000</v>
      </c>
      <c r="H93" s="52" t="e">
        <f>Measurements!#REF!</f>
        <v>#REF!</v>
      </c>
      <c r="I93" s="67">
        <f t="shared" si="12"/>
        <v>10000</v>
      </c>
      <c r="J93" s="56" t="e">
        <f t="shared" si="8"/>
        <v>#REF!</v>
      </c>
      <c r="K93" s="62" t="e">
        <f t="shared" si="10"/>
        <v>#REF!</v>
      </c>
      <c r="L93" s="47" t="e">
        <f t="shared" si="11"/>
        <v>#REF!</v>
      </c>
      <c r="M93" s="25"/>
    </row>
    <row r="94" spans="1:13" ht="15" customHeight="1">
      <c r="A94" s="61">
        <v>83</v>
      </c>
      <c r="B94" s="58">
        <v>90131175</v>
      </c>
      <c r="C94" s="68" t="s">
        <v>127</v>
      </c>
      <c r="D94" s="58" t="s">
        <v>3</v>
      </c>
      <c r="E94" s="46">
        <v>1</v>
      </c>
      <c r="F94" s="60">
        <v>10500</v>
      </c>
      <c r="G94" s="25">
        <f t="shared" si="9"/>
        <v>10500</v>
      </c>
      <c r="H94" s="74" t="e">
        <f>Measurements!#REF!</f>
        <v>#REF!</v>
      </c>
      <c r="I94" s="67">
        <f t="shared" si="12"/>
        <v>10500</v>
      </c>
      <c r="J94" s="75" t="e">
        <f t="shared" si="8"/>
        <v>#REF!</v>
      </c>
      <c r="K94" s="62" t="e">
        <f t="shared" si="10"/>
        <v>#REF!</v>
      </c>
      <c r="L94" s="76" t="e">
        <f t="shared" si="11"/>
        <v>#REF!</v>
      </c>
      <c r="M94" s="25"/>
    </row>
    <row r="95" spans="1:13" ht="15" customHeight="1">
      <c r="A95" s="61">
        <v>84</v>
      </c>
      <c r="B95" s="58">
        <v>99992776</v>
      </c>
      <c r="C95" s="68" t="s">
        <v>88</v>
      </c>
      <c r="D95" s="58" t="s">
        <v>3</v>
      </c>
      <c r="E95" s="46">
        <v>1</v>
      </c>
      <c r="F95" s="60">
        <v>5500</v>
      </c>
      <c r="G95" s="25">
        <f t="shared" si="9"/>
        <v>5500</v>
      </c>
      <c r="H95" s="52" t="e">
        <f>Measurements!#REF!</f>
        <v>#REF!</v>
      </c>
      <c r="I95" s="67">
        <f t="shared" si="12"/>
        <v>5500</v>
      </c>
      <c r="J95" s="56" t="e">
        <f t="shared" si="8"/>
        <v>#REF!</v>
      </c>
      <c r="K95" s="62" t="e">
        <f t="shared" si="10"/>
        <v>#REF!</v>
      </c>
      <c r="L95" s="47" t="e">
        <f t="shared" si="11"/>
        <v>#REF!</v>
      </c>
      <c r="M95" s="25"/>
    </row>
    <row r="96" spans="1:13" ht="15" customHeight="1">
      <c r="A96" s="61">
        <v>85</v>
      </c>
      <c r="B96" s="58">
        <v>90131175</v>
      </c>
      <c r="C96" s="68" t="s">
        <v>128</v>
      </c>
      <c r="D96" s="58" t="s">
        <v>3</v>
      </c>
      <c r="E96" s="46">
        <v>1</v>
      </c>
      <c r="F96" s="60">
        <v>165000</v>
      </c>
      <c r="G96" s="25">
        <f t="shared" si="9"/>
        <v>165000</v>
      </c>
      <c r="H96" s="52" t="e">
        <f>Measurements!#REF!</f>
        <v>#REF!</v>
      </c>
      <c r="I96" s="67">
        <f t="shared" si="12"/>
        <v>165000</v>
      </c>
      <c r="J96" s="56" t="e">
        <f t="shared" si="8"/>
        <v>#REF!</v>
      </c>
      <c r="K96" s="62" t="e">
        <f t="shared" si="10"/>
        <v>#REF!</v>
      </c>
      <c r="L96" s="47" t="e">
        <f t="shared" si="11"/>
        <v>#REF!</v>
      </c>
      <c r="M96" s="25"/>
    </row>
    <row r="97" spans="1:13" ht="15" customHeight="1">
      <c r="A97" s="61">
        <v>86</v>
      </c>
      <c r="B97" s="58">
        <v>99992487</v>
      </c>
      <c r="C97" s="68" t="s">
        <v>96</v>
      </c>
      <c r="D97" s="58" t="s">
        <v>4</v>
      </c>
      <c r="E97" s="46">
        <v>1</v>
      </c>
      <c r="F97" s="60">
        <v>6500</v>
      </c>
      <c r="G97" s="25">
        <f t="shared" si="9"/>
        <v>6500</v>
      </c>
      <c r="H97" s="52" t="e">
        <f>Measurements!#REF!</f>
        <v>#REF!</v>
      </c>
      <c r="I97" s="67">
        <f t="shared" si="12"/>
        <v>6500</v>
      </c>
      <c r="J97" s="56" t="e">
        <f t="shared" si="8"/>
        <v>#REF!</v>
      </c>
      <c r="K97" s="62" t="e">
        <f t="shared" si="10"/>
        <v>#REF!</v>
      </c>
      <c r="L97" s="47" t="e">
        <f t="shared" si="11"/>
        <v>#REF!</v>
      </c>
      <c r="M97" s="25"/>
    </row>
    <row r="98" spans="1:13" ht="15" customHeight="1">
      <c r="A98" s="61">
        <v>87</v>
      </c>
      <c r="B98" s="58">
        <v>99992696</v>
      </c>
      <c r="C98" s="68" t="s">
        <v>129</v>
      </c>
      <c r="D98" s="58" t="s">
        <v>4</v>
      </c>
      <c r="E98" s="46">
        <v>2</v>
      </c>
      <c r="F98" s="60">
        <v>10000</v>
      </c>
      <c r="G98" s="25">
        <f t="shared" si="9"/>
        <v>20000</v>
      </c>
      <c r="H98" s="52" t="e">
        <f>Measurements!#REF!</f>
        <v>#REF!</v>
      </c>
      <c r="I98" s="67">
        <f t="shared" si="12"/>
        <v>10000</v>
      </c>
      <c r="J98" s="56" t="e">
        <f t="shared" si="8"/>
        <v>#REF!</v>
      </c>
      <c r="K98" s="62" t="e">
        <f t="shared" si="10"/>
        <v>#REF!</v>
      </c>
      <c r="L98" s="47" t="e">
        <f t="shared" si="11"/>
        <v>#REF!</v>
      </c>
      <c r="M98" s="25"/>
    </row>
    <row r="99" spans="1:13" ht="15" customHeight="1">
      <c r="A99" s="61">
        <v>88</v>
      </c>
      <c r="B99" s="58">
        <v>90131758</v>
      </c>
      <c r="C99" s="68" t="s">
        <v>130</v>
      </c>
      <c r="D99" s="58" t="s">
        <v>4</v>
      </c>
      <c r="E99" s="46">
        <v>1</v>
      </c>
      <c r="F99" s="60">
        <v>28000</v>
      </c>
      <c r="G99" s="25">
        <f t="shared" si="9"/>
        <v>28000</v>
      </c>
      <c r="H99" s="52" t="e">
        <f>Measurements!#REF!</f>
        <v>#REF!</v>
      </c>
      <c r="I99" s="67">
        <f t="shared" si="12"/>
        <v>28000</v>
      </c>
      <c r="J99" s="56" t="e">
        <f t="shared" si="8"/>
        <v>#REF!</v>
      </c>
      <c r="K99" s="62" t="e">
        <f t="shared" si="10"/>
        <v>#REF!</v>
      </c>
      <c r="L99" s="47" t="e">
        <f t="shared" si="11"/>
        <v>#REF!</v>
      </c>
      <c r="M99" s="25"/>
    </row>
    <row r="100" spans="1:13" ht="15" customHeight="1">
      <c r="A100" s="61">
        <v>89</v>
      </c>
      <c r="B100" s="58">
        <v>99992696</v>
      </c>
      <c r="C100" s="68" t="s">
        <v>131</v>
      </c>
      <c r="D100" s="58" t="s">
        <v>4</v>
      </c>
      <c r="E100" s="46">
        <v>2</v>
      </c>
      <c r="F100" s="60">
        <v>10000</v>
      </c>
      <c r="G100" s="25">
        <f t="shared" si="9"/>
        <v>20000</v>
      </c>
      <c r="H100" s="52" t="e">
        <f>Measurements!#REF!</f>
        <v>#REF!</v>
      </c>
      <c r="I100" s="67">
        <f t="shared" si="12"/>
        <v>10000</v>
      </c>
      <c r="J100" s="56" t="e">
        <f t="shared" si="8"/>
        <v>#REF!</v>
      </c>
      <c r="K100" s="62" t="e">
        <f t="shared" si="10"/>
        <v>#REF!</v>
      </c>
      <c r="L100" s="47" t="e">
        <f t="shared" si="11"/>
        <v>#REF!</v>
      </c>
      <c r="M100" s="25"/>
    </row>
    <row r="101" spans="1:13" ht="15" customHeight="1">
      <c r="A101" s="61">
        <v>90</v>
      </c>
      <c r="B101" s="58">
        <v>90131175</v>
      </c>
      <c r="C101" s="68" t="s">
        <v>101</v>
      </c>
      <c r="D101" s="58" t="s">
        <v>4</v>
      </c>
      <c r="E101" s="46">
        <v>1</v>
      </c>
      <c r="F101" s="60">
        <v>5500</v>
      </c>
      <c r="G101" s="25">
        <f t="shared" si="9"/>
        <v>5500</v>
      </c>
      <c r="H101" s="52" t="e">
        <f>Measurements!#REF!</f>
        <v>#REF!</v>
      </c>
      <c r="I101" s="67">
        <f t="shared" si="12"/>
        <v>5500</v>
      </c>
      <c r="J101" s="56" t="e">
        <f t="shared" si="8"/>
        <v>#REF!</v>
      </c>
      <c r="K101" s="62" t="e">
        <f t="shared" si="10"/>
        <v>#REF!</v>
      </c>
      <c r="L101" s="47" t="e">
        <f t="shared" si="11"/>
        <v>#REF!</v>
      </c>
      <c r="M101" s="25"/>
    </row>
    <row r="102" spans="1:13" ht="15" customHeight="1">
      <c r="A102" s="61">
        <v>91</v>
      </c>
      <c r="B102" s="58">
        <v>90131175</v>
      </c>
      <c r="C102" s="68" t="s">
        <v>132</v>
      </c>
      <c r="D102" s="58" t="s">
        <v>4</v>
      </c>
      <c r="E102" s="46">
        <v>1</v>
      </c>
      <c r="F102" s="60">
        <v>6500</v>
      </c>
      <c r="G102" s="25">
        <f t="shared" si="9"/>
        <v>6500</v>
      </c>
      <c r="H102" s="52" t="e">
        <f>Measurements!#REF!</f>
        <v>#REF!</v>
      </c>
      <c r="I102" s="67">
        <f t="shared" si="12"/>
        <v>6500</v>
      </c>
      <c r="J102" s="56" t="e">
        <f t="shared" si="8"/>
        <v>#REF!</v>
      </c>
      <c r="K102" s="62" t="e">
        <f t="shared" si="10"/>
        <v>#REF!</v>
      </c>
      <c r="L102" s="47" t="e">
        <f t="shared" si="11"/>
        <v>#REF!</v>
      </c>
      <c r="M102" s="25"/>
    </row>
    <row r="103" spans="1:13" ht="15" customHeight="1">
      <c r="A103" s="61">
        <v>92</v>
      </c>
      <c r="B103" s="58">
        <v>90131175</v>
      </c>
      <c r="C103" s="68" t="s">
        <v>133</v>
      </c>
      <c r="D103" s="58" t="s">
        <v>4</v>
      </c>
      <c r="E103" s="46">
        <v>1</v>
      </c>
      <c r="F103" s="60">
        <v>9800</v>
      </c>
      <c r="G103" s="25">
        <f t="shared" si="9"/>
        <v>9800</v>
      </c>
      <c r="H103" s="52" t="e">
        <f>Measurements!#REF!</f>
        <v>#REF!</v>
      </c>
      <c r="I103" s="67">
        <f t="shared" si="12"/>
        <v>9800</v>
      </c>
      <c r="J103" s="56" t="e">
        <f t="shared" si="8"/>
        <v>#REF!</v>
      </c>
      <c r="K103" s="62" t="e">
        <f t="shared" si="10"/>
        <v>#REF!</v>
      </c>
      <c r="L103" s="47" t="e">
        <f t="shared" si="11"/>
        <v>#REF!</v>
      </c>
      <c r="M103" s="25"/>
    </row>
    <row r="104" spans="1:13" ht="15" customHeight="1">
      <c r="A104" s="61">
        <v>93</v>
      </c>
      <c r="B104" s="58">
        <v>99992487</v>
      </c>
      <c r="C104" s="68" t="s">
        <v>100</v>
      </c>
      <c r="D104" s="58" t="s">
        <v>4</v>
      </c>
      <c r="E104" s="46">
        <v>4</v>
      </c>
      <c r="F104" s="60">
        <v>5000</v>
      </c>
      <c r="G104" s="25">
        <f t="shared" si="9"/>
        <v>20000</v>
      </c>
      <c r="H104" s="52" t="e">
        <f>Measurements!#REF!</f>
        <v>#REF!</v>
      </c>
      <c r="I104" s="67">
        <f t="shared" si="12"/>
        <v>5000</v>
      </c>
      <c r="J104" s="56" t="e">
        <f t="shared" si="8"/>
        <v>#REF!</v>
      </c>
      <c r="K104" s="62" t="e">
        <f t="shared" si="10"/>
        <v>#REF!</v>
      </c>
      <c r="L104" s="47" t="e">
        <f t="shared" si="11"/>
        <v>#REF!</v>
      </c>
      <c r="M104" s="25"/>
    </row>
    <row r="105" spans="1:13" ht="15" customHeight="1">
      <c r="A105" s="108">
        <v>94</v>
      </c>
      <c r="B105" s="94">
        <v>99992409</v>
      </c>
      <c r="C105" s="107" t="s">
        <v>102</v>
      </c>
      <c r="D105" s="58" t="s">
        <v>64</v>
      </c>
      <c r="E105" s="46">
        <v>121</v>
      </c>
      <c r="F105" s="60">
        <v>2400</v>
      </c>
      <c r="G105" s="25">
        <f t="shared" si="9"/>
        <v>290400</v>
      </c>
      <c r="H105" s="52" t="e">
        <f>Measurements!#REF!</f>
        <v>#REF!</v>
      </c>
      <c r="I105" s="67">
        <f t="shared" si="12"/>
        <v>2400</v>
      </c>
      <c r="J105" s="56" t="e">
        <f t="shared" si="8"/>
        <v>#REF!</v>
      </c>
      <c r="K105" s="62" t="e">
        <f t="shared" si="10"/>
        <v>#REF!</v>
      </c>
      <c r="L105" s="47" t="e">
        <f t="shared" si="11"/>
        <v>#REF!</v>
      </c>
      <c r="M105" s="25"/>
    </row>
    <row r="106" spans="1:13" ht="15" customHeight="1">
      <c r="A106" s="61">
        <v>95</v>
      </c>
      <c r="B106" s="58">
        <v>90131332</v>
      </c>
      <c r="C106" s="68" t="s">
        <v>134</v>
      </c>
      <c r="D106" s="58" t="s">
        <v>64</v>
      </c>
      <c r="E106" s="46">
        <v>35</v>
      </c>
      <c r="F106" s="60">
        <v>5000</v>
      </c>
      <c r="G106" s="25">
        <f t="shared" si="9"/>
        <v>175000</v>
      </c>
      <c r="H106" s="52" t="e">
        <f>Measurements!#REF!</f>
        <v>#REF!</v>
      </c>
      <c r="I106" s="67">
        <f t="shared" si="12"/>
        <v>5000</v>
      </c>
      <c r="J106" s="56" t="e">
        <f t="shared" si="8"/>
        <v>#REF!</v>
      </c>
      <c r="K106" s="62" t="e">
        <f t="shared" si="10"/>
        <v>#REF!</v>
      </c>
      <c r="L106" s="47" t="e">
        <f t="shared" si="11"/>
        <v>#REF!</v>
      </c>
      <c r="M106" s="25"/>
    </row>
    <row r="107" spans="1:13" ht="15" customHeight="1">
      <c r="A107" s="108">
        <v>96</v>
      </c>
      <c r="B107" s="94">
        <v>90132185</v>
      </c>
      <c r="C107" s="107" t="s">
        <v>135</v>
      </c>
      <c r="D107" s="58" t="s">
        <v>64</v>
      </c>
      <c r="E107" s="46">
        <v>25</v>
      </c>
      <c r="F107" s="60">
        <v>6500</v>
      </c>
      <c r="G107" s="25">
        <f t="shared" si="9"/>
        <v>162500</v>
      </c>
      <c r="H107" s="52" t="e">
        <f>Measurements!#REF!</f>
        <v>#REF!</v>
      </c>
      <c r="I107" s="67">
        <f t="shared" si="12"/>
        <v>6500</v>
      </c>
      <c r="J107" s="56" t="e">
        <f t="shared" si="8"/>
        <v>#REF!</v>
      </c>
      <c r="K107" s="62" t="e">
        <f t="shared" si="10"/>
        <v>#REF!</v>
      </c>
      <c r="L107" s="47" t="e">
        <f t="shared" si="11"/>
        <v>#REF!</v>
      </c>
      <c r="M107" s="25"/>
    </row>
    <row r="108" spans="1:13" ht="15" customHeight="1">
      <c r="A108" s="61">
        <v>97</v>
      </c>
      <c r="B108" s="58">
        <v>99992321</v>
      </c>
      <c r="C108" s="68" t="s">
        <v>103</v>
      </c>
      <c r="D108" s="58" t="s">
        <v>64</v>
      </c>
      <c r="E108" s="46">
        <v>165</v>
      </c>
      <c r="F108" s="60">
        <v>3000</v>
      </c>
      <c r="G108" s="25">
        <f t="shared" si="9"/>
        <v>495000</v>
      </c>
      <c r="H108" s="52" t="e">
        <f>Measurements!#REF!</f>
        <v>#REF!</v>
      </c>
      <c r="I108" s="67">
        <f t="shared" si="12"/>
        <v>3000</v>
      </c>
      <c r="J108" s="56" t="e">
        <f t="shared" si="8"/>
        <v>#REF!</v>
      </c>
      <c r="K108" s="62" t="e">
        <f t="shared" si="10"/>
        <v>#REF!</v>
      </c>
      <c r="L108" s="47" t="e">
        <f t="shared" si="11"/>
        <v>#REF!</v>
      </c>
      <c r="M108" s="25"/>
    </row>
    <row r="109" spans="1:13" ht="15" customHeight="1">
      <c r="A109" s="61">
        <v>98</v>
      </c>
      <c r="B109" s="58">
        <v>90132171</v>
      </c>
      <c r="C109" s="68" t="s">
        <v>7</v>
      </c>
      <c r="D109" s="58" t="s">
        <v>68</v>
      </c>
      <c r="E109" s="46">
        <v>120</v>
      </c>
      <c r="F109" s="60">
        <v>1200</v>
      </c>
      <c r="G109" s="25">
        <f t="shared" si="9"/>
        <v>144000</v>
      </c>
      <c r="H109" s="52" t="e">
        <f>Measurements!#REF!</f>
        <v>#REF!</v>
      </c>
      <c r="I109" s="67">
        <f t="shared" si="12"/>
        <v>1200</v>
      </c>
      <c r="J109" s="56" t="e">
        <f t="shared" si="8"/>
        <v>#REF!</v>
      </c>
      <c r="K109" s="62" t="e">
        <f t="shared" si="10"/>
        <v>#REF!</v>
      </c>
      <c r="L109" s="47" t="e">
        <f t="shared" si="11"/>
        <v>#REF!</v>
      </c>
      <c r="M109" s="25"/>
    </row>
    <row r="110" spans="1:13" ht="15" customHeight="1">
      <c r="A110" s="61">
        <v>99</v>
      </c>
      <c r="B110" s="58">
        <v>99992385</v>
      </c>
      <c r="C110" s="68" t="s">
        <v>10</v>
      </c>
      <c r="D110" s="58" t="s">
        <v>64</v>
      </c>
      <c r="E110" s="46">
        <v>3080</v>
      </c>
      <c r="F110" s="60">
        <f>F68</f>
        <v>360</v>
      </c>
      <c r="G110" s="25">
        <f t="shared" si="9"/>
        <v>1108800</v>
      </c>
      <c r="H110" s="52" t="e">
        <f>Measurements!#REF!</f>
        <v>#REF!</v>
      </c>
      <c r="I110" s="67">
        <f t="shared" si="12"/>
        <v>360</v>
      </c>
      <c r="J110" s="56" t="e">
        <f t="shared" si="8"/>
        <v>#REF!</v>
      </c>
      <c r="K110" s="62" t="e">
        <f t="shared" si="10"/>
        <v>#REF!</v>
      </c>
      <c r="L110" s="47" t="e">
        <f t="shared" si="11"/>
        <v>#REF!</v>
      </c>
      <c r="M110" s="25"/>
    </row>
    <row r="111" spans="1:13" ht="15" customHeight="1">
      <c r="A111" s="61">
        <v>100</v>
      </c>
      <c r="B111" s="58">
        <v>90130762</v>
      </c>
      <c r="C111" s="68" t="s">
        <v>111</v>
      </c>
      <c r="D111" s="58" t="s">
        <v>64</v>
      </c>
      <c r="E111" s="46">
        <v>616</v>
      </c>
      <c r="F111" s="60">
        <f>F69</f>
        <v>500</v>
      </c>
      <c r="G111" s="25">
        <f t="shared" si="9"/>
        <v>308000</v>
      </c>
      <c r="H111" s="52" t="e">
        <f>Measurements!#REF!</f>
        <v>#REF!</v>
      </c>
      <c r="I111" s="67">
        <f t="shared" si="12"/>
        <v>500</v>
      </c>
      <c r="J111" s="56" t="e">
        <f t="shared" si="8"/>
        <v>#REF!</v>
      </c>
      <c r="K111" s="62" t="e">
        <f t="shared" si="10"/>
        <v>#REF!</v>
      </c>
      <c r="L111" s="47" t="e">
        <f t="shared" si="11"/>
        <v>#REF!</v>
      </c>
      <c r="M111" s="25"/>
    </row>
    <row r="112" spans="1:13" ht="15" customHeight="1">
      <c r="A112" s="61">
        <v>101</v>
      </c>
      <c r="B112" s="58">
        <v>170002764</v>
      </c>
      <c r="C112" s="70" t="s">
        <v>136</v>
      </c>
      <c r="D112" s="58" t="s">
        <v>8</v>
      </c>
      <c r="E112" s="46">
        <v>1</v>
      </c>
      <c r="F112" s="60">
        <v>125000</v>
      </c>
      <c r="G112" s="25">
        <f t="shared" si="9"/>
        <v>125000</v>
      </c>
      <c r="H112" s="52" t="e">
        <f>Measurements!#REF!</f>
        <v>#REF!</v>
      </c>
      <c r="I112" s="67">
        <f t="shared" si="12"/>
        <v>125000</v>
      </c>
      <c r="J112" s="56" t="e">
        <f t="shared" si="8"/>
        <v>#REF!</v>
      </c>
      <c r="K112" s="62" t="e">
        <f t="shared" si="10"/>
        <v>#REF!</v>
      </c>
      <c r="L112" s="47" t="e">
        <f t="shared" si="11"/>
        <v>#REF!</v>
      </c>
      <c r="M112" s="25"/>
    </row>
    <row r="113" spans="1:13" ht="15" customHeight="1">
      <c r="A113" s="61">
        <v>102</v>
      </c>
      <c r="B113" s="58">
        <v>170002764</v>
      </c>
      <c r="C113" s="68" t="s">
        <v>137</v>
      </c>
      <c r="D113" s="58" t="s">
        <v>3</v>
      </c>
      <c r="E113" s="46">
        <v>1</v>
      </c>
      <c r="F113" s="65">
        <v>15000</v>
      </c>
      <c r="G113" s="25">
        <f t="shared" si="9"/>
        <v>15000</v>
      </c>
      <c r="H113" s="52" t="e">
        <f>Measurements!#REF!</f>
        <v>#REF!</v>
      </c>
      <c r="I113" s="67">
        <f t="shared" si="12"/>
        <v>15000</v>
      </c>
      <c r="J113" s="56" t="e">
        <f t="shared" si="8"/>
        <v>#REF!</v>
      </c>
      <c r="K113" s="62" t="e">
        <f t="shared" si="10"/>
        <v>#REF!</v>
      </c>
      <c r="L113" s="47" t="e">
        <f t="shared" si="11"/>
        <v>#REF!</v>
      </c>
      <c r="M113" s="25"/>
    </row>
    <row r="114" spans="1:13" ht="15" customHeight="1">
      <c r="A114" s="61">
        <v>103</v>
      </c>
      <c r="B114" s="58">
        <v>90131975</v>
      </c>
      <c r="C114" s="70" t="s">
        <v>138</v>
      </c>
      <c r="D114" s="58" t="s">
        <v>68</v>
      </c>
      <c r="E114" s="46">
        <v>42</v>
      </c>
      <c r="F114" s="60">
        <v>225</v>
      </c>
      <c r="G114" s="25">
        <f t="shared" si="9"/>
        <v>9450</v>
      </c>
      <c r="H114" s="52" t="e">
        <f>Measurements!#REF!</f>
        <v>#REF!</v>
      </c>
      <c r="I114" s="67">
        <f t="shared" si="12"/>
        <v>225</v>
      </c>
      <c r="J114" s="56" t="e">
        <f t="shared" si="8"/>
        <v>#REF!</v>
      </c>
      <c r="K114" s="62" t="e">
        <f t="shared" si="10"/>
        <v>#REF!</v>
      </c>
      <c r="L114" s="47" t="e">
        <f t="shared" si="11"/>
        <v>#REF!</v>
      </c>
      <c r="M114" s="25"/>
    </row>
    <row r="115" spans="1:13" ht="15" customHeight="1">
      <c r="A115" s="61">
        <v>104</v>
      </c>
      <c r="B115" s="58">
        <v>170002764</v>
      </c>
      <c r="C115" s="68" t="s">
        <v>139</v>
      </c>
      <c r="D115" s="58" t="s">
        <v>8</v>
      </c>
      <c r="E115" s="46">
        <v>2</v>
      </c>
      <c r="F115" s="60">
        <v>75000</v>
      </c>
      <c r="G115" s="25">
        <f t="shared" si="9"/>
        <v>150000</v>
      </c>
      <c r="H115" s="52" t="e">
        <f>Measurements!#REF!</f>
        <v>#REF!</v>
      </c>
      <c r="I115" s="67">
        <f t="shared" si="12"/>
        <v>75000</v>
      </c>
      <c r="J115" s="56" t="e">
        <f t="shared" si="8"/>
        <v>#REF!</v>
      </c>
      <c r="K115" s="62" t="e">
        <f t="shared" si="10"/>
        <v>#REF!</v>
      </c>
      <c r="L115" s="47" t="e">
        <f t="shared" si="11"/>
        <v>#REF!</v>
      </c>
      <c r="M115" s="25"/>
    </row>
    <row r="116" spans="1:13" ht="15" customHeight="1">
      <c r="A116" s="61">
        <v>105</v>
      </c>
      <c r="B116" s="58">
        <v>170002764</v>
      </c>
      <c r="C116" s="68" t="s">
        <v>140</v>
      </c>
      <c r="D116" s="58" t="s">
        <v>67</v>
      </c>
      <c r="E116" s="46">
        <v>1</v>
      </c>
      <c r="F116" s="60">
        <v>40000</v>
      </c>
      <c r="G116" s="25">
        <f t="shared" si="9"/>
        <v>40000</v>
      </c>
      <c r="H116" s="52" t="e">
        <f>Measurements!#REF!</f>
        <v>#REF!</v>
      </c>
      <c r="I116" s="67">
        <f t="shared" si="12"/>
        <v>40000</v>
      </c>
      <c r="J116" s="56" t="e">
        <f t="shared" si="8"/>
        <v>#REF!</v>
      </c>
      <c r="K116" s="62" t="e">
        <f t="shared" si="10"/>
        <v>#REF!</v>
      </c>
      <c r="L116" s="47" t="e">
        <f t="shared" si="11"/>
        <v>#REF!</v>
      </c>
      <c r="M116" s="25"/>
    </row>
    <row r="117" spans="1:13" ht="15" customHeight="1">
      <c r="A117" s="61">
        <v>106</v>
      </c>
      <c r="B117" s="58">
        <v>90131975</v>
      </c>
      <c r="C117" s="68" t="s">
        <v>138</v>
      </c>
      <c r="D117" s="58" t="s">
        <v>68</v>
      </c>
      <c r="E117" s="46">
        <v>120</v>
      </c>
      <c r="F117" s="60">
        <v>250</v>
      </c>
      <c r="G117" s="25">
        <f t="shared" si="9"/>
        <v>30000</v>
      </c>
      <c r="H117" s="52" t="e">
        <f>Measurements!#REF!</f>
        <v>#REF!</v>
      </c>
      <c r="I117" s="67">
        <f t="shared" si="12"/>
        <v>250</v>
      </c>
      <c r="J117" s="56" t="e">
        <f t="shared" si="8"/>
        <v>#REF!</v>
      </c>
      <c r="K117" s="62" t="e">
        <f t="shared" si="10"/>
        <v>#REF!</v>
      </c>
      <c r="L117" s="47" t="e">
        <f t="shared" si="11"/>
        <v>#REF!</v>
      </c>
      <c r="M117" s="25"/>
    </row>
    <row r="118" spans="1:13" ht="15" customHeight="1">
      <c r="A118" s="61">
        <v>107</v>
      </c>
      <c r="B118" s="58">
        <v>120019346</v>
      </c>
      <c r="C118" s="68" t="s">
        <v>117</v>
      </c>
      <c r="D118" s="58" t="s">
        <v>64</v>
      </c>
      <c r="E118" s="46">
        <v>30</v>
      </c>
      <c r="F118" s="60">
        <f>F80</f>
        <v>425</v>
      </c>
      <c r="G118" s="25">
        <f t="shared" si="9"/>
        <v>12750</v>
      </c>
      <c r="H118" s="52" t="e">
        <f>Measurements!#REF!</f>
        <v>#REF!</v>
      </c>
      <c r="I118" s="67">
        <f t="shared" si="12"/>
        <v>425</v>
      </c>
      <c r="J118" s="56" t="e">
        <f t="shared" si="8"/>
        <v>#REF!</v>
      </c>
      <c r="K118" s="62" t="e">
        <f t="shared" si="10"/>
        <v>#REF!</v>
      </c>
      <c r="L118" s="47" t="e">
        <f t="shared" si="11"/>
        <v>#REF!</v>
      </c>
      <c r="M118" s="25"/>
    </row>
    <row r="119" spans="1:13" ht="15" customHeight="1">
      <c r="E119" s="541" t="s">
        <v>52</v>
      </c>
      <c r="F119" s="542"/>
      <c r="G119" s="81">
        <f>SUM(G12:G118)</f>
        <v>10959145</v>
      </c>
      <c r="J119" s="81" t="e">
        <f>SUM(J12:J118)</f>
        <v>#REF!</v>
      </c>
    </row>
    <row r="120" spans="1:13" ht="15" customHeight="1">
      <c r="E120" s="541" t="s">
        <v>37</v>
      </c>
      <c r="F120" s="542"/>
      <c r="G120" s="81">
        <f>G119*9%</f>
        <v>986323.04999999993</v>
      </c>
      <c r="J120" s="81" t="e">
        <f>J119*9%</f>
        <v>#REF!</v>
      </c>
    </row>
    <row r="121" spans="1:13" ht="15" customHeight="1">
      <c r="E121" s="541" t="s">
        <v>36</v>
      </c>
      <c r="F121" s="542"/>
      <c r="G121" s="81">
        <f>G119*9%</f>
        <v>986323.04999999993</v>
      </c>
      <c r="J121" s="81" t="e">
        <f>J119*9%</f>
        <v>#REF!</v>
      </c>
    </row>
    <row r="122" spans="1:13" ht="15" customHeight="1">
      <c r="E122" s="543" t="s">
        <v>53</v>
      </c>
      <c r="F122" s="544"/>
      <c r="G122" s="81">
        <f>SUM(G119:G121)</f>
        <v>12931791.100000001</v>
      </c>
      <c r="J122" s="81" t="e">
        <f>SUM(J119:J121)</f>
        <v>#REF!</v>
      </c>
    </row>
  </sheetData>
  <mergeCells count="20">
    <mergeCell ref="E119:F119"/>
    <mergeCell ref="E120:F120"/>
    <mergeCell ref="E121:F121"/>
    <mergeCell ref="E122:F122"/>
    <mergeCell ref="G10:G11"/>
    <mergeCell ref="A2:M2"/>
    <mergeCell ref="J3:K3"/>
    <mergeCell ref="A6:M6"/>
    <mergeCell ref="A8:M8"/>
    <mergeCell ref="A10:A11"/>
    <mergeCell ref="B10:B11"/>
    <mergeCell ref="C10:C11"/>
    <mergeCell ref="D10:D11"/>
    <mergeCell ref="E10:E11"/>
    <mergeCell ref="F10:F11"/>
    <mergeCell ref="H10:H11"/>
    <mergeCell ref="I10:I11"/>
    <mergeCell ref="J10:J11"/>
    <mergeCell ref="K10:L10"/>
    <mergeCell ref="M10:M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Abstract(RA 1)</vt:lpstr>
      <vt:lpstr>Measurements</vt:lpstr>
      <vt:lpstr>Abstract - Costing Diff.</vt:lpstr>
      <vt:lpstr>DIS</vt:lpstr>
      <vt:lpstr>Measurements!Print_Area</vt:lpstr>
      <vt:lpstr>'Abstract(RA 1)'!Print_Titles</vt:lpstr>
      <vt:lpstr>Measurements!Print_Titles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SYSTEM10</dc:creator>
  <cp:lastModifiedBy>Urmila Jadhav</cp:lastModifiedBy>
  <cp:lastPrinted>2024-09-21T06:58:06Z</cp:lastPrinted>
  <dcterms:created xsi:type="dcterms:W3CDTF">2021-06-07T07:31:07Z</dcterms:created>
  <dcterms:modified xsi:type="dcterms:W3CDTF">2024-10-05T11:39:43Z</dcterms:modified>
</cp:coreProperties>
</file>