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FDT -Working\TFS\AHM\Domino-AHM\Billing\NT Item\"/>
    </mc:Choice>
  </mc:AlternateContent>
  <xr:revisionPtr revIDLastSave="0" documentId="13_ncr:1_{C5D17B25-EEEA-4341-80E4-87DE24A3AFD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ummary Sheet " sheetId="5" r:id="rId1"/>
    <sheet name="Abstarct " sheetId="4" r:id="rId2"/>
    <sheet name="JMR " sheetId="6" r:id="rId3"/>
  </sheets>
  <definedNames>
    <definedName name="_xlnm.Print_Area" localSheetId="2">'JMR 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10" i="4"/>
  <c r="G12" i="4"/>
  <c r="H12" i="4" s="1"/>
  <c r="G15" i="4"/>
  <c r="H15" i="4" s="1"/>
  <c r="G16" i="4"/>
  <c r="H16" i="4" s="1"/>
  <c r="G20" i="4"/>
  <c r="H20" i="4" s="1"/>
  <c r="G21" i="4"/>
  <c r="H21" i="4" s="1"/>
  <c r="G24" i="4"/>
  <c r="H24" i="4" s="1"/>
  <c r="G26" i="4"/>
  <c r="H26" i="4" s="1"/>
  <c r="G29" i="4"/>
  <c r="H29" i="4" s="1"/>
  <c r="G30" i="4"/>
  <c r="H30" i="4" s="1"/>
  <c r="G34" i="4"/>
  <c r="H34" i="4" s="1"/>
  <c r="G39" i="4"/>
  <c r="H39" i="4" s="1"/>
  <c r="G41" i="4"/>
  <c r="H41" i="4" s="1"/>
  <c r="H6" i="4"/>
  <c r="H7" i="4"/>
  <c r="H10" i="4"/>
  <c r="F56" i="6"/>
  <c r="G56" i="4" s="1"/>
  <c r="H56" i="4" s="1"/>
  <c r="F57" i="6"/>
  <c r="G57" i="4" s="1"/>
  <c r="H57" i="4" s="1"/>
  <c r="F58" i="6"/>
  <c r="G58" i="4" s="1"/>
  <c r="H58" i="4" s="1"/>
  <c r="F59" i="6"/>
  <c r="G59" i="4" s="1"/>
  <c r="H59" i="4" s="1"/>
  <c r="F60" i="6"/>
  <c r="G60" i="4" s="1"/>
  <c r="H60" i="4" s="1"/>
  <c r="F61" i="6"/>
  <c r="G61" i="4" s="1"/>
  <c r="H61" i="4" s="1"/>
  <c r="F55" i="6"/>
  <c r="G55" i="4" s="1"/>
  <c r="H55" i="4" s="1"/>
  <c r="F42" i="6"/>
  <c r="G42" i="4" s="1"/>
  <c r="H42" i="4" s="1"/>
  <c r="F43" i="6"/>
  <c r="G43" i="4" s="1"/>
  <c r="H43" i="4" s="1"/>
  <c r="F44" i="6"/>
  <c r="G44" i="4" s="1"/>
  <c r="H44" i="4" s="1"/>
  <c r="F45" i="6"/>
  <c r="G45" i="4" s="1"/>
  <c r="H45" i="4" s="1"/>
  <c r="F46" i="6"/>
  <c r="G46" i="4" s="1"/>
  <c r="H46" i="4" s="1"/>
  <c r="F47" i="6"/>
  <c r="G47" i="4" s="1"/>
  <c r="H47" i="4" s="1"/>
  <c r="F48" i="6"/>
  <c r="G48" i="4" s="1"/>
  <c r="H48" i="4" s="1"/>
  <c r="F49" i="6"/>
  <c r="G49" i="4" s="1"/>
  <c r="H49" i="4" s="1"/>
  <c r="F50" i="6"/>
  <c r="G50" i="4" s="1"/>
  <c r="H50" i="4" s="1"/>
  <c r="F51" i="6"/>
  <c r="G51" i="4" s="1"/>
  <c r="H51" i="4" s="1"/>
  <c r="F52" i="6"/>
  <c r="G52" i="4" s="1"/>
  <c r="H52" i="4" s="1"/>
  <c r="F53" i="6"/>
  <c r="G53" i="4" s="1"/>
  <c r="H53" i="4" s="1"/>
  <c r="F41" i="6"/>
  <c r="F39" i="6"/>
  <c r="F38" i="6"/>
  <c r="G38" i="4" s="1"/>
  <c r="H38" i="4" s="1"/>
  <c r="F35" i="6"/>
  <c r="G35" i="4" s="1"/>
  <c r="H35" i="4" s="1"/>
  <c r="F36" i="6"/>
  <c r="G36" i="4" s="1"/>
  <c r="H36" i="4" s="1"/>
  <c r="F34" i="6"/>
  <c r="F27" i="6"/>
  <c r="G27" i="4" s="1"/>
  <c r="H27" i="4" s="1"/>
  <c r="F28" i="6"/>
  <c r="G28" i="4" s="1"/>
  <c r="H28" i="4" s="1"/>
  <c r="F29" i="6"/>
  <c r="F30" i="6"/>
  <c r="F31" i="6"/>
  <c r="G31" i="4" s="1"/>
  <c r="H31" i="4" s="1"/>
  <c r="F32" i="6"/>
  <c r="G32" i="4" s="1"/>
  <c r="H32" i="4" s="1"/>
  <c r="F26" i="6"/>
  <c r="F20" i="6"/>
  <c r="F21" i="6"/>
  <c r="F22" i="6"/>
  <c r="G22" i="4" s="1"/>
  <c r="H22" i="4" s="1"/>
  <c r="F23" i="6"/>
  <c r="G23" i="4" s="1"/>
  <c r="H23" i="4" s="1"/>
  <c r="F24" i="6"/>
  <c r="F19" i="6"/>
  <c r="G19" i="4" s="1"/>
  <c r="H19" i="4" s="1"/>
  <c r="F13" i="6"/>
  <c r="G13" i="4" s="1"/>
  <c r="H13" i="4" s="1"/>
  <c r="F14" i="6"/>
  <c r="G14" i="4" s="1"/>
  <c r="H14" i="4" s="1"/>
  <c r="F15" i="6"/>
  <c r="F16" i="6"/>
  <c r="F17" i="6"/>
  <c r="G17" i="4" s="1"/>
  <c r="H17" i="4" s="1"/>
  <c r="F12" i="6"/>
  <c r="F6" i="6"/>
  <c r="F7" i="6"/>
  <c r="F8" i="6"/>
  <c r="G8" i="4" s="1"/>
  <c r="H8" i="4" s="1"/>
  <c r="F9" i="6"/>
  <c r="G9" i="4" s="1"/>
  <c r="H9" i="4" s="1"/>
  <c r="F10" i="6"/>
  <c r="F5" i="6"/>
  <c r="G5" i="4" s="1"/>
  <c r="H5" i="4" s="1"/>
  <c r="C15" i="5"/>
  <c r="C14" i="5"/>
  <c r="C13" i="5"/>
  <c r="C12" i="5"/>
  <c r="C11" i="5"/>
  <c r="C10" i="5"/>
  <c r="C9" i="5"/>
  <c r="C8" i="5"/>
  <c r="C7" i="5"/>
  <c r="C6" i="5"/>
  <c r="C5" i="5"/>
  <c r="H25" i="4" l="1"/>
  <c r="D8" i="5" s="1"/>
  <c r="H11" i="4"/>
  <c r="D6" i="5" s="1"/>
  <c r="H54" i="4"/>
  <c r="D12" i="5" s="1"/>
  <c r="H40" i="4"/>
  <c r="D11" i="5" s="1"/>
  <c r="H37" i="4"/>
  <c r="D10" i="5" s="1"/>
  <c r="H33" i="4"/>
  <c r="D9" i="5" s="1"/>
  <c r="H18" i="4"/>
  <c r="D7" i="5" s="1"/>
  <c r="H4" i="4"/>
  <c r="D5" i="5" s="1"/>
  <c r="D13" i="5" s="1"/>
  <c r="F61" i="4"/>
  <c r="F60" i="4"/>
  <c r="F59" i="4"/>
  <c r="F58" i="4"/>
  <c r="F57" i="4"/>
  <c r="F56" i="4"/>
  <c r="F55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39" i="4"/>
  <c r="F38" i="4"/>
  <c r="F36" i="4"/>
  <c r="F35" i="4"/>
  <c r="F34" i="4"/>
  <c r="F32" i="4"/>
  <c r="F31" i="4"/>
  <c r="F30" i="4"/>
  <c r="F29" i="4"/>
  <c r="F28" i="4"/>
  <c r="F27" i="4"/>
  <c r="F26" i="4"/>
  <c r="F24" i="4"/>
  <c r="F23" i="4"/>
  <c r="F22" i="4"/>
  <c r="F21" i="4"/>
  <c r="F20" i="4"/>
  <c r="F19" i="4"/>
  <c r="F17" i="4"/>
  <c r="F16" i="4"/>
  <c r="F15" i="4"/>
  <c r="F14" i="4"/>
  <c r="F13" i="4"/>
  <c r="F12" i="4"/>
  <c r="F10" i="4"/>
  <c r="F9" i="4"/>
  <c r="F8" i="4"/>
  <c r="F7" i="4"/>
  <c r="F6" i="4"/>
  <c r="F5" i="4"/>
  <c r="D14" i="5" l="1"/>
  <c r="D15" i="5" s="1"/>
  <c r="F11" i="4"/>
  <c r="F40" i="4"/>
  <c r="F25" i="4"/>
  <c r="F37" i="4"/>
  <c r="F54" i="4"/>
  <c r="F4" i="4"/>
  <c r="F18" i="4"/>
  <c r="F33" i="4"/>
</calcChain>
</file>

<file path=xl/sharedStrings.xml><?xml version="1.0" encoding="utf-8"?>
<sst xmlns="http://schemas.openxmlformats.org/spreadsheetml/2006/main" count="310" uniqueCount="104">
  <si>
    <t>Item Description</t>
  </si>
  <si>
    <t>Qty</t>
  </si>
  <si>
    <t>Unit Price</t>
  </si>
  <si>
    <t/>
  </si>
  <si>
    <t>Sr No.</t>
  </si>
  <si>
    <t>UOM</t>
  </si>
  <si>
    <t>Amount</t>
  </si>
  <si>
    <t xml:space="preserve">Fabrication </t>
  </si>
  <si>
    <t xml:space="preserve">MS Stand for cold room  and  AC outdoor unit size 4x6x2  Ft </t>
  </si>
  <si>
    <t xml:space="preserve">Nos </t>
  </si>
  <si>
    <t xml:space="preserve">Manager Room M. S frame lifting station with ply and cladded with SS 304 - 2.5x1.6x2 Ft </t>
  </si>
  <si>
    <t xml:space="preserve">Entry lifting station with ply  and  SS palte - 0.5x0.75x0.6m </t>
  </si>
  <si>
    <t xml:space="preserve">S.S Pole hanging from Ceiling </t>
  </si>
  <si>
    <t xml:space="preserve">RFT </t>
  </si>
  <si>
    <t xml:space="preserve">Front Counter M.S Frame Work - 6X1.5M </t>
  </si>
  <si>
    <t xml:space="preserve">SQM </t>
  </si>
  <si>
    <t xml:space="preserve">Microwave Oven Self with MS Stand - 2X1.5fT </t>
  </si>
  <si>
    <t xml:space="preserve">SQF </t>
  </si>
  <si>
    <t xml:space="preserve">Electrical </t>
  </si>
  <si>
    <t xml:space="preserve">2 Pole MCB 32A With Box </t>
  </si>
  <si>
    <t xml:space="preserve">63A RCBO 4 Pole </t>
  </si>
  <si>
    <t xml:space="preserve">16 A Switch Board 3 module </t>
  </si>
  <si>
    <t xml:space="preserve">Gang Box  16 A Switch Board 6 module </t>
  </si>
  <si>
    <t xml:space="preserve">Rubber Mat 1.1 KV  ( Supply  plus  Installation ) - 2x1 Mtr </t>
  </si>
  <si>
    <t xml:space="preserve">Main LT Panel ( As per Site Requirement  plus  SLD)  ) </t>
  </si>
  <si>
    <t xml:space="preserve">Plumbing </t>
  </si>
  <si>
    <t xml:space="preserve">MOP sink tap  and  RO Tap  ( Supply  plus  Installation ) </t>
  </si>
  <si>
    <t xml:space="preserve">Mop sink connection complete ( Supply  plus  Installation ) </t>
  </si>
  <si>
    <t xml:space="preserve">Chamber ( Supply  plus  Installation ) - 300x300mm </t>
  </si>
  <si>
    <t xml:space="preserve">S. S Grating   ( Supply  plus  Installation ) - 300x300mm </t>
  </si>
  <si>
    <t xml:space="preserve">Set </t>
  </si>
  <si>
    <t>R.O Stand above ceiling with ms pipe  with Ply base  ( Supply  plus  Installation ) - 4x4 ft</t>
  </si>
  <si>
    <t xml:space="preserve">Finishes </t>
  </si>
  <si>
    <t xml:space="preserve">S.S Profile near counter entrance </t>
  </si>
  <si>
    <t xml:space="preserve">TV Stand With MS Framing  plus  Ply - 1.25x8.5 ft </t>
  </si>
  <si>
    <t>Supply and installation kota stone floor cold room - 2.6x1.9 Mtr</t>
  </si>
  <si>
    <t xml:space="preserve">Supply and installation kota stone skirting 100mm H cold room </t>
  </si>
  <si>
    <t>Mtr</t>
  </si>
  <si>
    <t>Ply panelling side counter - 1.25x1.35 Mtr</t>
  </si>
  <si>
    <t xml:space="preserve">Fire Sprinkler </t>
  </si>
  <si>
    <t xml:space="preserve">Supply and installation sprinkler with accessories and re-work of existing sprinkler </t>
  </si>
  <si>
    <t xml:space="preserve">Supply and installation Site of sprinkler rossettle plate </t>
  </si>
  <si>
    <t xml:space="preserve">Supply and installation Site of UL listed approved corrugeted sheet SS 304 </t>
  </si>
  <si>
    <t xml:space="preserve">Façade </t>
  </si>
  <si>
    <t xml:space="preserve">Supply and installation corian for counter façade drop </t>
  </si>
  <si>
    <t>Rmt</t>
  </si>
  <si>
    <t xml:space="preserve">12 mm toughned Glass </t>
  </si>
  <si>
    <t xml:space="preserve">Mis </t>
  </si>
  <si>
    <t xml:space="preserve">Ply with laminate panelling over DB panel </t>
  </si>
  <si>
    <t xml:space="preserve">Mop Hanger </t>
  </si>
  <si>
    <t>Supply and installation anti scratch tap</t>
  </si>
  <si>
    <t xml:space="preserve">Supply and installation wall boxing for ac </t>
  </si>
  <si>
    <t>Supply and installation chain 1.5 mtr</t>
  </si>
  <si>
    <t>Supply and installation corian above counter - 2x5</t>
  </si>
  <si>
    <t xml:space="preserve">Equipment installation </t>
  </si>
  <si>
    <t xml:space="preserve">HVAC </t>
  </si>
  <si>
    <t xml:space="preserve">Supply Installation, Testing  and  Commissioning of Split AC 1.8 TR  - Daikin </t>
  </si>
  <si>
    <t xml:space="preserve">Supply Installation, Testing  and  Commissioning of Split AC 1.5 TR - Daikin </t>
  </si>
  <si>
    <t>6.4 mm OD Soft Copper ( Insulation-9 mm )</t>
  </si>
  <si>
    <t xml:space="preserve">RM </t>
  </si>
  <si>
    <t>9.5 mm OD Soft Copper ( Insulation-9 mm )</t>
  </si>
  <si>
    <t>12.7 mm OD Soft Copper ( Insulation-9 mm</t>
  </si>
  <si>
    <t>15.9 mm OD Soft Copper ( Insulation- 9 mm )</t>
  </si>
  <si>
    <t>Cable 4 Core 2.5 Sqmm</t>
  </si>
  <si>
    <t>Supply and installation ACP sheet packing for above hood 100mm H</t>
  </si>
  <si>
    <t>Supply and installation panelling above cold room  - 7'x1'-6"</t>
  </si>
  <si>
    <t xml:space="preserve">Supply and installation MS support for Gas meter </t>
  </si>
  <si>
    <t>L- Shape gypsum Ceiling with Ply base support</t>
  </si>
  <si>
    <t xml:space="preserve">Hood MS structure/ pipe support for hanging </t>
  </si>
  <si>
    <t>100 LPH RO Plant (Supply &amp; Installation)</t>
  </si>
  <si>
    <t>Supply of pvc strip curtain for Conveyor oven- size 20x7 FT ht</t>
  </si>
  <si>
    <t xml:space="preserve">Supply of Tissue paper holder </t>
  </si>
  <si>
    <t>Supply and installation soap dispenser _ Uronics</t>
  </si>
  <si>
    <t>A</t>
  </si>
  <si>
    <t>B</t>
  </si>
  <si>
    <t>C</t>
  </si>
  <si>
    <t>D</t>
  </si>
  <si>
    <t>E</t>
  </si>
  <si>
    <t xml:space="preserve">F </t>
  </si>
  <si>
    <t xml:space="preserve">G </t>
  </si>
  <si>
    <t xml:space="preserve">H </t>
  </si>
  <si>
    <t xml:space="preserve">AHM_DOMINO'S _NT ITEMS </t>
  </si>
  <si>
    <t>PO -  Semolina/PO/24-25/001402</t>
  </si>
  <si>
    <t xml:space="preserve">FINAL BILL </t>
  </si>
  <si>
    <t xml:space="preserve">S.N </t>
  </si>
  <si>
    <t xml:space="preserve">Item Description </t>
  </si>
  <si>
    <t xml:space="preserve">PO Amount </t>
  </si>
  <si>
    <t xml:space="preserve">Billed Amount </t>
  </si>
  <si>
    <t xml:space="preserve">NT ITEMS </t>
  </si>
  <si>
    <t>a</t>
  </si>
  <si>
    <t>b</t>
  </si>
  <si>
    <t>c</t>
  </si>
  <si>
    <t>d</t>
  </si>
  <si>
    <t>e</t>
  </si>
  <si>
    <t>f</t>
  </si>
  <si>
    <t>g</t>
  </si>
  <si>
    <t>h</t>
  </si>
  <si>
    <t xml:space="preserve">TOTAL </t>
  </si>
  <si>
    <t xml:space="preserve">GST 18 % </t>
  </si>
  <si>
    <t xml:space="preserve">G. TOTAL </t>
  </si>
  <si>
    <t xml:space="preserve"> Semolina/PO/24-25/001402</t>
  </si>
  <si>
    <t xml:space="preserve">JMR </t>
  </si>
  <si>
    <t xml:space="preserve">PO </t>
  </si>
  <si>
    <t>AHM_Domino's _NT Items_Final Bill_28.11.2024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</si>
</sst>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D682-2A14-41F4-B417-CDE7F79DE617}">
  <dimension ref="A1:D15"/>
  <sheetViews>
    <sheetView workbookViewId="0">
      <selection activeCell="D24" sqref="D24"/>
    </sheetView>
  </sheetViews>
  <sheetFormatPr defaultRowHeight="14.4" x14ac:dyDescent="0.3"/>
  <cols>
    <col min="1" max="1" width="7.109375" style="22" customWidth="1"/>
    <col min="2" max="2" width="25.44140625" style="22" customWidth="1"/>
    <col min="3" max="3" width="16.6640625" style="22" customWidth="1"/>
    <col min="4" max="4" width="17.77734375" style="21" customWidth="1"/>
  </cols>
  <sheetData>
    <row r="1" spans="1:4" x14ac:dyDescent="0.3">
      <c r="A1" s="33" t="s">
        <v>103</v>
      </c>
      <c r="B1" s="34"/>
      <c r="C1" s="34"/>
      <c r="D1" s="35"/>
    </row>
    <row r="2" spans="1:4" x14ac:dyDescent="0.3">
      <c r="A2" s="32" t="s">
        <v>84</v>
      </c>
      <c r="B2" s="32" t="s">
        <v>85</v>
      </c>
      <c r="C2" s="32" t="s">
        <v>86</v>
      </c>
      <c r="D2" s="37" t="s">
        <v>87</v>
      </c>
    </row>
    <row r="3" spans="1:4" x14ac:dyDescent="0.3">
      <c r="A3" s="23" t="s">
        <v>102</v>
      </c>
      <c r="B3" s="24" t="s">
        <v>100</v>
      </c>
      <c r="C3" s="23"/>
      <c r="D3" s="38"/>
    </row>
    <row r="4" spans="1:4" x14ac:dyDescent="0.3">
      <c r="A4" s="40">
        <v>1</v>
      </c>
      <c r="B4" s="41" t="s">
        <v>88</v>
      </c>
      <c r="C4" s="42"/>
      <c r="D4" s="43"/>
    </row>
    <row r="5" spans="1:4" x14ac:dyDescent="0.3">
      <c r="A5" s="4" t="s">
        <v>89</v>
      </c>
      <c r="B5" s="4" t="s">
        <v>7</v>
      </c>
      <c r="C5" s="25">
        <f>'Abstarct '!F4</f>
        <v>113850</v>
      </c>
      <c r="D5" s="39">
        <f>'Abstarct '!H4</f>
        <v>113850</v>
      </c>
    </row>
    <row r="6" spans="1:4" x14ac:dyDescent="0.3">
      <c r="A6" s="4" t="s">
        <v>90</v>
      </c>
      <c r="B6" s="4" t="s">
        <v>18</v>
      </c>
      <c r="C6" s="25">
        <f>'Abstarct '!F11</f>
        <v>331231</v>
      </c>
      <c r="D6" s="39">
        <f>'Abstarct '!H11</f>
        <v>331231</v>
      </c>
    </row>
    <row r="7" spans="1:4" x14ac:dyDescent="0.3">
      <c r="A7" s="4" t="s">
        <v>91</v>
      </c>
      <c r="B7" s="4" t="s">
        <v>25</v>
      </c>
      <c r="C7" s="25">
        <f>'Abstarct '!F18</f>
        <v>129214</v>
      </c>
      <c r="D7" s="39">
        <f>'Abstarct '!H18</f>
        <v>129214</v>
      </c>
    </row>
    <row r="8" spans="1:4" x14ac:dyDescent="0.3">
      <c r="A8" s="4" t="s">
        <v>92</v>
      </c>
      <c r="B8" s="4" t="s">
        <v>32</v>
      </c>
      <c r="C8" s="25">
        <f>'Abstarct '!F25</f>
        <v>122028.3</v>
      </c>
      <c r="D8" s="39">
        <f>'Abstarct '!H25</f>
        <v>122028.3</v>
      </c>
    </row>
    <row r="9" spans="1:4" x14ac:dyDescent="0.3">
      <c r="A9" s="4" t="s">
        <v>93</v>
      </c>
      <c r="B9" s="4" t="s">
        <v>39</v>
      </c>
      <c r="C9" s="25">
        <f>'Abstarct '!F33</f>
        <v>76500</v>
      </c>
      <c r="D9" s="39">
        <f>'Abstarct '!H33</f>
        <v>76500</v>
      </c>
    </row>
    <row r="10" spans="1:4" x14ac:dyDescent="0.3">
      <c r="A10" s="4" t="s">
        <v>94</v>
      </c>
      <c r="B10" s="4" t="s">
        <v>43</v>
      </c>
      <c r="C10" s="25">
        <f>'Abstarct '!F37</f>
        <v>59256.5</v>
      </c>
      <c r="D10" s="39">
        <f>'Abstarct '!H37</f>
        <v>59256.5</v>
      </c>
    </row>
    <row r="11" spans="1:4" x14ac:dyDescent="0.3">
      <c r="A11" s="4" t="s">
        <v>95</v>
      </c>
      <c r="B11" s="4" t="s">
        <v>47</v>
      </c>
      <c r="C11" s="25">
        <f>'Abstarct '!F40</f>
        <v>127670</v>
      </c>
      <c r="D11" s="39">
        <f>'Abstarct '!H40</f>
        <v>127670</v>
      </c>
    </row>
    <row r="12" spans="1:4" x14ac:dyDescent="0.3">
      <c r="A12" s="4" t="s">
        <v>96</v>
      </c>
      <c r="B12" s="4" t="s">
        <v>55</v>
      </c>
      <c r="C12" s="25">
        <f>'Abstarct '!F54</f>
        <v>363534</v>
      </c>
      <c r="D12" s="39">
        <f>'Abstarct '!H54</f>
        <v>363534</v>
      </c>
    </row>
    <row r="13" spans="1:4" x14ac:dyDescent="0.3">
      <c r="A13" s="26">
        <v>2</v>
      </c>
      <c r="B13" s="26" t="s">
        <v>97</v>
      </c>
      <c r="C13" s="27">
        <f>SUM(C5:C12)</f>
        <v>1323283.8</v>
      </c>
      <c r="D13" s="27">
        <f>SUM(D5:D12)</f>
        <v>1323283.8</v>
      </c>
    </row>
    <row r="14" spans="1:4" x14ac:dyDescent="0.3">
      <c r="A14" s="30">
        <v>3</v>
      </c>
      <c r="B14" s="31" t="s">
        <v>98</v>
      </c>
      <c r="C14" s="30">
        <f>C13*0.18</f>
        <v>238191.084</v>
      </c>
      <c r="D14" s="30">
        <f>D13*0.18</f>
        <v>238191.084</v>
      </c>
    </row>
    <row r="15" spans="1:4" x14ac:dyDescent="0.3">
      <c r="A15" s="28">
        <v>4</v>
      </c>
      <c r="B15" s="28" t="s">
        <v>99</v>
      </c>
      <c r="C15" s="29">
        <f>C13+C14</f>
        <v>1561474.8840000001</v>
      </c>
      <c r="D15" s="29">
        <f>D13+D14</f>
        <v>1561474.8840000001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zoomScale="70" zoomScaleNormal="70" workbookViewId="0">
      <selection activeCell="B65" sqref="B65"/>
    </sheetView>
  </sheetViews>
  <sheetFormatPr defaultColWidth="9.109375" defaultRowHeight="13.8" x14ac:dyDescent="0.25"/>
  <cols>
    <col min="1" max="1" width="9.109375" style="3" customWidth="1"/>
    <col min="2" max="2" width="82.6640625" style="2" customWidth="1"/>
    <col min="3" max="3" width="9.109375" style="3" customWidth="1"/>
    <col min="4" max="4" width="10.44140625" style="3" customWidth="1"/>
    <col min="5" max="5" width="13" style="3" customWidth="1"/>
    <col min="6" max="6" width="16.33203125" style="3" customWidth="1"/>
    <col min="7" max="7" width="12.5546875" style="3" customWidth="1"/>
    <col min="8" max="8" width="16.21875" style="3" customWidth="1"/>
    <col min="9" max="16384" width="9.109375" style="1"/>
  </cols>
  <sheetData>
    <row r="1" spans="1:8" ht="18.600000000000001" customHeight="1" x14ac:dyDescent="0.25">
      <c r="A1" s="12" t="s">
        <v>81</v>
      </c>
      <c r="B1" s="12"/>
      <c r="C1" s="13" t="s">
        <v>82</v>
      </c>
      <c r="D1" s="13"/>
      <c r="E1" s="13"/>
      <c r="F1" s="13"/>
      <c r="G1" s="13" t="s">
        <v>83</v>
      </c>
      <c r="H1" s="13"/>
    </row>
    <row r="2" spans="1:8" ht="18.600000000000001" customHeight="1" x14ac:dyDescent="0.25">
      <c r="A2" s="19" t="s">
        <v>4</v>
      </c>
      <c r="B2" s="20" t="s">
        <v>0</v>
      </c>
      <c r="C2" s="19" t="s">
        <v>5</v>
      </c>
      <c r="D2" s="19" t="s">
        <v>1</v>
      </c>
      <c r="E2" s="19" t="s">
        <v>2</v>
      </c>
      <c r="F2" s="19" t="s">
        <v>6</v>
      </c>
      <c r="G2" s="19" t="s">
        <v>1</v>
      </c>
      <c r="H2" s="19" t="s">
        <v>6</v>
      </c>
    </row>
    <row r="3" spans="1:8" ht="18.600000000000001" customHeight="1" x14ac:dyDescent="0.25">
      <c r="A3" s="4"/>
      <c r="B3" s="5"/>
      <c r="C3" s="4"/>
      <c r="D3" s="4"/>
      <c r="E3" s="4"/>
      <c r="F3" s="14"/>
      <c r="G3" s="15"/>
      <c r="H3" s="15"/>
    </row>
    <row r="4" spans="1:8" ht="18.600000000000001" customHeight="1" x14ac:dyDescent="0.25">
      <c r="A4" s="8" t="s">
        <v>73</v>
      </c>
      <c r="B4" s="7" t="s">
        <v>7</v>
      </c>
      <c r="C4" s="6" t="s">
        <v>3</v>
      </c>
      <c r="D4" s="6" t="s">
        <v>3</v>
      </c>
      <c r="E4" s="6"/>
      <c r="F4" s="16">
        <f>SUM(F5:F10)</f>
        <v>113850</v>
      </c>
      <c r="G4" s="6"/>
      <c r="H4" s="16">
        <f>SUM(H5:H10)</f>
        <v>113850</v>
      </c>
    </row>
    <row r="5" spans="1:8" ht="18.600000000000001" customHeight="1" x14ac:dyDescent="0.25">
      <c r="A5" s="4">
        <v>1</v>
      </c>
      <c r="B5" s="5" t="s">
        <v>8</v>
      </c>
      <c r="C5" s="4" t="s">
        <v>9</v>
      </c>
      <c r="D5" s="4">
        <v>4</v>
      </c>
      <c r="E5" s="4">
        <v>12750</v>
      </c>
      <c r="F5" s="17">
        <f>E5*D5</f>
        <v>51000</v>
      </c>
      <c r="G5" s="15">
        <f>'JMR '!F5</f>
        <v>4</v>
      </c>
      <c r="H5" s="15">
        <f>E5*G5</f>
        <v>51000</v>
      </c>
    </row>
    <row r="6" spans="1:8" ht="18.600000000000001" customHeight="1" x14ac:dyDescent="0.25">
      <c r="A6" s="4">
        <v>2</v>
      </c>
      <c r="B6" s="5" t="s">
        <v>10</v>
      </c>
      <c r="C6" s="4" t="s">
        <v>9</v>
      </c>
      <c r="D6" s="4">
        <v>1</v>
      </c>
      <c r="E6" s="4">
        <v>17750</v>
      </c>
      <c r="F6" s="17">
        <f>E6*D6</f>
        <v>17750</v>
      </c>
      <c r="G6" s="15">
        <f>'JMR '!F6</f>
        <v>1</v>
      </c>
      <c r="H6" s="15">
        <f t="shared" ref="H6:H61" si="0">E6*G6</f>
        <v>17750</v>
      </c>
    </row>
    <row r="7" spans="1:8" ht="18.600000000000001" customHeight="1" x14ac:dyDescent="0.25">
      <c r="A7" s="4">
        <v>3</v>
      </c>
      <c r="B7" s="5" t="s">
        <v>11</v>
      </c>
      <c r="C7" s="4" t="s">
        <v>9</v>
      </c>
      <c r="D7" s="4">
        <v>1</v>
      </c>
      <c r="E7" s="4">
        <v>13750</v>
      </c>
      <c r="F7" s="17">
        <f>E7*D7</f>
        <v>13750</v>
      </c>
      <c r="G7" s="15">
        <f>'JMR '!F7</f>
        <v>1</v>
      </c>
      <c r="H7" s="15">
        <f t="shared" si="0"/>
        <v>13750</v>
      </c>
    </row>
    <row r="8" spans="1:8" ht="18.600000000000001" customHeight="1" x14ac:dyDescent="0.25">
      <c r="A8" s="4">
        <v>4</v>
      </c>
      <c r="B8" s="5" t="s">
        <v>12</v>
      </c>
      <c r="C8" s="4" t="s">
        <v>13</v>
      </c>
      <c r="D8" s="4">
        <v>9</v>
      </c>
      <c r="E8" s="4">
        <v>2150</v>
      </c>
      <c r="F8" s="17">
        <f>E8*D8</f>
        <v>19350</v>
      </c>
      <c r="G8" s="15">
        <f>'JMR '!F8</f>
        <v>9</v>
      </c>
      <c r="H8" s="15">
        <f t="shared" si="0"/>
        <v>19350</v>
      </c>
    </row>
    <row r="9" spans="1:8" ht="18.600000000000001" customHeight="1" x14ac:dyDescent="0.25">
      <c r="A9" s="4">
        <v>5</v>
      </c>
      <c r="B9" s="5" t="s">
        <v>14</v>
      </c>
      <c r="C9" s="4" t="s">
        <v>15</v>
      </c>
      <c r="D9" s="4">
        <v>9</v>
      </c>
      <c r="E9" s="4">
        <v>850</v>
      </c>
      <c r="F9" s="17">
        <f>E9*D9</f>
        <v>7650</v>
      </c>
      <c r="G9" s="15">
        <f>'JMR '!F9</f>
        <v>9</v>
      </c>
      <c r="H9" s="15">
        <f t="shared" si="0"/>
        <v>7650</v>
      </c>
    </row>
    <row r="10" spans="1:8" ht="18.600000000000001" customHeight="1" x14ac:dyDescent="0.25">
      <c r="A10" s="4">
        <v>6</v>
      </c>
      <c r="B10" s="5" t="s">
        <v>16</v>
      </c>
      <c r="C10" s="4" t="s">
        <v>17</v>
      </c>
      <c r="D10" s="4">
        <v>3</v>
      </c>
      <c r="E10" s="4">
        <v>1450</v>
      </c>
      <c r="F10" s="17">
        <f>E10*D10</f>
        <v>4350</v>
      </c>
      <c r="G10" s="15">
        <f>'JMR '!F10</f>
        <v>3</v>
      </c>
      <c r="H10" s="15">
        <f t="shared" si="0"/>
        <v>4350</v>
      </c>
    </row>
    <row r="11" spans="1:8" ht="18.600000000000001" customHeight="1" x14ac:dyDescent="0.25">
      <c r="A11" s="6" t="s">
        <v>74</v>
      </c>
      <c r="B11" s="7" t="s">
        <v>18</v>
      </c>
      <c r="C11" s="6" t="s">
        <v>3</v>
      </c>
      <c r="D11" s="6" t="s">
        <v>3</v>
      </c>
      <c r="E11" s="6"/>
      <c r="F11" s="18">
        <f>SUM(F12:F17)</f>
        <v>331231</v>
      </c>
      <c r="G11" s="6"/>
      <c r="H11" s="18">
        <f>SUM(H12:H17)</f>
        <v>331231</v>
      </c>
    </row>
    <row r="12" spans="1:8" ht="18.600000000000001" customHeight="1" x14ac:dyDescent="0.25">
      <c r="A12" s="4">
        <v>7</v>
      </c>
      <c r="B12" s="5" t="s">
        <v>19</v>
      </c>
      <c r="C12" s="4" t="s">
        <v>9</v>
      </c>
      <c r="D12" s="4">
        <v>4</v>
      </c>
      <c r="E12" s="4">
        <v>3600</v>
      </c>
      <c r="F12" s="17">
        <f>E12*D12</f>
        <v>14400</v>
      </c>
      <c r="G12" s="15">
        <f>'JMR '!F12</f>
        <v>4</v>
      </c>
      <c r="H12" s="15">
        <f t="shared" si="0"/>
        <v>14400</v>
      </c>
    </row>
    <row r="13" spans="1:8" ht="18.600000000000001" customHeight="1" x14ac:dyDescent="0.25">
      <c r="A13" s="4">
        <v>8</v>
      </c>
      <c r="B13" s="5" t="s">
        <v>20</v>
      </c>
      <c r="C13" s="4" t="s">
        <v>9</v>
      </c>
      <c r="D13" s="4">
        <v>1</v>
      </c>
      <c r="E13" s="4">
        <v>6250</v>
      </c>
      <c r="F13" s="17">
        <f>E13*D13</f>
        <v>6250</v>
      </c>
      <c r="G13" s="15">
        <f>'JMR '!F13</f>
        <v>1</v>
      </c>
      <c r="H13" s="15">
        <f t="shared" si="0"/>
        <v>6250</v>
      </c>
    </row>
    <row r="14" spans="1:8" ht="18.600000000000001" customHeight="1" x14ac:dyDescent="0.25">
      <c r="A14" s="4">
        <v>9</v>
      </c>
      <c r="B14" s="5" t="s">
        <v>21</v>
      </c>
      <c r="C14" s="4" t="s">
        <v>9</v>
      </c>
      <c r="D14" s="4">
        <v>1</v>
      </c>
      <c r="E14" s="4">
        <v>1150</v>
      </c>
      <c r="F14" s="17">
        <f>E14*D14</f>
        <v>1150</v>
      </c>
      <c r="G14" s="15">
        <f>'JMR '!F14</f>
        <v>1</v>
      </c>
      <c r="H14" s="15">
        <f t="shared" si="0"/>
        <v>1150</v>
      </c>
    </row>
    <row r="15" spans="1:8" ht="18.600000000000001" customHeight="1" x14ac:dyDescent="0.25">
      <c r="A15" s="4">
        <v>10</v>
      </c>
      <c r="B15" s="5" t="s">
        <v>22</v>
      </c>
      <c r="C15" s="4" t="s">
        <v>9</v>
      </c>
      <c r="D15" s="4">
        <v>3</v>
      </c>
      <c r="E15" s="4">
        <v>2275</v>
      </c>
      <c r="F15" s="17">
        <f>E15*D15</f>
        <v>6825</v>
      </c>
      <c r="G15" s="15">
        <f>'JMR '!F15</f>
        <v>3</v>
      </c>
      <c r="H15" s="15">
        <f t="shared" si="0"/>
        <v>6825</v>
      </c>
    </row>
    <row r="16" spans="1:8" ht="18.600000000000001" customHeight="1" x14ac:dyDescent="0.25">
      <c r="A16" s="4">
        <v>11</v>
      </c>
      <c r="B16" s="5" t="s">
        <v>23</v>
      </c>
      <c r="C16" s="4" t="s">
        <v>9</v>
      </c>
      <c r="D16" s="4">
        <v>1</v>
      </c>
      <c r="E16" s="4">
        <v>3850</v>
      </c>
      <c r="F16" s="17">
        <f>E16*D16</f>
        <v>3850</v>
      </c>
      <c r="G16" s="15">
        <f>'JMR '!F16</f>
        <v>1</v>
      </c>
      <c r="H16" s="15">
        <f t="shared" si="0"/>
        <v>3850</v>
      </c>
    </row>
    <row r="17" spans="1:8" ht="18.600000000000001" customHeight="1" x14ac:dyDescent="0.25">
      <c r="A17" s="4">
        <v>12</v>
      </c>
      <c r="B17" s="5" t="s">
        <v>24</v>
      </c>
      <c r="C17" s="4" t="s">
        <v>9</v>
      </c>
      <c r="D17" s="4">
        <v>1</v>
      </c>
      <c r="E17" s="4">
        <v>298756</v>
      </c>
      <c r="F17" s="17">
        <f>E17*D17</f>
        <v>298756</v>
      </c>
      <c r="G17" s="15">
        <f>'JMR '!F17</f>
        <v>1</v>
      </c>
      <c r="H17" s="15">
        <f t="shared" si="0"/>
        <v>298756</v>
      </c>
    </row>
    <row r="18" spans="1:8" ht="18.600000000000001" customHeight="1" x14ac:dyDescent="0.25">
      <c r="A18" s="8" t="s">
        <v>75</v>
      </c>
      <c r="B18" s="9" t="s">
        <v>25</v>
      </c>
      <c r="C18" s="8" t="s">
        <v>3</v>
      </c>
      <c r="D18" s="8" t="s">
        <v>3</v>
      </c>
      <c r="E18" s="8"/>
      <c r="F18" s="18">
        <f>SUM(F19:F24)</f>
        <v>129214</v>
      </c>
      <c r="G18" s="8"/>
      <c r="H18" s="18">
        <f>SUM(H19:H24)</f>
        <v>129214</v>
      </c>
    </row>
    <row r="19" spans="1:8" ht="18.600000000000001" customHeight="1" x14ac:dyDescent="0.25">
      <c r="A19" s="4">
        <v>13</v>
      </c>
      <c r="B19" s="5" t="s">
        <v>26</v>
      </c>
      <c r="C19" s="4" t="s">
        <v>9</v>
      </c>
      <c r="D19" s="4">
        <v>1</v>
      </c>
      <c r="E19" s="4">
        <v>7890</v>
      </c>
      <c r="F19" s="17">
        <f>E19*D19</f>
        <v>7890</v>
      </c>
      <c r="G19" s="15">
        <f>'JMR '!F19</f>
        <v>1</v>
      </c>
      <c r="H19" s="15">
        <f t="shared" si="0"/>
        <v>7890</v>
      </c>
    </row>
    <row r="20" spans="1:8" ht="18.600000000000001" customHeight="1" x14ac:dyDescent="0.25">
      <c r="A20" s="4">
        <v>14</v>
      </c>
      <c r="B20" s="5" t="s">
        <v>27</v>
      </c>
      <c r="C20" s="4" t="s">
        <v>9</v>
      </c>
      <c r="D20" s="4">
        <v>1</v>
      </c>
      <c r="E20" s="4">
        <v>1975</v>
      </c>
      <c r="F20" s="17">
        <f>E20*D20</f>
        <v>1975</v>
      </c>
      <c r="G20" s="15">
        <f>'JMR '!F20</f>
        <v>1</v>
      </c>
      <c r="H20" s="15">
        <f t="shared" si="0"/>
        <v>1975</v>
      </c>
    </row>
    <row r="21" spans="1:8" ht="18.600000000000001" customHeight="1" x14ac:dyDescent="0.25">
      <c r="A21" s="4">
        <v>15</v>
      </c>
      <c r="B21" s="5" t="s">
        <v>28</v>
      </c>
      <c r="C21" s="4" t="s">
        <v>9</v>
      </c>
      <c r="D21" s="4">
        <v>1</v>
      </c>
      <c r="E21" s="4">
        <v>5578</v>
      </c>
      <c r="F21" s="17">
        <f>E21*D21</f>
        <v>5578</v>
      </c>
      <c r="G21" s="15">
        <f>'JMR '!F21</f>
        <v>1</v>
      </c>
      <c r="H21" s="15">
        <f t="shared" si="0"/>
        <v>5578</v>
      </c>
    </row>
    <row r="22" spans="1:8" ht="18.600000000000001" customHeight="1" x14ac:dyDescent="0.25">
      <c r="A22" s="4">
        <v>16</v>
      </c>
      <c r="B22" s="5" t="s">
        <v>29</v>
      </c>
      <c r="C22" s="4" t="s">
        <v>30</v>
      </c>
      <c r="D22" s="4">
        <v>2</v>
      </c>
      <c r="E22" s="4">
        <v>2598</v>
      </c>
      <c r="F22" s="17">
        <f>E22*D22</f>
        <v>5196</v>
      </c>
      <c r="G22" s="15">
        <f>'JMR '!F22</f>
        <v>2</v>
      </c>
      <c r="H22" s="15">
        <f t="shared" si="0"/>
        <v>5196</v>
      </c>
    </row>
    <row r="23" spans="1:8" ht="18.600000000000001" customHeight="1" x14ac:dyDescent="0.25">
      <c r="A23" s="4">
        <v>17</v>
      </c>
      <c r="B23" s="10" t="s">
        <v>31</v>
      </c>
      <c r="C23" s="4" t="s">
        <v>30</v>
      </c>
      <c r="D23" s="4">
        <v>1</v>
      </c>
      <c r="E23" s="4">
        <v>15000</v>
      </c>
      <c r="F23" s="17">
        <f>E23*D23</f>
        <v>15000</v>
      </c>
      <c r="G23" s="15">
        <f>'JMR '!F23</f>
        <v>1</v>
      </c>
      <c r="H23" s="15">
        <f t="shared" si="0"/>
        <v>15000</v>
      </c>
    </row>
    <row r="24" spans="1:8" ht="18.600000000000001" customHeight="1" x14ac:dyDescent="0.25">
      <c r="A24" s="4">
        <v>18</v>
      </c>
      <c r="B24" s="5" t="s">
        <v>69</v>
      </c>
      <c r="C24" s="4" t="s">
        <v>30</v>
      </c>
      <c r="D24" s="4">
        <v>1</v>
      </c>
      <c r="E24" s="4">
        <v>93575</v>
      </c>
      <c r="F24" s="17">
        <f>E24*D24</f>
        <v>93575</v>
      </c>
      <c r="G24" s="15">
        <f>'JMR '!F24</f>
        <v>1</v>
      </c>
      <c r="H24" s="15">
        <f t="shared" si="0"/>
        <v>93575</v>
      </c>
    </row>
    <row r="25" spans="1:8" ht="18.600000000000001" customHeight="1" x14ac:dyDescent="0.25">
      <c r="A25" s="8" t="s">
        <v>76</v>
      </c>
      <c r="B25" s="7" t="s">
        <v>32</v>
      </c>
      <c r="C25" s="6" t="s">
        <v>3</v>
      </c>
      <c r="D25" s="6" t="s">
        <v>3</v>
      </c>
      <c r="E25" s="6"/>
      <c r="F25" s="18">
        <f>SUM(F26:F32)</f>
        <v>122028.3</v>
      </c>
      <c r="G25" s="6"/>
      <c r="H25" s="18">
        <f>SUM(H26:H32)</f>
        <v>122028.3</v>
      </c>
    </row>
    <row r="26" spans="1:8" ht="18.600000000000001" customHeight="1" x14ac:dyDescent="0.25">
      <c r="A26" s="4">
        <v>19</v>
      </c>
      <c r="B26" s="5" t="s">
        <v>33</v>
      </c>
      <c r="C26" s="4" t="s">
        <v>13</v>
      </c>
      <c r="D26" s="4">
        <v>7</v>
      </c>
      <c r="E26" s="4">
        <v>450</v>
      </c>
      <c r="F26" s="17">
        <f>E26*D26</f>
        <v>3150</v>
      </c>
      <c r="G26" s="15">
        <f>'JMR '!F26</f>
        <v>7</v>
      </c>
      <c r="H26" s="15">
        <f t="shared" si="0"/>
        <v>3150</v>
      </c>
    </row>
    <row r="27" spans="1:8" ht="18.600000000000001" customHeight="1" x14ac:dyDescent="0.25">
      <c r="A27" s="4">
        <v>20</v>
      </c>
      <c r="B27" s="5" t="s">
        <v>34</v>
      </c>
      <c r="C27" s="4" t="s">
        <v>17</v>
      </c>
      <c r="D27" s="4">
        <v>11</v>
      </c>
      <c r="E27" s="4">
        <v>1450</v>
      </c>
      <c r="F27" s="17">
        <f>E27*D27</f>
        <v>15950</v>
      </c>
      <c r="G27" s="15">
        <f>'JMR '!F27</f>
        <v>11</v>
      </c>
      <c r="H27" s="15">
        <f t="shared" si="0"/>
        <v>15950</v>
      </c>
    </row>
    <row r="28" spans="1:8" ht="18.600000000000001" customHeight="1" x14ac:dyDescent="0.25">
      <c r="A28" s="4">
        <v>21</v>
      </c>
      <c r="B28" s="5" t="s">
        <v>67</v>
      </c>
      <c r="C28" s="4" t="s">
        <v>17</v>
      </c>
      <c r="D28" s="4">
        <v>120</v>
      </c>
      <c r="E28" s="4">
        <v>510</v>
      </c>
      <c r="F28" s="17">
        <f>E28*D28</f>
        <v>61200</v>
      </c>
      <c r="G28" s="15">
        <f>'JMR '!F28</f>
        <v>120</v>
      </c>
      <c r="H28" s="15">
        <f t="shared" si="0"/>
        <v>61200</v>
      </c>
    </row>
    <row r="29" spans="1:8" ht="18.600000000000001" customHeight="1" x14ac:dyDescent="0.25">
      <c r="A29" s="4">
        <v>22</v>
      </c>
      <c r="B29" s="5" t="s">
        <v>35</v>
      </c>
      <c r="C29" s="4" t="s">
        <v>17</v>
      </c>
      <c r="D29" s="4">
        <v>53.15</v>
      </c>
      <c r="E29" s="4">
        <v>450</v>
      </c>
      <c r="F29" s="17">
        <f>E29*D29</f>
        <v>23917.5</v>
      </c>
      <c r="G29" s="15">
        <f>'JMR '!F29</f>
        <v>53.15</v>
      </c>
      <c r="H29" s="15">
        <f t="shared" si="0"/>
        <v>23917.5</v>
      </c>
    </row>
    <row r="30" spans="1:8" ht="18.600000000000001" customHeight="1" x14ac:dyDescent="0.25">
      <c r="A30" s="4">
        <v>23</v>
      </c>
      <c r="B30" s="5" t="s">
        <v>36</v>
      </c>
      <c r="C30" s="4" t="s">
        <v>37</v>
      </c>
      <c r="D30" s="4">
        <v>8.4</v>
      </c>
      <c r="E30" s="4">
        <v>225</v>
      </c>
      <c r="F30" s="17">
        <f>E30*D30</f>
        <v>1890</v>
      </c>
      <c r="G30" s="15">
        <f>'JMR '!F30</f>
        <v>8.4</v>
      </c>
      <c r="H30" s="15">
        <f t="shared" si="0"/>
        <v>1890</v>
      </c>
    </row>
    <row r="31" spans="1:8" ht="18.600000000000001" customHeight="1" x14ac:dyDescent="0.25">
      <c r="A31" s="4">
        <v>24</v>
      </c>
      <c r="B31" s="5" t="s">
        <v>64</v>
      </c>
      <c r="C31" s="4" t="s">
        <v>13</v>
      </c>
      <c r="D31" s="4">
        <v>22</v>
      </c>
      <c r="E31" s="4">
        <v>410</v>
      </c>
      <c r="F31" s="17">
        <f>E31*D31</f>
        <v>9020</v>
      </c>
      <c r="G31" s="15">
        <f>'JMR '!F31</f>
        <v>22</v>
      </c>
      <c r="H31" s="15">
        <f t="shared" si="0"/>
        <v>9020</v>
      </c>
    </row>
    <row r="32" spans="1:8" ht="18.600000000000001" customHeight="1" x14ac:dyDescent="0.25">
      <c r="A32" s="4">
        <v>25</v>
      </c>
      <c r="B32" s="5" t="s">
        <v>38</v>
      </c>
      <c r="C32" s="4" t="s">
        <v>17</v>
      </c>
      <c r="D32" s="4">
        <v>18.16</v>
      </c>
      <c r="E32" s="4">
        <v>380</v>
      </c>
      <c r="F32" s="17">
        <f>E32*D32</f>
        <v>6900.8</v>
      </c>
      <c r="G32" s="15">
        <f>'JMR '!F32</f>
        <v>18.16</v>
      </c>
      <c r="H32" s="15">
        <f t="shared" si="0"/>
        <v>6900.8</v>
      </c>
    </row>
    <row r="33" spans="1:8" ht="18.600000000000001" customHeight="1" x14ac:dyDescent="0.25">
      <c r="A33" s="8" t="s">
        <v>77</v>
      </c>
      <c r="B33" s="7" t="s">
        <v>39</v>
      </c>
      <c r="C33" s="6" t="s">
        <v>3</v>
      </c>
      <c r="D33" s="6" t="s">
        <v>3</v>
      </c>
      <c r="E33" s="6"/>
      <c r="F33" s="18">
        <f>F34+F35+F36</f>
        <v>76500</v>
      </c>
      <c r="G33" s="6"/>
      <c r="H33" s="18">
        <f>H34+H35+H36</f>
        <v>76500</v>
      </c>
    </row>
    <row r="34" spans="1:8" ht="18.600000000000001" customHeight="1" x14ac:dyDescent="0.25">
      <c r="A34" s="4">
        <v>26</v>
      </c>
      <c r="B34" s="5" t="s">
        <v>40</v>
      </c>
      <c r="C34" s="4" t="s">
        <v>9</v>
      </c>
      <c r="D34" s="4">
        <v>6</v>
      </c>
      <c r="E34" s="4">
        <v>8500</v>
      </c>
      <c r="F34" s="17">
        <f>E34*D34</f>
        <v>51000</v>
      </c>
      <c r="G34" s="15">
        <f>'JMR '!F34</f>
        <v>6</v>
      </c>
      <c r="H34" s="15">
        <f t="shared" si="0"/>
        <v>51000</v>
      </c>
    </row>
    <row r="35" spans="1:8" ht="18.600000000000001" customHeight="1" x14ac:dyDescent="0.25">
      <c r="A35" s="4">
        <v>27</v>
      </c>
      <c r="B35" s="5" t="s">
        <v>41</v>
      </c>
      <c r="C35" s="4" t="s">
        <v>9</v>
      </c>
      <c r="D35" s="4">
        <v>6</v>
      </c>
      <c r="E35" s="4">
        <v>950</v>
      </c>
      <c r="F35" s="17">
        <f>E35*D35</f>
        <v>5700</v>
      </c>
      <c r="G35" s="15">
        <f>'JMR '!F35</f>
        <v>6</v>
      </c>
      <c r="H35" s="15">
        <f t="shared" si="0"/>
        <v>5700</v>
      </c>
    </row>
    <row r="36" spans="1:8" ht="18.600000000000001" customHeight="1" x14ac:dyDescent="0.25">
      <c r="A36" s="4">
        <v>28</v>
      </c>
      <c r="B36" s="5" t="s">
        <v>42</v>
      </c>
      <c r="C36" s="4" t="s">
        <v>9</v>
      </c>
      <c r="D36" s="4">
        <v>6</v>
      </c>
      <c r="E36" s="4">
        <v>3300</v>
      </c>
      <c r="F36" s="17">
        <f>E36*D36</f>
        <v>19800</v>
      </c>
      <c r="G36" s="15">
        <f>'JMR '!F36</f>
        <v>6</v>
      </c>
      <c r="H36" s="15">
        <f t="shared" si="0"/>
        <v>19800</v>
      </c>
    </row>
    <row r="37" spans="1:8" ht="18.600000000000001" customHeight="1" x14ac:dyDescent="0.25">
      <c r="A37" s="6" t="s">
        <v>78</v>
      </c>
      <c r="B37" s="7" t="s">
        <v>43</v>
      </c>
      <c r="C37" s="6" t="s">
        <v>3</v>
      </c>
      <c r="D37" s="6" t="s">
        <v>3</v>
      </c>
      <c r="E37" s="6"/>
      <c r="F37" s="18">
        <f>F38+F39</f>
        <v>59256.5</v>
      </c>
      <c r="G37" s="6"/>
      <c r="H37" s="18">
        <f>H38+H39</f>
        <v>59256.5</v>
      </c>
    </row>
    <row r="38" spans="1:8" ht="18.600000000000001" customHeight="1" x14ac:dyDescent="0.25">
      <c r="A38" s="4">
        <v>29</v>
      </c>
      <c r="B38" s="5" t="s">
        <v>44</v>
      </c>
      <c r="C38" s="4" t="s">
        <v>45</v>
      </c>
      <c r="D38" s="4">
        <v>8</v>
      </c>
      <c r="E38" s="4">
        <v>4200</v>
      </c>
      <c r="F38" s="17">
        <f>E38*D38</f>
        <v>33600</v>
      </c>
      <c r="G38" s="15">
        <f>'JMR '!F38</f>
        <v>8</v>
      </c>
      <c r="H38" s="15">
        <f t="shared" si="0"/>
        <v>33600</v>
      </c>
    </row>
    <row r="39" spans="1:8" ht="18.600000000000001" customHeight="1" x14ac:dyDescent="0.25">
      <c r="A39" s="4">
        <v>30</v>
      </c>
      <c r="B39" s="5" t="s">
        <v>46</v>
      </c>
      <c r="C39" s="4" t="s">
        <v>17</v>
      </c>
      <c r="D39" s="4">
        <v>22.31</v>
      </c>
      <c r="E39" s="4">
        <v>1150</v>
      </c>
      <c r="F39" s="17">
        <f>E39*D39</f>
        <v>25656.5</v>
      </c>
      <c r="G39" s="15">
        <f>'JMR '!F39</f>
        <v>22.31</v>
      </c>
      <c r="H39" s="15">
        <f t="shared" si="0"/>
        <v>25656.5</v>
      </c>
    </row>
    <row r="40" spans="1:8" ht="18.600000000000001" customHeight="1" x14ac:dyDescent="0.25">
      <c r="A40" s="8" t="s">
        <v>79</v>
      </c>
      <c r="B40" s="9" t="s">
        <v>47</v>
      </c>
      <c r="C40" s="8" t="s">
        <v>3</v>
      </c>
      <c r="D40" s="8" t="s">
        <v>3</v>
      </c>
      <c r="E40" s="8"/>
      <c r="F40" s="18">
        <f>SUM(F41:F53)</f>
        <v>127670</v>
      </c>
      <c r="G40" s="8"/>
      <c r="H40" s="18">
        <f>SUM(H41:H53)</f>
        <v>127670</v>
      </c>
    </row>
    <row r="41" spans="1:8" ht="18.600000000000001" customHeight="1" x14ac:dyDescent="0.25">
      <c r="A41" s="4">
        <v>31</v>
      </c>
      <c r="B41" s="5" t="s">
        <v>48</v>
      </c>
      <c r="C41" s="4" t="s">
        <v>17</v>
      </c>
      <c r="D41" s="4">
        <v>11.3</v>
      </c>
      <c r="E41" s="4">
        <v>650</v>
      </c>
      <c r="F41" s="17">
        <f>E41*D41</f>
        <v>7345.0000000000009</v>
      </c>
      <c r="G41" s="15">
        <f>'JMR '!F41</f>
        <v>11.3</v>
      </c>
      <c r="H41" s="15">
        <f t="shared" si="0"/>
        <v>7345.0000000000009</v>
      </c>
    </row>
    <row r="42" spans="1:8" ht="18.600000000000001" customHeight="1" x14ac:dyDescent="0.25">
      <c r="A42" s="4">
        <v>32</v>
      </c>
      <c r="B42" s="5" t="s">
        <v>68</v>
      </c>
      <c r="C42" s="4" t="s">
        <v>9</v>
      </c>
      <c r="D42" s="4">
        <v>1</v>
      </c>
      <c r="E42" s="4">
        <v>7500</v>
      </c>
      <c r="F42" s="17">
        <f>E42*D42</f>
        <v>7500</v>
      </c>
      <c r="G42" s="15">
        <f>'JMR '!F42</f>
        <v>1</v>
      </c>
      <c r="H42" s="15">
        <f t="shared" si="0"/>
        <v>7500</v>
      </c>
    </row>
    <row r="43" spans="1:8" ht="18.600000000000001" customHeight="1" x14ac:dyDescent="0.25">
      <c r="A43" s="4">
        <v>33</v>
      </c>
      <c r="B43" s="5" t="s">
        <v>49</v>
      </c>
      <c r="C43" s="4" t="s">
        <v>9</v>
      </c>
      <c r="D43" s="4">
        <v>1</v>
      </c>
      <c r="E43" s="4">
        <v>950</v>
      </c>
      <c r="F43" s="17">
        <f>E43*D43</f>
        <v>950</v>
      </c>
      <c r="G43" s="15">
        <f>'JMR '!F43</f>
        <v>1</v>
      </c>
      <c r="H43" s="15">
        <f t="shared" si="0"/>
        <v>950</v>
      </c>
    </row>
    <row r="44" spans="1:8" ht="18.600000000000001" customHeight="1" x14ac:dyDescent="0.25">
      <c r="A44" s="4">
        <v>34</v>
      </c>
      <c r="B44" s="5" t="s">
        <v>50</v>
      </c>
      <c r="C44" s="4" t="s">
        <v>9</v>
      </c>
      <c r="D44" s="4">
        <v>1</v>
      </c>
      <c r="E44" s="4">
        <v>1250</v>
      </c>
      <c r="F44" s="17">
        <f>E44*D44</f>
        <v>1250</v>
      </c>
      <c r="G44" s="15">
        <f>'JMR '!F44</f>
        <v>1</v>
      </c>
      <c r="H44" s="15">
        <f t="shared" si="0"/>
        <v>1250</v>
      </c>
    </row>
    <row r="45" spans="1:8" ht="18.600000000000001" customHeight="1" x14ac:dyDescent="0.25">
      <c r="A45" s="4">
        <v>35</v>
      </c>
      <c r="B45" s="5" t="s">
        <v>51</v>
      </c>
      <c r="C45" s="4" t="s">
        <v>9</v>
      </c>
      <c r="D45" s="4">
        <v>4</v>
      </c>
      <c r="E45" s="4">
        <v>2700</v>
      </c>
      <c r="F45" s="17">
        <f>E45*D45</f>
        <v>10800</v>
      </c>
      <c r="G45" s="15">
        <f>'JMR '!F45</f>
        <v>4</v>
      </c>
      <c r="H45" s="15">
        <f t="shared" si="0"/>
        <v>10800</v>
      </c>
    </row>
    <row r="46" spans="1:8" ht="18.600000000000001" customHeight="1" x14ac:dyDescent="0.25">
      <c r="A46" s="4">
        <v>36</v>
      </c>
      <c r="B46" s="5" t="s">
        <v>52</v>
      </c>
      <c r="C46" s="4" t="s">
        <v>9</v>
      </c>
      <c r="D46" s="4">
        <v>2</v>
      </c>
      <c r="E46" s="4">
        <v>1250</v>
      </c>
      <c r="F46" s="17">
        <f>E46*D46</f>
        <v>2500</v>
      </c>
      <c r="G46" s="15">
        <f>'JMR '!F46</f>
        <v>2</v>
      </c>
      <c r="H46" s="15">
        <f t="shared" si="0"/>
        <v>2500</v>
      </c>
    </row>
    <row r="47" spans="1:8" ht="18.600000000000001" customHeight="1" x14ac:dyDescent="0.25">
      <c r="A47" s="4">
        <v>37</v>
      </c>
      <c r="B47" s="5" t="s">
        <v>65</v>
      </c>
      <c r="C47" s="4" t="s">
        <v>17</v>
      </c>
      <c r="D47" s="4">
        <v>10.5</v>
      </c>
      <c r="E47" s="4">
        <v>450</v>
      </c>
      <c r="F47" s="17">
        <f>E47*D47</f>
        <v>4725</v>
      </c>
      <c r="G47" s="15">
        <f>'JMR '!F47</f>
        <v>10.5</v>
      </c>
      <c r="H47" s="15">
        <f t="shared" si="0"/>
        <v>4725</v>
      </c>
    </row>
    <row r="48" spans="1:8" ht="18.600000000000001" customHeight="1" x14ac:dyDescent="0.25">
      <c r="A48" s="4">
        <v>38</v>
      </c>
      <c r="B48" s="5" t="s">
        <v>53</v>
      </c>
      <c r="C48" s="4" t="s">
        <v>17</v>
      </c>
      <c r="D48" s="4">
        <v>10</v>
      </c>
      <c r="E48" s="4">
        <v>2150</v>
      </c>
      <c r="F48" s="17">
        <f>E48*D48</f>
        <v>21500</v>
      </c>
      <c r="G48" s="15">
        <f>'JMR '!F48</f>
        <v>10</v>
      </c>
      <c r="H48" s="15">
        <f t="shared" si="0"/>
        <v>21500</v>
      </c>
    </row>
    <row r="49" spans="1:8" ht="18.600000000000001" customHeight="1" x14ac:dyDescent="0.25">
      <c r="A49" s="4">
        <v>39</v>
      </c>
      <c r="B49" s="5" t="s">
        <v>66</v>
      </c>
      <c r="C49" s="4" t="s">
        <v>9</v>
      </c>
      <c r="D49" s="4">
        <v>1</v>
      </c>
      <c r="E49" s="4">
        <v>3600</v>
      </c>
      <c r="F49" s="17">
        <f>E49*D49</f>
        <v>3600</v>
      </c>
      <c r="G49" s="15">
        <f>'JMR '!F49</f>
        <v>1</v>
      </c>
      <c r="H49" s="15">
        <f t="shared" si="0"/>
        <v>3600</v>
      </c>
    </row>
    <row r="50" spans="1:8" ht="18.600000000000001" customHeight="1" x14ac:dyDescent="0.25">
      <c r="A50" s="4">
        <v>40</v>
      </c>
      <c r="B50" s="11" t="s">
        <v>70</v>
      </c>
      <c r="C50" s="4" t="s">
        <v>17</v>
      </c>
      <c r="D50" s="4">
        <v>140</v>
      </c>
      <c r="E50" s="4">
        <v>275</v>
      </c>
      <c r="F50" s="17">
        <f>E50*D50</f>
        <v>38500</v>
      </c>
      <c r="G50" s="15">
        <f>'JMR '!F50</f>
        <v>140</v>
      </c>
      <c r="H50" s="15">
        <f t="shared" si="0"/>
        <v>38500</v>
      </c>
    </row>
    <row r="51" spans="1:8" ht="18.600000000000001" customHeight="1" x14ac:dyDescent="0.25">
      <c r="A51" s="4">
        <v>41</v>
      </c>
      <c r="B51" s="11" t="s">
        <v>54</v>
      </c>
      <c r="C51" s="4" t="s">
        <v>9</v>
      </c>
      <c r="D51" s="4">
        <v>1</v>
      </c>
      <c r="E51" s="4">
        <v>20000</v>
      </c>
      <c r="F51" s="17">
        <f>E51*D51</f>
        <v>20000</v>
      </c>
      <c r="G51" s="15">
        <f>'JMR '!F51</f>
        <v>1</v>
      </c>
      <c r="H51" s="15">
        <f t="shared" si="0"/>
        <v>20000</v>
      </c>
    </row>
    <row r="52" spans="1:8" ht="18.600000000000001" customHeight="1" x14ac:dyDescent="0.25">
      <c r="A52" s="4">
        <v>42</v>
      </c>
      <c r="B52" s="11" t="s">
        <v>72</v>
      </c>
      <c r="C52" s="4" t="s">
        <v>9</v>
      </c>
      <c r="D52" s="4">
        <v>1</v>
      </c>
      <c r="E52" s="4">
        <v>7500</v>
      </c>
      <c r="F52" s="17">
        <f>E52*D52</f>
        <v>7500</v>
      </c>
      <c r="G52" s="15">
        <f>'JMR '!F52</f>
        <v>1</v>
      </c>
      <c r="H52" s="15">
        <f t="shared" si="0"/>
        <v>7500</v>
      </c>
    </row>
    <row r="53" spans="1:8" ht="18.600000000000001" customHeight="1" x14ac:dyDescent="0.25">
      <c r="A53" s="4">
        <v>43</v>
      </c>
      <c r="B53" s="11" t="s">
        <v>71</v>
      </c>
      <c r="C53" s="4" t="s">
        <v>9</v>
      </c>
      <c r="D53" s="4">
        <v>1</v>
      </c>
      <c r="E53" s="4">
        <v>1500</v>
      </c>
      <c r="F53" s="17">
        <f>E53*D53</f>
        <v>1500</v>
      </c>
      <c r="G53" s="15">
        <f>'JMR '!F53</f>
        <v>1</v>
      </c>
      <c r="H53" s="15">
        <f t="shared" si="0"/>
        <v>1500</v>
      </c>
    </row>
    <row r="54" spans="1:8" ht="18.600000000000001" customHeight="1" x14ac:dyDescent="0.25">
      <c r="A54" s="8" t="s">
        <v>80</v>
      </c>
      <c r="B54" s="7" t="s">
        <v>55</v>
      </c>
      <c r="C54" s="6" t="s">
        <v>3</v>
      </c>
      <c r="D54" s="6" t="s">
        <v>3</v>
      </c>
      <c r="E54" s="6"/>
      <c r="F54" s="18">
        <f>SUM(F55:F61)</f>
        <v>363534</v>
      </c>
      <c r="G54" s="6"/>
      <c r="H54" s="18">
        <f>SUM(H55:H61)</f>
        <v>363534</v>
      </c>
    </row>
    <row r="55" spans="1:8" ht="18.600000000000001" customHeight="1" x14ac:dyDescent="0.25">
      <c r="A55" s="4">
        <v>44</v>
      </c>
      <c r="B55" s="5" t="s">
        <v>56</v>
      </c>
      <c r="C55" s="4" t="s">
        <v>9</v>
      </c>
      <c r="D55" s="4">
        <v>3</v>
      </c>
      <c r="E55" s="4">
        <v>55789</v>
      </c>
      <c r="F55" s="17">
        <f>E55*D55</f>
        <v>167367</v>
      </c>
      <c r="G55" s="15">
        <f>'JMR '!F55</f>
        <v>3</v>
      </c>
      <c r="H55" s="15">
        <f t="shared" si="0"/>
        <v>167367</v>
      </c>
    </row>
    <row r="56" spans="1:8" ht="18.600000000000001" customHeight="1" x14ac:dyDescent="0.25">
      <c r="A56" s="4">
        <v>45</v>
      </c>
      <c r="B56" s="5" t="s">
        <v>57</v>
      </c>
      <c r="C56" s="4" t="s">
        <v>9</v>
      </c>
      <c r="D56" s="4">
        <v>1</v>
      </c>
      <c r="E56" s="4">
        <v>43587</v>
      </c>
      <c r="F56" s="17">
        <f>E56*D56</f>
        <v>43587</v>
      </c>
      <c r="G56" s="15">
        <f>'JMR '!F56</f>
        <v>1</v>
      </c>
      <c r="H56" s="15">
        <f t="shared" si="0"/>
        <v>43587</v>
      </c>
    </row>
    <row r="57" spans="1:8" ht="18.600000000000001" customHeight="1" x14ac:dyDescent="0.25">
      <c r="A57" s="4">
        <v>46</v>
      </c>
      <c r="B57" s="5" t="s">
        <v>58</v>
      </c>
      <c r="C57" s="4" t="s">
        <v>59</v>
      </c>
      <c r="D57" s="4">
        <v>14</v>
      </c>
      <c r="E57" s="4">
        <v>625</v>
      </c>
      <c r="F57" s="17">
        <f>E57*D57</f>
        <v>8750</v>
      </c>
      <c r="G57" s="15">
        <f>'JMR '!F57</f>
        <v>14</v>
      </c>
      <c r="H57" s="15">
        <f t="shared" si="0"/>
        <v>8750</v>
      </c>
    </row>
    <row r="58" spans="1:8" ht="18.600000000000001" customHeight="1" x14ac:dyDescent="0.25">
      <c r="A58" s="4">
        <v>47</v>
      </c>
      <c r="B58" s="5" t="s">
        <v>60</v>
      </c>
      <c r="C58" s="4" t="s">
        <v>59</v>
      </c>
      <c r="D58" s="4">
        <v>52</v>
      </c>
      <c r="E58" s="4">
        <v>785</v>
      </c>
      <c r="F58" s="17">
        <f>E58*D58</f>
        <v>40820</v>
      </c>
      <c r="G58" s="15">
        <f>'JMR '!F58</f>
        <v>52</v>
      </c>
      <c r="H58" s="15">
        <f t="shared" si="0"/>
        <v>40820</v>
      </c>
    </row>
    <row r="59" spans="1:8" ht="18.600000000000001" customHeight="1" x14ac:dyDescent="0.25">
      <c r="A59" s="4">
        <v>48</v>
      </c>
      <c r="B59" s="5" t="s">
        <v>61</v>
      </c>
      <c r="C59" s="4" t="s">
        <v>59</v>
      </c>
      <c r="D59" s="4">
        <v>14</v>
      </c>
      <c r="E59" s="4">
        <v>985</v>
      </c>
      <c r="F59" s="17">
        <f>E59*D59</f>
        <v>13790</v>
      </c>
      <c r="G59" s="15">
        <f>'JMR '!F59</f>
        <v>14</v>
      </c>
      <c r="H59" s="15">
        <f t="shared" si="0"/>
        <v>13790</v>
      </c>
    </row>
    <row r="60" spans="1:8" ht="18.600000000000001" customHeight="1" x14ac:dyDescent="0.25">
      <c r="A60" s="4">
        <v>49</v>
      </c>
      <c r="B60" s="5" t="s">
        <v>62</v>
      </c>
      <c r="C60" s="4" t="s">
        <v>59</v>
      </c>
      <c r="D60" s="4">
        <v>52</v>
      </c>
      <c r="E60" s="4">
        <v>1185</v>
      </c>
      <c r="F60" s="17">
        <f>E60*D60</f>
        <v>61620</v>
      </c>
      <c r="G60" s="15">
        <f>'JMR '!F60</f>
        <v>52</v>
      </c>
      <c r="H60" s="15">
        <f t="shared" si="0"/>
        <v>61620</v>
      </c>
    </row>
    <row r="61" spans="1:8" ht="18.600000000000001" customHeight="1" x14ac:dyDescent="0.25">
      <c r="A61" s="4">
        <v>50</v>
      </c>
      <c r="B61" s="5" t="s">
        <v>63</v>
      </c>
      <c r="C61" s="4" t="s">
        <v>59</v>
      </c>
      <c r="D61" s="4">
        <v>80</v>
      </c>
      <c r="E61" s="4">
        <v>345</v>
      </c>
      <c r="F61" s="17">
        <f>E61*D61</f>
        <v>27600</v>
      </c>
      <c r="G61" s="15">
        <f>'JMR '!F61</f>
        <v>80</v>
      </c>
      <c r="H61" s="15">
        <f t="shared" si="0"/>
        <v>27600</v>
      </c>
    </row>
    <row r="62" spans="1:8" ht="18.600000000000001" customHeight="1" x14ac:dyDescent="0.25">
      <c r="A62" s="4"/>
      <c r="B62" s="5"/>
      <c r="C62" s="4"/>
      <c r="D62" s="4"/>
      <c r="E62" s="4"/>
      <c r="F62" s="4"/>
      <c r="G62" s="15"/>
      <c r="H62" s="15"/>
    </row>
  </sheetData>
  <mergeCells count="3">
    <mergeCell ref="A1:B1"/>
    <mergeCell ref="C1:F1"/>
    <mergeCell ref="G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7CF9-22D0-40B8-99AB-DAD07A80F75E}">
  <dimension ref="B1:F62"/>
  <sheetViews>
    <sheetView tabSelected="1" view="pageBreakPreview" zoomScale="60" zoomScaleNormal="70" workbookViewId="0">
      <selection activeCell="C15" sqref="C15"/>
    </sheetView>
  </sheetViews>
  <sheetFormatPr defaultColWidth="9.109375" defaultRowHeight="13.8" x14ac:dyDescent="0.25"/>
  <cols>
    <col min="1" max="1" width="9.109375" style="1"/>
    <col min="2" max="2" width="9.109375" style="3" customWidth="1"/>
    <col min="3" max="3" width="82.6640625" style="2" customWidth="1"/>
    <col min="4" max="4" width="9.109375" style="3" customWidth="1"/>
    <col min="5" max="5" width="22.33203125" style="3" customWidth="1"/>
    <col min="6" max="6" width="13.33203125" style="3" customWidth="1"/>
    <col min="7" max="16384" width="9.109375" style="1"/>
  </cols>
  <sheetData>
    <row r="1" spans="2:6" ht="18.600000000000001" customHeight="1" x14ac:dyDescent="0.25">
      <c r="B1" s="12" t="s">
        <v>81</v>
      </c>
      <c r="C1" s="12"/>
      <c r="D1" s="13" t="s">
        <v>100</v>
      </c>
      <c r="E1" s="13"/>
      <c r="F1" s="36" t="s">
        <v>101</v>
      </c>
    </row>
    <row r="2" spans="2:6" ht="18.600000000000001" customHeight="1" x14ac:dyDescent="0.25">
      <c r="B2" s="19" t="s">
        <v>4</v>
      </c>
      <c r="C2" s="19" t="s">
        <v>0</v>
      </c>
      <c r="D2" s="19" t="s">
        <v>5</v>
      </c>
      <c r="E2" s="19" t="s">
        <v>1</v>
      </c>
      <c r="F2" s="19" t="s">
        <v>1</v>
      </c>
    </row>
    <row r="3" spans="2:6" ht="18.600000000000001" customHeight="1" x14ac:dyDescent="0.25">
      <c r="B3" s="4"/>
      <c r="C3" s="5"/>
      <c r="D3" s="4"/>
      <c r="E3" s="4"/>
      <c r="F3" s="15"/>
    </row>
    <row r="4" spans="2:6" ht="18.600000000000001" customHeight="1" x14ac:dyDescent="0.25">
      <c r="B4" s="8" t="s">
        <v>73</v>
      </c>
      <c r="C4" s="7" t="s">
        <v>7</v>
      </c>
      <c r="D4" s="6" t="s">
        <v>3</v>
      </c>
      <c r="E4" s="6" t="s">
        <v>3</v>
      </c>
      <c r="F4" s="6"/>
    </row>
    <row r="5" spans="2:6" ht="18.600000000000001" customHeight="1" x14ac:dyDescent="0.25">
      <c r="B5" s="4">
        <v>1</v>
      </c>
      <c r="C5" s="5" t="s">
        <v>8</v>
      </c>
      <c r="D5" s="4" t="s">
        <v>9</v>
      </c>
      <c r="E5" s="4">
        <v>4</v>
      </c>
      <c r="F5" s="15">
        <f>E5</f>
        <v>4</v>
      </c>
    </row>
    <row r="6" spans="2:6" ht="18.600000000000001" customHeight="1" x14ac:dyDescent="0.25">
      <c r="B6" s="4">
        <v>2</v>
      </c>
      <c r="C6" s="5" t="s">
        <v>10</v>
      </c>
      <c r="D6" s="4" t="s">
        <v>9</v>
      </c>
      <c r="E6" s="4">
        <v>1</v>
      </c>
      <c r="F6" s="15">
        <f t="shared" ref="F6:F61" si="0">E6</f>
        <v>1</v>
      </c>
    </row>
    <row r="7" spans="2:6" ht="18.600000000000001" customHeight="1" x14ac:dyDescent="0.25">
      <c r="B7" s="4">
        <v>3</v>
      </c>
      <c r="C7" s="5" t="s">
        <v>11</v>
      </c>
      <c r="D7" s="4" t="s">
        <v>9</v>
      </c>
      <c r="E7" s="4">
        <v>1</v>
      </c>
      <c r="F7" s="15">
        <f t="shared" si="0"/>
        <v>1</v>
      </c>
    </row>
    <row r="8" spans="2:6" ht="18.600000000000001" customHeight="1" x14ac:dyDescent="0.25">
      <c r="B8" s="4">
        <v>4</v>
      </c>
      <c r="C8" s="5" t="s">
        <v>12</v>
      </c>
      <c r="D8" s="4" t="s">
        <v>13</v>
      </c>
      <c r="E8" s="4">
        <v>9</v>
      </c>
      <c r="F8" s="15">
        <f t="shared" si="0"/>
        <v>9</v>
      </c>
    </row>
    <row r="9" spans="2:6" ht="18.600000000000001" customHeight="1" x14ac:dyDescent="0.25">
      <c r="B9" s="4">
        <v>5</v>
      </c>
      <c r="C9" s="5" t="s">
        <v>14</v>
      </c>
      <c r="D9" s="4" t="s">
        <v>15</v>
      </c>
      <c r="E9" s="4">
        <v>9</v>
      </c>
      <c r="F9" s="15">
        <f t="shared" si="0"/>
        <v>9</v>
      </c>
    </row>
    <row r="10" spans="2:6" ht="18.600000000000001" customHeight="1" x14ac:dyDescent="0.25">
      <c r="B10" s="4">
        <v>6</v>
      </c>
      <c r="C10" s="5" t="s">
        <v>16</v>
      </c>
      <c r="D10" s="4" t="s">
        <v>17</v>
      </c>
      <c r="E10" s="4">
        <v>3</v>
      </c>
      <c r="F10" s="15">
        <f t="shared" si="0"/>
        <v>3</v>
      </c>
    </row>
    <row r="11" spans="2:6" ht="18.600000000000001" customHeight="1" x14ac:dyDescent="0.25">
      <c r="B11" s="6" t="s">
        <v>74</v>
      </c>
      <c r="C11" s="7" t="s">
        <v>18</v>
      </c>
      <c r="D11" s="6" t="s">
        <v>3</v>
      </c>
      <c r="E11" s="6" t="s">
        <v>3</v>
      </c>
      <c r="F11" s="6"/>
    </row>
    <row r="12" spans="2:6" ht="18.600000000000001" customHeight="1" x14ac:dyDescent="0.25">
      <c r="B12" s="4">
        <v>7</v>
      </c>
      <c r="C12" s="5" t="s">
        <v>19</v>
      </c>
      <c r="D12" s="4" t="s">
        <v>9</v>
      </c>
      <c r="E12" s="4">
        <v>4</v>
      </c>
      <c r="F12" s="15">
        <f t="shared" si="0"/>
        <v>4</v>
      </c>
    </row>
    <row r="13" spans="2:6" ht="18.600000000000001" customHeight="1" x14ac:dyDescent="0.25">
      <c r="B13" s="4">
        <v>8</v>
      </c>
      <c r="C13" s="5" t="s">
        <v>20</v>
      </c>
      <c r="D13" s="4" t="s">
        <v>9</v>
      </c>
      <c r="E13" s="4">
        <v>1</v>
      </c>
      <c r="F13" s="15">
        <f t="shared" si="0"/>
        <v>1</v>
      </c>
    </row>
    <row r="14" spans="2:6" ht="18.600000000000001" customHeight="1" x14ac:dyDescent="0.25">
      <c r="B14" s="4">
        <v>9</v>
      </c>
      <c r="C14" s="5" t="s">
        <v>21</v>
      </c>
      <c r="D14" s="4" t="s">
        <v>9</v>
      </c>
      <c r="E14" s="4">
        <v>1</v>
      </c>
      <c r="F14" s="15">
        <f t="shared" si="0"/>
        <v>1</v>
      </c>
    </row>
    <row r="15" spans="2:6" ht="18.600000000000001" customHeight="1" x14ac:dyDescent="0.25">
      <c r="B15" s="4">
        <v>10</v>
      </c>
      <c r="C15" s="5" t="s">
        <v>22</v>
      </c>
      <c r="D15" s="4" t="s">
        <v>9</v>
      </c>
      <c r="E15" s="4">
        <v>3</v>
      </c>
      <c r="F15" s="15">
        <f t="shared" si="0"/>
        <v>3</v>
      </c>
    </row>
    <row r="16" spans="2:6" ht="18.600000000000001" customHeight="1" x14ac:dyDescent="0.25">
      <c r="B16" s="4">
        <v>11</v>
      </c>
      <c r="C16" s="5" t="s">
        <v>23</v>
      </c>
      <c r="D16" s="4" t="s">
        <v>9</v>
      </c>
      <c r="E16" s="4">
        <v>1</v>
      </c>
      <c r="F16" s="15">
        <f t="shared" si="0"/>
        <v>1</v>
      </c>
    </row>
    <row r="17" spans="2:6" ht="18.600000000000001" customHeight="1" x14ac:dyDescent="0.25">
      <c r="B17" s="4">
        <v>12</v>
      </c>
      <c r="C17" s="5" t="s">
        <v>24</v>
      </c>
      <c r="D17" s="4" t="s">
        <v>9</v>
      </c>
      <c r="E17" s="4">
        <v>1</v>
      </c>
      <c r="F17" s="15">
        <f t="shared" si="0"/>
        <v>1</v>
      </c>
    </row>
    <row r="18" spans="2:6" ht="18.600000000000001" customHeight="1" x14ac:dyDescent="0.25">
      <c r="B18" s="8" t="s">
        <v>75</v>
      </c>
      <c r="C18" s="9" t="s">
        <v>25</v>
      </c>
      <c r="D18" s="8" t="s">
        <v>3</v>
      </c>
      <c r="E18" s="8" t="s">
        <v>3</v>
      </c>
      <c r="F18" s="6"/>
    </row>
    <row r="19" spans="2:6" ht="18.600000000000001" customHeight="1" x14ac:dyDescent="0.25">
      <c r="B19" s="4">
        <v>13</v>
      </c>
      <c r="C19" s="5" t="s">
        <v>26</v>
      </c>
      <c r="D19" s="4" t="s">
        <v>9</v>
      </c>
      <c r="E19" s="4">
        <v>1</v>
      </c>
      <c r="F19" s="15">
        <f t="shared" si="0"/>
        <v>1</v>
      </c>
    </row>
    <row r="20" spans="2:6" ht="18.600000000000001" customHeight="1" x14ac:dyDescent="0.25">
      <c r="B20" s="4">
        <v>14</v>
      </c>
      <c r="C20" s="5" t="s">
        <v>27</v>
      </c>
      <c r="D20" s="4" t="s">
        <v>9</v>
      </c>
      <c r="E20" s="4">
        <v>1</v>
      </c>
      <c r="F20" s="15">
        <f t="shared" si="0"/>
        <v>1</v>
      </c>
    </row>
    <row r="21" spans="2:6" ht="18.600000000000001" customHeight="1" x14ac:dyDescent="0.25">
      <c r="B21" s="4">
        <v>15</v>
      </c>
      <c r="C21" s="5" t="s">
        <v>28</v>
      </c>
      <c r="D21" s="4" t="s">
        <v>9</v>
      </c>
      <c r="E21" s="4">
        <v>1</v>
      </c>
      <c r="F21" s="15">
        <f t="shared" si="0"/>
        <v>1</v>
      </c>
    </row>
    <row r="22" spans="2:6" ht="18.600000000000001" customHeight="1" x14ac:dyDescent="0.25">
      <c r="B22" s="4">
        <v>16</v>
      </c>
      <c r="C22" s="5" t="s">
        <v>29</v>
      </c>
      <c r="D22" s="4" t="s">
        <v>30</v>
      </c>
      <c r="E22" s="4">
        <v>2</v>
      </c>
      <c r="F22" s="15">
        <f t="shared" si="0"/>
        <v>2</v>
      </c>
    </row>
    <row r="23" spans="2:6" ht="18.600000000000001" customHeight="1" x14ac:dyDescent="0.25">
      <c r="B23" s="4">
        <v>17</v>
      </c>
      <c r="C23" s="10" t="s">
        <v>31</v>
      </c>
      <c r="D23" s="4" t="s">
        <v>30</v>
      </c>
      <c r="E23" s="4">
        <v>1</v>
      </c>
      <c r="F23" s="15">
        <f t="shared" si="0"/>
        <v>1</v>
      </c>
    </row>
    <row r="24" spans="2:6" ht="18.600000000000001" customHeight="1" x14ac:dyDescent="0.25">
      <c r="B24" s="4">
        <v>18</v>
      </c>
      <c r="C24" s="5" t="s">
        <v>69</v>
      </c>
      <c r="D24" s="4" t="s">
        <v>30</v>
      </c>
      <c r="E24" s="4">
        <v>1</v>
      </c>
      <c r="F24" s="15">
        <f t="shared" si="0"/>
        <v>1</v>
      </c>
    </row>
    <row r="25" spans="2:6" ht="18.600000000000001" customHeight="1" x14ac:dyDescent="0.25">
      <c r="B25" s="8" t="s">
        <v>76</v>
      </c>
      <c r="C25" s="7" t="s">
        <v>32</v>
      </c>
      <c r="D25" s="6" t="s">
        <v>3</v>
      </c>
      <c r="E25" s="6" t="s">
        <v>3</v>
      </c>
      <c r="F25" s="6"/>
    </row>
    <row r="26" spans="2:6" ht="18.600000000000001" customHeight="1" x14ac:dyDescent="0.25">
      <c r="B26" s="4">
        <v>19</v>
      </c>
      <c r="C26" s="5" t="s">
        <v>33</v>
      </c>
      <c r="D26" s="4" t="s">
        <v>13</v>
      </c>
      <c r="E26" s="4">
        <v>7</v>
      </c>
      <c r="F26" s="15">
        <f t="shared" si="0"/>
        <v>7</v>
      </c>
    </row>
    <row r="27" spans="2:6" ht="18.600000000000001" customHeight="1" x14ac:dyDescent="0.25">
      <c r="B27" s="4">
        <v>20</v>
      </c>
      <c r="C27" s="5" t="s">
        <v>34</v>
      </c>
      <c r="D27" s="4" t="s">
        <v>17</v>
      </c>
      <c r="E27" s="4">
        <v>11</v>
      </c>
      <c r="F27" s="15">
        <f t="shared" si="0"/>
        <v>11</v>
      </c>
    </row>
    <row r="28" spans="2:6" ht="18.600000000000001" customHeight="1" x14ac:dyDescent="0.25">
      <c r="B28" s="4">
        <v>21</v>
      </c>
      <c r="C28" s="5" t="s">
        <v>67</v>
      </c>
      <c r="D28" s="4" t="s">
        <v>17</v>
      </c>
      <c r="E28" s="4">
        <v>120</v>
      </c>
      <c r="F28" s="15">
        <f t="shared" si="0"/>
        <v>120</v>
      </c>
    </row>
    <row r="29" spans="2:6" ht="18.600000000000001" customHeight="1" x14ac:dyDescent="0.25">
      <c r="B29" s="4">
        <v>22</v>
      </c>
      <c r="C29" s="5" t="s">
        <v>35</v>
      </c>
      <c r="D29" s="4" t="s">
        <v>17</v>
      </c>
      <c r="E29" s="4">
        <v>53.15</v>
      </c>
      <c r="F29" s="15">
        <f t="shared" si="0"/>
        <v>53.15</v>
      </c>
    </row>
    <row r="30" spans="2:6" ht="18.600000000000001" customHeight="1" x14ac:dyDescent="0.25">
      <c r="B30" s="4">
        <v>23</v>
      </c>
      <c r="C30" s="5" t="s">
        <v>36</v>
      </c>
      <c r="D30" s="4" t="s">
        <v>37</v>
      </c>
      <c r="E30" s="4">
        <v>8.4</v>
      </c>
      <c r="F30" s="15">
        <f t="shared" si="0"/>
        <v>8.4</v>
      </c>
    </row>
    <row r="31" spans="2:6" ht="18.600000000000001" customHeight="1" x14ac:dyDescent="0.25">
      <c r="B31" s="4">
        <v>24</v>
      </c>
      <c r="C31" s="5" t="s">
        <v>64</v>
      </c>
      <c r="D31" s="4" t="s">
        <v>13</v>
      </c>
      <c r="E31" s="4">
        <v>22</v>
      </c>
      <c r="F31" s="15">
        <f t="shared" si="0"/>
        <v>22</v>
      </c>
    </row>
    <row r="32" spans="2:6" ht="18.600000000000001" customHeight="1" x14ac:dyDescent="0.25">
      <c r="B32" s="4">
        <v>25</v>
      </c>
      <c r="C32" s="5" t="s">
        <v>38</v>
      </c>
      <c r="D32" s="4" t="s">
        <v>17</v>
      </c>
      <c r="E32" s="4">
        <v>18.16</v>
      </c>
      <c r="F32" s="15">
        <f t="shared" si="0"/>
        <v>18.16</v>
      </c>
    </row>
    <row r="33" spans="2:6" ht="18.600000000000001" customHeight="1" x14ac:dyDescent="0.25">
      <c r="B33" s="8" t="s">
        <v>77</v>
      </c>
      <c r="C33" s="7" t="s">
        <v>39</v>
      </c>
      <c r="D33" s="6" t="s">
        <v>3</v>
      </c>
      <c r="E33" s="6" t="s">
        <v>3</v>
      </c>
      <c r="F33" s="6"/>
    </row>
    <row r="34" spans="2:6" ht="18.600000000000001" customHeight="1" x14ac:dyDescent="0.25">
      <c r="B34" s="4">
        <v>26</v>
      </c>
      <c r="C34" s="5" t="s">
        <v>40</v>
      </c>
      <c r="D34" s="4" t="s">
        <v>9</v>
      </c>
      <c r="E34" s="4">
        <v>6</v>
      </c>
      <c r="F34" s="15">
        <f t="shared" si="0"/>
        <v>6</v>
      </c>
    </row>
    <row r="35" spans="2:6" ht="18.600000000000001" customHeight="1" x14ac:dyDescent="0.25">
      <c r="B35" s="4">
        <v>27</v>
      </c>
      <c r="C35" s="5" t="s">
        <v>41</v>
      </c>
      <c r="D35" s="4" t="s">
        <v>9</v>
      </c>
      <c r="E35" s="4">
        <v>6</v>
      </c>
      <c r="F35" s="15">
        <f t="shared" si="0"/>
        <v>6</v>
      </c>
    </row>
    <row r="36" spans="2:6" ht="18.600000000000001" customHeight="1" x14ac:dyDescent="0.25">
      <c r="B36" s="4">
        <v>28</v>
      </c>
      <c r="C36" s="5" t="s">
        <v>42</v>
      </c>
      <c r="D36" s="4" t="s">
        <v>9</v>
      </c>
      <c r="E36" s="4">
        <v>6</v>
      </c>
      <c r="F36" s="15">
        <f t="shared" si="0"/>
        <v>6</v>
      </c>
    </row>
    <row r="37" spans="2:6" ht="18.600000000000001" customHeight="1" x14ac:dyDescent="0.25">
      <c r="B37" s="6" t="s">
        <v>78</v>
      </c>
      <c r="C37" s="7" t="s">
        <v>43</v>
      </c>
      <c r="D37" s="6" t="s">
        <v>3</v>
      </c>
      <c r="E37" s="6" t="s">
        <v>3</v>
      </c>
      <c r="F37" s="6"/>
    </row>
    <row r="38" spans="2:6" ht="18.600000000000001" customHeight="1" x14ac:dyDescent="0.25">
      <c r="B38" s="4">
        <v>29</v>
      </c>
      <c r="C38" s="5" t="s">
        <v>44</v>
      </c>
      <c r="D38" s="4" t="s">
        <v>45</v>
      </c>
      <c r="E38" s="4">
        <v>8</v>
      </c>
      <c r="F38" s="15">
        <f t="shared" si="0"/>
        <v>8</v>
      </c>
    </row>
    <row r="39" spans="2:6" ht="18.600000000000001" customHeight="1" x14ac:dyDescent="0.25">
      <c r="B39" s="4">
        <v>30</v>
      </c>
      <c r="C39" s="5" t="s">
        <v>46</v>
      </c>
      <c r="D39" s="4" t="s">
        <v>17</v>
      </c>
      <c r="E39" s="4">
        <v>22.31</v>
      </c>
      <c r="F39" s="15">
        <f t="shared" si="0"/>
        <v>22.31</v>
      </c>
    </row>
    <row r="40" spans="2:6" ht="18.600000000000001" customHeight="1" x14ac:dyDescent="0.25">
      <c r="B40" s="8" t="s">
        <v>79</v>
      </c>
      <c r="C40" s="9" t="s">
        <v>47</v>
      </c>
      <c r="D40" s="8" t="s">
        <v>3</v>
      </c>
      <c r="E40" s="8" t="s">
        <v>3</v>
      </c>
      <c r="F40" s="6"/>
    </row>
    <row r="41" spans="2:6" ht="18.600000000000001" customHeight="1" x14ac:dyDescent="0.25">
      <c r="B41" s="4">
        <v>31</v>
      </c>
      <c r="C41" s="5" t="s">
        <v>48</v>
      </c>
      <c r="D41" s="4" t="s">
        <v>17</v>
      </c>
      <c r="E41" s="4">
        <v>11.3</v>
      </c>
      <c r="F41" s="15">
        <f t="shared" si="0"/>
        <v>11.3</v>
      </c>
    </row>
    <row r="42" spans="2:6" ht="18.600000000000001" customHeight="1" x14ac:dyDescent="0.25">
      <c r="B42" s="4">
        <v>32</v>
      </c>
      <c r="C42" s="5" t="s">
        <v>68</v>
      </c>
      <c r="D42" s="4" t="s">
        <v>9</v>
      </c>
      <c r="E42" s="4">
        <v>1</v>
      </c>
      <c r="F42" s="15">
        <f t="shared" si="0"/>
        <v>1</v>
      </c>
    </row>
    <row r="43" spans="2:6" ht="18.600000000000001" customHeight="1" x14ac:dyDescent="0.25">
      <c r="B43" s="4">
        <v>33</v>
      </c>
      <c r="C43" s="5" t="s">
        <v>49</v>
      </c>
      <c r="D43" s="4" t="s">
        <v>9</v>
      </c>
      <c r="E43" s="4">
        <v>1</v>
      </c>
      <c r="F43" s="15">
        <f t="shared" si="0"/>
        <v>1</v>
      </c>
    </row>
    <row r="44" spans="2:6" ht="18.600000000000001" customHeight="1" x14ac:dyDescent="0.25">
      <c r="B44" s="4">
        <v>34</v>
      </c>
      <c r="C44" s="5" t="s">
        <v>50</v>
      </c>
      <c r="D44" s="4" t="s">
        <v>9</v>
      </c>
      <c r="E44" s="4">
        <v>1</v>
      </c>
      <c r="F44" s="15">
        <f t="shared" si="0"/>
        <v>1</v>
      </c>
    </row>
    <row r="45" spans="2:6" ht="18.600000000000001" customHeight="1" x14ac:dyDescent="0.25">
      <c r="B45" s="4">
        <v>35</v>
      </c>
      <c r="C45" s="5" t="s">
        <v>51</v>
      </c>
      <c r="D45" s="4" t="s">
        <v>9</v>
      </c>
      <c r="E45" s="4">
        <v>4</v>
      </c>
      <c r="F45" s="15">
        <f t="shared" si="0"/>
        <v>4</v>
      </c>
    </row>
    <row r="46" spans="2:6" ht="18.600000000000001" customHeight="1" x14ac:dyDescent="0.25">
      <c r="B46" s="4">
        <v>36</v>
      </c>
      <c r="C46" s="5" t="s">
        <v>52</v>
      </c>
      <c r="D46" s="4" t="s">
        <v>9</v>
      </c>
      <c r="E46" s="4">
        <v>2</v>
      </c>
      <c r="F46" s="15">
        <f t="shared" si="0"/>
        <v>2</v>
      </c>
    </row>
    <row r="47" spans="2:6" ht="18.600000000000001" customHeight="1" x14ac:dyDescent="0.25">
      <c r="B47" s="4">
        <v>37</v>
      </c>
      <c r="C47" s="5" t="s">
        <v>65</v>
      </c>
      <c r="D47" s="4" t="s">
        <v>17</v>
      </c>
      <c r="E47" s="4">
        <v>10.5</v>
      </c>
      <c r="F47" s="15">
        <f t="shared" si="0"/>
        <v>10.5</v>
      </c>
    </row>
    <row r="48" spans="2:6" ht="18.600000000000001" customHeight="1" x14ac:dyDescent="0.25">
      <c r="B48" s="4">
        <v>38</v>
      </c>
      <c r="C48" s="5" t="s">
        <v>53</v>
      </c>
      <c r="D48" s="4" t="s">
        <v>17</v>
      </c>
      <c r="E48" s="4">
        <v>10</v>
      </c>
      <c r="F48" s="15">
        <f t="shared" si="0"/>
        <v>10</v>
      </c>
    </row>
    <row r="49" spans="2:6" ht="18.600000000000001" customHeight="1" x14ac:dyDescent="0.25">
      <c r="B49" s="4">
        <v>39</v>
      </c>
      <c r="C49" s="5" t="s">
        <v>66</v>
      </c>
      <c r="D49" s="4" t="s">
        <v>9</v>
      </c>
      <c r="E49" s="4">
        <v>1</v>
      </c>
      <c r="F49" s="15">
        <f t="shared" si="0"/>
        <v>1</v>
      </c>
    </row>
    <row r="50" spans="2:6" ht="18.600000000000001" customHeight="1" x14ac:dyDescent="0.25">
      <c r="B50" s="4">
        <v>40</v>
      </c>
      <c r="C50" s="11" t="s">
        <v>70</v>
      </c>
      <c r="D50" s="4" t="s">
        <v>17</v>
      </c>
      <c r="E50" s="4">
        <v>140</v>
      </c>
      <c r="F50" s="15">
        <f t="shared" si="0"/>
        <v>140</v>
      </c>
    </row>
    <row r="51" spans="2:6" ht="18.600000000000001" customHeight="1" x14ac:dyDescent="0.25">
      <c r="B51" s="4">
        <v>41</v>
      </c>
      <c r="C51" s="11" t="s">
        <v>54</v>
      </c>
      <c r="D51" s="4" t="s">
        <v>9</v>
      </c>
      <c r="E51" s="4">
        <v>1</v>
      </c>
      <c r="F51" s="15">
        <f t="shared" si="0"/>
        <v>1</v>
      </c>
    </row>
    <row r="52" spans="2:6" ht="18.600000000000001" customHeight="1" x14ac:dyDescent="0.25">
      <c r="B52" s="4">
        <v>42</v>
      </c>
      <c r="C52" s="11" t="s">
        <v>72</v>
      </c>
      <c r="D52" s="4" t="s">
        <v>9</v>
      </c>
      <c r="E52" s="4">
        <v>1</v>
      </c>
      <c r="F52" s="15">
        <f t="shared" si="0"/>
        <v>1</v>
      </c>
    </row>
    <row r="53" spans="2:6" ht="18.600000000000001" customHeight="1" x14ac:dyDescent="0.25">
      <c r="B53" s="4">
        <v>43</v>
      </c>
      <c r="C53" s="11" t="s">
        <v>71</v>
      </c>
      <c r="D53" s="4" t="s">
        <v>9</v>
      </c>
      <c r="E53" s="4">
        <v>1</v>
      </c>
      <c r="F53" s="15">
        <f t="shared" si="0"/>
        <v>1</v>
      </c>
    </row>
    <row r="54" spans="2:6" ht="18.600000000000001" customHeight="1" x14ac:dyDescent="0.25">
      <c r="B54" s="8" t="s">
        <v>80</v>
      </c>
      <c r="C54" s="7" t="s">
        <v>55</v>
      </c>
      <c r="D54" s="6" t="s">
        <v>3</v>
      </c>
      <c r="E54" s="6" t="s">
        <v>3</v>
      </c>
      <c r="F54" s="6"/>
    </row>
    <row r="55" spans="2:6" ht="18.600000000000001" customHeight="1" x14ac:dyDescent="0.25">
      <c r="B55" s="4">
        <v>44</v>
      </c>
      <c r="C55" s="5" t="s">
        <v>56</v>
      </c>
      <c r="D55" s="4" t="s">
        <v>9</v>
      </c>
      <c r="E55" s="4">
        <v>3</v>
      </c>
      <c r="F55" s="15">
        <f t="shared" si="0"/>
        <v>3</v>
      </c>
    </row>
    <row r="56" spans="2:6" ht="18.600000000000001" customHeight="1" x14ac:dyDescent="0.25">
      <c r="B56" s="4">
        <v>45</v>
      </c>
      <c r="C56" s="5" t="s">
        <v>57</v>
      </c>
      <c r="D56" s="4" t="s">
        <v>9</v>
      </c>
      <c r="E56" s="4">
        <v>1</v>
      </c>
      <c r="F56" s="15">
        <f t="shared" si="0"/>
        <v>1</v>
      </c>
    </row>
    <row r="57" spans="2:6" ht="18.600000000000001" customHeight="1" x14ac:dyDescent="0.25">
      <c r="B57" s="4">
        <v>46</v>
      </c>
      <c r="C57" s="5" t="s">
        <v>58</v>
      </c>
      <c r="D57" s="4" t="s">
        <v>59</v>
      </c>
      <c r="E57" s="4">
        <v>14</v>
      </c>
      <c r="F57" s="15">
        <f t="shared" si="0"/>
        <v>14</v>
      </c>
    </row>
    <row r="58" spans="2:6" ht="18.600000000000001" customHeight="1" x14ac:dyDescent="0.25">
      <c r="B58" s="4">
        <v>47</v>
      </c>
      <c r="C58" s="5" t="s">
        <v>60</v>
      </c>
      <c r="D58" s="4" t="s">
        <v>59</v>
      </c>
      <c r="E58" s="4">
        <v>52</v>
      </c>
      <c r="F58" s="15">
        <f t="shared" si="0"/>
        <v>52</v>
      </c>
    </row>
    <row r="59" spans="2:6" ht="18.600000000000001" customHeight="1" x14ac:dyDescent="0.25">
      <c r="B59" s="4">
        <v>48</v>
      </c>
      <c r="C59" s="5" t="s">
        <v>61</v>
      </c>
      <c r="D59" s="4" t="s">
        <v>59</v>
      </c>
      <c r="E59" s="4">
        <v>14</v>
      </c>
      <c r="F59" s="15">
        <f t="shared" si="0"/>
        <v>14</v>
      </c>
    </row>
    <row r="60" spans="2:6" ht="18.600000000000001" customHeight="1" x14ac:dyDescent="0.25">
      <c r="B60" s="4">
        <v>49</v>
      </c>
      <c r="C60" s="5" t="s">
        <v>62</v>
      </c>
      <c r="D60" s="4" t="s">
        <v>59</v>
      </c>
      <c r="E60" s="4">
        <v>52</v>
      </c>
      <c r="F60" s="15">
        <f t="shared" si="0"/>
        <v>52</v>
      </c>
    </row>
    <row r="61" spans="2:6" ht="18.600000000000001" customHeight="1" x14ac:dyDescent="0.25">
      <c r="B61" s="4">
        <v>50</v>
      </c>
      <c r="C61" s="5" t="s">
        <v>63</v>
      </c>
      <c r="D61" s="4" t="s">
        <v>59</v>
      </c>
      <c r="E61" s="4">
        <v>80</v>
      </c>
      <c r="F61" s="15">
        <f t="shared" si="0"/>
        <v>80</v>
      </c>
    </row>
    <row r="62" spans="2:6" ht="18.600000000000001" customHeight="1" x14ac:dyDescent="0.25">
      <c r="B62" s="4"/>
      <c r="C62" s="5"/>
      <c r="D62" s="4"/>
      <c r="E62" s="4"/>
      <c r="F62" s="15"/>
    </row>
  </sheetData>
  <mergeCells count="2">
    <mergeCell ref="B1:C1"/>
    <mergeCell ref="D1:E1"/>
  </mergeCells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A4650D-2E96-4506-9359-3DE27666F3CF}"/>
</file>

<file path=customXml/itemProps2.xml><?xml version="1.0" encoding="utf-8"?>
<ds:datastoreItem xmlns:ds="http://schemas.openxmlformats.org/officeDocument/2006/customXml" ds:itemID="{4591ED4B-D418-48DC-9DFC-B1A3C5475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36A29-3C3E-4B41-A27A-6515F3C42583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ecc90716-5126-4e73-9627-963dcf1064ff"/>
    <ds:schemaRef ds:uri="d14d6e24-8e63-4660-88d2-aa410eff25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Sheet </vt:lpstr>
      <vt:lpstr>Abstarct </vt:lpstr>
      <vt:lpstr>JMR </vt:lpstr>
      <vt:lpstr>'JMR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Pushpak Mahesh Shewale</dc:creator>
  <cp:lastModifiedBy>FDT COST</cp:lastModifiedBy>
  <cp:lastPrinted>2024-11-28T06:03:55Z</cp:lastPrinted>
  <dcterms:created xsi:type="dcterms:W3CDTF">2024-10-28T07:27:37Z</dcterms:created>
  <dcterms:modified xsi:type="dcterms:W3CDTF">2024-11-28T06:03:58Z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0x010100B2607D605F803F429EC742EC90162634</vt:lpwstr>
  </property>
</Properties>
</file>