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mit\MAY\"/>
    </mc:Choice>
  </mc:AlternateContent>
  <bookViews>
    <workbookView xWindow="0" yWindow="0" windowWidth="20490" windowHeight="7620" activeTab="8"/>
  </bookViews>
  <sheets>
    <sheet name="Week 1" sheetId="1" r:id="rId1"/>
    <sheet name="Week 2" sheetId="4" r:id="rId2"/>
    <sheet name="Week 3" sheetId="3" r:id="rId3"/>
    <sheet name="Week 4" sheetId="5" r:id="rId4"/>
    <sheet name="Week 5" sheetId="6" r:id="rId5"/>
    <sheet name="Week 6" sheetId="7" r:id="rId6"/>
    <sheet name="Week 7" sheetId="8" r:id="rId7"/>
    <sheet name="Week 8" sheetId="9" r:id="rId8"/>
    <sheet name="Week 9" sheetId="1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47" i="10" l="1"/>
  <c r="AD47" i="10"/>
  <c r="AF47" i="10" s="1"/>
  <c r="V47" i="10"/>
  <c r="U47" i="10"/>
  <c r="S47" i="10"/>
  <c r="R47" i="10"/>
  <c r="T47" i="10" s="1"/>
  <c r="P47" i="10"/>
  <c r="Q47" i="10" s="1"/>
  <c r="O47" i="10"/>
  <c r="M47" i="10"/>
  <c r="N47" i="10" s="1"/>
  <c r="L47" i="10"/>
  <c r="J47" i="10"/>
  <c r="I47" i="10"/>
  <c r="G47" i="10"/>
  <c r="F47" i="10"/>
  <c r="D47" i="10"/>
  <c r="C47" i="10"/>
  <c r="E47" i="10" s="1"/>
  <c r="Y46" i="10"/>
  <c r="X46" i="10"/>
  <c r="AA46" i="10" s="1"/>
  <c r="AP46" i="10" s="1"/>
  <c r="AK45" i="10"/>
  <c r="Y45" i="10"/>
  <c r="AB45" i="10" s="1"/>
  <c r="X45" i="10"/>
  <c r="AJ45" i="10" s="1"/>
  <c r="Y44" i="10"/>
  <c r="X44" i="10"/>
  <c r="AJ44" i="10" s="1"/>
  <c r="AK43" i="10"/>
  <c r="Y43" i="10"/>
  <c r="AB43" i="10" s="1"/>
  <c r="X43" i="10"/>
  <c r="X47" i="10" s="1"/>
  <c r="AG42" i="10"/>
  <c r="AE42" i="10"/>
  <c r="AH42" i="10" s="1"/>
  <c r="AI42" i="10" s="1"/>
  <c r="AD42" i="10"/>
  <c r="V42" i="10"/>
  <c r="W42" i="10" s="1"/>
  <c r="U42" i="10"/>
  <c r="S42" i="10"/>
  <c r="R42" i="10"/>
  <c r="P42" i="10"/>
  <c r="O42" i="10"/>
  <c r="M42" i="10"/>
  <c r="N42" i="10" s="1"/>
  <c r="L42" i="10"/>
  <c r="J42" i="10"/>
  <c r="I42" i="10"/>
  <c r="K42" i="10" s="1"/>
  <c r="G42" i="10"/>
  <c r="F42" i="10"/>
  <c r="H42" i="10" s="1"/>
  <c r="D42" i="10"/>
  <c r="C42" i="10"/>
  <c r="E42" i="10" s="1"/>
  <c r="AK41" i="10"/>
  <c r="Y41" i="10"/>
  <c r="AB41" i="10" s="1"/>
  <c r="X41" i="10"/>
  <c r="AJ41" i="10" s="1"/>
  <c r="Y40" i="10"/>
  <c r="X40" i="10"/>
  <c r="AJ40" i="10" s="1"/>
  <c r="AK39" i="10"/>
  <c r="Y39" i="10"/>
  <c r="AB39" i="10" s="1"/>
  <c r="X39" i="10"/>
  <c r="AJ39" i="10" s="1"/>
  <c r="Y38" i="10"/>
  <c r="X38" i="10"/>
  <c r="AJ38" i="10" s="1"/>
  <c r="AK37" i="10"/>
  <c r="Y37" i="10"/>
  <c r="AB37" i="10" s="1"/>
  <c r="X37" i="10"/>
  <c r="AJ37" i="10" s="1"/>
  <c r="Y36" i="10"/>
  <c r="X36" i="10"/>
  <c r="AJ36" i="10" s="1"/>
  <c r="AK35" i="10"/>
  <c r="Y35" i="10"/>
  <c r="AB35" i="10" s="1"/>
  <c r="X35" i="10"/>
  <c r="AJ35" i="10" s="1"/>
  <c r="Y34" i="10"/>
  <c r="X34" i="10"/>
  <c r="AJ34" i="10" s="1"/>
  <c r="AK33" i="10"/>
  <c r="Y33" i="10"/>
  <c r="AB33" i="10" s="1"/>
  <c r="X33" i="10"/>
  <c r="AJ33" i="10" s="1"/>
  <c r="Y32" i="10"/>
  <c r="X32" i="10"/>
  <c r="AJ32" i="10" s="1"/>
  <c r="AK31" i="10"/>
  <c r="Y31" i="10"/>
  <c r="AB31" i="10" s="1"/>
  <c r="X31" i="10"/>
  <c r="AJ31" i="10" s="1"/>
  <c r="Y30" i="10"/>
  <c r="X30" i="10"/>
  <c r="AA30" i="10" s="1"/>
  <c r="AA29" i="10"/>
  <c r="Y29" i="10"/>
  <c r="AB29" i="10" s="1"/>
  <c r="X29" i="10"/>
  <c r="AJ29" i="10" s="1"/>
  <c r="AA28" i="10"/>
  <c r="AP28" i="10" s="1"/>
  <c r="Y28" i="10"/>
  <c r="X28" i="10"/>
  <c r="AJ28" i="10" s="1"/>
  <c r="Y27" i="10"/>
  <c r="X27" i="10"/>
  <c r="AA27" i="10" s="1"/>
  <c r="AP27" i="10" s="1"/>
  <c r="Z26" i="10"/>
  <c r="AL26" i="10" s="1"/>
  <c r="Y26" i="10"/>
  <c r="AB26" i="10" s="1"/>
  <c r="X26" i="10"/>
  <c r="AJ26" i="10" s="1"/>
  <c r="AK25" i="10"/>
  <c r="AA25" i="10"/>
  <c r="AP25" i="10" s="1"/>
  <c r="Y25" i="10"/>
  <c r="AB25" i="10" s="1"/>
  <c r="AN25" i="10" s="1"/>
  <c r="X25" i="10"/>
  <c r="AJ25" i="10" s="1"/>
  <c r="AJ24" i="10"/>
  <c r="AA24" i="10"/>
  <c r="AP24" i="10" s="1"/>
  <c r="Y24" i="10"/>
  <c r="X24" i="10"/>
  <c r="AQ23" i="10"/>
  <c r="AB23" i="10"/>
  <c r="AN23" i="10" s="1"/>
  <c r="Y23" i="10"/>
  <c r="AK23" i="10" s="1"/>
  <c r="X23" i="10"/>
  <c r="AA23" i="10" s="1"/>
  <c r="AP23" i="10" s="1"/>
  <c r="Y22" i="10"/>
  <c r="AB22" i="10" s="1"/>
  <c r="AN22" i="10" s="1"/>
  <c r="X22" i="10"/>
  <c r="AJ22" i="10" s="1"/>
  <c r="Y21" i="10"/>
  <c r="AK21" i="10" s="1"/>
  <c r="X21" i="10"/>
  <c r="AQ20" i="10"/>
  <c r="AA20" i="10"/>
  <c r="AP20" i="10" s="1"/>
  <c r="Y20" i="10"/>
  <c r="AB20" i="10" s="1"/>
  <c r="AN20" i="10" s="1"/>
  <c r="X20" i="10"/>
  <c r="AJ20" i="10" s="1"/>
  <c r="Y19" i="10"/>
  <c r="AB19" i="10" s="1"/>
  <c r="X19" i="10"/>
  <c r="AN18" i="10"/>
  <c r="AA18" i="10"/>
  <c r="AP18" i="10" s="1"/>
  <c r="Y18" i="10"/>
  <c r="AB18" i="10" s="1"/>
  <c r="AQ18" i="10" s="1"/>
  <c r="X18" i="10"/>
  <c r="AJ18" i="10" s="1"/>
  <c r="AA17" i="10"/>
  <c r="AP17" i="10" s="1"/>
  <c r="Y17" i="10"/>
  <c r="AB17" i="10" s="1"/>
  <c r="X17" i="10"/>
  <c r="Y16" i="10"/>
  <c r="AB16" i="10" s="1"/>
  <c r="AQ16" i="10" s="1"/>
  <c r="X16" i="10"/>
  <c r="AA16" i="10" s="1"/>
  <c r="Y15" i="10"/>
  <c r="AK15" i="10" s="1"/>
  <c r="X15" i="10"/>
  <c r="AA15" i="10" s="1"/>
  <c r="AP15" i="10" s="1"/>
  <c r="AJ14" i="10"/>
  <c r="Y14" i="10"/>
  <c r="AB14" i="10" s="1"/>
  <c r="AN14" i="10" s="1"/>
  <c r="X14" i="10"/>
  <c r="AA14" i="10" s="1"/>
  <c r="AP14" i="10" s="1"/>
  <c r="AB13" i="10"/>
  <c r="AN13" i="10" s="1"/>
  <c r="Y13" i="10"/>
  <c r="AK13" i="10" s="1"/>
  <c r="X13" i="10"/>
  <c r="AQ12" i="10"/>
  <c r="AN12" i="10"/>
  <c r="Y12" i="10"/>
  <c r="AB12" i="10" s="1"/>
  <c r="X12" i="10"/>
  <c r="AA12" i="10" s="1"/>
  <c r="AP12" i="10" s="1"/>
  <c r="Y11" i="10"/>
  <c r="AB11" i="10" s="1"/>
  <c r="X11" i="10"/>
  <c r="AJ10" i="10"/>
  <c r="AA10" i="10"/>
  <c r="AP10" i="10" s="1"/>
  <c r="Y10" i="10"/>
  <c r="AB10" i="10" s="1"/>
  <c r="AQ10" i="10" s="1"/>
  <c r="X10" i="10"/>
  <c r="AP9" i="10"/>
  <c r="AA9" i="10"/>
  <c r="Y9" i="10"/>
  <c r="AB9" i="10" s="1"/>
  <c r="X9" i="10"/>
  <c r="Y8" i="10"/>
  <c r="AB8" i="10" s="1"/>
  <c r="AQ8" i="10" s="1"/>
  <c r="X8" i="10"/>
  <c r="AJ8" i="10" s="1"/>
  <c r="AR7" i="10"/>
  <c r="AO7" i="10"/>
  <c r="AB7" i="10"/>
  <c r="AN7" i="10" s="1"/>
  <c r="Y7" i="10"/>
  <c r="AK7" i="10" s="1"/>
  <c r="X7" i="10"/>
  <c r="AA7" i="10" s="1"/>
  <c r="AK6" i="10"/>
  <c r="AB6" i="10"/>
  <c r="AQ6" i="10" s="1"/>
  <c r="Z6" i="10"/>
  <c r="AL6" i="10" s="1"/>
  <c r="Y6" i="10"/>
  <c r="X6" i="10"/>
  <c r="AJ6" i="10" s="1"/>
  <c r="Y5" i="10"/>
  <c r="AK5" i="10" s="1"/>
  <c r="X5" i="10"/>
  <c r="AA5" i="10" s="1"/>
  <c r="AJ4" i="10"/>
  <c r="AA4" i="10"/>
  <c r="AM4" i="10" s="1"/>
  <c r="Y4" i="10"/>
  <c r="AB4" i="10" s="1"/>
  <c r="X4" i="10"/>
  <c r="Z4" i="10" s="1"/>
  <c r="AL4" i="10" s="1"/>
  <c r="W46" i="9"/>
  <c r="W45" i="9"/>
  <c r="W44" i="9"/>
  <c r="W43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AA43" i="10" l="1"/>
  <c r="AA44" i="10"/>
  <c r="AA45" i="10"/>
  <c r="AM45" i="10" s="1"/>
  <c r="AM46" i="10"/>
  <c r="H47" i="10"/>
  <c r="AP16" i="10"/>
  <c r="AC16" i="10"/>
  <c r="AR16" i="10" s="1"/>
  <c r="AQ4" i="10"/>
  <c r="AN4" i="10"/>
  <c r="AN8" i="10"/>
  <c r="AJ16" i="10"/>
  <c r="AK4" i="10"/>
  <c r="AB5" i="10"/>
  <c r="AQ5" i="10" s="1"/>
  <c r="AA6" i="10"/>
  <c r="AM6" i="10" s="1"/>
  <c r="AN6" i="10"/>
  <c r="AA8" i="10"/>
  <c r="AN10" i="10"/>
  <c r="AK12" i="10"/>
  <c r="AN16" i="10"/>
  <c r="AM25" i="10"/>
  <c r="AA26" i="10"/>
  <c r="AC26" i="10" s="1"/>
  <c r="AM28" i="10"/>
  <c r="AK29" i="10"/>
  <c r="Q42" i="10"/>
  <c r="L48" i="10"/>
  <c r="AJ12" i="10"/>
  <c r="Z12" i="10"/>
  <c r="AL12" i="10" s="1"/>
  <c r="AB15" i="10"/>
  <c r="AK20" i="10"/>
  <c r="AA22" i="10"/>
  <c r="AP22" i="10" s="1"/>
  <c r="AA31" i="10"/>
  <c r="AA32" i="10"/>
  <c r="AA33" i="10"/>
  <c r="AC33" i="10" s="1"/>
  <c r="AA34" i="10"/>
  <c r="AA35" i="10"/>
  <c r="AA36" i="10"/>
  <c r="AA37" i="10"/>
  <c r="AP37" i="10" s="1"/>
  <c r="AA38" i="10"/>
  <c r="AA39" i="10"/>
  <c r="AA40" i="10"/>
  <c r="AA41" i="10"/>
  <c r="AM41" i="10" s="1"/>
  <c r="AC9" i="10"/>
  <c r="Z20" i="10"/>
  <c r="AL20" i="10" s="1"/>
  <c r="AB21" i="10"/>
  <c r="AN21" i="10" s="1"/>
  <c r="AK26" i="10"/>
  <c r="AG47" i="10"/>
  <c r="AP5" i="10"/>
  <c r="AM5" i="10"/>
  <c r="AR9" i="10"/>
  <c r="AO9" i="10"/>
  <c r="AN17" i="10"/>
  <c r="AQ17" i="10"/>
  <c r="AM7" i="10"/>
  <c r="AP7" i="10"/>
  <c r="AC17" i="10"/>
  <c r="AN11" i="10"/>
  <c r="AQ11" i="10"/>
  <c r="AN9" i="10"/>
  <c r="AQ9" i="10"/>
  <c r="AN19" i="10"/>
  <c r="AQ19" i="10"/>
  <c r="AK9" i="10"/>
  <c r="AM10" i="10"/>
  <c r="AJ7" i="10"/>
  <c r="AC10" i="10"/>
  <c r="AK11" i="10"/>
  <c r="AM12" i="10"/>
  <c r="AJ13" i="10"/>
  <c r="Z13" i="10"/>
  <c r="AL13" i="10" s="1"/>
  <c r="Z14" i="10"/>
  <c r="AL14" i="10" s="1"/>
  <c r="AK14" i="10"/>
  <c r="AQ14" i="10"/>
  <c r="AM15" i="10"/>
  <c r="AO16" i="10"/>
  <c r="AC18" i="10"/>
  <c r="AK19" i="10"/>
  <c r="AM20" i="10"/>
  <c r="AJ21" i="10"/>
  <c r="Z21" i="10"/>
  <c r="AL21" i="10" s="1"/>
  <c r="Z22" i="10"/>
  <c r="AL22" i="10" s="1"/>
  <c r="AK22" i="10"/>
  <c r="AQ22" i="10"/>
  <c r="AM23" i="10"/>
  <c r="Z24" i="10"/>
  <c r="AL24" i="10" s="1"/>
  <c r="AB24" i="10"/>
  <c r="AK24" i="10"/>
  <c r="AM26" i="10"/>
  <c r="AB27" i="10"/>
  <c r="AK27" i="10"/>
  <c r="AM35" i="10"/>
  <c r="AC35" i="10"/>
  <c r="AP35" i="10"/>
  <c r="AB38" i="10"/>
  <c r="AK38" i="10"/>
  <c r="U48" i="10"/>
  <c r="W47" i="10"/>
  <c r="AJ11" i="10"/>
  <c r="Z11" i="10"/>
  <c r="AL11" i="10" s="1"/>
  <c r="AK17" i="10"/>
  <c r="AJ19" i="10"/>
  <c r="Z19" i="10"/>
  <c r="AL19" i="10" s="1"/>
  <c r="AP4" i="10"/>
  <c r="Z5" i="10"/>
  <c r="AL5" i="10" s="1"/>
  <c r="AJ5" i="10"/>
  <c r="AN5" i="10"/>
  <c r="AP6" i="10"/>
  <c r="Z7" i="10"/>
  <c r="AL7" i="10" s="1"/>
  <c r="Z8" i="10"/>
  <c r="AL8" i="10" s="1"/>
  <c r="AK8" i="10"/>
  <c r="AM9" i="10"/>
  <c r="AA11" i="10"/>
  <c r="AC12" i="10"/>
  <c r="AM14" i="10"/>
  <c r="AJ15" i="10"/>
  <c r="Z15" i="10"/>
  <c r="AL15" i="10" s="1"/>
  <c r="AC15" i="10"/>
  <c r="Z16" i="10"/>
  <c r="AL16" i="10" s="1"/>
  <c r="AK16" i="10"/>
  <c r="AM17" i="10"/>
  <c r="AA19" i="10"/>
  <c r="AC20" i="10"/>
  <c r="AM22" i="10"/>
  <c r="AJ23" i="10"/>
  <c r="Z23" i="10"/>
  <c r="AL23" i="10" s="1"/>
  <c r="AC23" i="10"/>
  <c r="AM24" i="10"/>
  <c r="AQ25" i="10"/>
  <c r="AC27" i="10"/>
  <c r="AN37" i="10"/>
  <c r="AQ37" i="10"/>
  <c r="AJ47" i="10"/>
  <c r="AA47" i="10"/>
  <c r="AM18" i="10"/>
  <c r="AB28" i="10"/>
  <c r="AK28" i="10"/>
  <c r="X42" i="10"/>
  <c r="Y42" i="10"/>
  <c r="AC4" i="10"/>
  <c r="AC6" i="10"/>
  <c r="AQ7" i="10"/>
  <c r="AM8" i="10"/>
  <c r="AJ9" i="10"/>
  <c r="Z9" i="10"/>
  <c r="AL9" i="10" s="1"/>
  <c r="Z10" i="10"/>
  <c r="AL10" i="10" s="1"/>
  <c r="AK10" i="10"/>
  <c r="AA13" i="10"/>
  <c r="AQ13" i="10"/>
  <c r="AC14" i="10"/>
  <c r="AM16" i="10"/>
  <c r="AJ17" i="10"/>
  <c r="Z17" i="10"/>
  <c r="AL17" i="10" s="1"/>
  <c r="Z18" i="10"/>
  <c r="AL18" i="10" s="1"/>
  <c r="AK18" i="10"/>
  <c r="AA21" i="10"/>
  <c r="AC22" i="10"/>
  <c r="AC24" i="10"/>
  <c r="AC25" i="10"/>
  <c r="AN26" i="10"/>
  <c r="AQ26" i="10"/>
  <c r="AM27" i="10"/>
  <c r="AP30" i="10"/>
  <c r="AM30" i="10"/>
  <c r="AC30" i="10"/>
  <c r="Z25" i="10"/>
  <c r="AL25" i="10" s="1"/>
  <c r="Z27" i="10"/>
  <c r="AL27" i="10" s="1"/>
  <c r="AJ27" i="10"/>
  <c r="AN29" i="10"/>
  <c r="AQ29" i="10"/>
  <c r="AB30" i="10"/>
  <c r="AK30" i="10"/>
  <c r="AN31" i="10"/>
  <c r="AQ31" i="10"/>
  <c r="AB32" i="10"/>
  <c r="AK32" i="10"/>
  <c r="AC37" i="10"/>
  <c r="AN39" i="10"/>
  <c r="AQ39" i="10"/>
  <c r="AB40" i="10"/>
  <c r="AK40" i="10"/>
  <c r="T42" i="10"/>
  <c r="AN43" i="10"/>
  <c r="AQ43" i="10"/>
  <c r="AB44" i="10"/>
  <c r="AK44" i="10"/>
  <c r="AE48" i="10"/>
  <c r="AH48" i="10" s="1"/>
  <c r="C48" i="10"/>
  <c r="AM29" i="10"/>
  <c r="AC29" i="10"/>
  <c r="AP29" i="10"/>
  <c r="AM31" i="10"/>
  <c r="AC31" i="10"/>
  <c r="AP31" i="10"/>
  <c r="AN33" i="10"/>
  <c r="AQ33" i="10"/>
  <c r="AB34" i="10"/>
  <c r="AK34" i="10"/>
  <c r="AM39" i="10"/>
  <c r="AC39" i="10"/>
  <c r="AP39" i="10"/>
  <c r="AN41" i="10"/>
  <c r="AQ41" i="10"/>
  <c r="AM43" i="10"/>
  <c r="AC43" i="10"/>
  <c r="AP43" i="10"/>
  <c r="AN45" i="10"/>
  <c r="AQ45" i="10"/>
  <c r="AB46" i="10"/>
  <c r="AK46" i="10"/>
  <c r="Y47" i="10"/>
  <c r="Z47" i="10" s="1"/>
  <c r="AL47" i="10" s="1"/>
  <c r="AI47" i="10"/>
  <c r="O48" i="10"/>
  <c r="AP33" i="10"/>
  <c r="AN35" i="10"/>
  <c r="AQ35" i="10"/>
  <c r="AB36" i="10"/>
  <c r="AK36" i="10"/>
  <c r="AF42" i="10"/>
  <c r="AC45" i="10"/>
  <c r="AP45" i="10"/>
  <c r="I48" i="10"/>
  <c r="K47" i="10"/>
  <c r="Z28" i="10"/>
  <c r="AL28" i="10" s="1"/>
  <c r="Z30" i="10"/>
  <c r="AL30" i="10" s="1"/>
  <c r="AJ30" i="10"/>
  <c r="Z32" i="10"/>
  <c r="AL32" i="10" s="1"/>
  <c r="Z34" i="10"/>
  <c r="AL34" i="10" s="1"/>
  <c r="Z36" i="10"/>
  <c r="AL36" i="10" s="1"/>
  <c r="Z38" i="10"/>
  <c r="AL38" i="10" s="1"/>
  <c r="Z40" i="10"/>
  <c r="AL40" i="10" s="1"/>
  <c r="Z44" i="10"/>
  <c r="AL44" i="10" s="1"/>
  <c r="Z46" i="10"/>
  <c r="AL46" i="10" s="1"/>
  <c r="AJ46" i="10"/>
  <c r="AH47" i="10"/>
  <c r="F48" i="10"/>
  <c r="R48" i="10"/>
  <c r="AD48" i="10"/>
  <c r="Z29" i="10"/>
  <c r="AL29" i="10" s="1"/>
  <c r="Z31" i="10"/>
  <c r="AL31" i="10" s="1"/>
  <c r="Z33" i="10"/>
  <c r="AL33" i="10" s="1"/>
  <c r="Z35" i="10"/>
  <c r="AL35" i="10" s="1"/>
  <c r="Z37" i="10"/>
  <c r="AL37" i="10" s="1"/>
  <c r="Z39" i="10"/>
  <c r="AL39" i="10" s="1"/>
  <c r="Z41" i="10"/>
  <c r="AL41" i="10" s="1"/>
  <c r="Z43" i="10"/>
  <c r="AL43" i="10" s="1"/>
  <c r="AJ43" i="10"/>
  <c r="Z45" i="10"/>
  <c r="AL45" i="10" s="1"/>
  <c r="T46" i="9"/>
  <c r="T45" i="9"/>
  <c r="T44" i="9"/>
  <c r="T43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1" i="9"/>
  <c r="T10" i="9"/>
  <c r="T9" i="9"/>
  <c r="T8" i="9"/>
  <c r="T7" i="9"/>
  <c r="T6" i="9"/>
  <c r="T5" i="9"/>
  <c r="T4" i="9"/>
  <c r="AP44" i="10" l="1"/>
  <c r="AM44" i="10"/>
  <c r="AM37" i="10"/>
  <c r="AP40" i="10"/>
  <c r="AM40" i="10"/>
  <c r="AP32" i="10"/>
  <c r="AM32" i="10"/>
  <c r="AN15" i="10"/>
  <c r="AQ15" i="10"/>
  <c r="AC41" i="10"/>
  <c r="AR41" i="10" s="1"/>
  <c r="AM33" i="10"/>
  <c r="AQ21" i="10"/>
  <c r="AP26" i="10"/>
  <c r="AC5" i="10"/>
  <c r="AR5" i="10" s="1"/>
  <c r="AP41" i="10"/>
  <c r="AP36" i="10"/>
  <c r="AM36" i="10"/>
  <c r="AP8" i="10"/>
  <c r="AC8" i="10"/>
  <c r="AP38" i="10"/>
  <c r="AM38" i="10"/>
  <c r="AP34" i="10"/>
  <c r="AM34" i="10"/>
  <c r="AR33" i="10"/>
  <c r="AO33" i="10"/>
  <c r="AO22" i="10"/>
  <c r="AR22" i="10"/>
  <c r="AR14" i="10"/>
  <c r="AO14" i="10"/>
  <c r="Z42" i="10"/>
  <c r="AL42" i="10" s="1"/>
  <c r="AJ42" i="10"/>
  <c r="AA42" i="10"/>
  <c r="AR45" i="10"/>
  <c r="AO45" i="10"/>
  <c r="AR29" i="10"/>
  <c r="AO29" i="10"/>
  <c r="AR6" i="10"/>
  <c r="AO6" i="10"/>
  <c r="AM47" i="10"/>
  <c r="AP47" i="10"/>
  <c r="AR23" i="10"/>
  <c r="AO23" i="10"/>
  <c r="AO20" i="10"/>
  <c r="AR20" i="10"/>
  <c r="AN38" i="10"/>
  <c r="AC38" i="10"/>
  <c r="AQ38" i="10"/>
  <c r="AR18" i="10"/>
  <c r="AO18" i="10"/>
  <c r="AN36" i="10"/>
  <c r="AQ36" i="10"/>
  <c r="AC36" i="10"/>
  <c r="AB47" i="10"/>
  <c r="AC47" i="10" s="1"/>
  <c r="Y48" i="10"/>
  <c r="AK47" i="10"/>
  <c r="AO30" i="10"/>
  <c r="AR30" i="10"/>
  <c r="AR26" i="10"/>
  <c r="AO26" i="10"/>
  <c r="AN46" i="10"/>
  <c r="AC46" i="10"/>
  <c r="AQ46" i="10"/>
  <c r="AR43" i="10"/>
  <c r="AO43" i="10"/>
  <c r="AN34" i="10"/>
  <c r="AQ34" i="10"/>
  <c r="AC34" i="10"/>
  <c r="AR31" i="10"/>
  <c r="AO31" i="10"/>
  <c r="AN44" i="10"/>
  <c r="AC44" i="10"/>
  <c r="AQ44" i="10"/>
  <c r="AN32" i="10"/>
  <c r="AC32" i="10"/>
  <c r="AQ32" i="10"/>
  <c r="AN30" i="10"/>
  <c r="AQ30" i="10"/>
  <c r="AO25" i="10"/>
  <c r="AR25" i="10"/>
  <c r="AM21" i="10"/>
  <c r="AP21" i="10"/>
  <c r="AC21" i="10"/>
  <c r="AP13" i="10"/>
  <c r="AC13" i="10"/>
  <c r="AM13" i="10"/>
  <c r="AO4" i="10"/>
  <c r="AR4" i="10"/>
  <c r="AN28" i="10"/>
  <c r="AC28" i="10"/>
  <c r="AQ28" i="10"/>
  <c r="AR27" i="10"/>
  <c r="AO27" i="10"/>
  <c r="AM19" i="10"/>
  <c r="AC19" i="10"/>
  <c r="AP19" i="10"/>
  <c r="AR15" i="10"/>
  <c r="AO15" i="10"/>
  <c r="AO12" i="10"/>
  <c r="AR12" i="10"/>
  <c r="AN27" i="10"/>
  <c r="AQ27" i="10"/>
  <c r="AR17" i="10"/>
  <c r="AO17" i="10"/>
  <c r="AF48" i="10"/>
  <c r="AG48" i="10"/>
  <c r="AI48" i="10" s="1"/>
  <c r="AR39" i="10"/>
  <c r="AO39" i="10"/>
  <c r="AN40" i="10"/>
  <c r="AC40" i="10"/>
  <c r="AQ40" i="10"/>
  <c r="AR37" i="10"/>
  <c r="AO37" i="10"/>
  <c r="AR24" i="10"/>
  <c r="AO24" i="10"/>
  <c r="AK42" i="10"/>
  <c r="AB42" i="10"/>
  <c r="X48" i="10"/>
  <c r="AM11" i="10"/>
  <c r="AP11" i="10"/>
  <c r="AC11" i="10"/>
  <c r="AR35" i="10"/>
  <c r="AO35" i="10"/>
  <c r="AN24" i="10"/>
  <c r="AQ24" i="10"/>
  <c r="AR10" i="10"/>
  <c r="AO10" i="10"/>
  <c r="AO5" i="10"/>
  <c r="Q46" i="9"/>
  <c r="N46" i="9"/>
  <c r="K46" i="9"/>
  <c r="H46" i="9"/>
  <c r="E46" i="9"/>
  <c r="Q45" i="9"/>
  <c r="N45" i="9"/>
  <c r="K45" i="9"/>
  <c r="H45" i="9"/>
  <c r="E45" i="9"/>
  <c r="Q44" i="9"/>
  <c r="N44" i="9"/>
  <c r="K44" i="9"/>
  <c r="H44" i="9"/>
  <c r="E44" i="9"/>
  <c r="Q43" i="9"/>
  <c r="N43" i="9"/>
  <c r="K43" i="9"/>
  <c r="H43" i="9"/>
  <c r="E43" i="9"/>
  <c r="Q41" i="9"/>
  <c r="N41" i="9"/>
  <c r="K41" i="9"/>
  <c r="H41" i="9"/>
  <c r="E41" i="9"/>
  <c r="Q40" i="9"/>
  <c r="N40" i="9"/>
  <c r="K40" i="9"/>
  <c r="H40" i="9"/>
  <c r="E40" i="9"/>
  <c r="Q39" i="9"/>
  <c r="N39" i="9"/>
  <c r="K39" i="9"/>
  <c r="H39" i="9"/>
  <c r="E39" i="9"/>
  <c r="Q38" i="9"/>
  <c r="N38" i="9"/>
  <c r="K38" i="9"/>
  <c r="H38" i="9"/>
  <c r="E38" i="9"/>
  <c r="Q37" i="9"/>
  <c r="N37" i="9"/>
  <c r="K37" i="9"/>
  <c r="H37" i="9"/>
  <c r="E37" i="9"/>
  <c r="Q36" i="9"/>
  <c r="N36" i="9"/>
  <c r="K36" i="9"/>
  <c r="H36" i="9"/>
  <c r="E36" i="9"/>
  <c r="Q35" i="9"/>
  <c r="N35" i="9"/>
  <c r="K35" i="9"/>
  <c r="H35" i="9"/>
  <c r="E35" i="9"/>
  <c r="Q34" i="9"/>
  <c r="N34" i="9"/>
  <c r="K34" i="9"/>
  <c r="H34" i="9"/>
  <c r="E34" i="9"/>
  <c r="Q33" i="9"/>
  <c r="N33" i="9"/>
  <c r="K33" i="9"/>
  <c r="H33" i="9"/>
  <c r="E33" i="9"/>
  <c r="Q32" i="9"/>
  <c r="N32" i="9"/>
  <c r="K32" i="9"/>
  <c r="H32" i="9"/>
  <c r="E32" i="9"/>
  <c r="Q31" i="9"/>
  <c r="N31" i="9"/>
  <c r="K31" i="9"/>
  <c r="H31" i="9"/>
  <c r="E31" i="9"/>
  <c r="Q30" i="9"/>
  <c r="N30" i="9"/>
  <c r="K30" i="9"/>
  <c r="H30" i="9"/>
  <c r="E30" i="9"/>
  <c r="Q29" i="9"/>
  <c r="N29" i="9"/>
  <c r="K29" i="9"/>
  <c r="H29" i="9"/>
  <c r="E29" i="9"/>
  <c r="Q28" i="9"/>
  <c r="N28" i="9"/>
  <c r="K28" i="9"/>
  <c r="H28" i="9"/>
  <c r="E28" i="9"/>
  <c r="Q27" i="9"/>
  <c r="N27" i="9"/>
  <c r="K27" i="9"/>
  <c r="H27" i="9"/>
  <c r="E27" i="9"/>
  <c r="Q26" i="9"/>
  <c r="N26" i="9"/>
  <c r="K26" i="9"/>
  <c r="H26" i="9"/>
  <c r="E26" i="9"/>
  <c r="Q25" i="9"/>
  <c r="N25" i="9"/>
  <c r="K25" i="9"/>
  <c r="H25" i="9"/>
  <c r="E25" i="9"/>
  <c r="Q24" i="9"/>
  <c r="N24" i="9"/>
  <c r="K24" i="9"/>
  <c r="H24" i="9"/>
  <c r="E24" i="9"/>
  <c r="Q23" i="9"/>
  <c r="N23" i="9"/>
  <c r="K23" i="9"/>
  <c r="H23" i="9"/>
  <c r="E23" i="9"/>
  <c r="Q22" i="9"/>
  <c r="N22" i="9"/>
  <c r="K22" i="9"/>
  <c r="H22" i="9"/>
  <c r="E22" i="9"/>
  <c r="Q21" i="9"/>
  <c r="N21" i="9"/>
  <c r="K21" i="9"/>
  <c r="H21" i="9"/>
  <c r="E21" i="9"/>
  <c r="Q20" i="9"/>
  <c r="N20" i="9"/>
  <c r="K20" i="9"/>
  <c r="H20" i="9"/>
  <c r="E20" i="9"/>
  <c r="Q19" i="9"/>
  <c r="N19" i="9"/>
  <c r="K19" i="9"/>
  <c r="H19" i="9"/>
  <c r="E19" i="9"/>
  <c r="Q18" i="9"/>
  <c r="N18" i="9"/>
  <c r="K18" i="9"/>
  <c r="H18" i="9"/>
  <c r="E18" i="9"/>
  <c r="Q17" i="9"/>
  <c r="N17" i="9"/>
  <c r="K17" i="9"/>
  <c r="H17" i="9"/>
  <c r="E17" i="9"/>
  <c r="Q16" i="9"/>
  <c r="N16" i="9"/>
  <c r="K16" i="9"/>
  <c r="H16" i="9"/>
  <c r="E16" i="9"/>
  <c r="Q15" i="9"/>
  <c r="N15" i="9"/>
  <c r="K15" i="9"/>
  <c r="H15" i="9"/>
  <c r="E15" i="9"/>
  <c r="Q14" i="9"/>
  <c r="N14" i="9"/>
  <c r="K14" i="9"/>
  <c r="H14" i="9"/>
  <c r="E14" i="9"/>
  <c r="Q13" i="9"/>
  <c r="N13" i="9"/>
  <c r="K13" i="9"/>
  <c r="H13" i="9"/>
  <c r="E13" i="9"/>
  <c r="Q12" i="9"/>
  <c r="N12" i="9"/>
  <c r="K12" i="9"/>
  <c r="H12" i="9"/>
  <c r="E12" i="9"/>
  <c r="Q11" i="9"/>
  <c r="N11" i="9"/>
  <c r="K11" i="9"/>
  <c r="H11" i="9"/>
  <c r="E11" i="9"/>
  <c r="Q10" i="9"/>
  <c r="N10" i="9"/>
  <c r="K10" i="9"/>
  <c r="H10" i="9"/>
  <c r="E10" i="9"/>
  <c r="Q9" i="9"/>
  <c r="N9" i="9"/>
  <c r="K9" i="9"/>
  <c r="H9" i="9"/>
  <c r="E9" i="9"/>
  <c r="Q8" i="9"/>
  <c r="N8" i="9"/>
  <c r="K8" i="9"/>
  <c r="H8" i="9"/>
  <c r="E8" i="9"/>
  <c r="Q7" i="9"/>
  <c r="N7" i="9"/>
  <c r="K7" i="9"/>
  <c r="H7" i="9"/>
  <c r="E7" i="9"/>
  <c r="Q6" i="9"/>
  <c r="N6" i="9"/>
  <c r="K6" i="9"/>
  <c r="H6" i="9"/>
  <c r="E6" i="9"/>
  <c r="Q5" i="9"/>
  <c r="N5" i="9"/>
  <c r="K5" i="9"/>
  <c r="H5" i="9"/>
  <c r="E5" i="9"/>
  <c r="Q4" i="9"/>
  <c r="N4" i="9"/>
  <c r="K4" i="9"/>
  <c r="H4" i="9"/>
  <c r="E4" i="9"/>
  <c r="AO41" i="10" l="1"/>
  <c r="AR8" i="10"/>
  <c r="AO8" i="10"/>
  <c r="AO44" i="10"/>
  <c r="AR44" i="10"/>
  <c r="AO34" i="10"/>
  <c r="AR34" i="10"/>
  <c r="AO36" i="10"/>
  <c r="AR36" i="10"/>
  <c r="AR47" i="10"/>
  <c r="AO47" i="10"/>
  <c r="AR19" i="10"/>
  <c r="AO19" i="10"/>
  <c r="AR21" i="10"/>
  <c r="AO21" i="10"/>
  <c r="AO32" i="10"/>
  <c r="AR32" i="10"/>
  <c r="AB48" i="10"/>
  <c r="AK48" i="10"/>
  <c r="AO38" i="10"/>
  <c r="AR38" i="10"/>
  <c r="AR11" i="10"/>
  <c r="AO11" i="10"/>
  <c r="AN42" i="10"/>
  <c r="AQ42" i="10"/>
  <c r="AR13" i="10"/>
  <c r="AO13" i="10"/>
  <c r="AJ48" i="10"/>
  <c r="AA48" i="10"/>
  <c r="Z48" i="10"/>
  <c r="AL48" i="10" s="1"/>
  <c r="AO40" i="10"/>
  <c r="AR40" i="10"/>
  <c r="AO28" i="10"/>
  <c r="AR28" i="10"/>
  <c r="AO46" i="10"/>
  <c r="AR46" i="10"/>
  <c r="AN47" i="10"/>
  <c r="AQ47" i="10"/>
  <c r="AP42" i="10"/>
  <c r="AC42" i="10"/>
  <c r="AM42" i="10"/>
  <c r="AE47" i="9"/>
  <c r="AD47" i="9"/>
  <c r="AF47" i="9" s="1"/>
  <c r="V47" i="9"/>
  <c r="U47" i="9"/>
  <c r="S47" i="9"/>
  <c r="R47" i="9"/>
  <c r="P47" i="9"/>
  <c r="O47" i="9"/>
  <c r="Q47" i="9" s="1"/>
  <c r="M47" i="9"/>
  <c r="L47" i="9"/>
  <c r="J47" i="9"/>
  <c r="I47" i="9"/>
  <c r="G47" i="9"/>
  <c r="F47" i="9"/>
  <c r="D47" i="9"/>
  <c r="C47" i="9"/>
  <c r="E47" i="9" s="1"/>
  <c r="Y46" i="9"/>
  <c r="X46" i="9"/>
  <c r="AA46" i="9" s="1"/>
  <c r="AP46" i="9" s="1"/>
  <c r="Y45" i="9"/>
  <c r="AB45" i="9" s="1"/>
  <c r="X45" i="9"/>
  <c r="AJ45" i="9" s="1"/>
  <c r="Y44" i="9"/>
  <c r="X44" i="9"/>
  <c r="AJ44" i="9" s="1"/>
  <c r="AA43" i="9"/>
  <c r="Y43" i="9"/>
  <c r="AB43" i="9" s="1"/>
  <c r="X43" i="9"/>
  <c r="AE42" i="9"/>
  <c r="AD42" i="9"/>
  <c r="AG42" i="9" s="1"/>
  <c r="V42" i="9"/>
  <c r="U42" i="9"/>
  <c r="S42" i="9"/>
  <c r="R42" i="9"/>
  <c r="P42" i="9"/>
  <c r="O42" i="9"/>
  <c r="M42" i="9"/>
  <c r="L42" i="9"/>
  <c r="J42" i="9"/>
  <c r="I42" i="9"/>
  <c r="G42" i="9"/>
  <c r="F42" i="9"/>
  <c r="D42" i="9"/>
  <c r="C42" i="9"/>
  <c r="Y41" i="9"/>
  <c r="AB41" i="9" s="1"/>
  <c r="X41" i="9"/>
  <c r="AJ41" i="9" s="1"/>
  <c r="Y40" i="9"/>
  <c r="AK40" i="9" s="1"/>
  <c r="X40" i="9"/>
  <c r="Y39" i="9"/>
  <c r="AK39" i="9" s="1"/>
  <c r="X39" i="9"/>
  <c r="AA39" i="9" s="1"/>
  <c r="Y38" i="9"/>
  <c r="AK38" i="9" s="1"/>
  <c r="X38" i="9"/>
  <c r="Y37" i="9"/>
  <c r="AB37" i="9" s="1"/>
  <c r="X37" i="9"/>
  <c r="AA37" i="9" s="1"/>
  <c r="Y36" i="9"/>
  <c r="AK36" i="9" s="1"/>
  <c r="X36" i="9"/>
  <c r="Y35" i="9"/>
  <c r="AK35" i="9" s="1"/>
  <c r="X35" i="9"/>
  <c r="AA35" i="9" s="1"/>
  <c r="Y34" i="9"/>
  <c r="AK34" i="9" s="1"/>
  <c r="X34" i="9"/>
  <c r="Y33" i="9"/>
  <c r="AB33" i="9" s="1"/>
  <c r="X33" i="9"/>
  <c r="AA33" i="9" s="1"/>
  <c r="Y32" i="9"/>
  <c r="AK32" i="9" s="1"/>
  <c r="X32" i="9"/>
  <c r="AA31" i="9"/>
  <c r="Y31" i="9"/>
  <c r="AK31" i="9" s="1"/>
  <c r="X31" i="9"/>
  <c r="Y30" i="9"/>
  <c r="AK30" i="9" s="1"/>
  <c r="X30" i="9"/>
  <c r="Y29" i="9"/>
  <c r="AB29" i="9" s="1"/>
  <c r="X29" i="9"/>
  <c r="AA29" i="9" s="1"/>
  <c r="Y28" i="9"/>
  <c r="AK28" i="9" s="1"/>
  <c r="X28" i="9"/>
  <c r="Y27" i="9"/>
  <c r="AB27" i="9" s="1"/>
  <c r="AQ27" i="9" s="1"/>
  <c r="X27" i="9"/>
  <c r="AJ27" i="9" s="1"/>
  <c r="Y26" i="9"/>
  <c r="AK26" i="9" s="1"/>
  <c r="X26" i="9"/>
  <c r="Y25" i="9"/>
  <c r="AB25" i="9" s="1"/>
  <c r="X25" i="9"/>
  <c r="AA25" i="9" s="1"/>
  <c r="Y24" i="9"/>
  <c r="AB24" i="9" s="1"/>
  <c r="AN24" i="9" s="1"/>
  <c r="X24" i="9"/>
  <c r="AJ24" i="9" s="1"/>
  <c r="Y23" i="9"/>
  <c r="AB23" i="9" s="1"/>
  <c r="X23" i="9"/>
  <c r="AJ23" i="9" s="1"/>
  <c r="Y22" i="9"/>
  <c r="AK22" i="9" s="1"/>
  <c r="X22" i="9"/>
  <c r="AJ22" i="9" s="1"/>
  <c r="Y21" i="9"/>
  <c r="AB21" i="9" s="1"/>
  <c r="X21" i="9"/>
  <c r="AA21" i="9" s="1"/>
  <c r="Y20" i="9"/>
  <c r="AB20" i="9" s="1"/>
  <c r="AN20" i="9" s="1"/>
  <c r="X20" i="9"/>
  <c r="AJ20" i="9" s="1"/>
  <c r="Y19" i="9"/>
  <c r="X19" i="9"/>
  <c r="AA19" i="9" s="1"/>
  <c r="AP19" i="9" s="1"/>
  <c r="AK18" i="9"/>
  <c r="Y18" i="9"/>
  <c r="AB18" i="9" s="1"/>
  <c r="AN18" i="9" s="1"/>
  <c r="X18" i="9"/>
  <c r="AJ18" i="9" s="1"/>
  <c r="Y17" i="9"/>
  <c r="X17" i="9"/>
  <c r="AA17" i="9" s="1"/>
  <c r="Y16" i="9"/>
  <c r="AB16" i="9" s="1"/>
  <c r="AN16" i="9" s="1"/>
  <c r="X16" i="9"/>
  <c r="AJ16" i="9" s="1"/>
  <c r="Y15" i="9"/>
  <c r="X15" i="9"/>
  <c r="AJ15" i="9" s="1"/>
  <c r="Y14" i="9"/>
  <c r="AB14" i="9" s="1"/>
  <c r="X14" i="9"/>
  <c r="AJ14" i="9" s="1"/>
  <c r="Y13" i="9"/>
  <c r="X13" i="9"/>
  <c r="AA13" i="9" s="1"/>
  <c r="AP13" i="9" s="1"/>
  <c r="Y12" i="9"/>
  <c r="AB12" i="9" s="1"/>
  <c r="X12" i="9"/>
  <c r="AJ12" i="9" s="1"/>
  <c r="AJ11" i="9"/>
  <c r="Y11" i="9"/>
  <c r="X11" i="9"/>
  <c r="AA11" i="9" s="1"/>
  <c r="Y10" i="9"/>
  <c r="AB10" i="9" s="1"/>
  <c r="X10" i="9"/>
  <c r="AJ10" i="9" s="1"/>
  <c r="Y9" i="9"/>
  <c r="X9" i="9"/>
  <c r="AJ9" i="9" s="1"/>
  <c r="Y8" i="9"/>
  <c r="AB8" i="9" s="1"/>
  <c r="X8" i="9"/>
  <c r="AJ8" i="9" s="1"/>
  <c r="AR7" i="9"/>
  <c r="AO7" i="9"/>
  <c r="Y7" i="9"/>
  <c r="AK7" i="9" s="1"/>
  <c r="X7" i="9"/>
  <c r="Y6" i="9"/>
  <c r="AB6" i="9" s="1"/>
  <c r="X6" i="9"/>
  <c r="AA6" i="9" s="1"/>
  <c r="Y5" i="9"/>
  <c r="AK5" i="9" s="1"/>
  <c r="X5" i="9"/>
  <c r="Y4" i="9"/>
  <c r="AK4" i="9" s="1"/>
  <c r="X4" i="9"/>
  <c r="AA4" i="9" s="1"/>
  <c r="AM4" i="9" s="1"/>
  <c r="AN48" i="10" l="1"/>
  <c r="AQ48" i="10"/>
  <c r="AM48" i="10"/>
  <c r="AP48" i="10"/>
  <c r="AC48" i="10"/>
  <c r="AO42" i="10"/>
  <c r="AR42" i="10"/>
  <c r="AA44" i="9"/>
  <c r="AP44" i="9" s="1"/>
  <c r="W42" i="9"/>
  <c r="Z39" i="9"/>
  <c r="AL39" i="9" s="1"/>
  <c r="AJ25" i="9"/>
  <c r="AK16" i="9"/>
  <c r="AB39" i="9"/>
  <c r="AQ39" i="9" s="1"/>
  <c r="AB31" i="9"/>
  <c r="AQ31" i="9" s="1"/>
  <c r="Z31" i="9"/>
  <c r="AL31" i="9" s="1"/>
  <c r="AB35" i="9"/>
  <c r="AQ35" i="9" s="1"/>
  <c r="AA22" i="9"/>
  <c r="AM22" i="9" s="1"/>
  <c r="AJ19" i="9"/>
  <c r="AA15" i="9"/>
  <c r="AP15" i="9" s="1"/>
  <c r="AJ13" i="9"/>
  <c r="AA12" i="9"/>
  <c r="AM12" i="9" s="1"/>
  <c r="AB4" i="9"/>
  <c r="AQ4" i="9" s="1"/>
  <c r="N47" i="9"/>
  <c r="AN31" i="9"/>
  <c r="Z35" i="9"/>
  <c r="AL35" i="9" s="1"/>
  <c r="AA27" i="9"/>
  <c r="AP27" i="9" s="1"/>
  <c r="AJ29" i="9"/>
  <c r="AK24" i="9"/>
  <c r="AB22" i="9"/>
  <c r="AN22" i="9" s="1"/>
  <c r="AA23" i="9"/>
  <c r="AP23" i="9" s="1"/>
  <c r="AJ21" i="9"/>
  <c r="AA18" i="9"/>
  <c r="AJ17" i="9"/>
  <c r="AK20" i="9"/>
  <c r="AA14" i="9"/>
  <c r="AP14" i="9" s="1"/>
  <c r="AK10" i="9"/>
  <c r="E42" i="9"/>
  <c r="K42" i="9"/>
  <c r="Q42" i="9"/>
  <c r="AB7" i="9"/>
  <c r="AN7" i="9" s="1"/>
  <c r="AK43" i="9"/>
  <c r="AA45" i="9"/>
  <c r="AC45" i="9" s="1"/>
  <c r="AM46" i="9"/>
  <c r="H47" i="9"/>
  <c r="X47" i="9"/>
  <c r="AM44" i="9"/>
  <c r="AK45" i="9"/>
  <c r="T47" i="9"/>
  <c r="Y47" i="9"/>
  <c r="AK47" i="9" s="1"/>
  <c r="AQ6" i="9"/>
  <c r="AN6" i="9"/>
  <c r="AP21" i="9"/>
  <c r="AM21" i="9"/>
  <c r="AP11" i="9"/>
  <c r="AM11" i="9"/>
  <c r="AP17" i="9"/>
  <c r="AM17" i="9"/>
  <c r="AQ37" i="9"/>
  <c r="AN37" i="9"/>
  <c r="AQ29" i="9"/>
  <c r="AN29" i="9"/>
  <c r="AQ33" i="9"/>
  <c r="AN33" i="9"/>
  <c r="AK6" i="9"/>
  <c r="AK27" i="9"/>
  <c r="AJ33" i="9"/>
  <c r="AJ4" i="9"/>
  <c r="Z6" i="9"/>
  <c r="AL6" i="9" s="1"/>
  <c r="AK12" i="9"/>
  <c r="Z27" i="9"/>
  <c r="AL27" i="9" s="1"/>
  <c r="Z29" i="9"/>
  <c r="AL29" i="9" s="1"/>
  <c r="AK29" i="9"/>
  <c r="AK33" i="9"/>
  <c r="AB34" i="9"/>
  <c r="AQ34" i="9" s="1"/>
  <c r="AK37" i="9"/>
  <c r="AB38" i="9"/>
  <c r="AN38" i="9" s="1"/>
  <c r="L48" i="9"/>
  <c r="Z4" i="9"/>
  <c r="AL4" i="9" s="1"/>
  <c r="AB5" i="9"/>
  <c r="AQ5" i="9" s="1"/>
  <c r="AQ7" i="9"/>
  <c r="AA8" i="9"/>
  <c r="AC8" i="9" s="1"/>
  <c r="AA9" i="9"/>
  <c r="AM13" i="9"/>
  <c r="AK14" i="9"/>
  <c r="AA16" i="9"/>
  <c r="AM16" i="9" s="1"/>
  <c r="AA20" i="9"/>
  <c r="AC20" i="9" s="1"/>
  <c r="AA24" i="9"/>
  <c r="AM24" i="9" s="1"/>
  <c r="AJ31" i="9"/>
  <c r="Z33" i="9"/>
  <c r="AL33" i="9" s="1"/>
  <c r="AJ35" i="9"/>
  <c r="Z37" i="9"/>
  <c r="AL37" i="9" s="1"/>
  <c r="AJ39" i="9"/>
  <c r="AA41" i="9"/>
  <c r="AP41" i="9" s="1"/>
  <c r="AJ37" i="9"/>
  <c r="AN4" i="9"/>
  <c r="AJ6" i="9"/>
  <c r="AK8" i="9"/>
  <c r="AA10" i="9"/>
  <c r="AM10" i="9" s="1"/>
  <c r="AM15" i="9"/>
  <c r="AM19" i="9"/>
  <c r="AB32" i="9"/>
  <c r="AQ32" i="9" s="1"/>
  <c r="AB36" i="9"/>
  <c r="AN36" i="9" s="1"/>
  <c r="AB40" i="9"/>
  <c r="AK41" i="9"/>
  <c r="N42" i="9"/>
  <c r="T42" i="9"/>
  <c r="AG47" i="9"/>
  <c r="AA7" i="9"/>
  <c r="Z7" i="9"/>
  <c r="AL7" i="9" s="1"/>
  <c r="AJ7" i="9"/>
  <c r="AB17" i="9"/>
  <c r="AK17" i="9"/>
  <c r="Z17" i="9"/>
  <c r="AL17" i="9" s="1"/>
  <c r="AA5" i="9"/>
  <c r="Z5" i="9"/>
  <c r="AL5" i="9" s="1"/>
  <c r="AJ5" i="9"/>
  <c r="AN10" i="9"/>
  <c r="AQ10" i="9"/>
  <c r="AB11" i="9"/>
  <c r="AK11" i="9"/>
  <c r="Z11" i="9"/>
  <c r="AL11" i="9" s="1"/>
  <c r="AN14" i="9"/>
  <c r="AQ14" i="9"/>
  <c r="AB15" i="9"/>
  <c r="AK15" i="9"/>
  <c r="Z15" i="9"/>
  <c r="AL15" i="9" s="1"/>
  <c r="AC21" i="9"/>
  <c r="AN21" i="9"/>
  <c r="AQ21" i="9"/>
  <c r="AQ23" i="9"/>
  <c r="AN23" i="9"/>
  <c r="AC23" i="9"/>
  <c r="AQ25" i="9"/>
  <c r="AN25" i="9"/>
  <c r="AC25" i="9"/>
  <c r="AC12" i="9"/>
  <c r="AP12" i="9"/>
  <c r="AM6" i="9"/>
  <c r="AC6" i="9"/>
  <c r="AP6" i="9"/>
  <c r="AC14" i="9"/>
  <c r="AM20" i="9"/>
  <c r="AM8" i="9"/>
  <c r="AN8" i="9"/>
  <c r="AQ8" i="9"/>
  <c r="AB9" i="9"/>
  <c r="AK9" i="9"/>
  <c r="Z9" i="9"/>
  <c r="AL9" i="9" s="1"/>
  <c r="AN12" i="9"/>
  <c r="AQ12" i="9"/>
  <c r="AB13" i="9"/>
  <c r="AK13" i="9"/>
  <c r="Z13" i="9"/>
  <c r="AL13" i="9" s="1"/>
  <c r="AM18" i="9"/>
  <c r="AC18" i="9"/>
  <c r="AP18" i="9"/>
  <c r="AB19" i="9"/>
  <c r="AK19" i="9"/>
  <c r="Z19" i="9"/>
  <c r="AL19" i="9" s="1"/>
  <c r="AA30" i="9"/>
  <c r="AJ30" i="9"/>
  <c r="Z30" i="9"/>
  <c r="AL30" i="9" s="1"/>
  <c r="U48" i="9"/>
  <c r="W47" i="9"/>
  <c r="Z21" i="9"/>
  <c r="AL21" i="9" s="1"/>
  <c r="AP22" i="9"/>
  <c r="Z23" i="9"/>
  <c r="AL23" i="9" s="1"/>
  <c r="Z25" i="9"/>
  <c r="AL25" i="9" s="1"/>
  <c r="AA26" i="9"/>
  <c r="AJ26" i="9"/>
  <c r="Z26" i="9"/>
  <c r="AL26" i="9" s="1"/>
  <c r="AM33" i="9"/>
  <c r="AC33" i="9"/>
  <c r="AP33" i="9"/>
  <c r="AA40" i="9"/>
  <c r="AJ40" i="9"/>
  <c r="Z40" i="9"/>
  <c r="AL40" i="9" s="1"/>
  <c r="AN41" i="9"/>
  <c r="AQ41" i="9"/>
  <c r="AM43" i="9"/>
  <c r="AC43" i="9"/>
  <c r="AP43" i="9"/>
  <c r="AE48" i="9"/>
  <c r="AH48" i="9" s="1"/>
  <c r="C48" i="9"/>
  <c r="AA28" i="9"/>
  <c r="AJ28" i="9"/>
  <c r="Z28" i="9"/>
  <c r="AL28" i="9" s="1"/>
  <c r="AM35" i="9"/>
  <c r="AC35" i="9"/>
  <c r="AP35" i="9"/>
  <c r="X42" i="9"/>
  <c r="AQ16" i="9"/>
  <c r="AQ18" i="9"/>
  <c r="AQ20" i="9"/>
  <c r="AK21" i="9"/>
  <c r="AC22" i="9"/>
  <c r="AK23" i="9"/>
  <c r="AQ24" i="9"/>
  <c r="AM25" i="9"/>
  <c r="AP25" i="9"/>
  <c r="AK25" i="9"/>
  <c r="AN27" i="9"/>
  <c r="AB28" i="9"/>
  <c r="AM29" i="9"/>
  <c r="AC29" i="9"/>
  <c r="AP29" i="9"/>
  <c r="AB30" i="9"/>
  <c r="AM31" i="9"/>
  <c r="AP31" i="9"/>
  <c r="AA38" i="9"/>
  <c r="AJ38" i="9"/>
  <c r="Z38" i="9"/>
  <c r="AL38" i="9" s="1"/>
  <c r="AM39" i="9"/>
  <c r="AP39" i="9"/>
  <c r="AN45" i="9"/>
  <c r="AQ45" i="9"/>
  <c r="AB46" i="9"/>
  <c r="AK46" i="9"/>
  <c r="AI47" i="9"/>
  <c r="O48" i="9"/>
  <c r="AA32" i="9"/>
  <c r="AJ32" i="9"/>
  <c r="Z32" i="9"/>
  <c r="AL32" i="9" s="1"/>
  <c r="AA34" i="9"/>
  <c r="AJ34" i="9"/>
  <c r="Z34" i="9"/>
  <c r="AL34" i="9" s="1"/>
  <c r="AN43" i="9"/>
  <c r="AQ43" i="9"/>
  <c r="AB44" i="9"/>
  <c r="AK44" i="9"/>
  <c r="Z44" i="9"/>
  <c r="AL44" i="9" s="1"/>
  <c r="AP4" i="9"/>
  <c r="Y42" i="9"/>
  <c r="AC4" i="9"/>
  <c r="Z8" i="9"/>
  <c r="AL8" i="9" s="1"/>
  <c r="Z10" i="9"/>
  <c r="AL10" i="9" s="1"/>
  <c r="Z12" i="9"/>
  <c r="AL12" i="9" s="1"/>
  <c r="Z14" i="9"/>
  <c r="AL14" i="9" s="1"/>
  <c r="Z16" i="9"/>
  <c r="AL16" i="9" s="1"/>
  <c r="Z18" i="9"/>
  <c r="AL18" i="9" s="1"/>
  <c r="Z20" i="9"/>
  <c r="AL20" i="9" s="1"/>
  <c r="Z22" i="9"/>
  <c r="AL22" i="9" s="1"/>
  <c r="Z24" i="9"/>
  <c r="AL24" i="9" s="1"/>
  <c r="AB26" i="9"/>
  <c r="AC27" i="9"/>
  <c r="AA36" i="9"/>
  <c r="AJ36" i="9"/>
  <c r="Z36" i="9"/>
  <c r="AL36" i="9" s="1"/>
  <c r="AM37" i="9"/>
  <c r="AC37" i="9"/>
  <c r="AP37" i="9"/>
  <c r="AN40" i="9"/>
  <c r="AQ40" i="9"/>
  <c r="H42" i="9"/>
  <c r="AH42" i="9"/>
  <c r="AI42" i="9" s="1"/>
  <c r="AF42" i="9"/>
  <c r="AJ47" i="9"/>
  <c r="AA47" i="9"/>
  <c r="Z47" i="9"/>
  <c r="AL47" i="9" s="1"/>
  <c r="AM45" i="9"/>
  <c r="I48" i="9"/>
  <c r="K47" i="9"/>
  <c r="Z46" i="9"/>
  <c r="AL46" i="9" s="1"/>
  <c r="AJ46" i="9"/>
  <c r="AH47" i="9"/>
  <c r="F48" i="9"/>
  <c r="R48" i="9"/>
  <c r="AD48" i="9"/>
  <c r="Z41" i="9"/>
  <c r="AL41" i="9" s="1"/>
  <c r="Z43" i="9"/>
  <c r="AL43" i="9" s="1"/>
  <c r="AJ43" i="9"/>
  <c r="Z45" i="9"/>
  <c r="AL45" i="9" s="1"/>
  <c r="W46" i="8"/>
  <c r="W45" i="8"/>
  <c r="W44" i="8"/>
  <c r="W43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W4" i="8"/>
  <c r="AR48" i="10" l="1"/>
  <c r="AO48" i="10"/>
  <c r="AB47" i="9"/>
  <c r="AC39" i="9"/>
  <c r="AR39" i="9" s="1"/>
  <c r="AN39" i="9"/>
  <c r="AN35" i="9"/>
  <c r="AC31" i="9"/>
  <c r="AQ22" i="9"/>
  <c r="AM14" i="9"/>
  <c r="AP10" i="9"/>
  <c r="AC10" i="9"/>
  <c r="AP45" i="9"/>
  <c r="Y48" i="9"/>
  <c r="AB48" i="9" s="1"/>
  <c r="X48" i="9"/>
  <c r="AJ48" i="9" s="1"/>
  <c r="AN32" i="9"/>
  <c r="AM27" i="9"/>
  <c r="AN5" i="9"/>
  <c r="AC41" i="9"/>
  <c r="AR41" i="9" s="1"/>
  <c r="AQ38" i="9"/>
  <c r="AN34" i="9"/>
  <c r="AQ36" i="9"/>
  <c r="AC24" i="9"/>
  <c r="AM23" i="9"/>
  <c r="AP20" i="9"/>
  <c r="AM41" i="9"/>
  <c r="AP16" i="9"/>
  <c r="AP8" i="9"/>
  <c r="AC16" i="9"/>
  <c r="AR16" i="9" s="1"/>
  <c r="AP24" i="9"/>
  <c r="AP9" i="9"/>
  <c r="AM9" i="9"/>
  <c r="AM47" i="9"/>
  <c r="AP47" i="9"/>
  <c r="AC47" i="9"/>
  <c r="AO23" i="9"/>
  <c r="AR23" i="9"/>
  <c r="AN17" i="9"/>
  <c r="AC17" i="9"/>
  <c r="AQ17" i="9"/>
  <c r="AR45" i="9"/>
  <c r="AO45" i="9"/>
  <c r="AO37" i="9"/>
  <c r="AR37" i="9"/>
  <c r="AM36" i="9"/>
  <c r="AC36" i="9"/>
  <c r="AP36" i="9"/>
  <c r="AN26" i="9"/>
  <c r="AQ26" i="9"/>
  <c r="AO39" i="9"/>
  <c r="AM38" i="9"/>
  <c r="AC38" i="9"/>
  <c r="AP38" i="9"/>
  <c r="AN30" i="9"/>
  <c r="AQ30" i="9"/>
  <c r="AN28" i="9"/>
  <c r="AQ28" i="9"/>
  <c r="AO35" i="9"/>
  <c r="AR35" i="9"/>
  <c r="AC28" i="9"/>
  <c r="AP28" i="9"/>
  <c r="AM28" i="9"/>
  <c r="AR43" i="9"/>
  <c r="AO43" i="9"/>
  <c r="AC30" i="9"/>
  <c r="AP30" i="9"/>
  <c r="AM30" i="9"/>
  <c r="AR8" i="9"/>
  <c r="AO8" i="9"/>
  <c r="AO6" i="9"/>
  <c r="AR6" i="9"/>
  <c r="AO25" i="9"/>
  <c r="AR25" i="9"/>
  <c r="AO21" i="9"/>
  <c r="AR21" i="9"/>
  <c r="AN11" i="9"/>
  <c r="AC11" i="9"/>
  <c r="AQ11" i="9"/>
  <c r="AN47" i="9"/>
  <c r="AQ47" i="9"/>
  <c r="AR20" i="9"/>
  <c r="AO20" i="9"/>
  <c r="AM32" i="9"/>
  <c r="AC32" i="9"/>
  <c r="AP32" i="9"/>
  <c r="AN46" i="9"/>
  <c r="AQ46" i="9"/>
  <c r="AO41" i="9"/>
  <c r="AR22" i="9"/>
  <c r="AO22" i="9"/>
  <c r="AR18" i="9"/>
  <c r="AO18" i="9"/>
  <c r="AN13" i="9"/>
  <c r="AQ13" i="9"/>
  <c r="AC13" i="9"/>
  <c r="AR10" i="9"/>
  <c r="AO10" i="9"/>
  <c r="AM5" i="9"/>
  <c r="AC5" i="9"/>
  <c r="AP5" i="9"/>
  <c r="AK42" i="9"/>
  <c r="AB42" i="9"/>
  <c r="AN44" i="9"/>
  <c r="AC44" i="9"/>
  <c r="AQ44" i="9"/>
  <c r="AN19" i="9"/>
  <c r="AQ19" i="9"/>
  <c r="AC19" i="9"/>
  <c r="AN15" i="9"/>
  <c r="AC15" i="9"/>
  <c r="AQ15" i="9"/>
  <c r="AF48" i="9"/>
  <c r="AG48" i="9"/>
  <c r="AI48" i="9" s="1"/>
  <c r="AC46" i="9"/>
  <c r="AO27" i="9"/>
  <c r="AR27" i="9"/>
  <c r="AO4" i="9"/>
  <c r="AR4" i="9"/>
  <c r="AM34" i="9"/>
  <c r="AC34" i="9"/>
  <c r="AP34" i="9"/>
  <c r="AO31" i="9"/>
  <c r="AR31" i="9"/>
  <c r="AO29" i="9"/>
  <c r="AR29" i="9"/>
  <c r="AR24" i="9"/>
  <c r="AO24" i="9"/>
  <c r="Z42" i="9"/>
  <c r="AL42" i="9" s="1"/>
  <c r="AJ42" i="9"/>
  <c r="AA42" i="9"/>
  <c r="AM40" i="9"/>
  <c r="AC40" i="9"/>
  <c r="AP40" i="9"/>
  <c r="AO33" i="9"/>
  <c r="AR33" i="9"/>
  <c r="AP26" i="9"/>
  <c r="AM26" i="9"/>
  <c r="AC26" i="9"/>
  <c r="AN9" i="9"/>
  <c r="AC9" i="9"/>
  <c r="AQ9" i="9"/>
  <c r="AR14" i="9"/>
  <c r="AO14" i="9"/>
  <c r="AR12" i="9"/>
  <c r="AO12" i="9"/>
  <c r="AP7" i="9"/>
  <c r="AM7" i="9"/>
  <c r="T41" i="8"/>
  <c r="Z48" i="9" l="1"/>
  <c r="AL48" i="9" s="1"/>
  <c r="AA48" i="9"/>
  <c r="AC48" i="9" s="1"/>
  <c r="AK48" i="9"/>
  <c r="AO16" i="9"/>
  <c r="AO5" i="9"/>
  <c r="AR5" i="9"/>
  <c r="AO13" i="9"/>
  <c r="AR13" i="9"/>
  <c r="AO32" i="9"/>
  <c r="AR32" i="9"/>
  <c r="AO26" i="9"/>
  <c r="AR26" i="9"/>
  <c r="AP42" i="9"/>
  <c r="AC42" i="9"/>
  <c r="AM42" i="9"/>
  <c r="AO46" i="9"/>
  <c r="AR46" i="9"/>
  <c r="AO15" i="9"/>
  <c r="AR15" i="9"/>
  <c r="AN42" i="9"/>
  <c r="AQ42" i="9"/>
  <c r="AO28" i="9"/>
  <c r="AR28" i="9"/>
  <c r="AO38" i="9"/>
  <c r="AR38" i="9"/>
  <c r="AO11" i="9"/>
  <c r="AR11" i="9"/>
  <c r="AO30" i="9"/>
  <c r="AR30" i="9"/>
  <c r="AO36" i="9"/>
  <c r="AR36" i="9"/>
  <c r="AO9" i="9"/>
  <c r="AR9" i="9"/>
  <c r="AO40" i="9"/>
  <c r="AR40" i="9"/>
  <c r="AO34" i="9"/>
  <c r="AR34" i="9"/>
  <c r="AO19" i="9"/>
  <c r="AR19" i="9"/>
  <c r="AO44" i="9"/>
  <c r="AR44" i="9"/>
  <c r="AO17" i="9"/>
  <c r="AR17" i="9"/>
  <c r="AR47" i="9"/>
  <c r="AO47" i="9"/>
  <c r="AN48" i="9"/>
  <c r="AQ48" i="9"/>
  <c r="AE42" i="8"/>
  <c r="AD42" i="8"/>
  <c r="Y41" i="8"/>
  <c r="X41" i="8"/>
  <c r="V42" i="8"/>
  <c r="U42" i="8"/>
  <c r="S42" i="8"/>
  <c r="R42" i="8"/>
  <c r="P42" i="8"/>
  <c r="O42" i="8"/>
  <c r="M42" i="8"/>
  <c r="L42" i="8"/>
  <c r="J42" i="8"/>
  <c r="I42" i="8"/>
  <c r="G42" i="8"/>
  <c r="H42" i="8" s="1"/>
  <c r="AP48" i="9" l="1"/>
  <c r="AM48" i="9"/>
  <c r="AO42" i="9"/>
  <c r="AR42" i="9"/>
  <c r="AR48" i="9"/>
  <c r="AO48" i="9"/>
  <c r="AA41" i="8"/>
  <c r="AJ41" i="8"/>
  <c r="AB41" i="8"/>
  <c r="AK41" i="8"/>
  <c r="Z41" i="8"/>
  <c r="AL41" i="8" s="1"/>
  <c r="F42" i="8"/>
  <c r="D42" i="8"/>
  <c r="C42" i="8"/>
  <c r="T46" i="8"/>
  <c r="Q46" i="8"/>
  <c r="N46" i="8"/>
  <c r="K46" i="8"/>
  <c r="H46" i="8"/>
  <c r="E46" i="8"/>
  <c r="T45" i="8"/>
  <c r="Q45" i="8"/>
  <c r="N45" i="8"/>
  <c r="K45" i="8"/>
  <c r="H45" i="8"/>
  <c r="E45" i="8"/>
  <c r="T44" i="8"/>
  <c r="Q44" i="8"/>
  <c r="N44" i="8"/>
  <c r="K44" i="8"/>
  <c r="H44" i="8"/>
  <c r="E44" i="8"/>
  <c r="T43" i="8"/>
  <c r="Q43" i="8"/>
  <c r="N43" i="8"/>
  <c r="K43" i="8"/>
  <c r="H43" i="8"/>
  <c r="E43" i="8"/>
  <c r="T40" i="8"/>
  <c r="Q40" i="8"/>
  <c r="N40" i="8"/>
  <c r="K40" i="8"/>
  <c r="H40" i="8"/>
  <c r="E40" i="8"/>
  <c r="T39" i="8"/>
  <c r="Q39" i="8"/>
  <c r="N39" i="8"/>
  <c r="K39" i="8"/>
  <c r="H39" i="8"/>
  <c r="E39" i="8"/>
  <c r="T38" i="8"/>
  <c r="Q38" i="8"/>
  <c r="N38" i="8"/>
  <c r="K38" i="8"/>
  <c r="H38" i="8"/>
  <c r="E38" i="8"/>
  <c r="T37" i="8"/>
  <c r="Q37" i="8"/>
  <c r="N37" i="8"/>
  <c r="K37" i="8"/>
  <c r="H37" i="8"/>
  <c r="E37" i="8"/>
  <c r="T36" i="8"/>
  <c r="Q36" i="8"/>
  <c r="N36" i="8"/>
  <c r="K36" i="8"/>
  <c r="H36" i="8"/>
  <c r="E36" i="8"/>
  <c r="T35" i="8"/>
  <c r="Q35" i="8"/>
  <c r="N35" i="8"/>
  <c r="K35" i="8"/>
  <c r="H35" i="8"/>
  <c r="E35" i="8"/>
  <c r="T34" i="8"/>
  <c r="Q34" i="8"/>
  <c r="N34" i="8"/>
  <c r="K34" i="8"/>
  <c r="H34" i="8"/>
  <c r="E34" i="8"/>
  <c r="T33" i="8"/>
  <c r="Q33" i="8"/>
  <c r="N33" i="8"/>
  <c r="K33" i="8"/>
  <c r="H33" i="8"/>
  <c r="E33" i="8"/>
  <c r="T32" i="8"/>
  <c r="Q32" i="8"/>
  <c r="N32" i="8"/>
  <c r="K32" i="8"/>
  <c r="H32" i="8"/>
  <c r="E32" i="8"/>
  <c r="T31" i="8"/>
  <c r="Q31" i="8"/>
  <c r="N31" i="8"/>
  <c r="K31" i="8"/>
  <c r="H31" i="8"/>
  <c r="E31" i="8"/>
  <c r="T30" i="8"/>
  <c r="Q30" i="8"/>
  <c r="N30" i="8"/>
  <c r="K30" i="8"/>
  <c r="H30" i="8"/>
  <c r="E30" i="8"/>
  <c r="T29" i="8"/>
  <c r="Q29" i="8"/>
  <c r="N29" i="8"/>
  <c r="K29" i="8"/>
  <c r="H29" i="8"/>
  <c r="E29" i="8"/>
  <c r="T28" i="8"/>
  <c r="Q28" i="8"/>
  <c r="N28" i="8"/>
  <c r="K28" i="8"/>
  <c r="H28" i="8"/>
  <c r="E28" i="8"/>
  <c r="T27" i="8"/>
  <c r="Q27" i="8"/>
  <c r="N27" i="8"/>
  <c r="K27" i="8"/>
  <c r="H27" i="8"/>
  <c r="E27" i="8"/>
  <c r="T26" i="8"/>
  <c r="Q26" i="8"/>
  <c r="N26" i="8"/>
  <c r="K26" i="8"/>
  <c r="H26" i="8"/>
  <c r="E26" i="8"/>
  <c r="T25" i="8"/>
  <c r="Q25" i="8"/>
  <c r="N25" i="8"/>
  <c r="K25" i="8"/>
  <c r="H25" i="8"/>
  <c r="E25" i="8"/>
  <c r="T24" i="8"/>
  <c r="Q24" i="8"/>
  <c r="N24" i="8"/>
  <c r="K24" i="8"/>
  <c r="H24" i="8"/>
  <c r="E24" i="8"/>
  <c r="T23" i="8"/>
  <c r="Q23" i="8"/>
  <c r="N23" i="8"/>
  <c r="K23" i="8"/>
  <c r="H23" i="8"/>
  <c r="E23" i="8"/>
  <c r="T22" i="8"/>
  <c r="Q22" i="8"/>
  <c r="N22" i="8"/>
  <c r="K22" i="8"/>
  <c r="H22" i="8"/>
  <c r="E22" i="8"/>
  <c r="T21" i="8"/>
  <c r="Q21" i="8"/>
  <c r="N21" i="8"/>
  <c r="K21" i="8"/>
  <c r="H21" i="8"/>
  <c r="E21" i="8"/>
  <c r="T20" i="8"/>
  <c r="Q20" i="8"/>
  <c r="N20" i="8"/>
  <c r="K20" i="8"/>
  <c r="H20" i="8"/>
  <c r="E20" i="8"/>
  <c r="T19" i="8"/>
  <c r="Q19" i="8"/>
  <c r="N19" i="8"/>
  <c r="K19" i="8"/>
  <c r="H19" i="8"/>
  <c r="E19" i="8"/>
  <c r="T18" i="8"/>
  <c r="Q18" i="8"/>
  <c r="N18" i="8"/>
  <c r="K18" i="8"/>
  <c r="H18" i="8"/>
  <c r="E18" i="8"/>
  <c r="T17" i="8"/>
  <c r="Q17" i="8"/>
  <c r="N17" i="8"/>
  <c r="K17" i="8"/>
  <c r="H17" i="8"/>
  <c r="E17" i="8"/>
  <c r="T16" i="8"/>
  <c r="Q16" i="8"/>
  <c r="N16" i="8"/>
  <c r="K16" i="8"/>
  <c r="H16" i="8"/>
  <c r="E16" i="8"/>
  <c r="T15" i="8"/>
  <c r="Q15" i="8"/>
  <c r="N15" i="8"/>
  <c r="K15" i="8"/>
  <c r="H15" i="8"/>
  <c r="E15" i="8"/>
  <c r="T14" i="8"/>
  <c r="Q14" i="8"/>
  <c r="N14" i="8"/>
  <c r="K14" i="8"/>
  <c r="H14" i="8"/>
  <c r="E14" i="8"/>
  <c r="T13" i="8"/>
  <c r="Q13" i="8"/>
  <c r="N13" i="8"/>
  <c r="K13" i="8"/>
  <c r="H13" i="8"/>
  <c r="E13" i="8"/>
  <c r="T12" i="8"/>
  <c r="Q12" i="8"/>
  <c r="N12" i="8"/>
  <c r="K12" i="8"/>
  <c r="H12" i="8"/>
  <c r="E12" i="8"/>
  <c r="T11" i="8"/>
  <c r="Q11" i="8"/>
  <c r="N11" i="8"/>
  <c r="K11" i="8"/>
  <c r="H11" i="8"/>
  <c r="E11" i="8"/>
  <c r="T10" i="8"/>
  <c r="Q10" i="8"/>
  <c r="N10" i="8"/>
  <c r="K10" i="8"/>
  <c r="H10" i="8"/>
  <c r="E10" i="8"/>
  <c r="T9" i="8"/>
  <c r="Q9" i="8"/>
  <c r="N9" i="8"/>
  <c r="K9" i="8"/>
  <c r="H9" i="8"/>
  <c r="E9" i="8"/>
  <c r="T8" i="8"/>
  <c r="Q8" i="8"/>
  <c r="N8" i="8"/>
  <c r="K8" i="8"/>
  <c r="H8" i="8"/>
  <c r="E8" i="8"/>
  <c r="T7" i="8"/>
  <c r="Q7" i="8"/>
  <c r="N7" i="8"/>
  <c r="K7" i="8"/>
  <c r="H7" i="8"/>
  <c r="E7" i="8"/>
  <c r="T6" i="8"/>
  <c r="Q6" i="8"/>
  <c r="N6" i="8"/>
  <c r="K6" i="8"/>
  <c r="H6" i="8"/>
  <c r="E6" i="8"/>
  <c r="T5" i="8"/>
  <c r="Q5" i="8"/>
  <c r="N5" i="8"/>
  <c r="K5" i="8"/>
  <c r="H5" i="8"/>
  <c r="E5" i="8"/>
  <c r="T4" i="8"/>
  <c r="Q4" i="8"/>
  <c r="N4" i="8"/>
  <c r="K4" i="8"/>
  <c r="H4" i="8"/>
  <c r="E4" i="8"/>
  <c r="AQ41" i="8" l="1"/>
  <c r="AN41" i="8"/>
  <c r="AC41" i="8"/>
  <c r="AM41" i="8"/>
  <c r="AP41" i="8"/>
  <c r="AE47" i="8"/>
  <c r="AD47" i="8"/>
  <c r="AF47" i="8" s="1"/>
  <c r="V47" i="8"/>
  <c r="U47" i="8"/>
  <c r="S47" i="8"/>
  <c r="R47" i="8"/>
  <c r="T47" i="8" s="1"/>
  <c r="P47" i="8"/>
  <c r="O47" i="8"/>
  <c r="M47" i="8"/>
  <c r="L47" i="8"/>
  <c r="J47" i="8"/>
  <c r="I47" i="8"/>
  <c r="G47" i="8"/>
  <c r="F47" i="8"/>
  <c r="H47" i="8" s="1"/>
  <c r="D47" i="8"/>
  <c r="C47" i="8"/>
  <c r="Y46" i="8"/>
  <c r="X46" i="8"/>
  <c r="AA46" i="8" s="1"/>
  <c r="Y45" i="8"/>
  <c r="X45" i="8"/>
  <c r="AJ45" i="8" s="1"/>
  <c r="Y44" i="8"/>
  <c r="X44" i="8"/>
  <c r="AJ44" i="8" s="1"/>
  <c r="Y43" i="8"/>
  <c r="X43" i="8"/>
  <c r="AH42" i="8"/>
  <c r="AG42" i="8"/>
  <c r="W42" i="8"/>
  <c r="Y40" i="8"/>
  <c r="AB40" i="8" s="1"/>
  <c r="X40" i="8"/>
  <c r="AJ40" i="8" s="1"/>
  <c r="Y39" i="8"/>
  <c r="X39" i="8"/>
  <c r="AJ39" i="8" s="1"/>
  <c r="Y38" i="8"/>
  <c r="AB38" i="8" s="1"/>
  <c r="X38" i="8"/>
  <c r="AJ38" i="8" s="1"/>
  <c r="Y37" i="8"/>
  <c r="X37" i="8"/>
  <c r="AJ37" i="8" s="1"/>
  <c r="Y36" i="8"/>
  <c r="AB36" i="8" s="1"/>
  <c r="X36" i="8"/>
  <c r="AJ36" i="8" s="1"/>
  <c r="Y35" i="8"/>
  <c r="X35" i="8"/>
  <c r="AJ35" i="8" s="1"/>
  <c r="Y34" i="8"/>
  <c r="AB34" i="8" s="1"/>
  <c r="X34" i="8"/>
  <c r="AJ34" i="8" s="1"/>
  <c r="Y33" i="8"/>
  <c r="X33" i="8"/>
  <c r="AJ33" i="8" s="1"/>
  <c r="Y32" i="8"/>
  <c r="AB32" i="8" s="1"/>
  <c r="X32" i="8"/>
  <c r="AJ32" i="8" s="1"/>
  <c r="Y31" i="8"/>
  <c r="X31" i="8"/>
  <c r="AJ31" i="8" s="1"/>
  <c r="Y30" i="8"/>
  <c r="AB30" i="8" s="1"/>
  <c r="X30" i="8"/>
  <c r="AJ30" i="8" s="1"/>
  <c r="Y29" i="8"/>
  <c r="X29" i="8"/>
  <c r="AA29" i="8" s="1"/>
  <c r="Y28" i="8"/>
  <c r="AB28" i="8" s="1"/>
  <c r="X28" i="8"/>
  <c r="AJ28" i="8" s="1"/>
  <c r="Y27" i="8"/>
  <c r="AB27" i="8" s="1"/>
  <c r="AN27" i="8" s="1"/>
  <c r="X27" i="8"/>
  <c r="AJ27" i="8" s="1"/>
  <c r="Y26" i="8"/>
  <c r="AB26" i="8" s="1"/>
  <c r="AN26" i="8" s="1"/>
  <c r="X26" i="8"/>
  <c r="AA26" i="8" s="1"/>
  <c r="Y25" i="8"/>
  <c r="AK25" i="8" s="1"/>
  <c r="X25" i="8"/>
  <c r="Y24" i="8"/>
  <c r="AB24" i="8" s="1"/>
  <c r="AQ24" i="8" s="1"/>
  <c r="X24" i="8"/>
  <c r="AA24" i="8" s="1"/>
  <c r="Y23" i="8"/>
  <c r="AK23" i="8" s="1"/>
  <c r="X23" i="8"/>
  <c r="Y22" i="8"/>
  <c r="AB22" i="8" s="1"/>
  <c r="AQ22" i="8" s="1"/>
  <c r="X22" i="8"/>
  <c r="AA22" i="8" s="1"/>
  <c r="Y21" i="8"/>
  <c r="AK21" i="8" s="1"/>
  <c r="X21" i="8"/>
  <c r="Y20" i="8"/>
  <c r="AB20" i="8" s="1"/>
  <c r="AQ20" i="8" s="1"/>
  <c r="X20" i="8"/>
  <c r="Y19" i="8"/>
  <c r="AK19" i="8" s="1"/>
  <c r="X19" i="8"/>
  <c r="Y18" i="8"/>
  <c r="AB18" i="8" s="1"/>
  <c r="AQ18" i="8" s="1"/>
  <c r="X18" i="8"/>
  <c r="AJ18" i="8" s="1"/>
  <c r="Y17" i="8"/>
  <c r="AK17" i="8" s="1"/>
  <c r="X17" i="8"/>
  <c r="Y16" i="8"/>
  <c r="AB16" i="8" s="1"/>
  <c r="AQ16" i="8" s="1"/>
  <c r="X16" i="8"/>
  <c r="AJ16" i="8" s="1"/>
  <c r="Y15" i="8"/>
  <c r="AK15" i="8" s="1"/>
  <c r="X15" i="8"/>
  <c r="Y14" i="8"/>
  <c r="AB14" i="8" s="1"/>
  <c r="AQ14" i="8" s="1"/>
  <c r="X14" i="8"/>
  <c r="AJ14" i="8" s="1"/>
  <c r="Y13" i="8"/>
  <c r="AK13" i="8" s="1"/>
  <c r="X13" i="8"/>
  <c r="Y12" i="8"/>
  <c r="AB12" i="8" s="1"/>
  <c r="AQ12" i="8" s="1"/>
  <c r="X12" i="8"/>
  <c r="AA12" i="8" s="1"/>
  <c r="Y11" i="8"/>
  <c r="AK11" i="8" s="1"/>
  <c r="X11" i="8"/>
  <c r="Y10" i="8"/>
  <c r="AB10" i="8" s="1"/>
  <c r="AQ10" i="8" s="1"/>
  <c r="X10" i="8"/>
  <c r="AJ10" i="8" s="1"/>
  <c r="Y9" i="8"/>
  <c r="AK9" i="8" s="1"/>
  <c r="X9" i="8"/>
  <c r="Y8" i="8"/>
  <c r="AB8" i="8" s="1"/>
  <c r="AQ8" i="8" s="1"/>
  <c r="X8" i="8"/>
  <c r="AJ8" i="8" s="1"/>
  <c r="AR7" i="8"/>
  <c r="AO7" i="8"/>
  <c r="Y7" i="8"/>
  <c r="AK7" i="8" s="1"/>
  <c r="X7" i="8"/>
  <c r="AA7" i="8" s="1"/>
  <c r="AM7" i="8" s="1"/>
  <c r="Y6" i="8"/>
  <c r="X6" i="8"/>
  <c r="AA6" i="8" s="1"/>
  <c r="AP6" i="8" s="1"/>
  <c r="Y5" i="8"/>
  <c r="AK5" i="8" s="1"/>
  <c r="X5" i="8"/>
  <c r="AJ5" i="8" s="1"/>
  <c r="Y4" i="8"/>
  <c r="X4" i="8"/>
  <c r="W45" i="7"/>
  <c r="T45" i="7"/>
  <c r="Q45" i="7"/>
  <c r="W44" i="7"/>
  <c r="T44" i="7"/>
  <c r="Q44" i="7"/>
  <c r="W43" i="7"/>
  <c r="T43" i="7"/>
  <c r="Q43" i="7"/>
  <c r="W42" i="7"/>
  <c r="T42" i="7"/>
  <c r="Q42" i="7"/>
  <c r="W40" i="7"/>
  <c r="T40" i="7"/>
  <c r="Q40" i="7"/>
  <c r="W39" i="7"/>
  <c r="T39" i="7"/>
  <c r="Q39" i="7"/>
  <c r="W38" i="7"/>
  <c r="T38" i="7"/>
  <c r="Q38" i="7"/>
  <c r="W37" i="7"/>
  <c r="T37" i="7"/>
  <c r="Q37" i="7"/>
  <c r="W36" i="7"/>
  <c r="T36" i="7"/>
  <c r="Q36" i="7"/>
  <c r="W35" i="7"/>
  <c r="T35" i="7"/>
  <c r="Q35" i="7"/>
  <c r="W34" i="7"/>
  <c r="T34" i="7"/>
  <c r="Q34" i="7"/>
  <c r="W33" i="7"/>
  <c r="T33" i="7"/>
  <c r="Q33" i="7"/>
  <c r="W32" i="7"/>
  <c r="T32" i="7"/>
  <c r="Q32" i="7"/>
  <c r="W31" i="7"/>
  <c r="T31" i="7"/>
  <c r="Q31" i="7"/>
  <c r="W30" i="7"/>
  <c r="T30" i="7"/>
  <c r="Q30" i="7"/>
  <c r="W29" i="7"/>
  <c r="T29" i="7"/>
  <c r="Q29" i="7"/>
  <c r="W28" i="7"/>
  <c r="T28" i="7"/>
  <c r="Q28" i="7"/>
  <c r="W27" i="7"/>
  <c r="T27" i="7"/>
  <c r="Q27" i="7"/>
  <c r="W26" i="7"/>
  <c r="T26" i="7"/>
  <c r="Q26" i="7"/>
  <c r="W25" i="7"/>
  <c r="T25" i="7"/>
  <c r="Q25" i="7"/>
  <c r="X25" i="7"/>
  <c r="Y25" i="7"/>
  <c r="Z25" i="7" s="1"/>
  <c r="X26" i="7"/>
  <c r="Z26" i="7" s="1"/>
  <c r="Y26" i="7"/>
  <c r="W24" i="7"/>
  <c r="T24" i="7"/>
  <c r="Q24" i="7"/>
  <c r="W23" i="7"/>
  <c r="T23" i="7"/>
  <c r="Q23" i="7"/>
  <c r="W22" i="7"/>
  <c r="T22" i="7"/>
  <c r="Q22" i="7"/>
  <c r="W21" i="7"/>
  <c r="T21" i="7"/>
  <c r="Q21" i="7"/>
  <c r="W20" i="7"/>
  <c r="T20" i="7"/>
  <c r="Q20" i="7"/>
  <c r="W19" i="7"/>
  <c r="T19" i="7"/>
  <c r="Q19" i="7"/>
  <c r="W18" i="7"/>
  <c r="T18" i="7"/>
  <c r="Q18" i="7"/>
  <c r="W17" i="7"/>
  <c r="T17" i="7"/>
  <c r="Q17" i="7"/>
  <c r="W16" i="7"/>
  <c r="T16" i="7"/>
  <c r="Q16" i="7"/>
  <c r="W15" i="7"/>
  <c r="T15" i="7"/>
  <c r="Q15" i="7"/>
  <c r="W14" i="7"/>
  <c r="T14" i="7"/>
  <c r="Q14" i="7"/>
  <c r="W13" i="7"/>
  <c r="T13" i="7"/>
  <c r="Q13" i="7"/>
  <c r="W12" i="7"/>
  <c r="T12" i="7"/>
  <c r="Q12" i="7"/>
  <c r="W11" i="7"/>
  <c r="T11" i="7"/>
  <c r="Q11" i="7"/>
  <c r="W10" i="7"/>
  <c r="T10" i="7"/>
  <c r="Q10" i="7"/>
  <c r="W9" i="7"/>
  <c r="T9" i="7"/>
  <c r="Q9" i="7"/>
  <c r="W8" i="7"/>
  <c r="T8" i="7"/>
  <c r="Q8" i="7"/>
  <c r="W7" i="7"/>
  <c r="T7" i="7"/>
  <c r="Q7" i="7"/>
  <c r="W6" i="7"/>
  <c r="T6" i="7"/>
  <c r="Q6" i="7"/>
  <c r="W5" i="7"/>
  <c r="T5" i="7"/>
  <c r="Q5" i="7"/>
  <c r="W4" i="7"/>
  <c r="T4" i="7"/>
  <c r="Q4" i="7"/>
  <c r="AR41" i="8" l="1"/>
  <c r="AO41" i="8"/>
  <c r="Z20" i="8"/>
  <c r="AL20" i="8" s="1"/>
  <c r="Y42" i="8"/>
  <c r="AK42" i="8" s="1"/>
  <c r="AA4" i="8"/>
  <c r="X42" i="8"/>
  <c r="AA27" i="8"/>
  <c r="AP27" i="8" s="1"/>
  <c r="AA8" i="8"/>
  <c r="AA33" i="8"/>
  <c r="AP33" i="8" s="1"/>
  <c r="AA5" i="8"/>
  <c r="AM5" i="8" s="1"/>
  <c r="Z8" i="8"/>
  <c r="AL8" i="8" s="1"/>
  <c r="AB19" i="8"/>
  <c r="AN19" i="8" s="1"/>
  <c r="E47" i="8"/>
  <c r="Q47" i="8"/>
  <c r="X47" i="8"/>
  <c r="AJ47" i="8" s="1"/>
  <c r="AA31" i="8"/>
  <c r="AP31" i="8" s="1"/>
  <c r="AA32" i="8"/>
  <c r="AA30" i="8"/>
  <c r="AM30" i="8" s="1"/>
  <c r="AK30" i="8"/>
  <c r="AJ29" i="8"/>
  <c r="AK28" i="8"/>
  <c r="N42" i="8"/>
  <c r="AA20" i="8"/>
  <c r="AP20" i="8" s="1"/>
  <c r="Z10" i="8"/>
  <c r="AL10" i="8" s="1"/>
  <c r="AA10" i="8"/>
  <c r="AN10" i="8"/>
  <c r="E42" i="8"/>
  <c r="K42" i="8"/>
  <c r="Q42" i="8"/>
  <c r="Z43" i="8"/>
  <c r="AL43" i="8" s="1"/>
  <c r="Z45" i="8"/>
  <c r="AL45" i="8" s="1"/>
  <c r="AA43" i="8"/>
  <c r="AM43" i="8" s="1"/>
  <c r="AA44" i="8"/>
  <c r="AA45" i="8"/>
  <c r="AK43" i="8"/>
  <c r="AK45" i="8"/>
  <c r="AP29" i="8"/>
  <c r="AM29" i="8"/>
  <c r="AK14" i="8"/>
  <c r="AK16" i="8"/>
  <c r="AK18" i="8"/>
  <c r="AQ27" i="8"/>
  <c r="AJ4" i="8"/>
  <c r="AB5" i="8"/>
  <c r="AQ5" i="8" s="1"/>
  <c r="Z6" i="8"/>
  <c r="AL6" i="8" s="1"/>
  <c r="AK12" i="8"/>
  <c r="AB13" i="8"/>
  <c r="Z14" i="8"/>
  <c r="AL14" i="8" s="1"/>
  <c r="Z16" i="8"/>
  <c r="AL16" i="8" s="1"/>
  <c r="Z18" i="8"/>
  <c r="AL18" i="8" s="1"/>
  <c r="AN18" i="8"/>
  <c r="AJ20" i="8"/>
  <c r="AK22" i="8"/>
  <c r="AK24" i="8"/>
  <c r="AK26" i="8"/>
  <c r="AJ12" i="8"/>
  <c r="AJ22" i="8"/>
  <c r="AJ6" i="8"/>
  <c r="Z12" i="8"/>
  <c r="AL12" i="8" s="1"/>
  <c r="AN12" i="8"/>
  <c r="AA14" i="8"/>
  <c r="AM14" i="8" s="1"/>
  <c r="AA16" i="8"/>
  <c r="AP16" i="8" s="1"/>
  <c r="AA18" i="8"/>
  <c r="AM18" i="8" s="1"/>
  <c r="AK20" i="8"/>
  <c r="AB21" i="8"/>
  <c r="Z22" i="8"/>
  <c r="AL22" i="8" s="1"/>
  <c r="Z24" i="8"/>
  <c r="AL24" i="8" s="1"/>
  <c r="Z26" i="8"/>
  <c r="AL26" i="8" s="1"/>
  <c r="AQ26" i="8"/>
  <c r="AC27" i="8"/>
  <c r="AR27" i="8" s="1"/>
  <c r="AK32" i="8"/>
  <c r="AA34" i="8"/>
  <c r="AC34" i="8" s="1"/>
  <c r="AA35" i="8"/>
  <c r="AA36" i="8"/>
  <c r="AM36" i="8" s="1"/>
  <c r="AA37" i="8"/>
  <c r="AA38" i="8"/>
  <c r="AP38" i="8" s="1"/>
  <c r="AA39" i="8"/>
  <c r="AA40" i="8"/>
  <c r="AM40" i="8" s="1"/>
  <c r="C48" i="8"/>
  <c r="AJ24" i="8"/>
  <c r="AJ26" i="8"/>
  <c r="AM6" i="8"/>
  <c r="AB7" i="8"/>
  <c r="AN7" i="8" s="1"/>
  <c r="AK8" i="8"/>
  <c r="AK10" i="8"/>
  <c r="AB11" i="8"/>
  <c r="AN11" i="8" s="1"/>
  <c r="AN20" i="8"/>
  <c r="AK27" i="8"/>
  <c r="AA28" i="8"/>
  <c r="AP28" i="8" s="1"/>
  <c r="AK34" i="8"/>
  <c r="AK36" i="8"/>
  <c r="AK38" i="8"/>
  <c r="AK40" i="8"/>
  <c r="T42" i="8"/>
  <c r="L48" i="8"/>
  <c r="Z39" i="8"/>
  <c r="AG47" i="8"/>
  <c r="AI42" i="8"/>
  <c r="AP4" i="8"/>
  <c r="AM4" i="8"/>
  <c r="AM12" i="8"/>
  <c r="AC12" i="8"/>
  <c r="AP12" i="8"/>
  <c r="AB33" i="8"/>
  <c r="AK33" i="8"/>
  <c r="Z33" i="8"/>
  <c r="AL33" i="8" s="1"/>
  <c r="AC36" i="8"/>
  <c r="AP36" i="8"/>
  <c r="AM10" i="8"/>
  <c r="AC10" i="8"/>
  <c r="AP10" i="8"/>
  <c r="AA13" i="8"/>
  <c r="AJ13" i="8"/>
  <c r="Z13" i="8"/>
  <c r="AL13" i="8" s="1"/>
  <c r="AN16" i="8"/>
  <c r="AB17" i="8"/>
  <c r="AC18" i="8"/>
  <c r="AQ19" i="8"/>
  <c r="AA21" i="8"/>
  <c r="AJ21" i="8"/>
  <c r="Z21" i="8"/>
  <c r="AL21" i="8" s="1"/>
  <c r="AN24" i="8"/>
  <c r="AB25" i="8"/>
  <c r="AP26" i="8"/>
  <c r="AM26" i="8"/>
  <c r="AC26" i="8"/>
  <c r="AA47" i="8"/>
  <c r="AP46" i="8"/>
  <c r="AP7" i="8"/>
  <c r="AN8" i="8"/>
  <c r="AB9" i="8"/>
  <c r="AK4" i="8"/>
  <c r="Z7" i="8"/>
  <c r="AL7" i="8" s="1"/>
  <c r="AJ7" i="8"/>
  <c r="AM8" i="8"/>
  <c r="AC8" i="8"/>
  <c r="AP8" i="8"/>
  <c r="AA11" i="8"/>
  <c r="AJ11" i="8"/>
  <c r="Z11" i="8"/>
  <c r="AL11" i="8" s="1"/>
  <c r="AN14" i="8"/>
  <c r="AB15" i="8"/>
  <c r="AA19" i="8"/>
  <c r="AJ19" i="8"/>
  <c r="Z19" i="8"/>
  <c r="AL19" i="8" s="1"/>
  <c r="AN22" i="8"/>
  <c r="AB23" i="8"/>
  <c r="AM24" i="8"/>
  <c r="AC24" i="8"/>
  <c r="AP24" i="8"/>
  <c r="AB37" i="8"/>
  <c r="AK37" i="8"/>
  <c r="AN38" i="8"/>
  <c r="AQ38" i="8"/>
  <c r="AB39" i="8"/>
  <c r="AK39" i="8"/>
  <c r="AB44" i="8"/>
  <c r="AK44" i="8"/>
  <c r="Y47" i="8"/>
  <c r="AE48" i="8"/>
  <c r="AH48" i="8" s="1"/>
  <c r="AA15" i="8"/>
  <c r="AJ15" i="8"/>
  <c r="Z15" i="8"/>
  <c r="AL15" i="8" s="1"/>
  <c r="AM20" i="8"/>
  <c r="AC20" i="8"/>
  <c r="AA23" i="8"/>
  <c r="AJ23" i="8"/>
  <c r="Z23" i="8"/>
  <c r="AL23" i="8" s="1"/>
  <c r="AN32" i="8"/>
  <c r="AQ32" i="8"/>
  <c r="Z4" i="8"/>
  <c r="AL4" i="8" s="1"/>
  <c r="AB4" i="8"/>
  <c r="AC4" i="8" s="1"/>
  <c r="Z5" i="8"/>
  <c r="AL5" i="8" s="1"/>
  <c r="AB6" i="8"/>
  <c r="AK6" i="8"/>
  <c r="AA9" i="8"/>
  <c r="AJ9" i="8"/>
  <c r="Z9" i="8"/>
  <c r="AL9" i="8" s="1"/>
  <c r="AA17" i="8"/>
  <c r="AJ17" i="8"/>
  <c r="Z17" i="8"/>
  <c r="AL17" i="8" s="1"/>
  <c r="AM22" i="8"/>
  <c r="AC22" i="8"/>
  <c r="AP22" i="8"/>
  <c r="AA25" i="8"/>
  <c r="AJ25" i="8"/>
  <c r="Z25" i="8"/>
  <c r="AL25" i="8" s="1"/>
  <c r="AN28" i="8"/>
  <c r="AQ28" i="8"/>
  <c r="AB29" i="8"/>
  <c r="AK29" i="8"/>
  <c r="Z29" i="8"/>
  <c r="AL29" i="8" s="1"/>
  <c r="AN36" i="8"/>
  <c r="AQ36" i="8"/>
  <c r="AM46" i="8"/>
  <c r="U48" i="8"/>
  <c r="W47" i="8"/>
  <c r="AM27" i="8"/>
  <c r="AM32" i="8"/>
  <c r="AC32" i="8"/>
  <c r="AP32" i="8"/>
  <c r="AN40" i="8"/>
  <c r="AQ40" i="8"/>
  <c r="AB46" i="8"/>
  <c r="AC46" i="8" s="1"/>
  <c r="AK46" i="8"/>
  <c r="O48" i="8"/>
  <c r="AN30" i="8"/>
  <c r="AQ30" i="8"/>
  <c r="AB31" i="8"/>
  <c r="AK31" i="8"/>
  <c r="Z31" i="8"/>
  <c r="AL31" i="8" s="1"/>
  <c r="AN34" i="8"/>
  <c r="AQ34" i="8"/>
  <c r="AB35" i="8"/>
  <c r="AK35" i="8"/>
  <c r="AF42" i="8"/>
  <c r="I48" i="8"/>
  <c r="K47" i="8"/>
  <c r="Z27" i="8"/>
  <c r="AL27" i="8" s="1"/>
  <c r="Z35" i="8"/>
  <c r="AL35" i="8" s="1"/>
  <c r="Z37" i="8"/>
  <c r="AL37" i="8" s="1"/>
  <c r="AL39" i="8"/>
  <c r="AB43" i="8"/>
  <c r="Z44" i="8"/>
  <c r="AL44" i="8" s="1"/>
  <c r="AB45" i="8"/>
  <c r="Z46" i="8"/>
  <c r="AL46" i="8" s="1"/>
  <c r="AJ46" i="8"/>
  <c r="N47" i="8"/>
  <c r="AH47" i="8"/>
  <c r="AI47" i="8" s="1"/>
  <c r="F48" i="8"/>
  <c r="R48" i="8"/>
  <c r="AD48" i="8"/>
  <c r="Z28" i="8"/>
  <c r="AL28" i="8" s="1"/>
  <c r="Z30" i="8"/>
  <c r="AL30" i="8" s="1"/>
  <c r="Z32" i="8"/>
  <c r="AL32" i="8" s="1"/>
  <c r="Z34" i="8"/>
  <c r="AL34" i="8" s="1"/>
  <c r="Z36" i="8"/>
  <c r="AL36" i="8" s="1"/>
  <c r="Z38" i="8"/>
  <c r="AL38" i="8" s="1"/>
  <c r="Z40" i="8"/>
  <c r="AL40" i="8" s="1"/>
  <c r="AJ43" i="8"/>
  <c r="AC43" i="8" l="1"/>
  <c r="AP40" i="8"/>
  <c r="AM33" i="8"/>
  <c r="AC28" i="8"/>
  <c r="AC16" i="8"/>
  <c r="AQ11" i="8"/>
  <c r="AP43" i="8"/>
  <c r="AP5" i="8"/>
  <c r="AP30" i="8"/>
  <c r="AC45" i="8"/>
  <c r="AO45" i="8" s="1"/>
  <c r="AM45" i="8"/>
  <c r="AM28" i="8"/>
  <c r="AM16" i="8"/>
  <c r="AP14" i="8"/>
  <c r="AO27" i="8"/>
  <c r="AC38" i="8"/>
  <c r="AR38" i="8" s="1"/>
  <c r="AP34" i="8"/>
  <c r="AM31" i="8"/>
  <c r="AP45" i="8"/>
  <c r="AM38" i="8"/>
  <c r="AM34" i="8"/>
  <c r="AC30" i="8"/>
  <c r="AO30" i="8" s="1"/>
  <c r="AB42" i="8"/>
  <c r="AQ42" i="8" s="1"/>
  <c r="AP18" i="8"/>
  <c r="AC14" i="8"/>
  <c r="AO14" i="8" s="1"/>
  <c r="AQ7" i="8"/>
  <c r="AP44" i="8"/>
  <c r="AM44" i="8"/>
  <c r="AN13" i="8"/>
  <c r="AQ13" i="8"/>
  <c r="AP39" i="8"/>
  <c r="AM39" i="8"/>
  <c r="AP35" i="8"/>
  <c r="AM35" i="8"/>
  <c r="AP37" i="8"/>
  <c r="AM37" i="8"/>
  <c r="AN5" i="8"/>
  <c r="AC40" i="8"/>
  <c r="AO40" i="8" s="1"/>
  <c r="AC5" i="8"/>
  <c r="AO5" i="8" s="1"/>
  <c r="AN21" i="8"/>
  <c r="AQ21" i="8"/>
  <c r="AR43" i="8"/>
  <c r="AO43" i="8"/>
  <c r="AO46" i="8"/>
  <c r="AR46" i="8"/>
  <c r="AO4" i="8"/>
  <c r="AR4" i="8"/>
  <c r="Z42" i="8"/>
  <c r="AL42" i="8" s="1"/>
  <c r="AJ42" i="8"/>
  <c r="AA42" i="8"/>
  <c r="AC23" i="8"/>
  <c r="AP23" i="8"/>
  <c r="AM23" i="8"/>
  <c r="AN39" i="8"/>
  <c r="AC39" i="8"/>
  <c r="AQ39" i="8"/>
  <c r="AM19" i="8"/>
  <c r="AP19" i="8"/>
  <c r="AC19" i="8"/>
  <c r="AM47" i="8"/>
  <c r="AP47" i="8"/>
  <c r="AR34" i="8"/>
  <c r="AO34" i="8"/>
  <c r="AR18" i="8"/>
  <c r="AO18" i="8"/>
  <c r="AR10" i="8"/>
  <c r="AO10" i="8"/>
  <c r="AR36" i="8"/>
  <c r="AO36" i="8"/>
  <c r="AN33" i="8"/>
  <c r="AC33" i="8"/>
  <c r="AQ33" i="8"/>
  <c r="AN29" i="8"/>
  <c r="AC29" i="8"/>
  <c r="AQ29" i="8"/>
  <c r="AN25" i="8"/>
  <c r="AQ25" i="8"/>
  <c r="AP21" i="8"/>
  <c r="AC21" i="8"/>
  <c r="AM21" i="8"/>
  <c r="AO12" i="8"/>
  <c r="AR12" i="8"/>
  <c r="AN31" i="8"/>
  <c r="AQ31" i="8"/>
  <c r="AC31" i="8"/>
  <c r="AR32" i="8"/>
  <c r="AO32" i="8"/>
  <c r="AO22" i="8"/>
  <c r="AR22" i="8"/>
  <c r="AM17" i="8"/>
  <c r="AC17" i="8"/>
  <c r="AP17" i="8"/>
  <c r="AN6" i="8"/>
  <c r="AQ6" i="8"/>
  <c r="AC6" i="8"/>
  <c r="AB47" i="8"/>
  <c r="AC47" i="8" s="1"/>
  <c r="Y48" i="8"/>
  <c r="AK47" i="8"/>
  <c r="AN37" i="8"/>
  <c r="AC37" i="8"/>
  <c r="AQ37" i="8"/>
  <c r="AN23" i="8"/>
  <c r="AQ23" i="8"/>
  <c r="AN15" i="8"/>
  <c r="AQ15" i="8"/>
  <c r="AM11" i="8"/>
  <c r="AC11" i="8"/>
  <c r="AP11" i="8"/>
  <c r="AR14" i="8"/>
  <c r="AM9" i="8"/>
  <c r="AC9" i="8"/>
  <c r="AP9" i="8"/>
  <c r="AR20" i="8"/>
  <c r="AO20" i="8"/>
  <c r="AN44" i="8"/>
  <c r="AC44" i="8"/>
  <c r="AQ44" i="8"/>
  <c r="AR24" i="8"/>
  <c r="AO24" i="8"/>
  <c r="AR16" i="8"/>
  <c r="AO16" i="8"/>
  <c r="AR8" i="8"/>
  <c r="AO8" i="8"/>
  <c r="AN9" i="8"/>
  <c r="AQ9" i="8"/>
  <c r="X48" i="8"/>
  <c r="AR26" i="8"/>
  <c r="AO26" i="8"/>
  <c r="AN17" i="8"/>
  <c r="AQ17" i="8"/>
  <c r="AP13" i="8"/>
  <c r="AM13" i="8"/>
  <c r="AC13" i="8"/>
  <c r="AR30" i="8"/>
  <c r="AN43" i="8"/>
  <c r="AQ43" i="8"/>
  <c r="AN45" i="8"/>
  <c r="AQ45" i="8"/>
  <c r="AN46" i="8"/>
  <c r="AQ46" i="8"/>
  <c r="AC25" i="8"/>
  <c r="AP25" i="8"/>
  <c r="AM25" i="8"/>
  <c r="AC15" i="8"/>
  <c r="AP15" i="8"/>
  <c r="AM15" i="8"/>
  <c r="AF48" i="8"/>
  <c r="AG48" i="8"/>
  <c r="AI48" i="8" s="1"/>
  <c r="AN35" i="8"/>
  <c r="AQ35" i="8"/>
  <c r="AC35" i="8"/>
  <c r="AR28" i="8"/>
  <c r="AO28" i="8"/>
  <c r="AQ4" i="8"/>
  <c r="AN4" i="8"/>
  <c r="Z47" i="8"/>
  <c r="AL47" i="8" s="1"/>
  <c r="AR45" i="8" l="1"/>
  <c r="AO38" i="8"/>
  <c r="AR5" i="8"/>
  <c r="AR40" i="8"/>
  <c r="AN42" i="8"/>
  <c r="AR47" i="8"/>
  <c r="AO47" i="8"/>
  <c r="AO15" i="8"/>
  <c r="AR15" i="8"/>
  <c r="AO37" i="8"/>
  <c r="AR37" i="8"/>
  <c r="AO19" i="8"/>
  <c r="AR19" i="8"/>
  <c r="AO39" i="8"/>
  <c r="AR39" i="8"/>
  <c r="AO23" i="8"/>
  <c r="AR23" i="8"/>
  <c r="AO35" i="8"/>
  <c r="AR35" i="8"/>
  <c r="AJ48" i="8"/>
  <c r="AA48" i="8"/>
  <c r="Z48" i="8"/>
  <c r="AL48" i="8" s="1"/>
  <c r="AO11" i="8"/>
  <c r="AR11" i="8"/>
  <c r="AO6" i="8"/>
  <c r="AR6" i="8"/>
  <c r="AO17" i="8"/>
  <c r="AR17" i="8"/>
  <c r="AO21" i="8"/>
  <c r="AR21" i="8"/>
  <c r="AP42" i="8"/>
  <c r="AC42" i="8"/>
  <c r="AM42" i="8"/>
  <c r="AN47" i="8"/>
  <c r="AQ47" i="8"/>
  <c r="AO13" i="8"/>
  <c r="AR13" i="8"/>
  <c r="AO29" i="8"/>
  <c r="AR29" i="8"/>
  <c r="AO9" i="8"/>
  <c r="AR9" i="8"/>
  <c r="AO25" i="8"/>
  <c r="AR25" i="8"/>
  <c r="AO44" i="8"/>
  <c r="AR44" i="8"/>
  <c r="AB48" i="8"/>
  <c r="AK48" i="8"/>
  <c r="AO31" i="8"/>
  <c r="AR31" i="8"/>
  <c r="AO33" i="8"/>
  <c r="AR33" i="8"/>
  <c r="AO42" i="8" l="1"/>
  <c r="AR42" i="8"/>
  <c r="AM48" i="8"/>
  <c r="AP48" i="8"/>
  <c r="AC48" i="8"/>
  <c r="AN48" i="8"/>
  <c r="AQ48" i="8"/>
  <c r="AR48" i="8" l="1"/>
  <c r="AO48" i="8"/>
  <c r="N45" i="7" l="1"/>
  <c r="K45" i="7"/>
  <c r="H45" i="7"/>
  <c r="E45" i="7"/>
  <c r="N44" i="7"/>
  <c r="K44" i="7"/>
  <c r="H44" i="7"/>
  <c r="E44" i="7"/>
  <c r="N43" i="7"/>
  <c r="K43" i="7"/>
  <c r="H43" i="7"/>
  <c r="E43" i="7"/>
  <c r="N42" i="7"/>
  <c r="K42" i="7"/>
  <c r="H42" i="7"/>
  <c r="E42" i="7"/>
  <c r="N40" i="7"/>
  <c r="K40" i="7"/>
  <c r="H40" i="7"/>
  <c r="E40" i="7"/>
  <c r="N39" i="7"/>
  <c r="K39" i="7"/>
  <c r="H39" i="7"/>
  <c r="E39" i="7"/>
  <c r="N38" i="7"/>
  <c r="K38" i="7"/>
  <c r="H38" i="7"/>
  <c r="E38" i="7"/>
  <c r="N37" i="7"/>
  <c r="K37" i="7"/>
  <c r="H37" i="7"/>
  <c r="E37" i="7"/>
  <c r="N36" i="7"/>
  <c r="K36" i="7"/>
  <c r="H36" i="7"/>
  <c r="E36" i="7"/>
  <c r="N35" i="7"/>
  <c r="K35" i="7"/>
  <c r="H35" i="7"/>
  <c r="E35" i="7"/>
  <c r="N34" i="7"/>
  <c r="K34" i="7"/>
  <c r="H34" i="7"/>
  <c r="E34" i="7"/>
  <c r="N33" i="7"/>
  <c r="K33" i="7"/>
  <c r="H33" i="7"/>
  <c r="E33" i="7"/>
  <c r="N32" i="7"/>
  <c r="K32" i="7"/>
  <c r="H32" i="7"/>
  <c r="E32" i="7"/>
  <c r="N31" i="7"/>
  <c r="K31" i="7"/>
  <c r="H31" i="7"/>
  <c r="E31" i="7"/>
  <c r="N30" i="7"/>
  <c r="K30" i="7"/>
  <c r="H30" i="7"/>
  <c r="E30" i="7"/>
  <c r="N29" i="7"/>
  <c r="K29" i="7"/>
  <c r="H29" i="7"/>
  <c r="E29" i="7"/>
  <c r="N28" i="7"/>
  <c r="K28" i="7"/>
  <c r="H28" i="7"/>
  <c r="E28" i="7"/>
  <c r="N27" i="7"/>
  <c r="K27" i="7"/>
  <c r="H27" i="7"/>
  <c r="E27" i="7"/>
  <c r="N26" i="7"/>
  <c r="K26" i="7"/>
  <c r="H26" i="7"/>
  <c r="E26" i="7"/>
  <c r="N25" i="7"/>
  <c r="K25" i="7"/>
  <c r="H25" i="7"/>
  <c r="E25" i="7"/>
  <c r="N24" i="7"/>
  <c r="K24" i="7"/>
  <c r="H24" i="7"/>
  <c r="E24" i="7"/>
  <c r="N23" i="7"/>
  <c r="K23" i="7"/>
  <c r="H23" i="7"/>
  <c r="E23" i="7"/>
  <c r="N22" i="7"/>
  <c r="K22" i="7"/>
  <c r="H22" i="7"/>
  <c r="E22" i="7"/>
  <c r="N21" i="7"/>
  <c r="K21" i="7"/>
  <c r="H21" i="7"/>
  <c r="E21" i="7"/>
  <c r="N20" i="7"/>
  <c r="K20" i="7"/>
  <c r="H20" i="7"/>
  <c r="E20" i="7"/>
  <c r="N19" i="7"/>
  <c r="K19" i="7"/>
  <c r="H19" i="7"/>
  <c r="E19" i="7"/>
  <c r="N18" i="7"/>
  <c r="K18" i="7"/>
  <c r="H18" i="7"/>
  <c r="E18" i="7"/>
  <c r="N17" i="7"/>
  <c r="K17" i="7"/>
  <c r="H17" i="7"/>
  <c r="E17" i="7"/>
  <c r="N16" i="7"/>
  <c r="K16" i="7"/>
  <c r="H16" i="7"/>
  <c r="E16" i="7"/>
  <c r="N15" i="7"/>
  <c r="K15" i="7"/>
  <c r="H15" i="7"/>
  <c r="E15" i="7"/>
  <c r="N14" i="7"/>
  <c r="K14" i="7"/>
  <c r="H14" i="7"/>
  <c r="E14" i="7"/>
  <c r="N13" i="7"/>
  <c r="K13" i="7"/>
  <c r="H13" i="7"/>
  <c r="E13" i="7"/>
  <c r="N12" i="7"/>
  <c r="K12" i="7"/>
  <c r="H12" i="7"/>
  <c r="E12" i="7"/>
  <c r="N11" i="7"/>
  <c r="K11" i="7"/>
  <c r="H11" i="7"/>
  <c r="E11" i="7"/>
  <c r="N10" i="7"/>
  <c r="K10" i="7"/>
  <c r="H10" i="7"/>
  <c r="E10" i="7"/>
  <c r="N9" i="7"/>
  <c r="K9" i="7"/>
  <c r="H9" i="7"/>
  <c r="E9" i="7"/>
  <c r="N8" i="7"/>
  <c r="K8" i="7"/>
  <c r="H8" i="7"/>
  <c r="E8" i="7"/>
  <c r="N7" i="7"/>
  <c r="K7" i="7"/>
  <c r="H7" i="7"/>
  <c r="E7" i="7"/>
  <c r="N6" i="7"/>
  <c r="K6" i="7"/>
  <c r="H6" i="7"/>
  <c r="E6" i="7"/>
  <c r="N5" i="7"/>
  <c r="K5" i="7"/>
  <c r="H5" i="7"/>
  <c r="E5" i="7"/>
  <c r="N4" i="7"/>
  <c r="K4" i="7"/>
  <c r="H4" i="7"/>
  <c r="E4" i="7"/>
  <c r="AE46" i="7"/>
  <c r="AD46" i="7"/>
  <c r="AF46" i="7" s="1"/>
  <c r="V46" i="7"/>
  <c r="U46" i="7"/>
  <c r="S46" i="7"/>
  <c r="R46" i="7"/>
  <c r="P46" i="7"/>
  <c r="O46" i="7"/>
  <c r="M46" i="7"/>
  <c r="N46" i="7" s="1"/>
  <c r="L46" i="7"/>
  <c r="J46" i="7"/>
  <c r="I46" i="7"/>
  <c r="G46" i="7"/>
  <c r="F46" i="7"/>
  <c r="D46" i="7"/>
  <c r="C46" i="7"/>
  <c r="E46" i="7" s="1"/>
  <c r="Y45" i="7"/>
  <c r="X45" i="7"/>
  <c r="AA45" i="7" s="1"/>
  <c r="AP45" i="7" s="1"/>
  <c r="Y44" i="7"/>
  <c r="AB44" i="7" s="1"/>
  <c r="X44" i="7"/>
  <c r="AJ44" i="7" s="1"/>
  <c r="Y43" i="7"/>
  <c r="X43" i="7"/>
  <c r="AJ43" i="7" s="1"/>
  <c r="Y42" i="7"/>
  <c r="AB42" i="7" s="1"/>
  <c r="X42" i="7"/>
  <c r="AG41" i="7"/>
  <c r="AE41" i="7"/>
  <c r="AH41" i="7" s="1"/>
  <c r="AI41" i="7" s="1"/>
  <c r="AD41" i="7"/>
  <c r="V41" i="7"/>
  <c r="U41" i="7"/>
  <c r="S41" i="7"/>
  <c r="R41" i="7"/>
  <c r="P41" i="7"/>
  <c r="O41" i="7"/>
  <c r="M41" i="7"/>
  <c r="L41" i="7"/>
  <c r="J41" i="7"/>
  <c r="I41" i="7"/>
  <c r="K41" i="7" s="1"/>
  <c r="G41" i="7"/>
  <c r="F41" i="7"/>
  <c r="H41" i="7" s="1"/>
  <c r="D41" i="7"/>
  <c r="C41" i="7"/>
  <c r="E41" i="7" s="1"/>
  <c r="Y40" i="7"/>
  <c r="AB40" i="7" s="1"/>
  <c r="X40" i="7"/>
  <c r="AJ40" i="7" s="1"/>
  <c r="Y39" i="7"/>
  <c r="X39" i="7"/>
  <c r="AJ39" i="7" s="1"/>
  <c r="Y38" i="7"/>
  <c r="AB38" i="7" s="1"/>
  <c r="X38" i="7"/>
  <c r="AJ38" i="7" s="1"/>
  <c r="Y37" i="7"/>
  <c r="X37" i="7"/>
  <c r="AJ37" i="7" s="1"/>
  <c r="Y36" i="7"/>
  <c r="AB36" i="7" s="1"/>
  <c r="X36" i="7"/>
  <c r="AJ36" i="7" s="1"/>
  <c r="Y35" i="7"/>
  <c r="X35" i="7"/>
  <c r="AJ35" i="7" s="1"/>
  <c r="Y34" i="7"/>
  <c r="AB34" i="7" s="1"/>
  <c r="X34" i="7"/>
  <c r="AJ34" i="7" s="1"/>
  <c r="Y33" i="7"/>
  <c r="X33" i="7"/>
  <c r="AJ33" i="7" s="1"/>
  <c r="Y32" i="7"/>
  <c r="AB32" i="7" s="1"/>
  <c r="X32" i="7"/>
  <c r="AJ32" i="7" s="1"/>
  <c r="Y31" i="7"/>
  <c r="X31" i="7"/>
  <c r="AJ31" i="7" s="1"/>
  <c r="Y30" i="7"/>
  <c r="AB30" i="7" s="1"/>
  <c r="X30" i="7"/>
  <c r="AJ30" i="7" s="1"/>
  <c r="Y29" i="7"/>
  <c r="X29" i="7"/>
  <c r="AJ29" i="7" s="1"/>
  <c r="Y28" i="7"/>
  <c r="AB28" i="7" s="1"/>
  <c r="AN28" i="7" s="1"/>
  <c r="X28" i="7"/>
  <c r="AJ28" i="7" s="1"/>
  <c r="Y27" i="7"/>
  <c r="X27" i="7"/>
  <c r="AJ27" i="7" s="1"/>
  <c r="AB26" i="7"/>
  <c r="AJ26" i="7"/>
  <c r="AJ25" i="7"/>
  <c r="AA25" i="7"/>
  <c r="AP25" i="7" s="1"/>
  <c r="Y24" i="7"/>
  <c r="AB24" i="7" s="1"/>
  <c r="AN24" i="7" s="1"/>
  <c r="X24" i="7"/>
  <c r="AJ24" i="7" s="1"/>
  <c r="Y23" i="7"/>
  <c r="X23" i="7"/>
  <c r="AA23" i="7" s="1"/>
  <c r="AP23" i="7" s="1"/>
  <c r="Y22" i="7"/>
  <c r="AB22" i="7" s="1"/>
  <c r="AN22" i="7" s="1"/>
  <c r="X22" i="7"/>
  <c r="AJ22" i="7" s="1"/>
  <c r="Y21" i="7"/>
  <c r="X21" i="7"/>
  <c r="AA21" i="7" s="1"/>
  <c r="AP21" i="7" s="1"/>
  <c r="Y20" i="7"/>
  <c r="AB20" i="7" s="1"/>
  <c r="AN20" i="7" s="1"/>
  <c r="X20" i="7"/>
  <c r="AJ20" i="7" s="1"/>
  <c r="Y19" i="7"/>
  <c r="AK19" i="7" s="1"/>
  <c r="X19" i="7"/>
  <c r="AJ19" i="7" s="1"/>
  <c r="Y18" i="7"/>
  <c r="AB18" i="7" s="1"/>
  <c r="AN18" i="7" s="1"/>
  <c r="X18" i="7"/>
  <c r="AJ18" i="7" s="1"/>
  <c r="Y17" i="7"/>
  <c r="X17" i="7"/>
  <c r="AJ17" i="7" s="1"/>
  <c r="AK16" i="7"/>
  <c r="Y16" i="7"/>
  <c r="AB16" i="7" s="1"/>
  <c r="AN16" i="7" s="1"/>
  <c r="X16" i="7"/>
  <c r="AJ16" i="7" s="1"/>
  <c r="Y15" i="7"/>
  <c r="X15" i="7"/>
  <c r="AA15" i="7" s="1"/>
  <c r="AP15" i="7" s="1"/>
  <c r="Y14" i="7"/>
  <c r="AB14" i="7" s="1"/>
  <c r="AN14" i="7" s="1"/>
  <c r="X14" i="7"/>
  <c r="AJ14" i="7" s="1"/>
  <c r="Y13" i="7"/>
  <c r="X13" i="7"/>
  <c r="AA13" i="7" s="1"/>
  <c r="AP13" i="7" s="1"/>
  <c r="Y12" i="7"/>
  <c r="AB12" i="7" s="1"/>
  <c r="AN12" i="7" s="1"/>
  <c r="X12" i="7"/>
  <c r="AJ12" i="7" s="1"/>
  <c r="Y11" i="7"/>
  <c r="X11" i="7"/>
  <c r="AJ11" i="7" s="1"/>
  <c r="Y10" i="7"/>
  <c r="AB10" i="7" s="1"/>
  <c r="AN10" i="7" s="1"/>
  <c r="X10" i="7"/>
  <c r="AJ10" i="7" s="1"/>
  <c r="Y9" i="7"/>
  <c r="X9" i="7"/>
  <c r="AA9" i="7" s="1"/>
  <c r="AP9" i="7" s="1"/>
  <c r="Y8" i="7"/>
  <c r="AB8" i="7" s="1"/>
  <c r="AN8" i="7" s="1"/>
  <c r="X8" i="7"/>
  <c r="AJ8" i="7" s="1"/>
  <c r="AR7" i="7"/>
  <c r="AO7" i="7"/>
  <c r="Y7" i="7"/>
  <c r="AK7" i="7" s="1"/>
  <c r="X7" i="7"/>
  <c r="Z7" i="7" s="1"/>
  <c r="AL7" i="7" s="1"/>
  <c r="Y6" i="7"/>
  <c r="AB6" i="7" s="1"/>
  <c r="AQ6" i="7" s="1"/>
  <c r="X6" i="7"/>
  <c r="AA6" i="7" s="1"/>
  <c r="Y5" i="7"/>
  <c r="AK5" i="7" s="1"/>
  <c r="X5" i="7"/>
  <c r="AA5" i="7" s="1"/>
  <c r="AP5" i="7" s="1"/>
  <c r="Y4" i="7"/>
  <c r="AB4" i="7" s="1"/>
  <c r="AQ4" i="7" s="1"/>
  <c r="X4" i="7"/>
  <c r="W45" i="6"/>
  <c r="W44" i="6"/>
  <c r="W43" i="6"/>
  <c r="W42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X46" i="7" l="1"/>
  <c r="Q46" i="7"/>
  <c r="T46" i="7"/>
  <c r="AQ24" i="7"/>
  <c r="AJ23" i="7"/>
  <c r="AB7" i="7"/>
  <c r="AN7" i="7" s="1"/>
  <c r="Q41" i="7"/>
  <c r="W41" i="7"/>
  <c r="AA28" i="7"/>
  <c r="AA27" i="7"/>
  <c r="AP27" i="7" s="1"/>
  <c r="AA26" i="7"/>
  <c r="AC26" i="7" s="1"/>
  <c r="AR26" i="7" s="1"/>
  <c r="AK24" i="7"/>
  <c r="AJ21" i="7"/>
  <c r="AA17" i="7"/>
  <c r="AP17" i="7" s="1"/>
  <c r="AA18" i="7"/>
  <c r="AP18" i="7" s="1"/>
  <c r="AJ15" i="7"/>
  <c r="AQ16" i="7"/>
  <c r="AJ13" i="7"/>
  <c r="AK10" i="7"/>
  <c r="AK4" i="7"/>
  <c r="N41" i="7"/>
  <c r="AJ9" i="7"/>
  <c r="Z4" i="7"/>
  <c r="AL4" i="7" s="1"/>
  <c r="AK6" i="7"/>
  <c r="AQ8" i="7"/>
  <c r="AA42" i="7"/>
  <c r="AA43" i="7"/>
  <c r="AA44" i="7"/>
  <c r="AC44" i="7" s="1"/>
  <c r="AM45" i="7"/>
  <c r="H46" i="7"/>
  <c r="AK42" i="7"/>
  <c r="AK44" i="7"/>
  <c r="L47" i="7"/>
  <c r="AA11" i="7"/>
  <c r="AP11" i="7" s="1"/>
  <c r="AA12" i="7"/>
  <c r="AK18" i="7"/>
  <c r="AA19" i="7"/>
  <c r="AP19" i="7" s="1"/>
  <c r="AA20" i="7"/>
  <c r="AC20" i="7" s="1"/>
  <c r="AK26" i="7"/>
  <c r="AK28" i="7"/>
  <c r="AA29" i="7"/>
  <c r="AA30" i="7"/>
  <c r="AC30" i="7" s="1"/>
  <c r="AA31" i="7"/>
  <c r="AA32" i="7"/>
  <c r="AM32" i="7" s="1"/>
  <c r="AA33" i="7"/>
  <c r="AA34" i="7"/>
  <c r="AP34" i="7" s="1"/>
  <c r="AA35" i="7"/>
  <c r="AA36" i="7"/>
  <c r="AC36" i="7" s="1"/>
  <c r="AA37" i="7"/>
  <c r="AA38" i="7"/>
  <c r="AM38" i="7" s="1"/>
  <c r="AA39" i="7"/>
  <c r="AA40" i="7"/>
  <c r="AP40" i="7" s="1"/>
  <c r="AA8" i="7"/>
  <c r="AP8" i="7" s="1"/>
  <c r="AB5" i="7"/>
  <c r="AQ5" i="7" s="1"/>
  <c r="AK8" i="7"/>
  <c r="AA10" i="7"/>
  <c r="AQ10" i="7"/>
  <c r="AK12" i="7"/>
  <c r="AA14" i="7"/>
  <c r="AA16" i="7"/>
  <c r="AP16" i="7" s="1"/>
  <c r="AQ18" i="7"/>
  <c r="AK20" i="7"/>
  <c r="AA22" i="7"/>
  <c r="AC22" i="7" s="1"/>
  <c r="AA24" i="7"/>
  <c r="AP24" i="7" s="1"/>
  <c r="AQ28" i="7"/>
  <c r="AK30" i="7"/>
  <c r="AK32" i="7"/>
  <c r="AK34" i="7"/>
  <c r="AK36" i="7"/>
  <c r="AK38" i="7"/>
  <c r="AK40" i="7"/>
  <c r="AG46" i="7"/>
  <c r="AM15" i="7"/>
  <c r="AM23" i="7"/>
  <c r="AB33" i="7"/>
  <c r="AK33" i="7"/>
  <c r="AN36" i="7"/>
  <c r="AQ36" i="7"/>
  <c r="AJ46" i="7"/>
  <c r="AA46" i="7"/>
  <c r="AM6" i="7"/>
  <c r="AC6" i="7"/>
  <c r="AQ7" i="7"/>
  <c r="AB11" i="7"/>
  <c r="Z11" i="7"/>
  <c r="AL11" i="7" s="1"/>
  <c r="AP28" i="7"/>
  <c r="AM28" i="7"/>
  <c r="AC28" i="7"/>
  <c r="AB29" i="7"/>
  <c r="AK29" i="7"/>
  <c r="AN32" i="7"/>
  <c r="AQ32" i="7"/>
  <c r="AA7" i="7"/>
  <c r="AJ7" i="7"/>
  <c r="AB9" i="7"/>
  <c r="Z9" i="7"/>
  <c r="AL9" i="7" s="1"/>
  <c r="AK9" i="7"/>
  <c r="AC14" i="7"/>
  <c r="AQ14" i="7"/>
  <c r="AB17" i="7"/>
  <c r="Z17" i="7"/>
  <c r="AL17" i="7" s="1"/>
  <c r="AK17" i="7"/>
  <c r="AM19" i="7"/>
  <c r="AQ22" i="7"/>
  <c r="AB25" i="7"/>
  <c r="AL25" i="7"/>
  <c r="AK25" i="7"/>
  <c r="AN26" i="7"/>
  <c r="AQ26" i="7"/>
  <c r="AC34" i="7"/>
  <c r="X41" i="7"/>
  <c r="X47" i="7" s="1"/>
  <c r="AA4" i="7"/>
  <c r="AJ4" i="7"/>
  <c r="AN6" i="7"/>
  <c r="AB13" i="7"/>
  <c r="Z13" i="7"/>
  <c r="AL13" i="7" s="1"/>
  <c r="AK13" i="7"/>
  <c r="AB21" i="7"/>
  <c r="AC21" i="7" s="1"/>
  <c r="Z21" i="7"/>
  <c r="AL21" i="7" s="1"/>
  <c r="AK21" i="7"/>
  <c r="AM5" i="7"/>
  <c r="AJ5" i="7"/>
  <c r="AJ6" i="7"/>
  <c r="AP6" i="7"/>
  <c r="AK11" i="7"/>
  <c r="AM13" i="7"/>
  <c r="AB19" i="7"/>
  <c r="Z19" i="7"/>
  <c r="AL19" i="7" s="1"/>
  <c r="AM21" i="7"/>
  <c r="AN4" i="7"/>
  <c r="Z5" i="7"/>
  <c r="AL5" i="7" s="1"/>
  <c r="AN5" i="7"/>
  <c r="Z6" i="7"/>
  <c r="AL6" i="7" s="1"/>
  <c r="AM9" i="7"/>
  <c r="AQ12" i="7"/>
  <c r="AK14" i="7"/>
  <c r="AB15" i="7"/>
  <c r="Z15" i="7"/>
  <c r="AL15" i="7" s="1"/>
  <c r="AK15" i="7"/>
  <c r="AM17" i="7"/>
  <c r="AQ20" i="7"/>
  <c r="AK22" i="7"/>
  <c r="AB23" i="7"/>
  <c r="Z23" i="7"/>
  <c r="AL23" i="7" s="1"/>
  <c r="AK23" i="7"/>
  <c r="AM24" i="7"/>
  <c r="AM25" i="7"/>
  <c r="AB27" i="7"/>
  <c r="AK27" i="7"/>
  <c r="AM30" i="7"/>
  <c r="AB37" i="7"/>
  <c r="AK37" i="7"/>
  <c r="U47" i="7"/>
  <c r="W46" i="7"/>
  <c r="AN30" i="7"/>
  <c r="AQ30" i="7"/>
  <c r="AB31" i="7"/>
  <c r="AK31" i="7"/>
  <c r="AN38" i="7"/>
  <c r="AQ38" i="7"/>
  <c r="AB39" i="7"/>
  <c r="AK39" i="7"/>
  <c r="T41" i="7"/>
  <c r="AN42" i="7"/>
  <c r="AQ42" i="7"/>
  <c r="AB43" i="7"/>
  <c r="AK43" i="7"/>
  <c r="AE47" i="7"/>
  <c r="AH47" i="7" s="1"/>
  <c r="C47" i="7"/>
  <c r="AM42" i="7"/>
  <c r="AC42" i="7"/>
  <c r="AP42" i="7"/>
  <c r="AN44" i="7"/>
  <c r="AQ44" i="7"/>
  <c r="AB45" i="7"/>
  <c r="AK45" i="7"/>
  <c r="Y46" i="7"/>
  <c r="O47" i="7"/>
  <c r="AN40" i="7"/>
  <c r="AQ40" i="7"/>
  <c r="Y41" i="7"/>
  <c r="Z8" i="7"/>
  <c r="AL8" i="7" s="1"/>
  <c r="Z10" i="7"/>
  <c r="AL10" i="7" s="1"/>
  <c r="Z12" i="7"/>
  <c r="AL12" i="7" s="1"/>
  <c r="Z14" i="7"/>
  <c r="AL14" i="7" s="1"/>
  <c r="Z16" i="7"/>
  <c r="AL16" i="7" s="1"/>
  <c r="Z18" i="7"/>
  <c r="AL18" i="7" s="1"/>
  <c r="Z20" i="7"/>
  <c r="AL20" i="7" s="1"/>
  <c r="Z22" i="7"/>
  <c r="AL22" i="7" s="1"/>
  <c r="Z24" i="7"/>
  <c r="AL24" i="7" s="1"/>
  <c r="AL26" i="7"/>
  <c r="AN34" i="7"/>
  <c r="AQ34" i="7"/>
  <c r="AB35" i="7"/>
  <c r="AK35" i="7"/>
  <c r="AM40" i="7"/>
  <c r="AC40" i="7"/>
  <c r="AF41" i="7"/>
  <c r="I47" i="7"/>
  <c r="K46" i="7"/>
  <c r="Z27" i="7"/>
  <c r="AL27" i="7" s="1"/>
  <c r="Z29" i="7"/>
  <c r="AL29" i="7" s="1"/>
  <c r="Z31" i="7"/>
  <c r="AL31" i="7" s="1"/>
  <c r="Z33" i="7"/>
  <c r="AL33" i="7" s="1"/>
  <c r="Z35" i="7"/>
  <c r="AL35" i="7" s="1"/>
  <c r="Z37" i="7"/>
  <c r="AL37" i="7" s="1"/>
  <c r="Z39" i="7"/>
  <c r="AL39" i="7" s="1"/>
  <c r="Z43" i="7"/>
  <c r="AL43" i="7" s="1"/>
  <c r="Z45" i="7"/>
  <c r="AL45" i="7" s="1"/>
  <c r="AJ45" i="7"/>
  <c r="AH46" i="7"/>
  <c r="AI46" i="7" s="1"/>
  <c r="F47" i="7"/>
  <c r="R47" i="7"/>
  <c r="AD47" i="7"/>
  <c r="Z28" i="7"/>
  <c r="AL28" i="7" s="1"/>
  <c r="Z30" i="7"/>
  <c r="AL30" i="7" s="1"/>
  <c r="Z32" i="7"/>
  <c r="AL32" i="7" s="1"/>
  <c r="Z34" i="7"/>
  <c r="AL34" i="7" s="1"/>
  <c r="Z36" i="7"/>
  <c r="AL36" i="7" s="1"/>
  <c r="Z38" i="7"/>
  <c r="AL38" i="7" s="1"/>
  <c r="Z40" i="7"/>
  <c r="AL40" i="7" s="1"/>
  <c r="Z42" i="7"/>
  <c r="AL42" i="7" s="1"/>
  <c r="AJ42" i="7"/>
  <c r="Z44" i="7"/>
  <c r="AL44" i="7" s="1"/>
  <c r="AM36" i="7" l="1"/>
  <c r="AM27" i="7"/>
  <c r="AM26" i="7"/>
  <c r="AO26" i="7"/>
  <c r="AP26" i="7"/>
  <c r="AC24" i="7"/>
  <c r="AR24" i="7" s="1"/>
  <c r="AM16" i="7"/>
  <c r="AM44" i="7"/>
  <c r="AP38" i="7"/>
  <c r="AP32" i="7"/>
  <c r="AC32" i="7"/>
  <c r="AP36" i="7"/>
  <c r="AM18" i="7"/>
  <c r="AC19" i="7"/>
  <c r="AO19" i="7" s="1"/>
  <c r="AC18" i="7"/>
  <c r="AC16" i="7"/>
  <c r="AM11" i="7"/>
  <c r="AP44" i="7"/>
  <c r="AP43" i="7"/>
  <c r="AM43" i="7"/>
  <c r="AP12" i="7"/>
  <c r="AM12" i="7"/>
  <c r="AC38" i="7"/>
  <c r="AR38" i="7" s="1"/>
  <c r="AM34" i="7"/>
  <c r="AP33" i="7"/>
  <c r="AM33" i="7"/>
  <c r="AP29" i="7"/>
  <c r="AM29" i="7"/>
  <c r="AP20" i="7"/>
  <c r="AM20" i="7"/>
  <c r="AP30" i="7"/>
  <c r="AC12" i="7"/>
  <c r="AO12" i="7" s="1"/>
  <c r="AM8" i="7"/>
  <c r="AC8" i="7"/>
  <c r="AP10" i="7"/>
  <c r="AC10" i="7"/>
  <c r="AM10" i="7"/>
  <c r="AP37" i="7"/>
  <c r="AM37" i="7"/>
  <c r="AC11" i="7"/>
  <c r="AR11" i="7" s="1"/>
  <c r="AC5" i="7"/>
  <c r="AO5" i="7" s="1"/>
  <c r="AP22" i="7"/>
  <c r="AM22" i="7"/>
  <c r="AP14" i="7"/>
  <c r="AM14" i="7"/>
  <c r="AP39" i="7"/>
  <c r="AM39" i="7"/>
  <c r="AP35" i="7"/>
  <c r="AM35" i="7"/>
  <c r="AP31" i="7"/>
  <c r="AM31" i="7"/>
  <c r="AR21" i="7"/>
  <c r="AO21" i="7"/>
  <c r="AJ47" i="7"/>
  <c r="AA47" i="7"/>
  <c r="AN39" i="7"/>
  <c r="AC39" i="7"/>
  <c r="AQ39" i="7"/>
  <c r="AR20" i="7"/>
  <c r="AO20" i="7"/>
  <c r="AR44" i="7"/>
  <c r="AO44" i="7"/>
  <c r="AR40" i="7"/>
  <c r="AO40" i="7"/>
  <c r="AN37" i="7"/>
  <c r="AC37" i="7"/>
  <c r="AQ37" i="7"/>
  <c r="AN23" i="7"/>
  <c r="AQ23" i="7"/>
  <c r="AR19" i="7"/>
  <c r="AN19" i="7"/>
  <c r="AQ19" i="7"/>
  <c r="AM4" i="7"/>
  <c r="AC4" i="7"/>
  <c r="AP4" i="7"/>
  <c r="AR22" i="7"/>
  <c r="AO22" i="7"/>
  <c r="AR14" i="7"/>
  <c r="AO14" i="7"/>
  <c r="AR28" i="7"/>
  <c r="AO28" i="7"/>
  <c r="AC23" i="7"/>
  <c r="AN11" i="7"/>
  <c r="AQ11" i="7"/>
  <c r="AN33" i="7"/>
  <c r="AQ33" i="7"/>
  <c r="AC33" i="7"/>
  <c r="AR32" i="7"/>
  <c r="AO32" i="7"/>
  <c r="AB46" i="7"/>
  <c r="AC46" i="7" s="1"/>
  <c r="Y47" i="7"/>
  <c r="Z47" i="7" s="1"/>
  <c r="AK46" i="7"/>
  <c r="AR36" i="7"/>
  <c r="AO36" i="7"/>
  <c r="AR34" i="7"/>
  <c r="AO34" i="7"/>
  <c r="AP7" i="7"/>
  <c r="AM7" i="7"/>
  <c r="AN45" i="7"/>
  <c r="AQ45" i="7"/>
  <c r="AR42" i="7"/>
  <c r="AO42" i="7"/>
  <c r="AN27" i="7"/>
  <c r="AQ27" i="7"/>
  <c r="AC27" i="7"/>
  <c r="AN13" i="7"/>
  <c r="AQ13" i="7"/>
  <c r="Z41" i="7"/>
  <c r="AL41" i="7" s="1"/>
  <c r="AJ41" i="7"/>
  <c r="AA41" i="7"/>
  <c r="AC13" i="7"/>
  <c r="AN9" i="7"/>
  <c r="AQ9" i="7"/>
  <c r="AC9" i="7"/>
  <c r="AR16" i="7"/>
  <c r="AO16" i="7"/>
  <c r="AR8" i="7"/>
  <c r="AO8" i="7"/>
  <c r="Z46" i="7"/>
  <c r="AL46" i="7" s="1"/>
  <c r="AN35" i="7"/>
  <c r="AQ35" i="7"/>
  <c r="AC35" i="7"/>
  <c r="AK41" i="7"/>
  <c r="AB41" i="7"/>
  <c r="AN29" i="7"/>
  <c r="AC29" i="7"/>
  <c r="AQ29" i="7"/>
  <c r="AO6" i="7"/>
  <c r="AR6" i="7"/>
  <c r="AF47" i="7"/>
  <c r="AG47" i="7"/>
  <c r="AI47" i="7" s="1"/>
  <c r="AC45" i="7"/>
  <c r="AN43" i="7"/>
  <c r="AC43" i="7"/>
  <c r="AQ43" i="7"/>
  <c r="AN31" i="7"/>
  <c r="AC31" i="7"/>
  <c r="AQ31" i="7"/>
  <c r="AR30" i="7"/>
  <c r="AO30" i="7"/>
  <c r="AN15" i="7"/>
  <c r="AQ15" i="7"/>
  <c r="AN21" i="7"/>
  <c r="AQ21" i="7"/>
  <c r="AN25" i="7"/>
  <c r="AQ25" i="7"/>
  <c r="AC25" i="7"/>
  <c r="AN17" i="7"/>
  <c r="AQ17" i="7"/>
  <c r="AC17" i="7"/>
  <c r="AC15" i="7"/>
  <c r="AM46" i="7"/>
  <c r="AP46" i="7"/>
  <c r="AO24" i="7" l="1"/>
  <c r="AR18" i="7"/>
  <c r="AO18" i="7"/>
  <c r="AO11" i="7"/>
  <c r="AR5" i="7"/>
  <c r="AR10" i="7"/>
  <c r="AO10" i="7"/>
  <c r="AR12" i="7"/>
  <c r="AO38" i="7"/>
  <c r="AL47" i="7"/>
  <c r="AO31" i="7"/>
  <c r="AR31" i="7"/>
  <c r="AR27" i="7"/>
  <c r="AO27" i="7"/>
  <c r="AO37" i="7"/>
  <c r="AR37" i="7"/>
  <c r="AO45" i="7"/>
  <c r="AR45" i="7"/>
  <c r="AR29" i="7"/>
  <c r="AO29" i="7"/>
  <c r="AO35" i="7"/>
  <c r="AR35" i="7"/>
  <c r="AR9" i="7"/>
  <c r="AO9" i="7"/>
  <c r="AP41" i="7"/>
  <c r="AC41" i="7"/>
  <c r="AM41" i="7"/>
  <c r="AO39" i="7"/>
  <c r="AR39" i="7"/>
  <c r="AR15" i="7"/>
  <c r="AO15" i="7"/>
  <c r="AR25" i="7"/>
  <c r="AO25" i="7"/>
  <c r="AB47" i="7"/>
  <c r="AK47" i="7"/>
  <c r="AO33" i="7"/>
  <c r="AR33" i="7"/>
  <c r="AM47" i="7"/>
  <c r="AP47" i="7"/>
  <c r="AR46" i="7"/>
  <c r="AO46" i="7"/>
  <c r="AR17" i="7"/>
  <c r="AO17" i="7"/>
  <c r="AO43" i="7"/>
  <c r="AR43" i="7"/>
  <c r="AN41" i="7"/>
  <c r="AQ41" i="7"/>
  <c r="AN46" i="7"/>
  <c r="AQ46" i="7"/>
  <c r="AR23" i="7"/>
  <c r="AO23" i="7"/>
  <c r="AO4" i="7"/>
  <c r="AR4" i="7"/>
  <c r="AR13" i="7"/>
  <c r="AO13" i="7"/>
  <c r="AO41" i="7" l="1"/>
  <c r="AR41" i="7"/>
  <c r="AN47" i="7"/>
  <c r="AQ47" i="7"/>
  <c r="AC47" i="7"/>
  <c r="AR47" i="7" l="1"/>
  <c r="AO47" i="7"/>
  <c r="T45" i="6" l="1"/>
  <c r="T44" i="6"/>
  <c r="T43" i="6"/>
  <c r="T42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Q45" i="6" l="1"/>
  <c r="N45" i="6"/>
  <c r="K45" i="6"/>
  <c r="Q44" i="6"/>
  <c r="N44" i="6"/>
  <c r="K44" i="6"/>
  <c r="Q43" i="6"/>
  <c r="N43" i="6"/>
  <c r="K43" i="6"/>
  <c r="Q42" i="6"/>
  <c r="N42" i="6"/>
  <c r="K42" i="6"/>
  <c r="Q40" i="6"/>
  <c r="N40" i="6"/>
  <c r="K40" i="6"/>
  <c r="Q39" i="6"/>
  <c r="N39" i="6"/>
  <c r="K39" i="6"/>
  <c r="Q38" i="6"/>
  <c r="N38" i="6"/>
  <c r="K38" i="6"/>
  <c r="Q37" i="6"/>
  <c r="N37" i="6"/>
  <c r="K37" i="6"/>
  <c r="Q36" i="6"/>
  <c r="N36" i="6"/>
  <c r="K36" i="6"/>
  <c r="Q35" i="6"/>
  <c r="N35" i="6"/>
  <c r="K35" i="6"/>
  <c r="Q34" i="6"/>
  <c r="N34" i="6"/>
  <c r="K34" i="6"/>
  <c r="Q33" i="6"/>
  <c r="N33" i="6"/>
  <c r="K33" i="6"/>
  <c r="Q32" i="6"/>
  <c r="N32" i="6"/>
  <c r="K32" i="6"/>
  <c r="Q31" i="6"/>
  <c r="N31" i="6"/>
  <c r="K31" i="6"/>
  <c r="Q30" i="6"/>
  <c r="N30" i="6"/>
  <c r="K30" i="6"/>
  <c r="Q29" i="6"/>
  <c r="N29" i="6"/>
  <c r="K29" i="6"/>
  <c r="Q28" i="6"/>
  <c r="N28" i="6"/>
  <c r="K28" i="6"/>
  <c r="Q27" i="6"/>
  <c r="N27" i="6"/>
  <c r="K27" i="6"/>
  <c r="Q26" i="6"/>
  <c r="N26" i="6"/>
  <c r="K26" i="6"/>
  <c r="Q25" i="6"/>
  <c r="N25" i="6"/>
  <c r="K25" i="6"/>
  <c r="Q24" i="6"/>
  <c r="N24" i="6"/>
  <c r="K24" i="6"/>
  <c r="Q23" i="6"/>
  <c r="N23" i="6"/>
  <c r="K23" i="6"/>
  <c r="Q22" i="6"/>
  <c r="N22" i="6"/>
  <c r="K22" i="6"/>
  <c r="Q21" i="6"/>
  <c r="N21" i="6"/>
  <c r="K21" i="6"/>
  <c r="Q20" i="6"/>
  <c r="N20" i="6"/>
  <c r="K20" i="6"/>
  <c r="Q19" i="6"/>
  <c r="N19" i="6"/>
  <c r="K19" i="6"/>
  <c r="Q18" i="6"/>
  <c r="N18" i="6"/>
  <c r="K18" i="6"/>
  <c r="Q17" i="6"/>
  <c r="N17" i="6"/>
  <c r="K17" i="6"/>
  <c r="Q16" i="6"/>
  <c r="N16" i="6"/>
  <c r="K16" i="6"/>
  <c r="Q15" i="6"/>
  <c r="N15" i="6"/>
  <c r="K15" i="6"/>
  <c r="Q14" i="6"/>
  <c r="N14" i="6"/>
  <c r="K14" i="6"/>
  <c r="Q13" i="6"/>
  <c r="N13" i="6"/>
  <c r="K13" i="6"/>
  <c r="Q12" i="6"/>
  <c r="N12" i="6"/>
  <c r="K12" i="6"/>
  <c r="Q11" i="6"/>
  <c r="N11" i="6"/>
  <c r="K11" i="6"/>
  <c r="Q10" i="6"/>
  <c r="N10" i="6"/>
  <c r="K10" i="6"/>
  <c r="Q9" i="6"/>
  <c r="N9" i="6"/>
  <c r="K9" i="6"/>
  <c r="Q8" i="6"/>
  <c r="N8" i="6"/>
  <c r="K8" i="6"/>
  <c r="Q7" i="6"/>
  <c r="N7" i="6"/>
  <c r="K7" i="6"/>
  <c r="Q6" i="6"/>
  <c r="N6" i="6"/>
  <c r="K6" i="6"/>
  <c r="Q5" i="6"/>
  <c r="N5" i="6"/>
  <c r="K5" i="6"/>
  <c r="Q4" i="6"/>
  <c r="N4" i="6"/>
  <c r="K4" i="6"/>
  <c r="H45" i="6" l="1"/>
  <c r="E45" i="6"/>
  <c r="H44" i="6"/>
  <c r="E44" i="6"/>
  <c r="H43" i="6"/>
  <c r="E43" i="6"/>
  <c r="H42" i="6"/>
  <c r="E42" i="6"/>
  <c r="H40" i="6"/>
  <c r="E40" i="6"/>
  <c r="H39" i="6"/>
  <c r="E39" i="6"/>
  <c r="H38" i="6"/>
  <c r="E38" i="6"/>
  <c r="H37" i="6"/>
  <c r="E37" i="6"/>
  <c r="H36" i="6"/>
  <c r="E36" i="6"/>
  <c r="H35" i="6"/>
  <c r="E35" i="6"/>
  <c r="H34" i="6"/>
  <c r="E34" i="6"/>
  <c r="H33" i="6"/>
  <c r="E33" i="6"/>
  <c r="H32" i="6"/>
  <c r="E32" i="6"/>
  <c r="H31" i="6"/>
  <c r="E31" i="6"/>
  <c r="H30" i="6"/>
  <c r="E30" i="6"/>
  <c r="H29" i="6"/>
  <c r="E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H17" i="6"/>
  <c r="E17" i="6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E10" i="6"/>
  <c r="H9" i="6"/>
  <c r="E9" i="6"/>
  <c r="H8" i="6"/>
  <c r="E8" i="6"/>
  <c r="H7" i="6"/>
  <c r="E7" i="6"/>
  <c r="H6" i="6"/>
  <c r="E6" i="6"/>
  <c r="H5" i="6"/>
  <c r="E5" i="6"/>
  <c r="H4" i="6"/>
  <c r="E4" i="6"/>
  <c r="AG46" i="6" l="1"/>
  <c r="AE46" i="6"/>
  <c r="AD46" i="6"/>
  <c r="V46" i="6"/>
  <c r="U46" i="6"/>
  <c r="S46" i="6"/>
  <c r="R46" i="6"/>
  <c r="T46" i="6" s="1"/>
  <c r="P46" i="6"/>
  <c r="O46" i="6"/>
  <c r="M46" i="6"/>
  <c r="L46" i="6"/>
  <c r="J46" i="6"/>
  <c r="I46" i="6"/>
  <c r="G46" i="6"/>
  <c r="F46" i="6"/>
  <c r="H46" i="6" s="1"/>
  <c r="D46" i="6"/>
  <c r="C46" i="6"/>
  <c r="E46" i="6" s="1"/>
  <c r="Y45" i="6"/>
  <c r="X45" i="6"/>
  <c r="AA45" i="6" s="1"/>
  <c r="AP45" i="6" s="1"/>
  <c r="Y44" i="6"/>
  <c r="AB44" i="6" s="1"/>
  <c r="X44" i="6"/>
  <c r="AJ44" i="6" s="1"/>
  <c r="Y43" i="6"/>
  <c r="X43" i="6"/>
  <c r="AJ43" i="6" s="1"/>
  <c r="Y42" i="6"/>
  <c r="AK42" i="6" s="1"/>
  <c r="X42" i="6"/>
  <c r="V41" i="6"/>
  <c r="U41" i="6"/>
  <c r="S41" i="6"/>
  <c r="R41" i="6"/>
  <c r="P41" i="6"/>
  <c r="O41" i="6"/>
  <c r="M41" i="6"/>
  <c r="L41" i="6"/>
  <c r="J41" i="6"/>
  <c r="I41" i="6"/>
  <c r="G41" i="6"/>
  <c r="F41" i="6"/>
  <c r="D41" i="6"/>
  <c r="C41" i="6"/>
  <c r="Y40" i="6"/>
  <c r="X40" i="6"/>
  <c r="AJ40" i="6" s="1"/>
  <c r="Y39" i="6"/>
  <c r="X39" i="6"/>
  <c r="AJ39" i="6" s="1"/>
  <c r="Y38" i="6"/>
  <c r="Z38" i="6" s="1"/>
  <c r="AL38" i="6" s="1"/>
  <c r="X38" i="6"/>
  <c r="AA38" i="6" s="1"/>
  <c r="Y37" i="6"/>
  <c r="X37" i="6"/>
  <c r="AJ37" i="6" s="1"/>
  <c r="Y36" i="6"/>
  <c r="X36" i="6"/>
  <c r="AA36" i="6" s="1"/>
  <c r="Y35" i="6"/>
  <c r="X35" i="6"/>
  <c r="AJ35" i="6" s="1"/>
  <c r="Y34" i="6"/>
  <c r="X34" i="6"/>
  <c r="AA34" i="6" s="1"/>
  <c r="Y33" i="6"/>
  <c r="X33" i="6"/>
  <c r="AA33" i="6" s="1"/>
  <c r="Y32" i="6"/>
  <c r="AK32" i="6" s="1"/>
  <c r="X32" i="6"/>
  <c r="AJ32" i="6" s="1"/>
  <c r="Y31" i="6"/>
  <c r="X31" i="6"/>
  <c r="AA31" i="6" s="1"/>
  <c r="Y30" i="6"/>
  <c r="X30" i="6"/>
  <c r="AJ30" i="6" s="1"/>
  <c r="Y29" i="6"/>
  <c r="X29" i="6"/>
  <c r="AA29" i="6" s="1"/>
  <c r="Y28" i="6"/>
  <c r="X28" i="6"/>
  <c r="AA28" i="6" s="1"/>
  <c r="Y27" i="6"/>
  <c r="AK27" i="6" s="1"/>
  <c r="X27" i="6"/>
  <c r="AA27" i="6" s="1"/>
  <c r="Y26" i="6"/>
  <c r="AK26" i="6" s="1"/>
  <c r="X26" i="6"/>
  <c r="AJ26" i="6" s="1"/>
  <c r="Y25" i="6"/>
  <c r="AB25" i="6" s="1"/>
  <c r="X25" i="6"/>
  <c r="AJ25" i="6" s="1"/>
  <c r="Y24" i="6"/>
  <c r="AK24" i="6" s="1"/>
  <c r="X24" i="6"/>
  <c r="AJ24" i="6" s="1"/>
  <c r="Y23" i="6"/>
  <c r="AB23" i="6" s="1"/>
  <c r="X23" i="6"/>
  <c r="AA23" i="6" s="1"/>
  <c r="Y22" i="6"/>
  <c r="X22" i="6"/>
  <c r="AA22" i="6" s="1"/>
  <c r="Y21" i="6"/>
  <c r="AB21" i="6" s="1"/>
  <c r="X21" i="6"/>
  <c r="AJ21" i="6" s="1"/>
  <c r="Y20" i="6"/>
  <c r="AK20" i="6" s="1"/>
  <c r="X20" i="6"/>
  <c r="AA20" i="6" s="1"/>
  <c r="Y19" i="6"/>
  <c r="X19" i="6"/>
  <c r="AJ19" i="6" s="1"/>
  <c r="Y18" i="6"/>
  <c r="AK18" i="6" s="1"/>
  <c r="X18" i="6"/>
  <c r="AJ18" i="6" s="1"/>
  <c r="Y17" i="6"/>
  <c r="X17" i="6"/>
  <c r="AJ17" i="6" s="1"/>
  <c r="Y16" i="6"/>
  <c r="AK16" i="6" s="1"/>
  <c r="X16" i="6"/>
  <c r="AJ16" i="6" s="1"/>
  <c r="Y15" i="6"/>
  <c r="X15" i="6"/>
  <c r="AA15" i="6" s="1"/>
  <c r="Y14" i="6"/>
  <c r="X14" i="6"/>
  <c r="AA14" i="6" s="1"/>
  <c r="Y13" i="6"/>
  <c r="X13" i="6"/>
  <c r="AA13" i="6" s="1"/>
  <c r="Y12" i="6"/>
  <c r="AK12" i="6" s="1"/>
  <c r="X12" i="6"/>
  <c r="AA12" i="6" s="1"/>
  <c r="Y11" i="6"/>
  <c r="X11" i="6"/>
  <c r="AA11" i="6" s="1"/>
  <c r="Y10" i="6"/>
  <c r="AK10" i="6" s="1"/>
  <c r="X10" i="6"/>
  <c r="AJ10" i="6" s="1"/>
  <c r="Y9" i="6"/>
  <c r="X9" i="6"/>
  <c r="AJ9" i="6" s="1"/>
  <c r="Y8" i="6"/>
  <c r="AK8" i="6" s="1"/>
  <c r="X8" i="6"/>
  <c r="AJ8" i="6" s="1"/>
  <c r="AR7" i="6"/>
  <c r="AO7" i="6"/>
  <c r="Y7" i="6"/>
  <c r="AK7" i="6" s="1"/>
  <c r="X7" i="6"/>
  <c r="Y6" i="6"/>
  <c r="AB6" i="6" s="1"/>
  <c r="AN6" i="6" s="1"/>
  <c r="X6" i="6"/>
  <c r="AA6" i="6" s="1"/>
  <c r="Y5" i="6"/>
  <c r="AK5" i="6" s="1"/>
  <c r="X5" i="6"/>
  <c r="Y4" i="6"/>
  <c r="AB4" i="6" s="1"/>
  <c r="AN4" i="6" s="1"/>
  <c r="X4" i="6"/>
  <c r="Z4" i="6" s="1"/>
  <c r="W41" i="6" l="1"/>
  <c r="X46" i="6"/>
  <c r="AJ46" i="6" s="1"/>
  <c r="Z14" i="6"/>
  <c r="Q46" i="6"/>
  <c r="Z34" i="6"/>
  <c r="AA26" i="6"/>
  <c r="AP26" i="6" s="1"/>
  <c r="AJ14" i="6"/>
  <c r="L47" i="6"/>
  <c r="K41" i="6"/>
  <c r="N41" i="6"/>
  <c r="AM45" i="6"/>
  <c r="AA44" i="6"/>
  <c r="AM44" i="6" s="1"/>
  <c r="AK44" i="6"/>
  <c r="AA42" i="6"/>
  <c r="AP42" i="6" s="1"/>
  <c r="AA43" i="6"/>
  <c r="AP43" i="6" s="1"/>
  <c r="AA40" i="6"/>
  <c r="AP40" i="6" s="1"/>
  <c r="AJ34" i="6"/>
  <c r="Z36" i="6"/>
  <c r="AL36" i="6" s="1"/>
  <c r="AJ36" i="6"/>
  <c r="AA30" i="6"/>
  <c r="Z28" i="6"/>
  <c r="AL28" i="6" s="1"/>
  <c r="AJ28" i="6"/>
  <c r="AA24" i="6"/>
  <c r="AM24" i="6" s="1"/>
  <c r="Z22" i="6"/>
  <c r="AL22" i="6" s="1"/>
  <c r="E41" i="6"/>
  <c r="AJ22" i="6"/>
  <c r="H41" i="6"/>
  <c r="AA10" i="6"/>
  <c r="AM10" i="6" s="1"/>
  <c r="AB7" i="6"/>
  <c r="AN7" i="6" s="1"/>
  <c r="AA8" i="6"/>
  <c r="AP8" i="6" s="1"/>
  <c r="AM43" i="6"/>
  <c r="N46" i="6"/>
  <c r="Z42" i="6"/>
  <c r="AL42" i="6" s="1"/>
  <c r="AB5" i="6"/>
  <c r="Z6" i="6"/>
  <c r="AL6" i="6" s="1"/>
  <c r="AA9" i="6"/>
  <c r="AP9" i="6" s="1"/>
  <c r="Z16" i="6"/>
  <c r="AL16" i="6" s="1"/>
  <c r="Z18" i="6"/>
  <c r="AL18" i="6" s="1"/>
  <c r="Z20" i="6"/>
  <c r="AL20" i="6" s="1"/>
  <c r="AA25" i="6"/>
  <c r="AP25" i="6" s="1"/>
  <c r="Z32" i="6"/>
  <c r="AL32" i="6" s="1"/>
  <c r="AA39" i="6"/>
  <c r="AP39" i="6" s="1"/>
  <c r="AA16" i="6"/>
  <c r="AP16" i="6" s="1"/>
  <c r="AA32" i="6"/>
  <c r="AP32" i="6" s="1"/>
  <c r="AA35" i="6"/>
  <c r="AP35" i="6" s="1"/>
  <c r="AA37" i="6"/>
  <c r="AM37" i="6" s="1"/>
  <c r="AK38" i="6"/>
  <c r="AA18" i="6"/>
  <c r="AM18" i="6" s="1"/>
  <c r="AA21" i="6"/>
  <c r="AP21" i="6" s="1"/>
  <c r="AB27" i="6"/>
  <c r="AN27" i="6" s="1"/>
  <c r="Z5" i="6"/>
  <c r="AL5" i="6" s="1"/>
  <c r="AJ6" i="6"/>
  <c r="Z8" i="6"/>
  <c r="Z10" i="6"/>
  <c r="AL10" i="6" s="1"/>
  <c r="Z12" i="6"/>
  <c r="AL12" i="6" s="1"/>
  <c r="AA17" i="6"/>
  <c r="AM17" i="6" s="1"/>
  <c r="AA19" i="6"/>
  <c r="AP19" i="6" s="1"/>
  <c r="Z24" i="6"/>
  <c r="AL24" i="6" s="1"/>
  <c r="Z26" i="6"/>
  <c r="AL26" i="6" s="1"/>
  <c r="AK28" i="6"/>
  <c r="Z30" i="6"/>
  <c r="AL30" i="6" s="1"/>
  <c r="AK34" i="6"/>
  <c r="AK36" i="6"/>
  <c r="Z40" i="6"/>
  <c r="AL40" i="6" s="1"/>
  <c r="Q41" i="6"/>
  <c r="Z39" i="6"/>
  <c r="AL39" i="6" s="1"/>
  <c r="AF46" i="6"/>
  <c r="AM13" i="6"/>
  <c r="AM21" i="6"/>
  <c r="AM11" i="6"/>
  <c r="AM15" i="6"/>
  <c r="AM23" i="6"/>
  <c r="AM27" i="6"/>
  <c r="AP27" i="6"/>
  <c r="AM31" i="6"/>
  <c r="AM35" i="6"/>
  <c r="AM39" i="6"/>
  <c r="AK4" i="6"/>
  <c r="AQ6" i="6"/>
  <c r="AL8" i="6"/>
  <c r="AP11" i="6"/>
  <c r="AJ12" i="6"/>
  <c r="AK14" i="6"/>
  <c r="AJ15" i="6"/>
  <c r="AJ20" i="6"/>
  <c r="AK22" i="6"/>
  <c r="AJ23" i="6"/>
  <c r="AK30" i="6"/>
  <c r="AP31" i="6"/>
  <c r="AL34" i="6"/>
  <c r="AJ38" i="6"/>
  <c r="AK40" i="6"/>
  <c r="AQ4" i="6"/>
  <c r="AJ13" i="6"/>
  <c r="AL14" i="6"/>
  <c r="AD41" i="6"/>
  <c r="AG41" i="6" s="1"/>
  <c r="AP13" i="6"/>
  <c r="AP29" i="6"/>
  <c r="AK6" i="6"/>
  <c r="AJ11" i="6"/>
  <c r="AP15" i="6"/>
  <c r="AM22" i="6"/>
  <c r="AP23" i="6"/>
  <c r="AP33" i="6"/>
  <c r="AE41" i="6"/>
  <c r="AH41" i="6" s="1"/>
  <c r="AL4" i="6"/>
  <c r="AB13" i="6"/>
  <c r="AK13" i="6"/>
  <c r="AN21" i="6"/>
  <c r="AQ21" i="6"/>
  <c r="AC21" i="6"/>
  <c r="AM6" i="6"/>
  <c r="AC6" i="6"/>
  <c r="AP6" i="6"/>
  <c r="AQ7" i="6"/>
  <c r="AM12" i="6"/>
  <c r="AP12" i="6"/>
  <c r="AB17" i="6"/>
  <c r="AK17" i="6"/>
  <c r="AM20" i="6"/>
  <c r="AP20" i="6"/>
  <c r="AP10" i="6"/>
  <c r="AB11" i="6"/>
  <c r="AK11" i="6"/>
  <c r="AM14" i="6"/>
  <c r="AP14" i="6"/>
  <c r="AB15" i="6"/>
  <c r="AK15" i="6"/>
  <c r="AB19" i="6"/>
  <c r="AK19" i="6"/>
  <c r="AN25" i="6"/>
  <c r="AQ25" i="6"/>
  <c r="AB9" i="6"/>
  <c r="AK9" i="6"/>
  <c r="X41" i="6"/>
  <c r="AA4" i="6"/>
  <c r="AJ4" i="6"/>
  <c r="AA5" i="6"/>
  <c r="AJ5" i="6"/>
  <c r="AA7" i="6"/>
  <c r="Z7" i="6"/>
  <c r="AL7" i="6" s="1"/>
  <c r="AJ7" i="6"/>
  <c r="AN23" i="6"/>
  <c r="AQ23" i="6"/>
  <c r="AC23" i="6"/>
  <c r="AM34" i="6"/>
  <c r="AP34" i="6"/>
  <c r="AB35" i="6"/>
  <c r="AK35" i="6"/>
  <c r="AM38" i="6"/>
  <c r="AP38" i="6"/>
  <c r="AB39" i="6"/>
  <c r="AK39" i="6"/>
  <c r="U47" i="6"/>
  <c r="W46" i="6"/>
  <c r="AB8" i="6"/>
  <c r="Z9" i="6"/>
  <c r="AB10" i="6"/>
  <c r="AC10" i="6" s="1"/>
  <c r="Z11" i="6"/>
  <c r="AL11" i="6" s="1"/>
  <c r="AB12" i="6"/>
  <c r="AC12" i="6" s="1"/>
  <c r="Z13" i="6"/>
  <c r="AB14" i="6"/>
  <c r="AC14" i="6" s="1"/>
  <c r="Z15" i="6"/>
  <c r="AL15" i="6" s="1"/>
  <c r="AB16" i="6"/>
  <c r="Z17" i="6"/>
  <c r="AB18" i="6"/>
  <c r="Z19" i="6"/>
  <c r="AL19" i="6" s="1"/>
  <c r="AB20" i="6"/>
  <c r="AC20" i="6" s="1"/>
  <c r="Z21" i="6"/>
  <c r="AB22" i="6"/>
  <c r="AC22" i="6" s="1"/>
  <c r="AP22" i="6"/>
  <c r="Z23" i="6"/>
  <c r="AL23" i="6" s="1"/>
  <c r="AB24" i="6"/>
  <c r="AP24" i="6"/>
  <c r="Z25" i="6"/>
  <c r="AL25" i="6" s="1"/>
  <c r="AB26" i="6"/>
  <c r="AC26" i="6" s="1"/>
  <c r="AM26" i="6"/>
  <c r="AJ27" i="6"/>
  <c r="Z27" i="6"/>
  <c r="AL27" i="6" s="1"/>
  <c r="AM28" i="6"/>
  <c r="AP28" i="6"/>
  <c r="AB29" i="6"/>
  <c r="AK29" i="6"/>
  <c r="AM33" i="6"/>
  <c r="T41" i="6"/>
  <c r="AB43" i="6"/>
  <c r="AK43" i="6"/>
  <c r="AE47" i="6"/>
  <c r="AH47" i="6" s="1"/>
  <c r="C47" i="6"/>
  <c r="AK21" i="6"/>
  <c r="AK23" i="6"/>
  <c r="AK25" i="6"/>
  <c r="AM30" i="6"/>
  <c r="AP30" i="6"/>
  <c r="AB31" i="6"/>
  <c r="AK31" i="6"/>
  <c r="AM36" i="6"/>
  <c r="AP36" i="6"/>
  <c r="AB37" i="6"/>
  <c r="AK37" i="6"/>
  <c r="AN44" i="6"/>
  <c r="AQ44" i="6"/>
  <c r="AB45" i="6"/>
  <c r="AK45" i="6"/>
  <c r="Y46" i="6"/>
  <c r="Z46" i="6" s="1"/>
  <c r="AL46" i="6" s="1"/>
  <c r="O47" i="6"/>
  <c r="Y41" i="6"/>
  <c r="AQ27" i="6"/>
  <c r="AM29" i="6"/>
  <c r="AB33" i="6"/>
  <c r="AK33" i="6"/>
  <c r="AF41" i="6"/>
  <c r="I47" i="6"/>
  <c r="K46" i="6"/>
  <c r="AB28" i="6"/>
  <c r="Z29" i="6"/>
  <c r="AL29" i="6" s="1"/>
  <c r="AJ29" i="6"/>
  <c r="AB30" i="6"/>
  <c r="AC30" i="6" s="1"/>
  <c r="Z31" i="6"/>
  <c r="AJ31" i="6"/>
  <c r="AB32" i="6"/>
  <c r="Z33" i="6"/>
  <c r="AL33" i="6" s="1"/>
  <c r="AJ33" i="6"/>
  <c r="AB34" i="6"/>
  <c r="AC34" i="6" s="1"/>
  <c r="Z35" i="6"/>
  <c r="AL35" i="6" s="1"/>
  <c r="AB36" i="6"/>
  <c r="AC36" i="6" s="1"/>
  <c r="Z37" i="6"/>
  <c r="AB38" i="6"/>
  <c r="AC38" i="6" s="1"/>
  <c r="AB40" i="6"/>
  <c r="AC40" i="6" s="1"/>
  <c r="AB42" i="6"/>
  <c r="Z43" i="6"/>
  <c r="AL43" i="6" s="1"/>
  <c r="Z45" i="6"/>
  <c r="AL45" i="6" s="1"/>
  <c r="AJ45" i="6"/>
  <c r="AH46" i="6"/>
  <c r="AI46" i="6" s="1"/>
  <c r="F47" i="6"/>
  <c r="R47" i="6"/>
  <c r="AD47" i="6"/>
  <c r="AJ42" i="6"/>
  <c r="Z44" i="6"/>
  <c r="AL44" i="6" s="1"/>
  <c r="W45" i="5"/>
  <c r="W44" i="5"/>
  <c r="W43" i="5"/>
  <c r="W42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W4" i="5"/>
  <c r="AP44" i="6" l="1"/>
  <c r="AM42" i="6"/>
  <c r="AM40" i="6"/>
  <c r="AM19" i="6"/>
  <c r="AA46" i="6"/>
  <c r="AM46" i="6" s="1"/>
  <c r="AP37" i="6"/>
  <c r="AM8" i="6"/>
  <c r="AC44" i="6"/>
  <c r="AR44" i="6" s="1"/>
  <c r="AC24" i="6"/>
  <c r="AO24" i="6" s="1"/>
  <c r="AC16" i="6"/>
  <c r="AO16" i="6" s="1"/>
  <c r="AM16" i="6"/>
  <c r="AC8" i="6"/>
  <c r="AR8" i="6" s="1"/>
  <c r="AM9" i="6"/>
  <c r="AC25" i="6"/>
  <c r="AR25" i="6" s="1"/>
  <c r="AM32" i="6"/>
  <c r="AP18" i="6"/>
  <c r="AM25" i="6"/>
  <c r="X47" i="6"/>
  <c r="AA47" i="6" s="1"/>
  <c r="Z41" i="6"/>
  <c r="AL41" i="6" s="1"/>
  <c r="AP17" i="6"/>
  <c r="AC27" i="6"/>
  <c r="AQ5" i="6"/>
  <c r="AI41" i="6"/>
  <c r="AL37" i="6"/>
  <c r="AL31" i="6"/>
  <c r="AL21" i="6"/>
  <c r="AL17" i="6"/>
  <c r="AL13" i="6"/>
  <c r="AL9" i="6"/>
  <c r="AN5" i="6"/>
  <c r="AR12" i="6"/>
  <c r="AO12" i="6"/>
  <c r="AR38" i="6"/>
  <c r="AO38" i="6"/>
  <c r="AR34" i="6"/>
  <c r="AO34" i="6"/>
  <c r="AR24" i="6"/>
  <c r="AN9" i="6"/>
  <c r="AC9" i="6"/>
  <c r="AQ9" i="6"/>
  <c r="AN15" i="6"/>
  <c r="AQ15" i="6"/>
  <c r="AC15" i="6"/>
  <c r="AR20" i="6"/>
  <c r="AO20" i="6"/>
  <c r="AO8" i="6"/>
  <c r="AO6" i="6"/>
  <c r="AR6" i="6"/>
  <c r="AF47" i="6"/>
  <c r="AG47" i="6"/>
  <c r="AI47" i="6" s="1"/>
  <c r="AN40" i="6"/>
  <c r="AQ40" i="6"/>
  <c r="AN36" i="6"/>
  <c r="AQ36" i="6"/>
  <c r="AN30" i="6"/>
  <c r="AQ30" i="6"/>
  <c r="AB46" i="6"/>
  <c r="Y47" i="6"/>
  <c r="AK46" i="6"/>
  <c r="AN37" i="6"/>
  <c r="AQ37" i="6"/>
  <c r="AC37" i="6"/>
  <c r="AN22" i="6"/>
  <c r="AQ22" i="6"/>
  <c r="AN18" i="6"/>
  <c r="AQ18" i="6"/>
  <c r="AN14" i="6"/>
  <c r="AQ14" i="6"/>
  <c r="AN10" i="6"/>
  <c r="AQ10" i="6"/>
  <c r="AP7" i="6"/>
  <c r="AM7" i="6"/>
  <c r="AM4" i="6"/>
  <c r="AC4" i="6"/>
  <c r="AP4" i="6"/>
  <c r="AC18" i="6"/>
  <c r="AN11" i="6"/>
  <c r="AQ11" i="6"/>
  <c r="AC11" i="6"/>
  <c r="AN13" i="6"/>
  <c r="AC13" i="6"/>
  <c r="AQ13" i="6"/>
  <c r="AN42" i="6"/>
  <c r="AQ42" i="6"/>
  <c r="AO44" i="6"/>
  <c r="AR30" i="6"/>
  <c r="AO30" i="6"/>
  <c r="AN35" i="6"/>
  <c r="AC35" i="6"/>
  <c r="AQ35" i="6"/>
  <c r="AN32" i="6"/>
  <c r="AQ32" i="6"/>
  <c r="AC32" i="6"/>
  <c r="AJ41" i="6"/>
  <c r="AA41" i="6"/>
  <c r="AR14" i="6"/>
  <c r="AO14" i="6"/>
  <c r="AO21" i="6"/>
  <c r="AR21" i="6"/>
  <c r="AN28" i="6"/>
  <c r="AQ28" i="6"/>
  <c r="AN33" i="6"/>
  <c r="AQ33" i="6"/>
  <c r="AC33" i="6"/>
  <c r="AN43" i="6"/>
  <c r="AC43" i="6"/>
  <c r="AQ43" i="6"/>
  <c r="AN29" i="6"/>
  <c r="AQ29" i="6"/>
  <c r="AO23" i="6"/>
  <c r="AR23" i="6"/>
  <c r="AK41" i="6"/>
  <c r="AB41" i="6"/>
  <c r="AR40" i="6"/>
  <c r="AO40" i="6"/>
  <c r="AN31" i="6"/>
  <c r="AC31" i="6"/>
  <c r="AQ31" i="6"/>
  <c r="AC29" i="6"/>
  <c r="AC28" i="6"/>
  <c r="AN24" i="6"/>
  <c r="AQ24" i="6"/>
  <c r="AN38" i="6"/>
  <c r="AQ38" i="6"/>
  <c r="AN34" i="6"/>
  <c r="AQ34" i="6"/>
  <c r="AN45" i="6"/>
  <c r="AC45" i="6"/>
  <c r="AQ45" i="6"/>
  <c r="AC42" i="6"/>
  <c r="AR36" i="6"/>
  <c r="AO36" i="6"/>
  <c r="AO26" i="6"/>
  <c r="AR26" i="6"/>
  <c r="AR22" i="6"/>
  <c r="AO22" i="6"/>
  <c r="AN26" i="6"/>
  <c r="AQ26" i="6"/>
  <c r="AN20" i="6"/>
  <c r="AQ20" i="6"/>
  <c r="AN16" i="6"/>
  <c r="AQ16" i="6"/>
  <c r="AN12" i="6"/>
  <c r="AQ12" i="6"/>
  <c r="AN8" i="6"/>
  <c r="AQ8" i="6"/>
  <c r="AN39" i="6"/>
  <c r="AC39" i="6"/>
  <c r="AQ39" i="6"/>
  <c r="AM5" i="6"/>
  <c r="AC5" i="6"/>
  <c r="AP5" i="6"/>
  <c r="AO25" i="6"/>
  <c r="AN19" i="6"/>
  <c r="AQ19" i="6"/>
  <c r="AC19" i="6"/>
  <c r="AR10" i="6"/>
  <c r="AO10" i="6"/>
  <c r="AN17" i="6"/>
  <c r="AC17" i="6"/>
  <c r="AQ17" i="6"/>
  <c r="T45" i="5"/>
  <c r="T44" i="5"/>
  <c r="T43" i="5"/>
  <c r="T42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T4" i="5"/>
  <c r="AP46" i="6" l="1"/>
  <c r="AR16" i="6"/>
  <c r="AC46" i="6"/>
  <c r="AJ47" i="6"/>
  <c r="AO27" i="6"/>
  <c r="AR27" i="6"/>
  <c r="AR46" i="6"/>
  <c r="AO46" i="6"/>
  <c r="AO19" i="6"/>
  <c r="AR19" i="6"/>
  <c r="AR28" i="6"/>
  <c r="AO28" i="6"/>
  <c r="AO33" i="6"/>
  <c r="AR33" i="6"/>
  <c r="AO13" i="6"/>
  <c r="AR13" i="6"/>
  <c r="AM47" i="6"/>
  <c r="AP47" i="6"/>
  <c r="AO39" i="6"/>
  <c r="AR39" i="6"/>
  <c r="AO29" i="6"/>
  <c r="AR29" i="6"/>
  <c r="AP41" i="6"/>
  <c r="AC41" i="6"/>
  <c r="AM41" i="6"/>
  <c r="AR18" i="6"/>
  <c r="AO18" i="6"/>
  <c r="AO5" i="6"/>
  <c r="AR5" i="6"/>
  <c r="AR42" i="6"/>
  <c r="AO42" i="6"/>
  <c r="AO43" i="6"/>
  <c r="AR43" i="6"/>
  <c r="AO11" i="6"/>
  <c r="AR11" i="6"/>
  <c r="AO31" i="6"/>
  <c r="AR31" i="6"/>
  <c r="AN41" i="6"/>
  <c r="AQ41" i="6"/>
  <c r="AR32" i="6"/>
  <c r="AO32" i="6"/>
  <c r="AO35" i="6"/>
  <c r="AR35" i="6"/>
  <c r="AO4" i="6"/>
  <c r="AR4" i="6"/>
  <c r="AO37" i="6"/>
  <c r="AR37" i="6"/>
  <c r="AB47" i="6"/>
  <c r="AC47" i="6" s="1"/>
  <c r="AK47" i="6"/>
  <c r="AO15" i="6"/>
  <c r="AR15" i="6"/>
  <c r="AO9" i="6"/>
  <c r="AR9" i="6"/>
  <c r="Z47" i="6"/>
  <c r="AL47" i="6" s="1"/>
  <c r="AO17" i="6"/>
  <c r="AR17" i="6"/>
  <c r="AO45" i="6"/>
  <c r="AR45" i="6"/>
  <c r="AN46" i="6"/>
  <c r="AQ46" i="6"/>
  <c r="Q45" i="5"/>
  <c r="N45" i="5"/>
  <c r="K45" i="5"/>
  <c r="H45" i="5"/>
  <c r="E45" i="5"/>
  <c r="Q44" i="5"/>
  <c r="N44" i="5"/>
  <c r="K44" i="5"/>
  <c r="H44" i="5"/>
  <c r="E44" i="5"/>
  <c r="Q43" i="5"/>
  <c r="N43" i="5"/>
  <c r="K43" i="5"/>
  <c r="H43" i="5"/>
  <c r="E43" i="5"/>
  <c r="Q42" i="5"/>
  <c r="N42" i="5"/>
  <c r="K42" i="5"/>
  <c r="H42" i="5"/>
  <c r="E42" i="5"/>
  <c r="Q40" i="5"/>
  <c r="N40" i="5"/>
  <c r="K40" i="5"/>
  <c r="H40" i="5"/>
  <c r="E40" i="5"/>
  <c r="Q39" i="5"/>
  <c r="N39" i="5"/>
  <c r="K39" i="5"/>
  <c r="H39" i="5"/>
  <c r="E39" i="5"/>
  <c r="Q38" i="5"/>
  <c r="N38" i="5"/>
  <c r="K38" i="5"/>
  <c r="H38" i="5"/>
  <c r="E38" i="5"/>
  <c r="Q37" i="5"/>
  <c r="N37" i="5"/>
  <c r="K37" i="5"/>
  <c r="H37" i="5"/>
  <c r="E37" i="5"/>
  <c r="Q36" i="5"/>
  <c r="N36" i="5"/>
  <c r="K36" i="5"/>
  <c r="H36" i="5"/>
  <c r="E36" i="5"/>
  <c r="Q35" i="5"/>
  <c r="N35" i="5"/>
  <c r="K35" i="5"/>
  <c r="H35" i="5"/>
  <c r="E35" i="5"/>
  <c r="Q34" i="5"/>
  <c r="N34" i="5"/>
  <c r="K34" i="5"/>
  <c r="H34" i="5"/>
  <c r="E34" i="5"/>
  <c r="Q33" i="5"/>
  <c r="N33" i="5"/>
  <c r="K33" i="5"/>
  <c r="H33" i="5"/>
  <c r="E33" i="5"/>
  <c r="Q32" i="5"/>
  <c r="N32" i="5"/>
  <c r="K32" i="5"/>
  <c r="H32" i="5"/>
  <c r="E32" i="5"/>
  <c r="Q31" i="5"/>
  <c r="N31" i="5"/>
  <c r="K31" i="5"/>
  <c r="H31" i="5"/>
  <c r="E31" i="5"/>
  <c r="Q30" i="5"/>
  <c r="N30" i="5"/>
  <c r="K30" i="5"/>
  <c r="H30" i="5"/>
  <c r="E30" i="5"/>
  <c r="Q29" i="5"/>
  <c r="N29" i="5"/>
  <c r="K29" i="5"/>
  <c r="H29" i="5"/>
  <c r="E29" i="5"/>
  <c r="Q28" i="5"/>
  <c r="N28" i="5"/>
  <c r="K28" i="5"/>
  <c r="H28" i="5"/>
  <c r="E28" i="5"/>
  <c r="Q27" i="5"/>
  <c r="N27" i="5"/>
  <c r="K27" i="5"/>
  <c r="H27" i="5"/>
  <c r="E27" i="5"/>
  <c r="Q26" i="5"/>
  <c r="N26" i="5"/>
  <c r="K26" i="5"/>
  <c r="H26" i="5"/>
  <c r="E26" i="5"/>
  <c r="Q25" i="5"/>
  <c r="N25" i="5"/>
  <c r="K25" i="5"/>
  <c r="H25" i="5"/>
  <c r="E25" i="5"/>
  <c r="Q24" i="5"/>
  <c r="N24" i="5"/>
  <c r="K24" i="5"/>
  <c r="H24" i="5"/>
  <c r="E24" i="5"/>
  <c r="Q23" i="5"/>
  <c r="N23" i="5"/>
  <c r="K23" i="5"/>
  <c r="H23" i="5"/>
  <c r="E23" i="5"/>
  <c r="Q22" i="5"/>
  <c r="N22" i="5"/>
  <c r="K22" i="5"/>
  <c r="H22" i="5"/>
  <c r="E22" i="5"/>
  <c r="Q21" i="5"/>
  <c r="N21" i="5"/>
  <c r="K21" i="5"/>
  <c r="H21" i="5"/>
  <c r="E21" i="5"/>
  <c r="Q20" i="5"/>
  <c r="N20" i="5"/>
  <c r="K20" i="5"/>
  <c r="H20" i="5"/>
  <c r="E20" i="5"/>
  <c r="Q19" i="5"/>
  <c r="N19" i="5"/>
  <c r="K19" i="5"/>
  <c r="H19" i="5"/>
  <c r="E19" i="5"/>
  <c r="Q18" i="5"/>
  <c r="N18" i="5"/>
  <c r="K18" i="5"/>
  <c r="H18" i="5"/>
  <c r="E18" i="5"/>
  <c r="Q17" i="5"/>
  <c r="N17" i="5"/>
  <c r="K17" i="5"/>
  <c r="H17" i="5"/>
  <c r="E17" i="5"/>
  <c r="Q16" i="5"/>
  <c r="N16" i="5"/>
  <c r="K16" i="5"/>
  <c r="H16" i="5"/>
  <c r="E16" i="5"/>
  <c r="Q15" i="5"/>
  <c r="N15" i="5"/>
  <c r="K15" i="5"/>
  <c r="H15" i="5"/>
  <c r="E15" i="5"/>
  <c r="Q14" i="5"/>
  <c r="N14" i="5"/>
  <c r="K14" i="5"/>
  <c r="H14" i="5"/>
  <c r="E14" i="5"/>
  <c r="Q13" i="5"/>
  <c r="N13" i="5"/>
  <c r="K13" i="5"/>
  <c r="H13" i="5"/>
  <c r="E13" i="5"/>
  <c r="Q12" i="5"/>
  <c r="N12" i="5"/>
  <c r="K12" i="5"/>
  <c r="H12" i="5"/>
  <c r="E12" i="5"/>
  <c r="Q11" i="5"/>
  <c r="N11" i="5"/>
  <c r="K11" i="5"/>
  <c r="H11" i="5"/>
  <c r="E11" i="5"/>
  <c r="Q10" i="5"/>
  <c r="N10" i="5"/>
  <c r="K10" i="5"/>
  <c r="H10" i="5"/>
  <c r="E10" i="5"/>
  <c r="Q9" i="5"/>
  <c r="N9" i="5"/>
  <c r="K9" i="5"/>
  <c r="H9" i="5"/>
  <c r="E9" i="5"/>
  <c r="Q8" i="5"/>
  <c r="N8" i="5"/>
  <c r="K8" i="5"/>
  <c r="H8" i="5"/>
  <c r="E8" i="5"/>
  <c r="Q7" i="5"/>
  <c r="N7" i="5"/>
  <c r="K7" i="5"/>
  <c r="H7" i="5"/>
  <c r="E7" i="5"/>
  <c r="Q6" i="5"/>
  <c r="N6" i="5"/>
  <c r="K6" i="5"/>
  <c r="H6" i="5"/>
  <c r="E6" i="5"/>
  <c r="Q5" i="5"/>
  <c r="N5" i="5"/>
  <c r="K5" i="5"/>
  <c r="H5" i="5"/>
  <c r="E5" i="5"/>
  <c r="Q4" i="5"/>
  <c r="N4" i="5"/>
  <c r="K4" i="5"/>
  <c r="H4" i="5"/>
  <c r="E4" i="5"/>
  <c r="AR47" i="6" l="1"/>
  <c r="AO47" i="6"/>
  <c r="AN47" i="6"/>
  <c r="AQ47" i="6"/>
  <c r="AO41" i="6"/>
  <c r="AR41" i="6"/>
  <c r="AE46" i="5"/>
  <c r="AD46" i="5"/>
  <c r="AF46" i="5" s="1"/>
  <c r="V46" i="5"/>
  <c r="U46" i="5"/>
  <c r="S46" i="5"/>
  <c r="R46" i="5"/>
  <c r="T46" i="5" s="1"/>
  <c r="P46" i="5"/>
  <c r="O46" i="5"/>
  <c r="M46" i="5"/>
  <c r="L46" i="5"/>
  <c r="J46" i="5"/>
  <c r="I46" i="5"/>
  <c r="G46" i="5"/>
  <c r="F46" i="5"/>
  <c r="D46" i="5"/>
  <c r="C46" i="5"/>
  <c r="Y45" i="5"/>
  <c r="X45" i="5"/>
  <c r="AA45" i="5" s="1"/>
  <c r="AP45" i="5" s="1"/>
  <c r="Y44" i="5"/>
  <c r="AB44" i="5" s="1"/>
  <c r="X44" i="5"/>
  <c r="AJ44" i="5" s="1"/>
  <c r="Y43" i="5"/>
  <c r="X43" i="5"/>
  <c r="AJ43" i="5" s="1"/>
  <c r="AA42" i="5"/>
  <c r="Y42" i="5"/>
  <c r="AB42" i="5" s="1"/>
  <c r="X42" i="5"/>
  <c r="AE41" i="5"/>
  <c r="AH41" i="5" s="1"/>
  <c r="AD41" i="5"/>
  <c r="AF41" i="5" s="1"/>
  <c r="V41" i="5"/>
  <c r="W41" i="5" s="1"/>
  <c r="U41" i="5"/>
  <c r="S41" i="5"/>
  <c r="R41" i="5"/>
  <c r="T41" i="5" s="1"/>
  <c r="P41" i="5"/>
  <c r="O41" i="5"/>
  <c r="M41" i="5"/>
  <c r="L41" i="5"/>
  <c r="J41" i="5"/>
  <c r="I41" i="5"/>
  <c r="G41" i="5"/>
  <c r="F41" i="5"/>
  <c r="D41" i="5"/>
  <c r="C41" i="5"/>
  <c r="Y40" i="5"/>
  <c r="AB40" i="5" s="1"/>
  <c r="X40" i="5"/>
  <c r="AJ40" i="5" s="1"/>
  <c r="Y39" i="5"/>
  <c r="X39" i="5"/>
  <c r="AJ39" i="5" s="1"/>
  <c r="Y38" i="5"/>
  <c r="AB38" i="5" s="1"/>
  <c r="X38" i="5"/>
  <c r="AJ38" i="5" s="1"/>
  <c r="Y37" i="5"/>
  <c r="X37" i="5"/>
  <c r="AJ37" i="5" s="1"/>
  <c r="Y36" i="5"/>
  <c r="AK36" i="5" s="1"/>
  <c r="X36" i="5"/>
  <c r="AA36" i="5" s="1"/>
  <c r="Y35" i="5"/>
  <c r="AK35" i="5" s="1"/>
  <c r="X35" i="5"/>
  <c r="Y34" i="5"/>
  <c r="AB34" i="5" s="1"/>
  <c r="AQ34" i="5" s="1"/>
  <c r="X34" i="5"/>
  <c r="AA34" i="5" s="1"/>
  <c r="Y33" i="5"/>
  <c r="AK33" i="5" s="1"/>
  <c r="X33" i="5"/>
  <c r="Y32" i="5"/>
  <c r="AB32" i="5" s="1"/>
  <c r="AQ32" i="5" s="1"/>
  <c r="X32" i="5"/>
  <c r="AA32" i="5" s="1"/>
  <c r="Y31" i="5"/>
  <c r="AK31" i="5" s="1"/>
  <c r="X31" i="5"/>
  <c r="Y30" i="5"/>
  <c r="AB30" i="5" s="1"/>
  <c r="AQ30" i="5" s="1"/>
  <c r="X30" i="5"/>
  <c r="AA30" i="5" s="1"/>
  <c r="Y29" i="5"/>
  <c r="AK29" i="5" s="1"/>
  <c r="X29" i="5"/>
  <c r="Y28" i="5"/>
  <c r="AB28" i="5" s="1"/>
  <c r="AQ28" i="5" s="1"/>
  <c r="X28" i="5"/>
  <c r="AA28" i="5" s="1"/>
  <c r="Y27" i="5"/>
  <c r="AK27" i="5" s="1"/>
  <c r="X27" i="5"/>
  <c r="Y26" i="5"/>
  <c r="AB26" i="5" s="1"/>
  <c r="AQ26" i="5" s="1"/>
  <c r="X26" i="5"/>
  <c r="AA26" i="5" s="1"/>
  <c r="Y25" i="5"/>
  <c r="AK25" i="5" s="1"/>
  <c r="X25" i="5"/>
  <c r="Y24" i="5"/>
  <c r="X24" i="5"/>
  <c r="AA24" i="5" s="1"/>
  <c r="Y23" i="5"/>
  <c r="X23" i="5"/>
  <c r="AJ23" i="5" s="1"/>
  <c r="Y22" i="5"/>
  <c r="AB22" i="5" s="1"/>
  <c r="X22" i="5"/>
  <c r="AA22" i="5" s="1"/>
  <c r="Y21" i="5"/>
  <c r="AK21" i="5" s="1"/>
  <c r="X21" i="5"/>
  <c r="AJ21" i="5" s="1"/>
  <c r="Y20" i="5"/>
  <c r="AB20" i="5" s="1"/>
  <c r="X20" i="5"/>
  <c r="AA20" i="5" s="1"/>
  <c r="Y19" i="5"/>
  <c r="AK19" i="5" s="1"/>
  <c r="X19" i="5"/>
  <c r="AJ19" i="5" s="1"/>
  <c r="Y18" i="5"/>
  <c r="AB18" i="5" s="1"/>
  <c r="X18" i="5"/>
  <c r="AA18" i="5" s="1"/>
  <c r="Y17" i="5"/>
  <c r="X17" i="5"/>
  <c r="AA17" i="5" s="1"/>
  <c r="AM17" i="5" s="1"/>
  <c r="Y16" i="5"/>
  <c r="AB16" i="5" s="1"/>
  <c r="X16" i="5"/>
  <c r="AA16" i="5" s="1"/>
  <c r="Y15" i="5"/>
  <c r="AK15" i="5" s="1"/>
  <c r="X15" i="5"/>
  <c r="AJ15" i="5" s="1"/>
  <c r="Y14" i="5"/>
  <c r="AB14" i="5" s="1"/>
  <c r="X14" i="5"/>
  <c r="AA14" i="5" s="1"/>
  <c r="Y13" i="5"/>
  <c r="AK13" i="5" s="1"/>
  <c r="X13" i="5"/>
  <c r="AA13" i="5" s="1"/>
  <c r="AM13" i="5" s="1"/>
  <c r="Y12" i="5"/>
  <c r="AB12" i="5" s="1"/>
  <c r="X12" i="5"/>
  <c r="AA12" i="5" s="1"/>
  <c r="AJ11" i="5"/>
  <c r="Y11" i="5"/>
  <c r="AK11" i="5" s="1"/>
  <c r="X11" i="5"/>
  <c r="AA11" i="5" s="1"/>
  <c r="AM11" i="5" s="1"/>
  <c r="Y10" i="5"/>
  <c r="AB10" i="5" s="1"/>
  <c r="X10" i="5"/>
  <c r="AA10" i="5" s="1"/>
  <c r="Y9" i="5"/>
  <c r="X9" i="5"/>
  <c r="AA9" i="5" s="1"/>
  <c r="Y8" i="5"/>
  <c r="X8" i="5"/>
  <c r="AA8" i="5" s="1"/>
  <c r="AP8" i="5" s="1"/>
  <c r="AR7" i="5"/>
  <c r="AO7" i="5"/>
  <c r="Y7" i="5"/>
  <c r="AB7" i="5" s="1"/>
  <c r="X7" i="5"/>
  <c r="AJ7" i="5" s="1"/>
  <c r="Y6" i="5"/>
  <c r="AB6" i="5" s="1"/>
  <c r="X6" i="5"/>
  <c r="Y5" i="5"/>
  <c r="AB5" i="5" s="1"/>
  <c r="AQ5" i="5" s="1"/>
  <c r="X5" i="5"/>
  <c r="AA5" i="5" s="1"/>
  <c r="Y4" i="5"/>
  <c r="AB4" i="5" s="1"/>
  <c r="X4" i="5"/>
  <c r="AA40" i="5" l="1"/>
  <c r="AK38" i="5"/>
  <c r="AJ17" i="5"/>
  <c r="AJ13" i="5"/>
  <c r="AK7" i="5"/>
  <c r="AK4" i="5"/>
  <c r="AA43" i="5"/>
  <c r="AP43" i="5" s="1"/>
  <c r="Z17" i="5"/>
  <c r="AL17" i="5" s="1"/>
  <c r="AK6" i="5"/>
  <c r="AN5" i="5"/>
  <c r="AJ9" i="5"/>
  <c r="X46" i="5"/>
  <c r="AJ46" i="5" s="1"/>
  <c r="AM45" i="5"/>
  <c r="E46" i="5"/>
  <c r="Q46" i="5"/>
  <c r="AK40" i="5"/>
  <c r="Z23" i="5"/>
  <c r="AL23" i="5" s="1"/>
  <c r="AA19" i="5"/>
  <c r="AM19" i="5" s="1"/>
  <c r="E41" i="5"/>
  <c r="K41" i="5"/>
  <c r="N41" i="5"/>
  <c r="Z9" i="5"/>
  <c r="AL9" i="5" s="1"/>
  <c r="AJ5" i="5"/>
  <c r="Z7" i="5"/>
  <c r="AL7" i="5" s="1"/>
  <c r="AK42" i="5"/>
  <c r="AA44" i="5"/>
  <c r="AP44" i="5" s="1"/>
  <c r="H46" i="5"/>
  <c r="AM43" i="5"/>
  <c r="AK44" i="5"/>
  <c r="Z15" i="5"/>
  <c r="AL15" i="5" s="1"/>
  <c r="AM8" i="5"/>
  <c r="Z13" i="5"/>
  <c r="AL13" i="5" s="1"/>
  <c r="AA15" i="5"/>
  <c r="AM15" i="5" s="1"/>
  <c r="Z21" i="5"/>
  <c r="AL21" i="5" s="1"/>
  <c r="AA23" i="5"/>
  <c r="AM23" i="5" s="1"/>
  <c r="AB25" i="5"/>
  <c r="AN25" i="5" s="1"/>
  <c r="Z26" i="5"/>
  <c r="AL26" i="5" s="1"/>
  <c r="AB27" i="5"/>
  <c r="AQ27" i="5" s="1"/>
  <c r="Z28" i="5"/>
  <c r="AL28" i="5" s="1"/>
  <c r="AB29" i="5"/>
  <c r="AN29" i="5" s="1"/>
  <c r="Z30" i="5"/>
  <c r="AL30" i="5" s="1"/>
  <c r="AB31" i="5"/>
  <c r="AQ31" i="5" s="1"/>
  <c r="Z32" i="5"/>
  <c r="AL32" i="5" s="1"/>
  <c r="AB33" i="5"/>
  <c r="AN33" i="5" s="1"/>
  <c r="Z34" i="5"/>
  <c r="AL34" i="5" s="1"/>
  <c r="AB35" i="5"/>
  <c r="AN35" i="5" s="1"/>
  <c r="Z36" i="5"/>
  <c r="AL36" i="5" s="1"/>
  <c r="Z5" i="5"/>
  <c r="AL5" i="5" s="1"/>
  <c r="AK9" i="5"/>
  <c r="Z11" i="5"/>
  <c r="AL11" i="5" s="1"/>
  <c r="AK17" i="5"/>
  <c r="Z19" i="5"/>
  <c r="AL19" i="5" s="1"/>
  <c r="AA21" i="5"/>
  <c r="AM21" i="5" s="1"/>
  <c r="AJ24" i="5"/>
  <c r="AJ26" i="5"/>
  <c r="AJ28" i="5"/>
  <c r="AJ30" i="5"/>
  <c r="AJ32" i="5"/>
  <c r="AJ34" i="5"/>
  <c r="AB36" i="5"/>
  <c r="AC36" i="5" s="1"/>
  <c r="Q41" i="5"/>
  <c r="L47" i="5"/>
  <c r="AK23" i="5"/>
  <c r="AJ36" i="5"/>
  <c r="AA37" i="5"/>
  <c r="AA38" i="5"/>
  <c r="AC38" i="5" s="1"/>
  <c r="AA39" i="5"/>
  <c r="AG46" i="5"/>
  <c r="AG41" i="5"/>
  <c r="AI41" i="5" s="1"/>
  <c r="X41" i="5"/>
  <c r="AA4" i="5"/>
  <c r="AJ4" i="5"/>
  <c r="Z4" i="5"/>
  <c r="AM5" i="5"/>
  <c r="AC5" i="5"/>
  <c r="AP5" i="5"/>
  <c r="AB8" i="5"/>
  <c r="AK8" i="5"/>
  <c r="AQ10" i="5"/>
  <c r="AN10" i="5"/>
  <c r="AP12" i="5"/>
  <c r="AC12" i="5"/>
  <c r="AM12" i="5"/>
  <c r="AN18" i="5"/>
  <c r="AQ18" i="5"/>
  <c r="AP20" i="5"/>
  <c r="AM20" i="5"/>
  <c r="AC20" i="5"/>
  <c r="AN4" i="5"/>
  <c r="AQ4" i="5"/>
  <c r="AA6" i="5"/>
  <c r="AJ6" i="5"/>
  <c r="Z6" i="5"/>
  <c r="AL6" i="5" s="1"/>
  <c r="AM9" i="5"/>
  <c r="AP9" i="5"/>
  <c r="AN12" i="5"/>
  <c r="AQ12" i="5"/>
  <c r="AP14" i="5"/>
  <c r="AC14" i="5"/>
  <c r="AM14" i="5"/>
  <c r="AN20" i="5"/>
  <c r="AQ20" i="5"/>
  <c r="AP22" i="5"/>
  <c r="AM22" i="5"/>
  <c r="AC22" i="5"/>
  <c r="AQ14" i="5"/>
  <c r="AN14" i="5"/>
  <c r="AP16" i="5"/>
  <c r="AM16" i="5"/>
  <c r="AC16" i="5"/>
  <c r="AN22" i="5"/>
  <c r="AQ22" i="5"/>
  <c r="AP24" i="5"/>
  <c r="AM24" i="5"/>
  <c r="AN6" i="5"/>
  <c r="AQ6" i="5"/>
  <c r="AN7" i="5"/>
  <c r="AQ7" i="5"/>
  <c r="AP10" i="5"/>
  <c r="AC10" i="5"/>
  <c r="AM10" i="5"/>
  <c r="AN16" i="5"/>
  <c r="AQ16" i="5"/>
  <c r="AP18" i="5"/>
  <c r="AM18" i="5"/>
  <c r="AC18" i="5"/>
  <c r="AB24" i="5"/>
  <c r="AC24" i="5" s="1"/>
  <c r="AK24" i="5"/>
  <c r="AJ25" i="5"/>
  <c r="Z25" i="5"/>
  <c r="AL25" i="5" s="1"/>
  <c r="AA27" i="5"/>
  <c r="AJ27" i="5"/>
  <c r="Z27" i="5"/>
  <c r="AL27" i="5" s="1"/>
  <c r="AA31" i="5"/>
  <c r="AJ31" i="5"/>
  <c r="Z31" i="5"/>
  <c r="AL31" i="5" s="1"/>
  <c r="AA35" i="5"/>
  <c r="AJ35" i="5"/>
  <c r="Z35" i="5"/>
  <c r="AL35" i="5" s="1"/>
  <c r="AN38" i="5"/>
  <c r="AQ38" i="5"/>
  <c r="AB39" i="5"/>
  <c r="AK39" i="5"/>
  <c r="AN42" i="5"/>
  <c r="AQ42" i="5"/>
  <c r="AB43" i="5"/>
  <c r="AK43" i="5"/>
  <c r="Z43" i="5"/>
  <c r="AL43" i="5" s="1"/>
  <c r="U47" i="5"/>
  <c r="W46" i="5"/>
  <c r="Y41" i="5"/>
  <c r="AK5" i="5"/>
  <c r="AA7" i="5"/>
  <c r="Z8" i="5"/>
  <c r="AL8" i="5" s="1"/>
  <c r="AJ8" i="5"/>
  <c r="AB9" i="5"/>
  <c r="AC9" i="5" s="1"/>
  <c r="Z10" i="5"/>
  <c r="AL10" i="5" s="1"/>
  <c r="AJ10" i="5"/>
  <c r="AB11" i="5"/>
  <c r="AC11" i="5" s="1"/>
  <c r="AP11" i="5"/>
  <c r="Z12" i="5"/>
  <c r="AL12" i="5" s="1"/>
  <c r="AJ12" i="5"/>
  <c r="AB13" i="5"/>
  <c r="AP13" i="5"/>
  <c r="Z14" i="5"/>
  <c r="AL14" i="5" s="1"/>
  <c r="AJ14" i="5"/>
  <c r="AB15" i="5"/>
  <c r="Z16" i="5"/>
  <c r="AL16" i="5" s="1"/>
  <c r="AJ16" i="5"/>
  <c r="AB17" i="5"/>
  <c r="AP17" i="5"/>
  <c r="Z18" i="5"/>
  <c r="AL18" i="5" s="1"/>
  <c r="AJ18" i="5"/>
  <c r="AB19" i="5"/>
  <c r="AC19" i="5" s="1"/>
  <c r="Z20" i="5"/>
  <c r="AL20" i="5" s="1"/>
  <c r="AJ20" i="5"/>
  <c r="AB21" i="5"/>
  <c r="Z22" i="5"/>
  <c r="AL22" i="5" s="1"/>
  <c r="AJ22" i="5"/>
  <c r="AB23" i="5"/>
  <c r="Z24" i="5"/>
  <c r="AL24" i="5" s="1"/>
  <c r="AM28" i="5"/>
  <c r="AC28" i="5"/>
  <c r="AP28" i="5"/>
  <c r="AN28" i="5"/>
  <c r="AM32" i="5"/>
  <c r="AC32" i="5"/>
  <c r="AP32" i="5"/>
  <c r="AN32" i="5"/>
  <c r="AM36" i="5"/>
  <c r="AP36" i="5"/>
  <c r="AM38" i="5"/>
  <c r="AN40" i="5"/>
  <c r="AQ40" i="5"/>
  <c r="AM42" i="5"/>
  <c r="AC42" i="5"/>
  <c r="AP42" i="5"/>
  <c r="AE47" i="5"/>
  <c r="AH47" i="5" s="1"/>
  <c r="C47" i="5"/>
  <c r="AK10" i="5"/>
  <c r="AK12" i="5"/>
  <c r="AC13" i="5"/>
  <c r="AK14" i="5"/>
  <c r="AK16" i="5"/>
  <c r="AC17" i="5"/>
  <c r="AK18" i="5"/>
  <c r="AK20" i="5"/>
  <c r="AK22" i="5"/>
  <c r="AA25" i="5"/>
  <c r="AN27" i="5"/>
  <c r="AA29" i="5"/>
  <c r="AJ29" i="5"/>
  <c r="Z29" i="5"/>
  <c r="AL29" i="5" s="1"/>
  <c r="AN31" i="5"/>
  <c r="AA33" i="5"/>
  <c r="AJ33" i="5"/>
  <c r="Z33" i="5"/>
  <c r="AL33" i="5" s="1"/>
  <c r="AM40" i="5"/>
  <c r="AC40" i="5"/>
  <c r="AP40" i="5"/>
  <c r="AN44" i="5"/>
  <c r="AQ44" i="5"/>
  <c r="AB45" i="5"/>
  <c r="AK45" i="5"/>
  <c r="Y46" i="5"/>
  <c r="O47" i="5"/>
  <c r="AQ25" i="5"/>
  <c r="AM26" i="5"/>
  <c r="AC26" i="5"/>
  <c r="AP26" i="5"/>
  <c r="AN26" i="5"/>
  <c r="AM30" i="5"/>
  <c r="AC30" i="5"/>
  <c r="AP30" i="5"/>
  <c r="AN30" i="5"/>
  <c r="AM34" i="5"/>
  <c r="AC34" i="5"/>
  <c r="AP34" i="5"/>
  <c r="AN34" i="5"/>
  <c r="AB37" i="5"/>
  <c r="AK37" i="5"/>
  <c r="H41" i="5"/>
  <c r="I47" i="5"/>
  <c r="K46" i="5"/>
  <c r="AK26" i="5"/>
  <c r="AK28" i="5"/>
  <c r="AK30" i="5"/>
  <c r="AK32" i="5"/>
  <c r="AK34" i="5"/>
  <c r="Z37" i="5"/>
  <c r="AL37" i="5" s="1"/>
  <c r="Z39" i="5"/>
  <c r="AL39" i="5" s="1"/>
  <c r="Z45" i="5"/>
  <c r="AL45" i="5" s="1"/>
  <c r="AJ45" i="5"/>
  <c r="N46" i="5"/>
  <c r="AH46" i="5"/>
  <c r="AI46" i="5" s="1"/>
  <c r="F47" i="5"/>
  <c r="R47" i="5"/>
  <c r="AD47" i="5"/>
  <c r="Z38" i="5"/>
  <c r="AL38" i="5" s="1"/>
  <c r="Z40" i="5"/>
  <c r="AL40" i="5" s="1"/>
  <c r="Z42" i="5"/>
  <c r="AL42" i="5" s="1"/>
  <c r="AJ42" i="5"/>
  <c r="Z44" i="5"/>
  <c r="AL44" i="5" s="1"/>
  <c r="N17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8" i="3"/>
  <c r="K39" i="3"/>
  <c r="K40" i="3"/>
  <c r="K42" i="3"/>
  <c r="K43" i="3"/>
  <c r="K44" i="3"/>
  <c r="K45" i="3"/>
  <c r="H4" i="3"/>
  <c r="N4" i="3"/>
  <c r="H5" i="3"/>
  <c r="N5" i="3"/>
  <c r="H6" i="3"/>
  <c r="N6" i="3"/>
  <c r="O47" i="4"/>
  <c r="AE46" i="4"/>
  <c r="AD46" i="4"/>
  <c r="AF46" i="4" s="1"/>
  <c r="W46" i="4"/>
  <c r="V46" i="4"/>
  <c r="U46" i="4"/>
  <c r="S46" i="4"/>
  <c r="R46" i="4"/>
  <c r="P46" i="4"/>
  <c r="O46" i="4"/>
  <c r="Q46" i="4" s="1"/>
  <c r="N46" i="4"/>
  <c r="M46" i="4"/>
  <c r="L46" i="4"/>
  <c r="J46" i="4"/>
  <c r="I46" i="4"/>
  <c r="I47" i="4" s="1"/>
  <c r="G46" i="4"/>
  <c r="F46" i="4"/>
  <c r="H46" i="4" s="1"/>
  <c r="D46" i="4"/>
  <c r="C46" i="4"/>
  <c r="Y45" i="4"/>
  <c r="AB45" i="4" s="1"/>
  <c r="X45" i="4"/>
  <c r="AJ45" i="4" s="1"/>
  <c r="W45" i="4"/>
  <c r="T45" i="4"/>
  <c r="Q45" i="4"/>
  <c r="N45" i="4"/>
  <c r="K45" i="4"/>
  <c r="H45" i="4"/>
  <c r="E45" i="4"/>
  <c r="Y44" i="4"/>
  <c r="AK44" i="4" s="1"/>
  <c r="X44" i="4"/>
  <c r="AA44" i="4" s="1"/>
  <c r="W44" i="4"/>
  <c r="T44" i="4"/>
  <c r="Q44" i="4"/>
  <c r="N44" i="4"/>
  <c r="K44" i="4"/>
  <c r="H44" i="4"/>
  <c r="E44" i="4"/>
  <c r="Y43" i="4"/>
  <c r="X43" i="4"/>
  <c r="AJ43" i="4" s="1"/>
  <c r="W43" i="4"/>
  <c r="T43" i="4"/>
  <c r="Q43" i="4"/>
  <c r="N43" i="4"/>
  <c r="K43" i="4"/>
  <c r="H43" i="4"/>
  <c r="E43" i="4"/>
  <c r="AB42" i="4"/>
  <c r="AQ42" i="4" s="1"/>
  <c r="Y42" i="4"/>
  <c r="X42" i="4"/>
  <c r="AA42" i="4" s="1"/>
  <c r="W42" i="4"/>
  <c r="T42" i="4"/>
  <c r="Q42" i="4"/>
  <c r="N42" i="4"/>
  <c r="K42" i="4"/>
  <c r="H42" i="4"/>
  <c r="E42" i="4"/>
  <c r="AE41" i="4"/>
  <c r="AH41" i="4" s="1"/>
  <c r="AD41" i="4"/>
  <c r="AG41" i="4" s="1"/>
  <c r="AI41" i="4" s="1"/>
  <c r="V41" i="4"/>
  <c r="U41" i="4"/>
  <c r="W41" i="4" s="1"/>
  <c r="S41" i="4"/>
  <c r="R41" i="4"/>
  <c r="P41" i="4"/>
  <c r="O41" i="4"/>
  <c r="Q41" i="4" s="1"/>
  <c r="M41" i="4"/>
  <c r="L41" i="4"/>
  <c r="J41" i="4"/>
  <c r="I41" i="4"/>
  <c r="K41" i="4" s="1"/>
  <c r="H41" i="4"/>
  <c r="G41" i="4"/>
  <c r="F41" i="4"/>
  <c r="D41" i="4"/>
  <c r="C41" i="4"/>
  <c r="E41" i="4" s="1"/>
  <c r="Y40" i="4"/>
  <c r="X40" i="4"/>
  <c r="AA40" i="4" s="1"/>
  <c r="W40" i="4"/>
  <c r="T40" i="4"/>
  <c r="Q40" i="4"/>
  <c r="N40" i="4"/>
  <c r="K40" i="4"/>
  <c r="H40" i="4"/>
  <c r="E40" i="4"/>
  <c r="Z39" i="4"/>
  <c r="AL39" i="4" s="1"/>
  <c r="Y39" i="4"/>
  <c r="AB39" i="4" s="1"/>
  <c r="AN39" i="4" s="1"/>
  <c r="X39" i="4"/>
  <c r="AJ39" i="4" s="1"/>
  <c r="W39" i="4"/>
  <c r="T39" i="4"/>
  <c r="Q39" i="4"/>
  <c r="N39" i="4"/>
  <c r="K39" i="4"/>
  <c r="H39" i="4"/>
  <c r="E39" i="4"/>
  <c r="Y38" i="4"/>
  <c r="AB38" i="4" s="1"/>
  <c r="X38" i="4"/>
  <c r="AA38" i="4" s="1"/>
  <c r="W38" i="4"/>
  <c r="T38" i="4"/>
  <c r="Q38" i="4"/>
  <c r="N38" i="4"/>
  <c r="K38" i="4"/>
  <c r="H38" i="4"/>
  <c r="E38" i="4"/>
  <c r="AJ37" i="4"/>
  <c r="Y37" i="4"/>
  <c r="X37" i="4"/>
  <c r="AA37" i="4" s="1"/>
  <c r="AM37" i="4" s="1"/>
  <c r="W37" i="4"/>
  <c r="T37" i="4"/>
  <c r="Q37" i="4"/>
  <c r="N37" i="4"/>
  <c r="K37" i="4"/>
  <c r="H37" i="4"/>
  <c r="E37" i="4"/>
  <c r="AB36" i="4"/>
  <c r="AQ36" i="4" s="1"/>
  <c r="Y36" i="4"/>
  <c r="X36" i="4"/>
  <c r="AA36" i="4" s="1"/>
  <c r="W36" i="4"/>
  <c r="T36" i="4"/>
  <c r="Q36" i="4"/>
  <c r="N36" i="4"/>
  <c r="K36" i="4"/>
  <c r="H36" i="4"/>
  <c r="E36" i="4"/>
  <c r="AQ35" i="4"/>
  <c r="AA35" i="4"/>
  <c r="AP35" i="4" s="1"/>
  <c r="Y35" i="4"/>
  <c r="AB35" i="4" s="1"/>
  <c r="AN35" i="4" s="1"/>
  <c r="X35" i="4"/>
  <c r="AJ35" i="4" s="1"/>
  <c r="W35" i="4"/>
  <c r="T35" i="4"/>
  <c r="Q35" i="4"/>
  <c r="N35" i="4"/>
  <c r="K35" i="4"/>
  <c r="H35" i="4"/>
  <c r="E35" i="4"/>
  <c r="AA34" i="4"/>
  <c r="Y34" i="4"/>
  <c r="AB34" i="4" s="1"/>
  <c r="X34" i="4"/>
  <c r="Z34" i="4" s="1"/>
  <c r="AL34" i="4" s="1"/>
  <c r="W34" i="4"/>
  <c r="T34" i="4"/>
  <c r="Q34" i="4"/>
  <c r="N34" i="4"/>
  <c r="K34" i="4"/>
  <c r="H34" i="4"/>
  <c r="E34" i="4"/>
  <c r="AA33" i="4"/>
  <c r="AM33" i="4" s="1"/>
  <c r="Y33" i="4"/>
  <c r="X33" i="4"/>
  <c r="Z33" i="4" s="1"/>
  <c r="AL33" i="4" s="1"/>
  <c r="W33" i="4"/>
  <c r="T33" i="4"/>
  <c r="Q33" i="4"/>
  <c r="N33" i="4"/>
  <c r="K33" i="4"/>
  <c r="H33" i="4"/>
  <c r="E33" i="4"/>
  <c r="Y32" i="4"/>
  <c r="Z32" i="4" s="1"/>
  <c r="AL32" i="4" s="1"/>
  <c r="X32" i="4"/>
  <c r="AJ32" i="4" s="1"/>
  <c r="W32" i="4"/>
  <c r="T32" i="4"/>
  <c r="Q32" i="4"/>
  <c r="N32" i="4"/>
  <c r="K32" i="4"/>
  <c r="H32" i="4"/>
  <c r="E32" i="4"/>
  <c r="AK31" i="4"/>
  <c r="Z31" i="4"/>
  <c r="AL31" i="4" s="1"/>
  <c r="Y31" i="4"/>
  <c r="AB31" i="4" s="1"/>
  <c r="AN31" i="4" s="1"/>
  <c r="X31" i="4"/>
  <c r="AJ31" i="4" s="1"/>
  <c r="W31" i="4"/>
  <c r="T31" i="4"/>
  <c r="Q31" i="4"/>
  <c r="N31" i="4"/>
  <c r="K31" i="4"/>
  <c r="H31" i="4"/>
  <c r="E31" i="4"/>
  <c r="Y30" i="4"/>
  <c r="AB30" i="4" s="1"/>
  <c r="X30" i="4"/>
  <c r="AA30" i="4" s="1"/>
  <c r="W30" i="4"/>
  <c r="T30" i="4"/>
  <c r="Q30" i="4"/>
  <c r="N30" i="4"/>
  <c r="K30" i="4"/>
  <c r="H30" i="4"/>
  <c r="E30" i="4"/>
  <c r="AJ29" i="4"/>
  <c r="Y29" i="4"/>
  <c r="X29" i="4"/>
  <c r="AA29" i="4" s="1"/>
  <c r="AM29" i="4" s="1"/>
  <c r="W29" i="4"/>
  <c r="T29" i="4"/>
  <c r="Q29" i="4"/>
  <c r="N29" i="4"/>
  <c r="K29" i="4"/>
  <c r="H29" i="4"/>
  <c r="E29" i="4"/>
  <c r="AB28" i="4"/>
  <c r="AQ28" i="4" s="1"/>
  <c r="Y28" i="4"/>
  <c r="X28" i="4"/>
  <c r="AA28" i="4" s="1"/>
  <c r="W28" i="4"/>
  <c r="T28" i="4"/>
  <c r="Q28" i="4"/>
  <c r="N28" i="4"/>
  <c r="K28" i="4"/>
  <c r="H28" i="4"/>
  <c r="E28" i="4"/>
  <c r="AQ27" i="4"/>
  <c r="AA27" i="4"/>
  <c r="AP27" i="4" s="1"/>
  <c r="Y27" i="4"/>
  <c r="AB27" i="4" s="1"/>
  <c r="AN27" i="4" s="1"/>
  <c r="X27" i="4"/>
  <c r="AJ27" i="4" s="1"/>
  <c r="W27" i="4"/>
  <c r="T27" i="4"/>
  <c r="Q27" i="4"/>
  <c r="N27" i="4"/>
  <c r="K27" i="4"/>
  <c r="H27" i="4"/>
  <c r="E27" i="4"/>
  <c r="AA26" i="4"/>
  <c r="Y26" i="4"/>
  <c r="AB26" i="4" s="1"/>
  <c r="X26" i="4"/>
  <c r="Z26" i="4" s="1"/>
  <c r="AL26" i="4" s="1"/>
  <c r="W26" i="4"/>
  <c r="T26" i="4"/>
  <c r="Q26" i="4"/>
  <c r="N26" i="4"/>
  <c r="K26" i="4"/>
  <c r="H26" i="4"/>
  <c r="E26" i="4"/>
  <c r="AA25" i="4"/>
  <c r="AP25" i="4" s="1"/>
  <c r="Y25" i="4"/>
  <c r="X25" i="4"/>
  <c r="Z25" i="4" s="1"/>
  <c r="AL25" i="4" s="1"/>
  <c r="W25" i="4"/>
  <c r="T25" i="4"/>
  <c r="Q25" i="4"/>
  <c r="N25" i="4"/>
  <c r="K25" i="4"/>
  <c r="H25" i="4"/>
  <c r="E25" i="4"/>
  <c r="AB24" i="4"/>
  <c r="AQ24" i="4" s="1"/>
  <c r="Y24" i="4"/>
  <c r="X24" i="4"/>
  <c r="AA24" i="4" s="1"/>
  <c r="W24" i="4"/>
  <c r="T24" i="4"/>
  <c r="Q24" i="4"/>
  <c r="N24" i="4"/>
  <c r="K24" i="4"/>
  <c r="H24" i="4"/>
  <c r="E24" i="4"/>
  <c r="AM23" i="4"/>
  <c r="AA23" i="4"/>
  <c r="AP23" i="4" s="1"/>
  <c r="Y23" i="4"/>
  <c r="AB23" i="4" s="1"/>
  <c r="AN23" i="4" s="1"/>
  <c r="X23" i="4"/>
  <c r="AJ23" i="4" s="1"/>
  <c r="W23" i="4"/>
  <c r="T23" i="4"/>
  <c r="Q23" i="4"/>
  <c r="N23" i="4"/>
  <c r="K23" i="4"/>
  <c r="H23" i="4"/>
  <c r="E23" i="4"/>
  <c r="Y22" i="4"/>
  <c r="AB22" i="4" s="1"/>
  <c r="X22" i="4"/>
  <c r="W22" i="4"/>
  <c r="T22" i="4"/>
  <c r="Q22" i="4"/>
  <c r="N22" i="4"/>
  <c r="K22" i="4"/>
  <c r="H22" i="4"/>
  <c r="E22" i="4"/>
  <c r="AJ21" i="4"/>
  <c r="AA21" i="4"/>
  <c r="AP21" i="4" s="1"/>
  <c r="Y21" i="4"/>
  <c r="X21" i="4"/>
  <c r="W21" i="4"/>
  <c r="T21" i="4"/>
  <c r="Q21" i="4"/>
  <c r="N21" i="4"/>
  <c r="K21" i="4"/>
  <c r="H21" i="4"/>
  <c r="E21" i="4"/>
  <c r="Y20" i="4"/>
  <c r="Z20" i="4" s="1"/>
  <c r="AL20" i="4" s="1"/>
  <c r="X20" i="4"/>
  <c r="AJ20" i="4" s="1"/>
  <c r="W20" i="4"/>
  <c r="T20" i="4"/>
  <c r="Q20" i="4"/>
  <c r="N20" i="4"/>
  <c r="K20" i="4"/>
  <c r="H20" i="4"/>
  <c r="E20" i="4"/>
  <c r="Y19" i="4"/>
  <c r="X19" i="4"/>
  <c r="AJ19" i="4" s="1"/>
  <c r="W19" i="4"/>
  <c r="T19" i="4"/>
  <c r="Q19" i="4"/>
  <c r="N19" i="4"/>
  <c r="K19" i="4"/>
  <c r="H19" i="4"/>
  <c r="E19" i="4"/>
  <c r="AK18" i="4"/>
  <c r="Y18" i="4"/>
  <c r="AB18" i="4" s="1"/>
  <c r="X18" i="4"/>
  <c r="W18" i="4"/>
  <c r="T18" i="4"/>
  <c r="Q18" i="4"/>
  <c r="N18" i="4"/>
  <c r="K18" i="4"/>
  <c r="H18" i="4"/>
  <c r="E18" i="4"/>
  <c r="AA17" i="4"/>
  <c r="AP17" i="4" s="1"/>
  <c r="Y17" i="4"/>
  <c r="X17" i="4"/>
  <c r="AJ17" i="4" s="1"/>
  <c r="W17" i="4"/>
  <c r="T17" i="4"/>
  <c r="Q17" i="4"/>
  <c r="N17" i="4"/>
  <c r="K17" i="4"/>
  <c r="H17" i="4"/>
  <c r="E17" i="4"/>
  <c r="AB16" i="4"/>
  <c r="AA16" i="4"/>
  <c r="Y16" i="4"/>
  <c r="Z16" i="4" s="1"/>
  <c r="AL16" i="4" s="1"/>
  <c r="X16" i="4"/>
  <c r="AJ16" i="4" s="1"/>
  <c r="W16" i="4"/>
  <c r="T16" i="4"/>
  <c r="Q16" i="4"/>
  <c r="N16" i="4"/>
  <c r="K16" i="4"/>
  <c r="H16" i="4"/>
  <c r="E16" i="4"/>
  <c r="AM15" i="4"/>
  <c r="AA15" i="4"/>
  <c r="AP15" i="4" s="1"/>
  <c r="Y15" i="4"/>
  <c r="AB15" i="4" s="1"/>
  <c r="AQ15" i="4" s="1"/>
  <c r="X15" i="4"/>
  <c r="AJ15" i="4" s="1"/>
  <c r="W15" i="4"/>
  <c r="T15" i="4"/>
  <c r="Q15" i="4"/>
  <c r="N15" i="4"/>
  <c r="K15" i="4"/>
  <c r="H15" i="4"/>
  <c r="E15" i="4"/>
  <c r="AA14" i="4"/>
  <c r="AP14" i="4" s="1"/>
  <c r="Y14" i="4"/>
  <c r="AB14" i="4" s="1"/>
  <c r="AN14" i="4" s="1"/>
  <c r="X14" i="4"/>
  <c r="W14" i="4"/>
  <c r="T14" i="4"/>
  <c r="Q14" i="4"/>
  <c r="N14" i="4"/>
  <c r="K14" i="4"/>
  <c r="H14" i="4"/>
  <c r="E14" i="4"/>
  <c r="AA13" i="4"/>
  <c r="AP13" i="4" s="1"/>
  <c r="Y13" i="4"/>
  <c r="AB13" i="4" s="1"/>
  <c r="AN13" i="4" s="1"/>
  <c r="X13" i="4"/>
  <c r="Z13" i="4" s="1"/>
  <c r="AL13" i="4" s="1"/>
  <c r="W13" i="4"/>
  <c r="T13" i="4"/>
  <c r="Q13" i="4"/>
  <c r="N13" i="4"/>
  <c r="K13" i="4"/>
  <c r="H13" i="4"/>
  <c r="E13" i="4"/>
  <c r="AA12" i="4"/>
  <c r="AP12" i="4" s="1"/>
  <c r="Y12" i="4"/>
  <c r="X12" i="4"/>
  <c r="AJ12" i="4" s="1"/>
  <c r="W12" i="4"/>
  <c r="T12" i="4"/>
  <c r="Q12" i="4"/>
  <c r="N12" i="4"/>
  <c r="K12" i="4"/>
  <c r="H12" i="4"/>
  <c r="E12" i="4"/>
  <c r="Y11" i="4"/>
  <c r="AB11" i="4" s="1"/>
  <c r="AQ11" i="4" s="1"/>
  <c r="X11" i="4"/>
  <c r="AJ11" i="4" s="1"/>
  <c r="W11" i="4"/>
  <c r="T11" i="4"/>
  <c r="Q11" i="4"/>
  <c r="N11" i="4"/>
  <c r="K11" i="4"/>
  <c r="H11" i="4"/>
  <c r="E11" i="4"/>
  <c r="Y10" i="4"/>
  <c r="AB10" i="4" s="1"/>
  <c r="AN10" i="4" s="1"/>
  <c r="X10" i="4"/>
  <c r="AA10" i="4" s="1"/>
  <c r="W10" i="4"/>
  <c r="T10" i="4"/>
  <c r="Q10" i="4"/>
  <c r="N10" i="4"/>
  <c r="K10" i="4"/>
  <c r="H10" i="4"/>
  <c r="E10" i="4"/>
  <c r="AJ9" i="4"/>
  <c r="Y9" i="4"/>
  <c r="AB9" i="4" s="1"/>
  <c r="AN9" i="4" s="1"/>
  <c r="X9" i="4"/>
  <c r="AA9" i="4" s="1"/>
  <c r="AP9" i="4" s="1"/>
  <c r="W9" i="4"/>
  <c r="T9" i="4"/>
  <c r="Q9" i="4"/>
  <c r="N9" i="4"/>
  <c r="K9" i="4"/>
  <c r="H9" i="4"/>
  <c r="E9" i="4"/>
  <c r="AJ8" i="4"/>
  <c r="Y8" i="4"/>
  <c r="Z8" i="4" s="1"/>
  <c r="AL8" i="4" s="1"/>
  <c r="X8" i="4"/>
  <c r="AA8" i="4" s="1"/>
  <c r="W8" i="4"/>
  <c r="T8" i="4"/>
  <c r="Q8" i="4"/>
  <c r="N8" i="4"/>
  <c r="K8" i="4"/>
  <c r="H8" i="4"/>
  <c r="E8" i="4"/>
  <c r="AR7" i="4"/>
  <c r="AO7" i="4"/>
  <c r="AB7" i="4"/>
  <c r="AQ7" i="4" s="1"/>
  <c r="Y7" i="4"/>
  <c r="AK7" i="4" s="1"/>
  <c r="X7" i="4"/>
  <c r="W7" i="4"/>
  <c r="T7" i="4"/>
  <c r="Q7" i="4"/>
  <c r="N7" i="4"/>
  <c r="K7" i="4"/>
  <c r="H7" i="4"/>
  <c r="E7" i="4"/>
  <c r="AJ6" i="4"/>
  <c r="Y6" i="4"/>
  <c r="AB6" i="4" s="1"/>
  <c r="AQ6" i="4" s="1"/>
  <c r="X6" i="4"/>
  <c r="AA6" i="4" s="1"/>
  <c r="AP6" i="4" s="1"/>
  <c r="W6" i="4"/>
  <c r="T6" i="4"/>
  <c r="Q6" i="4"/>
  <c r="N6" i="4"/>
  <c r="K6" i="4"/>
  <c r="H6" i="4"/>
  <c r="E6" i="4"/>
  <c r="AP5" i="4"/>
  <c r="Z5" i="4"/>
  <c r="AL5" i="4" s="1"/>
  <c r="Y5" i="4"/>
  <c r="AK5" i="4" s="1"/>
  <c r="X5" i="4"/>
  <c r="AA5" i="4" s="1"/>
  <c r="AM5" i="4" s="1"/>
  <c r="W5" i="4"/>
  <c r="T5" i="4"/>
  <c r="Q5" i="4"/>
  <c r="N5" i="4"/>
  <c r="K5" i="4"/>
  <c r="H5" i="4"/>
  <c r="E5" i="4"/>
  <c r="Y4" i="4"/>
  <c r="AB4" i="4" s="1"/>
  <c r="AQ4" i="4" s="1"/>
  <c r="X4" i="4"/>
  <c r="AA4" i="4" s="1"/>
  <c r="W4" i="4"/>
  <c r="T4" i="4"/>
  <c r="Q4" i="4"/>
  <c r="N4" i="4"/>
  <c r="K4" i="4"/>
  <c r="H4" i="4"/>
  <c r="E4" i="4"/>
  <c r="AA46" i="5" l="1"/>
  <c r="X47" i="5"/>
  <c r="AJ47" i="5" s="1"/>
  <c r="Z46" i="5"/>
  <c r="AL46" i="5" s="1"/>
  <c r="AQ35" i="5"/>
  <c r="AP19" i="5"/>
  <c r="AP23" i="5"/>
  <c r="AC23" i="5"/>
  <c r="AR23" i="5" s="1"/>
  <c r="AM44" i="5"/>
  <c r="AC44" i="5"/>
  <c r="AO44" i="5" s="1"/>
  <c r="AP38" i="5"/>
  <c r="AQ33" i="5"/>
  <c r="AP21" i="5"/>
  <c r="AQ29" i="5"/>
  <c r="AP39" i="5"/>
  <c r="AM39" i="5"/>
  <c r="AP37" i="5"/>
  <c r="AM37" i="5"/>
  <c r="AC15" i="5"/>
  <c r="AR15" i="5" s="1"/>
  <c r="AP15" i="5"/>
  <c r="AQ36" i="5"/>
  <c r="AN36" i="5"/>
  <c r="AC21" i="5"/>
  <c r="AO21" i="5" s="1"/>
  <c r="AR9" i="5"/>
  <c r="AO9" i="5"/>
  <c r="AO24" i="5"/>
  <c r="AR24" i="5"/>
  <c r="AN37" i="5"/>
  <c r="AQ37" i="5"/>
  <c r="AC37" i="5"/>
  <c r="AR21" i="5"/>
  <c r="AR17" i="5"/>
  <c r="AO17" i="5"/>
  <c r="AR13" i="5"/>
  <c r="AO13" i="5"/>
  <c r="AR38" i="5"/>
  <c r="AO38" i="5"/>
  <c r="AN43" i="5"/>
  <c r="AC43" i="5"/>
  <c r="AQ43" i="5"/>
  <c r="AN39" i="5"/>
  <c r="AC39" i="5"/>
  <c r="AQ39" i="5"/>
  <c r="AO18" i="5"/>
  <c r="AR18" i="5"/>
  <c r="AO14" i="5"/>
  <c r="AR14" i="5"/>
  <c r="AN8" i="5"/>
  <c r="AQ8" i="5"/>
  <c r="Z41" i="5"/>
  <c r="AL41" i="5" s="1"/>
  <c r="AL4" i="5"/>
  <c r="AB46" i="5"/>
  <c r="AC46" i="5" s="1"/>
  <c r="Y47" i="5"/>
  <c r="AK46" i="5"/>
  <c r="AM33" i="5"/>
  <c r="AC33" i="5"/>
  <c r="AP33" i="5"/>
  <c r="AM25" i="5"/>
  <c r="AC25" i="5"/>
  <c r="AP25" i="5"/>
  <c r="AM7" i="5"/>
  <c r="AP7" i="5"/>
  <c r="AM35" i="5"/>
  <c r="AC35" i="5"/>
  <c r="AP35" i="5"/>
  <c r="AO16" i="5"/>
  <c r="AR16" i="5"/>
  <c r="AO20" i="5"/>
  <c r="AR20" i="5"/>
  <c r="AM29" i="5"/>
  <c r="AC29" i="5"/>
  <c r="AP29" i="5"/>
  <c r="AR19" i="5"/>
  <c r="AO19" i="5"/>
  <c r="AR11" i="5"/>
  <c r="AO11" i="5"/>
  <c r="AN9" i="5"/>
  <c r="AQ9" i="5"/>
  <c r="AM31" i="5"/>
  <c r="AC31" i="5"/>
  <c r="AP31" i="5"/>
  <c r="AO10" i="5"/>
  <c r="AR10" i="5"/>
  <c r="AO22" i="5"/>
  <c r="AR22" i="5"/>
  <c r="AM6" i="5"/>
  <c r="AC6" i="5"/>
  <c r="AP6" i="5"/>
  <c r="AO5" i="5"/>
  <c r="AR5" i="5"/>
  <c r="AM4" i="5"/>
  <c r="AC4" i="5"/>
  <c r="AP4" i="5"/>
  <c r="AF47" i="5"/>
  <c r="AG47" i="5"/>
  <c r="AI47" i="5" s="1"/>
  <c r="AM46" i="5"/>
  <c r="AP46" i="5"/>
  <c r="AO34" i="5"/>
  <c r="AR34" i="5"/>
  <c r="AO30" i="5"/>
  <c r="AR30" i="5"/>
  <c r="AO26" i="5"/>
  <c r="AR26" i="5"/>
  <c r="AN45" i="5"/>
  <c r="AC45" i="5"/>
  <c r="AQ45" i="5"/>
  <c r="AR40" i="5"/>
  <c r="AO40" i="5"/>
  <c r="AR42" i="5"/>
  <c r="AO42" i="5"/>
  <c r="AO36" i="5"/>
  <c r="AR36" i="5"/>
  <c r="AO32" i="5"/>
  <c r="AR32" i="5"/>
  <c r="AO28" i="5"/>
  <c r="AR28" i="5"/>
  <c r="AN23" i="5"/>
  <c r="AQ23" i="5"/>
  <c r="AN21" i="5"/>
  <c r="AQ21" i="5"/>
  <c r="AN19" i="5"/>
  <c r="AQ19" i="5"/>
  <c r="AN17" i="5"/>
  <c r="AQ17" i="5"/>
  <c r="AN15" i="5"/>
  <c r="AQ15" i="5"/>
  <c r="AN13" i="5"/>
  <c r="AQ13" i="5"/>
  <c r="AN11" i="5"/>
  <c r="AQ11" i="5"/>
  <c r="AK41" i="5"/>
  <c r="AB41" i="5"/>
  <c r="AM27" i="5"/>
  <c r="AC27" i="5"/>
  <c r="AP27" i="5"/>
  <c r="AQ24" i="5"/>
  <c r="AN24" i="5"/>
  <c r="AC8" i="5"/>
  <c r="AO12" i="5"/>
  <c r="AR12" i="5"/>
  <c r="AJ41" i="5"/>
  <c r="AA41" i="5"/>
  <c r="AP42" i="4"/>
  <c r="AM42" i="4"/>
  <c r="AC24" i="4"/>
  <c r="AP24" i="4"/>
  <c r="AP40" i="4"/>
  <c r="AM40" i="4"/>
  <c r="AM8" i="4"/>
  <c r="AP8" i="4"/>
  <c r="AP10" i="4"/>
  <c r="AM10" i="4"/>
  <c r="AC28" i="4"/>
  <c r="AP28" i="4"/>
  <c r="AM28" i="4"/>
  <c r="AC36" i="4"/>
  <c r="AP36" i="4"/>
  <c r="AM36" i="4"/>
  <c r="AQ9" i="4"/>
  <c r="AM13" i="4"/>
  <c r="AK20" i="4"/>
  <c r="AJ24" i="4"/>
  <c r="AJ28" i="4"/>
  <c r="AJ36" i="4"/>
  <c r="AJ40" i="4"/>
  <c r="AJ42" i="4"/>
  <c r="C47" i="4"/>
  <c r="R47" i="4"/>
  <c r="AB5" i="4"/>
  <c r="AK6" i="4"/>
  <c r="AN7" i="4"/>
  <c r="AA11" i="4"/>
  <c r="AC13" i="4"/>
  <c r="AR13" i="4" s="1"/>
  <c r="AQ13" i="4"/>
  <c r="Z15" i="4"/>
  <c r="AL15" i="4" s="1"/>
  <c r="AN15" i="4"/>
  <c r="AA20" i="4"/>
  <c r="AM21" i="4"/>
  <c r="Z23" i="4"/>
  <c r="AL23" i="4" s="1"/>
  <c r="Z24" i="4"/>
  <c r="AL24" i="4" s="1"/>
  <c r="AK24" i="4"/>
  <c r="AJ25" i="4"/>
  <c r="AK26" i="4"/>
  <c r="AC27" i="4"/>
  <c r="Z28" i="4"/>
  <c r="AL28" i="4" s="1"/>
  <c r="AK28" i="4"/>
  <c r="AA31" i="4"/>
  <c r="AA32" i="4"/>
  <c r="AJ33" i="4"/>
  <c r="AK34" i="4"/>
  <c r="AC35" i="4"/>
  <c r="Z36" i="4"/>
  <c r="AL36" i="4" s="1"/>
  <c r="AK36" i="4"/>
  <c r="AA39" i="4"/>
  <c r="Z40" i="4"/>
  <c r="AL40" i="4" s="1"/>
  <c r="AK40" i="4"/>
  <c r="N41" i="4"/>
  <c r="Z42" i="4"/>
  <c r="AL42" i="4" s="1"/>
  <c r="AK42" i="4"/>
  <c r="AA43" i="4"/>
  <c r="AM43" i="4" s="1"/>
  <c r="T46" i="4"/>
  <c r="AJ13" i="4"/>
  <c r="AK16" i="4"/>
  <c r="AM17" i="4"/>
  <c r="AA19" i="4"/>
  <c r="AB20" i="4"/>
  <c r="AM25" i="4"/>
  <c r="AK27" i="4"/>
  <c r="AK30" i="4"/>
  <c r="AB32" i="4"/>
  <c r="AQ32" i="4" s="1"/>
  <c r="AK35" i="4"/>
  <c r="AK38" i="4"/>
  <c r="AF41" i="4"/>
  <c r="L47" i="4"/>
  <c r="U47" i="4"/>
  <c r="AE47" i="4"/>
  <c r="AH47" i="4" s="1"/>
  <c r="AK32" i="4"/>
  <c r="AJ5" i="4"/>
  <c r="X41" i="4"/>
  <c r="AJ41" i="4" s="1"/>
  <c r="Z7" i="4"/>
  <c r="AL7" i="4" s="1"/>
  <c r="Z9" i="4"/>
  <c r="AL9" i="4" s="1"/>
  <c r="AK9" i="4"/>
  <c r="Z12" i="4"/>
  <c r="AL12" i="4" s="1"/>
  <c r="AK13" i="4"/>
  <c r="AK15" i="4"/>
  <c r="AC16" i="4"/>
  <c r="AR16" i="4" s="1"/>
  <c r="AK22" i="4"/>
  <c r="AC23" i="4"/>
  <c r="Z27" i="4"/>
  <c r="AL27" i="4" s="1"/>
  <c r="AM27" i="4"/>
  <c r="Z29" i="4"/>
  <c r="AL29" i="4" s="1"/>
  <c r="Z30" i="4"/>
  <c r="AL30" i="4" s="1"/>
  <c r="Z35" i="4"/>
  <c r="AL35" i="4" s="1"/>
  <c r="AM35" i="4"/>
  <c r="Z38" i="4"/>
  <c r="AL38" i="4" s="1"/>
  <c r="AK39" i="4"/>
  <c r="AB40" i="4"/>
  <c r="AQ40" i="4" s="1"/>
  <c r="X46" i="4"/>
  <c r="Z44" i="4"/>
  <c r="AL44" i="4" s="1"/>
  <c r="AA45" i="4"/>
  <c r="AP45" i="4" s="1"/>
  <c r="AG46" i="4"/>
  <c r="AI46" i="4" s="1"/>
  <c r="AC4" i="4"/>
  <c r="AM4" i="4"/>
  <c r="AP4" i="4"/>
  <c r="AN11" i="4"/>
  <c r="AK12" i="4"/>
  <c r="AC14" i="4"/>
  <c r="AQ16" i="4"/>
  <c r="AN16" i="4"/>
  <c r="AM30" i="4"/>
  <c r="AC30" i="4"/>
  <c r="AP30" i="4"/>
  <c r="AM44" i="4"/>
  <c r="AP44" i="4"/>
  <c r="Z4" i="4"/>
  <c r="AN5" i="4"/>
  <c r="AB8" i="4"/>
  <c r="Z10" i="4"/>
  <c r="AL10" i="4" s="1"/>
  <c r="AJ10" i="4"/>
  <c r="AQ10" i="4"/>
  <c r="AM12" i="4"/>
  <c r="AK14" i="4"/>
  <c r="AC15" i="4"/>
  <c r="AN26" i="4"/>
  <c r="AQ26" i="4"/>
  <c r="AQ31" i="4"/>
  <c r="AK33" i="4"/>
  <c r="AB33" i="4"/>
  <c r="AC33" i="4" s="1"/>
  <c r="AR36" i="4"/>
  <c r="AO36" i="4"/>
  <c r="T41" i="4"/>
  <c r="AB19" i="4"/>
  <c r="AK19" i="4"/>
  <c r="Z22" i="4"/>
  <c r="AL22" i="4" s="1"/>
  <c r="AJ22" i="4"/>
  <c r="AN45" i="4"/>
  <c r="AQ45" i="4"/>
  <c r="AC45" i="4"/>
  <c r="Z11" i="4"/>
  <c r="AL11" i="4" s="1"/>
  <c r="AO13" i="4"/>
  <c r="Z19" i="4"/>
  <c r="AL19" i="4" s="1"/>
  <c r="AK29" i="4"/>
  <c r="AB29" i="4"/>
  <c r="AC29" i="4" s="1"/>
  <c r="AN38" i="4"/>
  <c r="AQ38" i="4"/>
  <c r="AK43" i="4"/>
  <c r="AB43" i="4"/>
  <c r="AC43" i="4" s="1"/>
  <c r="Y46" i="4"/>
  <c r="Z46" i="4" s="1"/>
  <c r="AL46" i="4" s="1"/>
  <c r="AJ4" i="4"/>
  <c r="AN22" i="4"/>
  <c r="AQ22" i="4"/>
  <c r="AM38" i="4"/>
  <c r="AC38" i="4"/>
  <c r="AP38" i="4"/>
  <c r="AN6" i="4"/>
  <c r="AC9" i="4"/>
  <c r="AQ20" i="4"/>
  <c r="AN20" i="4"/>
  <c r="AO16" i="4"/>
  <c r="AO35" i="4"/>
  <c r="AR35" i="4"/>
  <c r="AA7" i="4"/>
  <c r="AJ7" i="4"/>
  <c r="AK10" i="4"/>
  <c r="AC11" i="4"/>
  <c r="AB12" i="4"/>
  <c r="AC12" i="4" s="1"/>
  <c r="Z14" i="4"/>
  <c r="AL14" i="4" s="1"/>
  <c r="AJ14" i="4"/>
  <c r="AQ14" i="4"/>
  <c r="AP16" i="4"/>
  <c r="Z17" i="4"/>
  <c r="AL17" i="4" s="1"/>
  <c r="AN18" i="4"/>
  <c r="AQ18" i="4"/>
  <c r="AA22" i="4"/>
  <c r="AK25" i="4"/>
  <c r="AB25" i="4"/>
  <c r="AR28" i="4"/>
  <c r="AO28" i="4"/>
  <c r="AN34" i="4"/>
  <c r="AQ34" i="4"/>
  <c r="AQ39" i="4"/>
  <c r="AA41" i="4"/>
  <c r="AM26" i="4"/>
  <c r="AC26" i="4"/>
  <c r="AP26" i="4"/>
  <c r="AM14" i="4"/>
  <c r="AM16" i="4"/>
  <c r="AM6" i="4"/>
  <c r="AC6" i="4"/>
  <c r="AK8" i="4"/>
  <c r="AC10" i="4"/>
  <c r="Z18" i="4"/>
  <c r="AL18" i="4" s="1"/>
  <c r="AJ18" i="4"/>
  <c r="AO23" i="4"/>
  <c r="AR23" i="4"/>
  <c r="AN4" i="4"/>
  <c r="Z6" i="4"/>
  <c r="AL6" i="4" s="1"/>
  <c r="AM9" i="4"/>
  <c r="AK11" i="4"/>
  <c r="AK17" i="4"/>
  <c r="AB17" i="4"/>
  <c r="AA18" i="4"/>
  <c r="Z21" i="4"/>
  <c r="AL21" i="4" s="1"/>
  <c r="AQ23" i="4"/>
  <c r="AC31" i="4"/>
  <c r="AM34" i="4"/>
  <c r="AC34" i="4"/>
  <c r="AP34" i="4"/>
  <c r="Z37" i="4"/>
  <c r="AL37" i="4" s="1"/>
  <c r="AK37" i="4"/>
  <c r="AB37" i="4"/>
  <c r="X47" i="4"/>
  <c r="AJ46" i="4"/>
  <c r="AA46" i="4"/>
  <c r="AK21" i="4"/>
  <c r="AB21" i="4"/>
  <c r="AN30" i="4"/>
  <c r="AQ30" i="4"/>
  <c r="Y41" i="4"/>
  <c r="AR24" i="4"/>
  <c r="AO24" i="4"/>
  <c r="AO27" i="4"/>
  <c r="AR27" i="4"/>
  <c r="AC37" i="4"/>
  <c r="AK4" i="4"/>
  <c r="Z43" i="4"/>
  <c r="AL43" i="4" s="1"/>
  <c r="AB44" i="4"/>
  <c r="AC44" i="4" s="1"/>
  <c r="AH46" i="4"/>
  <c r="AD47" i="4"/>
  <c r="AK23" i="4"/>
  <c r="AM24" i="4"/>
  <c r="AK45" i="4"/>
  <c r="K46" i="4"/>
  <c r="AM20" i="4"/>
  <c r="AN24" i="4"/>
  <c r="AJ26" i="4"/>
  <c r="AN28" i="4"/>
  <c r="AP29" i="4"/>
  <c r="AJ30" i="4"/>
  <c r="AN32" i="4"/>
  <c r="AP33" i="4"/>
  <c r="AJ34" i="4"/>
  <c r="AN36" i="4"/>
  <c r="AP37" i="4"/>
  <c r="AJ38" i="4"/>
  <c r="AN40" i="4"/>
  <c r="AN42" i="4"/>
  <c r="AP43" i="4"/>
  <c r="AJ44" i="4"/>
  <c r="AM45" i="4"/>
  <c r="E46" i="4"/>
  <c r="Z45" i="4"/>
  <c r="AL45" i="4" s="1"/>
  <c r="F47" i="4"/>
  <c r="AC42" i="4"/>
  <c r="AE46" i="3"/>
  <c r="AH46" i="3" s="1"/>
  <c r="AD46" i="3"/>
  <c r="AG46" i="3" s="1"/>
  <c r="V46" i="3"/>
  <c r="U46" i="3"/>
  <c r="S46" i="3"/>
  <c r="R46" i="3"/>
  <c r="P46" i="3"/>
  <c r="O46" i="3"/>
  <c r="M46" i="3"/>
  <c r="L46" i="3"/>
  <c r="J46" i="3"/>
  <c r="I46" i="3"/>
  <c r="G46" i="3"/>
  <c r="F46" i="3"/>
  <c r="D46" i="3"/>
  <c r="C46" i="3"/>
  <c r="Y45" i="3"/>
  <c r="AB45" i="3" s="1"/>
  <c r="X45" i="3"/>
  <c r="W45" i="3"/>
  <c r="T45" i="3"/>
  <c r="Q45" i="3"/>
  <c r="N45" i="3"/>
  <c r="H45" i="3"/>
  <c r="E45" i="3"/>
  <c r="Y44" i="3"/>
  <c r="AB44" i="3" s="1"/>
  <c r="AN44" i="3" s="1"/>
  <c r="X44" i="3"/>
  <c r="AA44" i="3" s="1"/>
  <c r="W44" i="3"/>
  <c r="T44" i="3"/>
  <c r="Q44" i="3"/>
  <c r="N44" i="3"/>
  <c r="H44" i="3"/>
  <c r="E44" i="3"/>
  <c r="Y43" i="3"/>
  <c r="AB43" i="3" s="1"/>
  <c r="X43" i="3"/>
  <c r="AJ43" i="3" s="1"/>
  <c r="W43" i="3"/>
  <c r="T43" i="3"/>
  <c r="Q43" i="3"/>
  <c r="N43" i="3"/>
  <c r="H43" i="3"/>
  <c r="E43" i="3"/>
  <c r="Y42" i="3"/>
  <c r="AB42" i="3" s="1"/>
  <c r="X42" i="3"/>
  <c r="AA42" i="3" s="1"/>
  <c r="AM42" i="3" s="1"/>
  <c r="W42" i="3"/>
  <c r="T42" i="3"/>
  <c r="Q42" i="3"/>
  <c r="N42" i="3"/>
  <c r="H42" i="3"/>
  <c r="E42" i="3"/>
  <c r="AE41" i="3"/>
  <c r="AE47" i="3" s="1"/>
  <c r="AH47" i="3" s="1"/>
  <c r="AD41" i="3"/>
  <c r="AD47" i="3" s="1"/>
  <c r="AG47" i="3" s="1"/>
  <c r="V41" i="3"/>
  <c r="U41" i="3"/>
  <c r="S41" i="3"/>
  <c r="R41" i="3"/>
  <c r="P41" i="3"/>
  <c r="O41" i="3"/>
  <c r="M41" i="3"/>
  <c r="L41" i="3"/>
  <c r="J41" i="3"/>
  <c r="I41" i="3"/>
  <c r="G41" i="3"/>
  <c r="F41" i="3"/>
  <c r="D41" i="3"/>
  <c r="C41" i="3"/>
  <c r="Y40" i="3"/>
  <c r="AB40" i="3" s="1"/>
  <c r="X40" i="3"/>
  <c r="AJ40" i="3" s="1"/>
  <c r="W40" i="3"/>
  <c r="T40" i="3"/>
  <c r="Q40" i="3"/>
  <c r="N40" i="3"/>
  <c r="H40" i="3"/>
  <c r="E40" i="3"/>
  <c r="Y39" i="3"/>
  <c r="AK39" i="3" s="1"/>
  <c r="X39" i="3"/>
  <c r="AA39" i="3" s="1"/>
  <c r="AP39" i="3" s="1"/>
  <c r="W39" i="3"/>
  <c r="T39" i="3"/>
  <c r="Q39" i="3"/>
  <c r="N39" i="3"/>
  <c r="H39" i="3"/>
  <c r="E39" i="3"/>
  <c r="Y38" i="3"/>
  <c r="AB38" i="3" s="1"/>
  <c r="AN38" i="3" s="1"/>
  <c r="X38" i="3"/>
  <c r="AJ38" i="3" s="1"/>
  <c r="W38" i="3"/>
  <c r="T38" i="3"/>
  <c r="Q38" i="3"/>
  <c r="N38" i="3"/>
  <c r="H38" i="3"/>
  <c r="E38" i="3"/>
  <c r="Y37" i="3"/>
  <c r="AB37" i="3" s="1"/>
  <c r="X37" i="3"/>
  <c r="W37" i="3"/>
  <c r="T37" i="3"/>
  <c r="Q37" i="3"/>
  <c r="N37" i="3"/>
  <c r="H37" i="3"/>
  <c r="E37" i="3"/>
  <c r="Y36" i="3"/>
  <c r="AB36" i="3" s="1"/>
  <c r="X36" i="3"/>
  <c r="AJ36" i="3" s="1"/>
  <c r="W36" i="3"/>
  <c r="T36" i="3"/>
  <c r="Q36" i="3"/>
  <c r="N36" i="3"/>
  <c r="H36" i="3"/>
  <c r="E36" i="3"/>
  <c r="Y35" i="3"/>
  <c r="X35" i="3"/>
  <c r="AJ35" i="3" s="1"/>
  <c r="W35" i="3"/>
  <c r="T35" i="3"/>
  <c r="Q35" i="3"/>
  <c r="N35" i="3"/>
  <c r="H35" i="3"/>
  <c r="E35" i="3"/>
  <c r="Y34" i="3"/>
  <c r="X34" i="3"/>
  <c r="AA34" i="3" s="1"/>
  <c r="W34" i="3"/>
  <c r="T34" i="3"/>
  <c r="Q34" i="3"/>
  <c r="N34" i="3"/>
  <c r="H34" i="3"/>
  <c r="E34" i="3"/>
  <c r="Y33" i="3"/>
  <c r="AB33" i="3" s="1"/>
  <c r="X33" i="3"/>
  <c r="AJ33" i="3" s="1"/>
  <c r="W33" i="3"/>
  <c r="T33" i="3"/>
  <c r="Q33" i="3"/>
  <c r="N33" i="3"/>
  <c r="H33" i="3"/>
  <c r="E33" i="3"/>
  <c r="Y32" i="3"/>
  <c r="AB32" i="3" s="1"/>
  <c r="X32" i="3"/>
  <c r="AJ32" i="3" s="1"/>
  <c r="W32" i="3"/>
  <c r="T32" i="3"/>
  <c r="Q32" i="3"/>
  <c r="N32" i="3"/>
  <c r="H32" i="3"/>
  <c r="E32" i="3"/>
  <c r="Y31" i="3"/>
  <c r="AB31" i="3" s="1"/>
  <c r="AN31" i="3" s="1"/>
  <c r="X31" i="3"/>
  <c r="W31" i="3"/>
  <c r="T31" i="3"/>
  <c r="Q31" i="3"/>
  <c r="N31" i="3"/>
  <c r="H31" i="3"/>
  <c r="E31" i="3"/>
  <c r="Y30" i="3"/>
  <c r="X30" i="3"/>
  <c r="AJ30" i="3" s="1"/>
  <c r="W30" i="3"/>
  <c r="T30" i="3"/>
  <c r="Q30" i="3"/>
  <c r="N30" i="3"/>
  <c r="H30" i="3"/>
  <c r="E30" i="3"/>
  <c r="Y29" i="3"/>
  <c r="AB29" i="3" s="1"/>
  <c r="X29" i="3"/>
  <c r="AJ29" i="3" s="1"/>
  <c r="W29" i="3"/>
  <c r="T29" i="3"/>
  <c r="Q29" i="3"/>
  <c r="N29" i="3"/>
  <c r="H29" i="3"/>
  <c r="E29" i="3"/>
  <c r="Y28" i="3"/>
  <c r="AB28" i="3" s="1"/>
  <c r="X28" i="3"/>
  <c r="AJ28" i="3" s="1"/>
  <c r="W28" i="3"/>
  <c r="T28" i="3"/>
  <c r="Q28" i="3"/>
  <c r="N28" i="3"/>
  <c r="H28" i="3"/>
  <c r="E28" i="3"/>
  <c r="Y27" i="3"/>
  <c r="AK27" i="3" s="1"/>
  <c r="X27" i="3"/>
  <c r="AA27" i="3" s="1"/>
  <c r="AP27" i="3" s="1"/>
  <c r="W27" i="3"/>
  <c r="T27" i="3"/>
  <c r="Q27" i="3"/>
  <c r="N27" i="3"/>
  <c r="H27" i="3"/>
  <c r="E27" i="3"/>
  <c r="Y26" i="3"/>
  <c r="AB26" i="3" s="1"/>
  <c r="AN26" i="3" s="1"/>
  <c r="X26" i="3"/>
  <c r="AJ26" i="3" s="1"/>
  <c r="W26" i="3"/>
  <c r="T26" i="3"/>
  <c r="Q26" i="3"/>
  <c r="N26" i="3"/>
  <c r="H26" i="3"/>
  <c r="E26" i="3"/>
  <c r="Y25" i="3"/>
  <c r="AB25" i="3" s="1"/>
  <c r="X25" i="3"/>
  <c r="AJ25" i="3" s="1"/>
  <c r="W25" i="3"/>
  <c r="T25" i="3"/>
  <c r="Q25" i="3"/>
  <c r="N25" i="3"/>
  <c r="H25" i="3"/>
  <c r="E25" i="3"/>
  <c r="Y24" i="3"/>
  <c r="AB24" i="3" s="1"/>
  <c r="X24" i="3"/>
  <c r="AJ24" i="3" s="1"/>
  <c r="W24" i="3"/>
  <c r="T24" i="3"/>
  <c r="Q24" i="3"/>
  <c r="N24" i="3"/>
  <c r="H24" i="3"/>
  <c r="E24" i="3"/>
  <c r="Y23" i="3"/>
  <c r="AK23" i="3" s="1"/>
  <c r="X23" i="3"/>
  <c r="AJ23" i="3" s="1"/>
  <c r="W23" i="3"/>
  <c r="T23" i="3"/>
  <c r="Q23" i="3"/>
  <c r="N23" i="3"/>
  <c r="H23" i="3"/>
  <c r="E23" i="3"/>
  <c r="Y22" i="3"/>
  <c r="X22" i="3"/>
  <c r="AJ22" i="3" s="1"/>
  <c r="W22" i="3"/>
  <c r="T22" i="3"/>
  <c r="Q22" i="3"/>
  <c r="N22" i="3"/>
  <c r="H22" i="3"/>
  <c r="E22" i="3"/>
  <c r="Y21" i="3"/>
  <c r="AB21" i="3" s="1"/>
  <c r="X21" i="3"/>
  <c r="AJ21" i="3" s="1"/>
  <c r="W21" i="3"/>
  <c r="T21" i="3"/>
  <c r="Q21" i="3"/>
  <c r="N21" i="3"/>
  <c r="H21" i="3"/>
  <c r="E21" i="3"/>
  <c r="Y20" i="3"/>
  <c r="AB20" i="3" s="1"/>
  <c r="X20" i="3"/>
  <c r="AJ20" i="3" s="1"/>
  <c r="W20" i="3"/>
  <c r="T20" i="3"/>
  <c r="Q20" i="3"/>
  <c r="N20" i="3"/>
  <c r="H20" i="3"/>
  <c r="E20" i="3"/>
  <c r="Y19" i="3"/>
  <c r="AK19" i="3" s="1"/>
  <c r="X19" i="3"/>
  <c r="AJ19" i="3" s="1"/>
  <c r="W19" i="3"/>
  <c r="T19" i="3"/>
  <c r="Q19" i="3"/>
  <c r="N19" i="3"/>
  <c r="H19" i="3"/>
  <c r="E19" i="3"/>
  <c r="Y18" i="3"/>
  <c r="X18" i="3"/>
  <c r="AJ18" i="3" s="1"/>
  <c r="W18" i="3"/>
  <c r="T18" i="3"/>
  <c r="Q18" i="3"/>
  <c r="N18" i="3"/>
  <c r="H18" i="3"/>
  <c r="E18" i="3"/>
  <c r="Y17" i="3"/>
  <c r="AB17" i="3" s="1"/>
  <c r="X17" i="3"/>
  <c r="AJ17" i="3" s="1"/>
  <c r="W17" i="3"/>
  <c r="T17" i="3"/>
  <c r="Q17" i="3"/>
  <c r="H17" i="3"/>
  <c r="E17" i="3"/>
  <c r="Y16" i="3"/>
  <c r="AB16" i="3" s="1"/>
  <c r="X16" i="3"/>
  <c r="AJ16" i="3" s="1"/>
  <c r="W16" i="3"/>
  <c r="T16" i="3"/>
  <c r="Q16" i="3"/>
  <c r="N16" i="3"/>
  <c r="H16" i="3"/>
  <c r="E16" i="3"/>
  <c r="Y15" i="3"/>
  <c r="AK15" i="3" s="1"/>
  <c r="X15" i="3"/>
  <c r="W15" i="3"/>
  <c r="T15" i="3"/>
  <c r="Q15" i="3"/>
  <c r="N15" i="3"/>
  <c r="H15" i="3"/>
  <c r="E15" i="3"/>
  <c r="Y14" i="3"/>
  <c r="X14" i="3"/>
  <c r="AA14" i="3" s="1"/>
  <c r="AM14" i="3" s="1"/>
  <c r="W14" i="3"/>
  <c r="T14" i="3"/>
  <c r="Q14" i="3"/>
  <c r="N14" i="3"/>
  <c r="H14" i="3"/>
  <c r="E14" i="3"/>
  <c r="Y13" i="3"/>
  <c r="AB13" i="3" s="1"/>
  <c r="X13" i="3"/>
  <c r="AJ13" i="3" s="1"/>
  <c r="W13" i="3"/>
  <c r="T13" i="3"/>
  <c r="Q13" i="3"/>
  <c r="N13" i="3"/>
  <c r="H13" i="3"/>
  <c r="E13" i="3"/>
  <c r="Y12" i="3"/>
  <c r="AB12" i="3" s="1"/>
  <c r="X12" i="3"/>
  <c r="AJ12" i="3" s="1"/>
  <c r="W12" i="3"/>
  <c r="T12" i="3"/>
  <c r="Q12" i="3"/>
  <c r="N12" i="3"/>
  <c r="H12" i="3"/>
  <c r="E12" i="3"/>
  <c r="Y11" i="3"/>
  <c r="AK11" i="3" s="1"/>
  <c r="X11" i="3"/>
  <c r="W11" i="3"/>
  <c r="T11" i="3"/>
  <c r="Q11" i="3"/>
  <c r="N11" i="3"/>
  <c r="H11" i="3"/>
  <c r="E11" i="3"/>
  <c r="Y10" i="3"/>
  <c r="X10" i="3"/>
  <c r="AJ10" i="3" s="1"/>
  <c r="W10" i="3"/>
  <c r="T10" i="3"/>
  <c r="Q10" i="3"/>
  <c r="N10" i="3"/>
  <c r="H10" i="3"/>
  <c r="E10" i="3"/>
  <c r="Y9" i="3"/>
  <c r="AB9" i="3" s="1"/>
  <c r="X9" i="3"/>
  <c r="AJ9" i="3" s="1"/>
  <c r="W9" i="3"/>
  <c r="T9" i="3"/>
  <c r="Q9" i="3"/>
  <c r="N9" i="3"/>
  <c r="H9" i="3"/>
  <c r="E9" i="3"/>
  <c r="Y8" i="3"/>
  <c r="AB8" i="3" s="1"/>
  <c r="X8" i="3"/>
  <c r="AJ8" i="3" s="1"/>
  <c r="W8" i="3"/>
  <c r="T8" i="3"/>
  <c r="Q8" i="3"/>
  <c r="N8" i="3"/>
  <c r="H8" i="3"/>
  <c r="E8" i="3"/>
  <c r="AR7" i="3"/>
  <c r="AO7" i="3"/>
  <c r="Y7" i="3"/>
  <c r="AB7" i="3" s="1"/>
  <c r="AN7" i="3" s="1"/>
  <c r="X7" i="3"/>
  <c r="AA7" i="3" s="1"/>
  <c r="AP7" i="3" s="1"/>
  <c r="W7" i="3"/>
  <c r="T7" i="3"/>
  <c r="Q7" i="3"/>
  <c r="N7" i="3"/>
  <c r="H7" i="3"/>
  <c r="E7" i="3"/>
  <c r="Y6" i="3"/>
  <c r="AK6" i="3" s="1"/>
  <c r="X6" i="3"/>
  <c r="W6" i="3"/>
  <c r="T6" i="3"/>
  <c r="Q6" i="3"/>
  <c r="E6" i="3"/>
  <c r="Y5" i="3"/>
  <c r="AB5" i="3" s="1"/>
  <c r="X5" i="3"/>
  <c r="AA5" i="3" s="1"/>
  <c r="W5" i="3"/>
  <c r="T5" i="3"/>
  <c r="Q5" i="3"/>
  <c r="E5" i="3"/>
  <c r="Y4" i="3"/>
  <c r="X4" i="3"/>
  <c r="W4" i="3"/>
  <c r="T4" i="3"/>
  <c r="Q4" i="3"/>
  <c r="E4" i="3"/>
  <c r="AA47" i="5" l="1"/>
  <c r="AR44" i="5"/>
  <c r="AO23" i="5"/>
  <c r="AO15" i="5"/>
  <c r="AO39" i="5"/>
  <c r="AR39" i="5"/>
  <c r="AN41" i="5"/>
  <c r="AQ41" i="5"/>
  <c r="AB47" i="5"/>
  <c r="AC47" i="5" s="1"/>
  <c r="AK47" i="5"/>
  <c r="AO37" i="5"/>
  <c r="AR37" i="5"/>
  <c r="AO4" i="5"/>
  <c r="AR4" i="5"/>
  <c r="AO31" i="5"/>
  <c r="AR31" i="5"/>
  <c r="AO35" i="5"/>
  <c r="AR35" i="5"/>
  <c r="AO33" i="5"/>
  <c r="AR33" i="5"/>
  <c r="AN46" i="5"/>
  <c r="AQ46" i="5"/>
  <c r="Z47" i="5"/>
  <c r="AL47" i="5" s="1"/>
  <c r="AP41" i="5"/>
  <c r="AC41" i="5"/>
  <c r="AM41" i="5"/>
  <c r="AO8" i="5"/>
  <c r="AR8" i="5"/>
  <c r="AO27" i="5"/>
  <c r="AR27" i="5"/>
  <c r="AO6" i="5"/>
  <c r="AR6" i="5"/>
  <c r="AO29" i="5"/>
  <c r="AR29" i="5"/>
  <c r="AR25" i="5"/>
  <c r="AO25" i="5"/>
  <c r="AO43" i="5"/>
  <c r="AR43" i="5"/>
  <c r="AM47" i="5"/>
  <c r="AP47" i="5"/>
  <c r="AO45" i="5"/>
  <c r="AR45" i="5"/>
  <c r="AR46" i="5"/>
  <c r="AO46" i="5"/>
  <c r="AP19" i="4"/>
  <c r="AM19" i="4"/>
  <c r="AC20" i="4"/>
  <c r="AP20" i="4"/>
  <c r="AC5" i="4"/>
  <c r="AQ5" i="4"/>
  <c r="AC32" i="4"/>
  <c r="AP32" i="4"/>
  <c r="AM32" i="4"/>
  <c r="AP11" i="4"/>
  <c r="AM11" i="4"/>
  <c r="AP31" i="4"/>
  <c r="AM31" i="4"/>
  <c r="N46" i="3"/>
  <c r="AI46" i="3"/>
  <c r="AP39" i="4"/>
  <c r="AC39" i="4"/>
  <c r="AM39" i="4"/>
  <c r="AC40" i="4"/>
  <c r="Z15" i="3"/>
  <c r="AL15" i="3" s="1"/>
  <c r="AA26" i="3"/>
  <c r="AM26" i="3" s="1"/>
  <c r="T46" i="3"/>
  <c r="T41" i="3"/>
  <c r="Z37" i="3"/>
  <c r="AL37" i="3" s="1"/>
  <c r="Q41" i="3"/>
  <c r="AK31" i="3"/>
  <c r="Z35" i="3"/>
  <c r="AL35" i="3" s="1"/>
  <c r="Z11" i="3"/>
  <c r="AL11" i="3" s="1"/>
  <c r="K46" i="3"/>
  <c r="AA35" i="3"/>
  <c r="AP35" i="3" s="1"/>
  <c r="Z31" i="3"/>
  <c r="AL31" i="3" s="1"/>
  <c r="AA43" i="3"/>
  <c r="AP43" i="3" s="1"/>
  <c r="AA31" i="3"/>
  <c r="AP31" i="3" s="1"/>
  <c r="AK25" i="3"/>
  <c r="AA23" i="3"/>
  <c r="AP23" i="3" s="1"/>
  <c r="AJ14" i="3"/>
  <c r="Z14" i="3"/>
  <c r="AL14" i="3" s="1"/>
  <c r="AK12" i="3"/>
  <c r="H41" i="3"/>
  <c r="AA8" i="3"/>
  <c r="AP8" i="3" s="1"/>
  <c r="AA36" i="3"/>
  <c r="AM36" i="3" s="1"/>
  <c r="I47" i="3"/>
  <c r="K41" i="3"/>
  <c r="AK43" i="3"/>
  <c r="W46" i="3"/>
  <c r="AJ27" i="3"/>
  <c r="AA37" i="3"/>
  <c r="AC37" i="3" s="1"/>
  <c r="AR37" i="3" s="1"/>
  <c r="AJ7" i="3"/>
  <c r="AA30" i="3"/>
  <c r="AM30" i="3" s="1"/>
  <c r="AJ37" i="3"/>
  <c r="L47" i="3"/>
  <c r="AB15" i="3"/>
  <c r="AN15" i="3" s="1"/>
  <c r="AK17" i="3"/>
  <c r="U47" i="3"/>
  <c r="AJ44" i="3"/>
  <c r="AA22" i="3"/>
  <c r="AM22" i="3" s="1"/>
  <c r="AB39" i="3"/>
  <c r="AQ39" i="3" s="1"/>
  <c r="W41" i="3"/>
  <c r="R47" i="3"/>
  <c r="AJ42" i="3"/>
  <c r="AB27" i="3"/>
  <c r="AN27" i="3" s="1"/>
  <c r="X46" i="3"/>
  <c r="AJ46" i="3" s="1"/>
  <c r="F47" i="3"/>
  <c r="AK5" i="3"/>
  <c r="O47" i="3"/>
  <c r="AK7" i="3"/>
  <c r="AJ5" i="3"/>
  <c r="Z6" i="3"/>
  <c r="AL6" i="3" s="1"/>
  <c r="AA15" i="3"/>
  <c r="AP15" i="3" s="1"/>
  <c r="Z22" i="3"/>
  <c r="AL22" i="3" s="1"/>
  <c r="N41" i="3"/>
  <c r="AA28" i="3"/>
  <c r="AA38" i="3"/>
  <c r="AP38" i="3" s="1"/>
  <c r="Z7" i="3"/>
  <c r="AL7" i="3" s="1"/>
  <c r="AA12" i="3"/>
  <c r="AP12" i="3" s="1"/>
  <c r="AA24" i="3"/>
  <c r="AC24" i="3" s="1"/>
  <c r="Z33" i="3"/>
  <c r="AL33" i="3" s="1"/>
  <c r="AG41" i="3"/>
  <c r="Z45" i="3"/>
  <c r="AL45" i="3" s="1"/>
  <c r="H46" i="3"/>
  <c r="Q46" i="3"/>
  <c r="AJ15" i="3"/>
  <c r="AK16" i="3"/>
  <c r="Z30" i="3"/>
  <c r="AL30" i="3" s="1"/>
  <c r="AK33" i="3"/>
  <c r="Z43" i="3"/>
  <c r="AL43" i="3" s="1"/>
  <c r="AA45" i="3"/>
  <c r="AM45" i="3" s="1"/>
  <c r="AJ45" i="3"/>
  <c r="AB19" i="3"/>
  <c r="AN19" i="3" s="1"/>
  <c r="AK40" i="3"/>
  <c r="AK45" i="3"/>
  <c r="AQ45" i="3"/>
  <c r="AN45" i="3"/>
  <c r="E46" i="3"/>
  <c r="AC44" i="3"/>
  <c r="AR44" i="3" s="1"/>
  <c r="AP44" i="3"/>
  <c r="AM44" i="3"/>
  <c r="Z44" i="3"/>
  <c r="AL44" i="3" s="1"/>
  <c r="C47" i="3"/>
  <c r="AK42" i="3"/>
  <c r="AP42" i="3"/>
  <c r="AA40" i="3"/>
  <c r="AC40" i="3" s="1"/>
  <c r="AJ39" i="3"/>
  <c r="Z39" i="3"/>
  <c r="AL39" i="3" s="1"/>
  <c r="Z38" i="3"/>
  <c r="AL38" i="3" s="1"/>
  <c r="AP34" i="3"/>
  <c r="AM34" i="3"/>
  <c r="AJ34" i="3"/>
  <c r="AK35" i="3"/>
  <c r="AJ31" i="3"/>
  <c r="AA32" i="3"/>
  <c r="Z34" i="3"/>
  <c r="AL34" i="3" s="1"/>
  <c r="AK37" i="3"/>
  <c r="AB35" i="3"/>
  <c r="AK36" i="3"/>
  <c r="AK32" i="3"/>
  <c r="AB34" i="3"/>
  <c r="AN34" i="3" s="1"/>
  <c r="AB30" i="3"/>
  <c r="AN30" i="3" s="1"/>
  <c r="Z29" i="3"/>
  <c r="AL29" i="3" s="1"/>
  <c r="AK29" i="3"/>
  <c r="AK28" i="3"/>
  <c r="Z27" i="3"/>
  <c r="AL27" i="3" s="1"/>
  <c r="Z26" i="3"/>
  <c r="AL26" i="3" s="1"/>
  <c r="Z25" i="3"/>
  <c r="AL25" i="3" s="1"/>
  <c r="AK24" i="3"/>
  <c r="AB22" i="3"/>
  <c r="AN22" i="3" s="1"/>
  <c r="AK21" i="3"/>
  <c r="Z23" i="3"/>
  <c r="AL23" i="3" s="1"/>
  <c r="AB23" i="3"/>
  <c r="Z21" i="3"/>
  <c r="AL21" i="3" s="1"/>
  <c r="Z18" i="3"/>
  <c r="AL18" i="3" s="1"/>
  <c r="AA18" i="3"/>
  <c r="Z19" i="3"/>
  <c r="AL19" i="3" s="1"/>
  <c r="AA20" i="3"/>
  <c r="AC20" i="3" s="1"/>
  <c r="Z17" i="3"/>
  <c r="AL17" i="3" s="1"/>
  <c r="AA19" i="3"/>
  <c r="AP19" i="3" s="1"/>
  <c r="AK20" i="3"/>
  <c r="AA16" i="3"/>
  <c r="AA11" i="3"/>
  <c r="AP11" i="3" s="1"/>
  <c r="AB11" i="3"/>
  <c r="AA10" i="3"/>
  <c r="AM10" i="3" s="1"/>
  <c r="AK13" i="3"/>
  <c r="AJ11" i="3"/>
  <c r="Z10" i="3"/>
  <c r="AL10" i="3" s="1"/>
  <c r="AK9" i="3"/>
  <c r="X41" i="3"/>
  <c r="Y41" i="3"/>
  <c r="AK41" i="3" s="1"/>
  <c r="AK8" i="3"/>
  <c r="AQ5" i="3"/>
  <c r="AN5" i="3"/>
  <c r="AB4" i="3"/>
  <c r="AQ4" i="3" s="1"/>
  <c r="AJ4" i="3"/>
  <c r="AK4" i="3"/>
  <c r="AF46" i="3"/>
  <c r="AF41" i="3"/>
  <c r="AH41" i="3"/>
  <c r="AI47" i="3"/>
  <c r="AR43" i="4"/>
  <c r="AO43" i="4"/>
  <c r="AR44" i="4"/>
  <c r="AO44" i="4"/>
  <c r="AR12" i="4"/>
  <c r="AO12" i="4"/>
  <c r="AR42" i="4"/>
  <c r="AO42" i="4"/>
  <c r="AQ21" i="4"/>
  <c r="AC21" i="4"/>
  <c r="AN21" i="4"/>
  <c r="AN17" i="4"/>
  <c r="AQ17" i="4"/>
  <c r="AC17" i="4"/>
  <c r="AR14" i="4"/>
  <c r="AO14" i="4"/>
  <c r="AG47" i="4"/>
  <c r="AI47" i="4" s="1"/>
  <c r="AF47" i="4"/>
  <c r="AR26" i="4"/>
  <c r="AO26" i="4"/>
  <c r="AQ25" i="4"/>
  <c r="AC25" i="4"/>
  <c r="AN25" i="4"/>
  <c r="AQ29" i="4"/>
  <c r="AN29" i="4"/>
  <c r="AR34" i="4"/>
  <c r="AO34" i="4"/>
  <c r="AR10" i="4"/>
  <c r="AO10" i="4"/>
  <c r="Y47" i="4"/>
  <c r="Z47" i="4" s="1"/>
  <c r="AL47" i="4" s="1"/>
  <c r="AK46" i="4"/>
  <c r="AB46" i="4"/>
  <c r="AQ33" i="4"/>
  <c r="AN33" i="4"/>
  <c r="AN44" i="4"/>
  <c r="AQ44" i="4"/>
  <c r="AM46" i="4"/>
  <c r="AC46" i="4"/>
  <c r="AP46" i="4"/>
  <c r="AM22" i="4"/>
  <c r="AC22" i="4"/>
  <c r="AP22" i="4"/>
  <c r="AQ43" i="4"/>
  <c r="AN43" i="4"/>
  <c r="AK41" i="4"/>
  <c r="AB41" i="4"/>
  <c r="AC41" i="4" s="1"/>
  <c r="AP41" i="4"/>
  <c r="AM41" i="4"/>
  <c r="AN12" i="4"/>
  <c r="AQ12" i="4"/>
  <c r="AR33" i="4"/>
  <c r="AO33" i="4"/>
  <c r="AO31" i="4"/>
  <c r="AR31" i="4"/>
  <c r="AO6" i="4"/>
  <c r="AR6" i="4"/>
  <c r="AR11" i="4"/>
  <c r="AO11" i="4"/>
  <c r="AR30" i="4"/>
  <c r="AO30" i="4"/>
  <c r="AJ47" i="4"/>
  <c r="AA47" i="4"/>
  <c r="AR38" i="4"/>
  <c r="AO38" i="4"/>
  <c r="AN8" i="4"/>
  <c r="AQ8" i="4"/>
  <c r="AC8" i="4"/>
  <c r="AR29" i="4"/>
  <c r="AO29" i="4"/>
  <c r="AR37" i="4"/>
  <c r="AO37" i="4"/>
  <c r="AQ37" i="4"/>
  <c r="AN37" i="4"/>
  <c r="AO45" i="4"/>
  <c r="AR45" i="4"/>
  <c r="AQ19" i="4"/>
  <c r="AN19" i="4"/>
  <c r="AC19" i="4"/>
  <c r="AO4" i="4"/>
  <c r="AR4" i="4"/>
  <c r="AM18" i="4"/>
  <c r="AC18" i="4"/>
  <c r="AP18" i="4"/>
  <c r="AP7" i="4"/>
  <c r="AM7" i="4"/>
  <c r="AO9" i="4"/>
  <c r="AR9" i="4"/>
  <c r="AO15" i="4"/>
  <c r="AR15" i="4"/>
  <c r="Z41" i="4"/>
  <c r="AL41" i="4" s="1"/>
  <c r="AL4" i="4"/>
  <c r="AQ25" i="3"/>
  <c r="AN25" i="3"/>
  <c r="AQ28" i="3"/>
  <c r="AN28" i="3"/>
  <c r="AQ24" i="3"/>
  <c r="AN24" i="3"/>
  <c r="AQ37" i="3"/>
  <c r="AN37" i="3"/>
  <c r="AQ9" i="3"/>
  <c r="AN9" i="3"/>
  <c r="AQ21" i="3"/>
  <c r="AN21" i="3"/>
  <c r="AQ33" i="3"/>
  <c r="AN33" i="3"/>
  <c r="AQ42" i="3"/>
  <c r="AC42" i="3"/>
  <c r="AN42" i="3"/>
  <c r="AQ36" i="3"/>
  <c r="AN36" i="3"/>
  <c r="AQ8" i="3"/>
  <c r="AN8" i="3"/>
  <c r="AN13" i="3"/>
  <c r="AQ13" i="3"/>
  <c r="AQ29" i="3"/>
  <c r="AN29" i="3"/>
  <c r="AQ40" i="3"/>
  <c r="AN40" i="3"/>
  <c r="AQ20" i="3"/>
  <c r="AN20" i="3"/>
  <c r="AQ32" i="3"/>
  <c r="AN32" i="3"/>
  <c r="AC5" i="3"/>
  <c r="AP5" i="3"/>
  <c r="AM5" i="3"/>
  <c r="AQ12" i="3"/>
  <c r="AN12" i="3"/>
  <c r="AQ17" i="3"/>
  <c r="AN17" i="3"/>
  <c r="AQ43" i="3"/>
  <c r="AN43" i="3"/>
  <c r="AQ16" i="3"/>
  <c r="AN16" i="3"/>
  <c r="AQ7" i="3"/>
  <c r="AQ31" i="3"/>
  <c r="Y46" i="3"/>
  <c r="Z13" i="3"/>
  <c r="AL13" i="3" s="1"/>
  <c r="AP14" i="3"/>
  <c r="AA9" i="3"/>
  <c r="AA21" i="3"/>
  <c r="AA25" i="3"/>
  <c r="AQ26" i="3"/>
  <c r="AA29" i="3"/>
  <c r="AA33" i="3"/>
  <c r="AQ38" i="3"/>
  <c r="E41" i="3"/>
  <c r="AQ44" i="3"/>
  <c r="AA6" i="3"/>
  <c r="AB18" i="3"/>
  <c r="Z5" i="3"/>
  <c r="AL5" i="3" s="1"/>
  <c r="AB6" i="3"/>
  <c r="Z8" i="3"/>
  <c r="AL8" i="3" s="1"/>
  <c r="Z16" i="3"/>
  <c r="AL16" i="3" s="1"/>
  <c r="Z20" i="3"/>
  <c r="AL20" i="3" s="1"/>
  <c r="Z24" i="3"/>
  <c r="AL24" i="3" s="1"/>
  <c r="Z28" i="3"/>
  <c r="AL28" i="3" s="1"/>
  <c r="Z32" i="3"/>
  <c r="AL32" i="3" s="1"/>
  <c r="Z36" i="3"/>
  <c r="AL36" i="3" s="1"/>
  <c r="Z40" i="3"/>
  <c r="AL40" i="3" s="1"/>
  <c r="Z42" i="3"/>
  <c r="AL42" i="3" s="1"/>
  <c r="AF47" i="3"/>
  <c r="Z9" i="3"/>
  <c r="AL9" i="3" s="1"/>
  <c r="AB14" i="3"/>
  <c r="AC14" i="3" s="1"/>
  <c r="Z4" i="3"/>
  <c r="AJ6" i="3"/>
  <c r="AM7" i="3"/>
  <c r="AK10" i="3"/>
  <c r="AK14" i="3"/>
  <c r="AK18" i="3"/>
  <c r="AK22" i="3"/>
  <c r="AK26" i="3"/>
  <c r="AM27" i="3"/>
  <c r="AK30" i="3"/>
  <c r="AK34" i="3"/>
  <c r="AK38" i="3"/>
  <c r="AM39" i="3"/>
  <c r="AK44" i="3"/>
  <c r="AB10" i="3"/>
  <c r="AA13" i="3"/>
  <c r="AA17" i="3"/>
  <c r="Z12" i="3"/>
  <c r="AL12" i="3" s="1"/>
  <c r="AA4" i="3"/>
  <c r="AR47" i="5" l="1"/>
  <c r="AO47" i="5"/>
  <c r="AO41" i="5"/>
  <c r="AR41" i="5"/>
  <c r="AN47" i="5"/>
  <c r="AQ47" i="5"/>
  <c r="AR40" i="4"/>
  <c r="AO40" i="4"/>
  <c r="AO32" i="4"/>
  <c r="AR32" i="4"/>
  <c r="AR20" i="4"/>
  <c r="AO20" i="4"/>
  <c r="AO39" i="4"/>
  <c r="AR39" i="4"/>
  <c r="AO5" i="4"/>
  <c r="AR5" i="4"/>
  <c r="AQ27" i="3"/>
  <c r="AN39" i="3"/>
  <c r="AM15" i="3"/>
  <c r="AC27" i="3"/>
  <c r="AO27" i="3" s="1"/>
  <c r="AC26" i="3"/>
  <c r="AR26" i="3" s="1"/>
  <c r="AP26" i="3"/>
  <c r="AC31" i="3"/>
  <c r="AO31" i="3" s="1"/>
  <c r="AC43" i="3"/>
  <c r="AR43" i="3" s="1"/>
  <c r="AM31" i="3"/>
  <c r="AC39" i="3"/>
  <c r="AR39" i="3" s="1"/>
  <c r="AC35" i="3"/>
  <c r="AR35" i="3" s="1"/>
  <c r="AM35" i="3"/>
  <c r="AP36" i="3"/>
  <c r="AP22" i="3"/>
  <c r="AA46" i="3"/>
  <c r="AM46" i="3" s="1"/>
  <c r="AO44" i="3"/>
  <c r="AM43" i="3"/>
  <c r="X47" i="3"/>
  <c r="AJ47" i="3" s="1"/>
  <c r="AO37" i="3"/>
  <c r="AM37" i="3"/>
  <c r="AP37" i="3"/>
  <c r="AC36" i="3"/>
  <c r="AO36" i="3" s="1"/>
  <c r="AP30" i="3"/>
  <c r="AM23" i="3"/>
  <c r="AC23" i="3"/>
  <c r="AO23" i="3" s="1"/>
  <c r="AC8" i="3"/>
  <c r="AO8" i="3" s="1"/>
  <c r="AM8" i="3"/>
  <c r="AC45" i="3"/>
  <c r="AR45" i="3" s="1"/>
  <c r="AP45" i="3"/>
  <c r="AM11" i="3"/>
  <c r="AC12" i="3"/>
  <c r="AR12" i="3" s="1"/>
  <c r="AO26" i="3"/>
  <c r="AM12" i="3"/>
  <c r="AQ15" i="3"/>
  <c r="AC15" i="3"/>
  <c r="AO15" i="3" s="1"/>
  <c r="AN4" i="3"/>
  <c r="AC38" i="3"/>
  <c r="AM38" i="3"/>
  <c r="AI41" i="3"/>
  <c r="AP28" i="3"/>
  <c r="AM28" i="3"/>
  <c r="AC28" i="3"/>
  <c r="AO28" i="3" s="1"/>
  <c r="AQ34" i="3"/>
  <c r="AQ19" i="3"/>
  <c r="AP24" i="3"/>
  <c r="AM24" i="3"/>
  <c r="AP10" i="3"/>
  <c r="AP40" i="3"/>
  <c r="AM40" i="3"/>
  <c r="AC34" i="3"/>
  <c r="AP32" i="3"/>
  <c r="AM32" i="3"/>
  <c r="AC32" i="3"/>
  <c r="AR32" i="3" s="1"/>
  <c r="AQ35" i="3"/>
  <c r="AN35" i="3"/>
  <c r="AC30" i="3"/>
  <c r="AQ30" i="3"/>
  <c r="AC22" i="3"/>
  <c r="AQ22" i="3"/>
  <c r="AN23" i="3"/>
  <c r="AQ23" i="3"/>
  <c r="AP18" i="3"/>
  <c r="AM18" i="3"/>
  <c r="AM19" i="3"/>
  <c r="AP20" i="3"/>
  <c r="AM20" i="3"/>
  <c r="AC19" i="3"/>
  <c r="AO19" i="3" s="1"/>
  <c r="AP16" i="3"/>
  <c r="AM16" i="3"/>
  <c r="AC16" i="3"/>
  <c r="AR16" i="3" s="1"/>
  <c r="AN11" i="3"/>
  <c r="AQ11" i="3"/>
  <c r="AC11" i="3"/>
  <c r="AO11" i="3" s="1"/>
  <c r="AB41" i="3"/>
  <c r="AN41" i="3" s="1"/>
  <c r="AA41" i="3"/>
  <c r="AM41" i="3" s="1"/>
  <c r="AJ41" i="3"/>
  <c r="AO41" i="4"/>
  <c r="AR41" i="4"/>
  <c r="AO21" i="4"/>
  <c r="AR21" i="4"/>
  <c r="AR22" i="4"/>
  <c r="AO22" i="4"/>
  <c r="AO19" i="4"/>
  <c r="AR19" i="4"/>
  <c r="AN46" i="4"/>
  <c r="AQ46" i="4"/>
  <c r="AP47" i="4"/>
  <c r="AM47" i="4"/>
  <c r="AN41" i="4"/>
  <c r="AQ41" i="4"/>
  <c r="AB47" i="4"/>
  <c r="AK47" i="4"/>
  <c r="AR25" i="4"/>
  <c r="AO25" i="4"/>
  <c r="AO17" i="4"/>
  <c r="AR17" i="4"/>
  <c r="AR18" i="4"/>
  <c r="AO18" i="4"/>
  <c r="AR46" i="4"/>
  <c r="AO46" i="4"/>
  <c r="AR8" i="4"/>
  <c r="AO8" i="4"/>
  <c r="AR14" i="3"/>
  <c r="AO14" i="3"/>
  <c r="AC4" i="3"/>
  <c r="AP4" i="3"/>
  <c r="AM4" i="3"/>
  <c r="AP9" i="3"/>
  <c r="AM9" i="3"/>
  <c r="AC9" i="3"/>
  <c r="AO32" i="3"/>
  <c r="AP13" i="3"/>
  <c r="AM13" i="3"/>
  <c r="AC13" i="3"/>
  <c r="AN18" i="3"/>
  <c r="AQ18" i="3"/>
  <c r="AC33" i="3"/>
  <c r="AP33" i="3"/>
  <c r="AM33" i="3"/>
  <c r="AR40" i="3"/>
  <c r="AO40" i="3"/>
  <c r="AN10" i="3"/>
  <c r="AQ10" i="3"/>
  <c r="AM6" i="3"/>
  <c r="AC6" i="3"/>
  <c r="AP6" i="3"/>
  <c r="AC17" i="3"/>
  <c r="AP17" i="3"/>
  <c r="AM17" i="3"/>
  <c r="AN14" i="3"/>
  <c r="AQ14" i="3"/>
  <c r="AC29" i="3"/>
  <c r="AP29" i="3"/>
  <c r="AM29" i="3"/>
  <c r="Y47" i="3"/>
  <c r="AK46" i="3"/>
  <c r="AB46" i="3"/>
  <c r="Z46" i="3"/>
  <c r="AL46" i="3" s="1"/>
  <c r="AC10" i="3"/>
  <c r="AR20" i="3"/>
  <c r="AO20" i="3"/>
  <c r="AC25" i="3"/>
  <c r="AP25" i="3"/>
  <c r="AM25" i="3"/>
  <c r="AC18" i="3"/>
  <c r="AO5" i="3"/>
  <c r="AR5" i="3"/>
  <c r="Z41" i="3"/>
  <c r="AL41" i="3" s="1"/>
  <c r="AL4" i="3"/>
  <c r="AQ6" i="3"/>
  <c r="AN6" i="3"/>
  <c r="AC21" i="3"/>
  <c r="AP21" i="3"/>
  <c r="AM21" i="3"/>
  <c r="AR42" i="3"/>
  <c r="AO42" i="3"/>
  <c r="AR24" i="3"/>
  <c r="AO24" i="3"/>
  <c r="AO16" i="3" l="1"/>
  <c r="AR31" i="3"/>
  <c r="AO43" i="3"/>
  <c r="AR27" i="3"/>
  <c r="AO39" i="3"/>
  <c r="AR36" i="3"/>
  <c r="AR28" i="3"/>
  <c r="AO12" i="3"/>
  <c r="AR8" i="3"/>
  <c r="AO35" i="3"/>
  <c r="Z47" i="3"/>
  <c r="AL47" i="3" s="1"/>
  <c r="AP46" i="3"/>
  <c r="AC46" i="3"/>
  <c r="AR46" i="3" s="1"/>
  <c r="AA47" i="3"/>
  <c r="AP47" i="3" s="1"/>
  <c r="AR23" i="3"/>
  <c r="AO45" i="3"/>
  <c r="AR15" i="3"/>
  <c r="AO38" i="3"/>
  <c r="AR38" i="3"/>
  <c r="AR34" i="3"/>
  <c r="AO34" i="3"/>
  <c r="AO30" i="3"/>
  <c r="AR30" i="3"/>
  <c r="AR22" i="3"/>
  <c r="AO22" i="3"/>
  <c r="AR19" i="3"/>
  <c r="AQ41" i="3"/>
  <c r="AC41" i="3"/>
  <c r="AO41" i="3" s="1"/>
  <c r="AR11" i="3"/>
  <c r="AP41" i="3"/>
  <c r="AQ47" i="4"/>
  <c r="AN47" i="4"/>
  <c r="AC47" i="4"/>
  <c r="AR21" i="3"/>
  <c r="AO21" i="3"/>
  <c r="AR25" i="3"/>
  <c r="AO25" i="3"/>
  <c r="AN46" i="3"/>
  <c r="AQ46" i="3"/>
  <c r="AR9" i="3"/>
  <c r="AO9" i="3"/>
  <c r="AR18" i="3"/>
  <c r="AO18" i="3"/>
  <c r="AR29" i="3"/>
  <c r="AO29" i="3"/>
  <c r="AR17" i="3"/>
  <c r="AO17" i="3"/>
  <c r="AR13" i="3"/>
  <c r="AO13" i="3"/>
  <c r="AO10" i="3"/>
  <c r="AR10" i="3"/>
  <c r="AB47" i="3"/>
  <c r="AK47" i="3"/>
  <c r="AR6" i="3"/>
  <c r="AO6" i="3"/>
  <c r="AO4" i="3"/>
  <c r="AR4" i="3"/>
  <c r="AR33" i="3"/>
  <c r="AO33" i="3"/>
  <c r="AO46" i="3" l="1"/>
  <c r="AM47" i="3"/>
  <c r="AC47" i="3"/>
  <c r="AR47" i="3" s="1"/>
  <c r="AR41" i="3"/>
  <c r="AR47" i="4"/>
  <c r="AO47" i="4"/>
  <c r="AQ47" i="3"/>
  <c r="AN47" i="3"/>
  <c r="AO47" i="3" l="1"/>
  <c r="AE46" i="1"/>
  <c r="AD46" i="1"/>
  <c r="V46" i="1"/>
  <c r="U46" i="1"/>
  <c r="S46" i="1"/>
  <c r="R46" i="1"/>
  <c r="P46" i="1"/>
  <c r="O46" i="1"/>
  <c r="Q46" i="1" s="1"/>
  <c r="M46" i="1"/>
  <c r="L46" i="1"/>
  <c r="J46" i="1"/>
  <c r="I46" i="1"/>
  <c r="G46" i="1"/>
  <c r="H46" i="1" s="1"/>
  <c r="F46" i="1"/>
  <c r="D46" i="1"/>
  <c r="C46" i="1"/>
  <c r="E46" i="1" s="1"/>
  <c r="Y45" i="1"/>
  <c r="X45" i="1"/>
  <c r="AJ45" i="1" s="1"/>
  <c r="W45" i="1"/>
  <c r="T45" i="1"/>
  <c r="Q45" i="1"/>
  <c r="N45" i="1"/>
  <c r="K45" i="1"/>
  <c r="H45" i="1"/>
  <c r="E45" i="1"/>
  <c r="Y44" i="1"/>
  <c r="AB44" i="1" s="1"/>
  <c r="AN44" i="1" s="1"/>
  <c r="X44" i="1"/>
  <c r="AJ44" i="1" s="1"/>
  <c r="W44" i="1"/>
  <c r="T44" i="1"/>
  <c r="Q44" i="1"/>
  <c r="N44" i="1"/>
  <c r="K44" i="1"/>
  <c r="H44" i="1"/>
  <c r="E44" i="1"/>
  <c r="AA43" i="1"/>
  <c r="Y43" i="1"/>
  <c r="AB43" i="1" s="1"/>
  <c r="AN43" i="1" s="1"/>
  <c r="X43" i="1"/>
  <c r="AJ43" i="1" s="1"/>
  <c r="W43" i="1"/>
  <c r="T43" i="1"/>
  <c r="Q43" i="1"/>
  <c r="N43" i="1"/>
  <c r="K43" i="1"/>
  <c r="H43" i="1"/>
  <c r="E43" i="1"/>
  <c r="AA42" i="1"/>
  <c r="AP42" i="1" s="1"/>
  <c r="Y42" i="1"/>
  <c r="X42" i="1"/>
  <c r="X46" i="1" s="1"/>
  <c r="W42" i="1"/>
  <c r="T42" i="1"/>
  <c r="Q42" i="1"/>
  <c r="N42" i="1"/>
  <c r="K42" i="1"/>
  <c r="H42" i="1"/>
  <c r="E42" i="1"/>
  <c r="AE41" i="1"/>
  <c r="AH41" i="1" s="1"/>
  <c r="AD41" i="1"/>
  <c r="AF41" i="1" s="1"/>
  <c r="V41" i="1"/>
  <c r="U41" i="1"/>
  <c r="W41" i="1" s="1"/>
  <c r="S41" i="1"/>
  <c r="R41" i="1"/>
  <c r="P41" i="1"/>
  <c r="O41" i="1"/>
  <c r="M41" i="1"/>
  <c r="L41" i="1"/>
  <c r="J41" i="1"/>
  <c r="I41" i="1"/>
  <c r="G41" i="1"/>
  <c r="F41" i="1"/>
  <c r="D41" i="1"/>
  <c r="C41" i="1"/>
  <c r="C47" i="1" s="1"/>
  <c r="Y40" i="1"/>
  <c r="X40" i="1"/>
  <c r="AJ40" i="1" s="1"/>
  <c r="W40" i="1"/>
  <c r="T40" i="1"/>
  <c r="Q40" i="1"/>
  <c r="N40" i="1"/>
  <c r="AN39" i="1"/>
  <c r="AB39" i="1"/>
  <c r="AQ39" i="1" s="1"/>
  <c r="Z39" i="1"/>
  <c r="AL39" i="1" s="1"/>
  <c r="Y39" i="1"/>
  <c r="AK39" i="1" s="1"/>
  <c r="X39" i="1"/>
  <c r="AA39" i="1" s="1"/>
  <c r="AP39" i="1" s="1"/>
  <c r="W39" i="1"/>
  <c r="T39" i="1"/>
  <c r="Q39" i="1"/>
  <c r="N39" i="1"/>
  <c r="K39" i="1"/>
  <c r="H39" i="1"/>
  <c r="E39" i="1"/>
  <c r="AP38" i="1"/>
  <c r="AB38" i="1"/>
  <c r="AQ38" i="1" s="1"/>
  <c r="Y38" i="1"/>
  <c r="AK38" i="1" s="1"/>
  <c r="X38" i="1"/>
  <c r="AA38" i="1" s="1"/>
  <c r="W38" i="1"/>
  <c r="T38" i="1"/>
  <c r="Q38" i="1"/>
  <c r="N38" i="1"/>
  <c r="K38" i="1"/>
  <c r="H38" i="1"/>
  <c r="E38" i="1"/>
  <c r="Y37" i="1"/>
  <c r="AK37" i="1" s="1"/>
  <c r="X37" i="1"/>
  <c r="AA37" i="1" s="1"/>
  <c r="AP37" i="1" s="1"/>
  <c r="W37" i="1"/>
  <c r="T37" i="1"/>
  <c r="Q37" i="1"/>
  <c r="N37" i="1"/>
  <c r="K37" i="1"/>
  <c r="H37" i="1"/>
  <c r="E37" i="1"/>
  <c r="AP36" i="1"/>
  <c r="Y36" i="1"/>
  <c r="AK36" i="1" s="1"/>
  <c r="X36" i="1"/>
  <c r="AA36" i="1" s="1"/>
  <c r="W36" i="1"/>
  <c r="T36" i="1"/>
  <c r="Q36" i="1"/>
  <c r="N36" i="1"/>
  <c r="K36" i="1"/>
  <c r="H36" i="1"/>
  <c r="E36" i="1"/>
  <c r="Z35" i="1"/>
  <c r="AL35" i="1" s="1"/>
  <c r="Y35" i="1"/>
  <c r="AK35" i="1" s="1"/>
  <c r="X35" i="1"/>
  <c r="AA35" i="1" s="1"/>
  <c r="AP35" i="1" s="1"/>
  <c r="W35" i="1"/>
  <c r="T35" i="1"/>
  <c r="Q35" i="1"/>
  <c r="N35" i="1"/>
  <c r="K35" i="1"/>
  <c r="H35" i="1"/>
  <c r="E35" i="1"/>
  <c r="AP34" i="1"/>
  <c r="AB34" i="1"/>
  <c r="AQ34" i="1" s="1"/>
  <c r="Y34" i="1"/>
  <c r="AK34" i="1" s="1"/>
  <c r="X34" i="1"/>
  <c r="AA34" i="1" s="1"/>
  <c r="W34" i="1"/>
  <c r="T34" i="1"/>
  <c r="Q34" i="1"/>
  <c r="N34" i="1"/>
  <c r="K34" i="1"/>
  <c r="H34" i="1"/>
  <c r="E34" i="1"/>
  <c r="Y33" i="1"/>
  <c r="AK33" i="1" s="1"/>
  <c r="X33" i="1"/>
  <c r="AA33" i="1" s="1"/>
  <c r="AP33" i="1" s="1"/>
  <c r="W33" i="1"/>
  <c r="T33" i="1"/>
  <c r="Q33" i="1"/>
  <c r="N33" i="1"/>
  <c r="K33" i="1"/>
  <c r="H33" i="1"/>
  <c r="E33" i="1"/>
  <c r="AN32" i="1"/>
  <c r="AB32" i="1"/>
  <c r="AQ32" i="1" s="1"/>
  <c r="Y32" i="1"/>
  <c r="AK32" i="1" s="1"/>
  <c r="X32" i="1"/>
  <c r="AA32" i="1" s="1"/>
  <c r="W32" i="1"/>
  <c r="T32" i="1"/>
  <c r="Q32" i="1"/>
  <c r="N32" i="1"/>
  <c r="K32" i="1"/>
  <c r="H32" i="1"/>
  <c r="E32" i="1"/>
  <c r="AP31" i="1"/>
  <c r="Y31" i="1"/>
  <c r="AK31" i="1" s="1"/>
  <c r="X31" i="1"/>
  <c r="AA31" i="1" s="1"/>
  <c r="W31" i="1"/>
  <c r="T31" i="1"/>
  <c r="Q31" i="1"/>
  <c r="N31" i="1"/>
  <c r="K31" i="1"/>
  <c r="H31" i="1"/>
  <c r="E31" i="1"/>
  <c r="AJ30" i="1"/>
  <c r="Y30" i="1"/>
  <c r="AB30" i="1" s="1"/>
  <c r="AQ30" i="1" s="1"/>
  <c r="X30" i="1"/>
  <c r="W30" i="1"/>
  <c r="T30" i="1"/>
  <c r="Q30" i="1"/>
  <c r="N30" i="1"/>
  <c r="K30" i="1"/>
  <c r="H30" i="1"/>
  <c r="E30" i="1"/>
  <c r="AB29" i="1"/>
  <c r="AQ29" i="1" s="1"/>
  <c r="Y29" i="1"/>
  <c r="AK29" i="1" s="1"/>
  <c r="X29" i="1"/>
  <c r="W29" i="1"/>
  <c r="T29" i="1"/>
  <c r="Q29" i="1"/>
  <c r="N29" i="1"/>
  <c r="K29" i="1"/>
  <c r="H29" i="1"/>
  <c r="E29" i="1"/>
  <c r="AK28" i="1"/>
  <c r="Z28" i="1"/>
  <c r="AL28" i="1" s="1"/>
  <c r="Y28" i="1"/>
  <c r="AB28" i="1" s="1"/>
  <c r="AQ28" i="1" s="1"/>
  <c r="X28" i="1"/>
  <c r="AA28" i="1" s="1"/>
  <c r="W28" i="1"/>
  <c r="T28" i="1"/>
  <c r="Q28" i="1"/>
  <c r="N28" i="1"/>
  <c r="K28" i="1"/>
  <c r="H28" i="1"/>
  <c r="E28" i="1"/>
  <c r="Y27" i="1"/>
  <c r="AK27" i="1" s="1"/>
  <c r="X27" i="1"/>
  <c r="W27" i="1"/>
  <c r="T27" i="1"/>
  <c r="Q27" i="1"/>
  <c r="N27" i="1"/>
  <c r="K27" i="1"/>
  <c r="H27" i="1"/>
  <c r="E27" i="1"/>
  <c r="AB26" i="1"/>
  <c r="AQ26" i="1" s="1"/>
  <c r="Y26" i="1"/>
  <c r="AK26" i="1" s="1"/>
  <c r="X26" i="1"/>
  <c r="W26" i="1"/>
  <c r="T26" i="1"/>
  <c r="Q26" i="1"/>
  <c r="N26" i="1"/>
  <c r="K26" i="1"/>
  <c r="H26" i="1"/>
  <c r="E26" i="1"/>
  <c r="AP25" i="1"/>
  <c r="AB25" i="1"/>
  <c r="AN25" i="1" s="1"/>
  <c r="Z25" i="1"/>
  <c r="AL25" i="1" s="1"/>
  <c r="Y25" i="1"/>
  <c r="AK25" i="1" s="1"/>
  <c r="X25" i="1"/>
  <c r="AA25" i="1" s="1"/>
  <c r="AC25" i="1" s="1"/>
  <c r="W25" i="1"/>
  <c r="T25" i="1"/>
  <c r="Q25" i="1"/>
  <c r="N25" i="1"/>
  <c r="K25" i="1"/>
  <c r="H25" i="1"/>
  <c r="E25" i="1"/>
  <c r="Y24" i="1"/>
  <c r="X24" i="1"/>
  <c r="AA24" i="1" s="1"/>
  <c r="W24" i="1"/>
  <c r="T24" i="1"/>
  <c r="Q24" i="1"/>
  <c r="N24" i="1"/>
  <c r="K24" i="1"/>
  <c r="H24" i="1"/>
  <c r="E24" i="1"/>
  <c r="AK23" i="1"/>
  <c r="Y23" i="1"/>
  <c r="AB23" i="1" s="1"/>
  <c r="AN23" i="1" s="1"/>
  <c r="X23" i="1"/>
  <c r="AJ23" i="1" s="1"/>
  <c r="W23" i="1"/>
  <c r="T23" i="1"/>
  <c r="Q23" i="1"/>
  <c r="N23" i="1"/>
  <c r="K23" i="1"/>
  <c r="H23" i="1"/>
  <c r="E23" i="1"/>
  <c r="AJ22" i="1"/>
  <c r="Y22" i="1"/>
  <c r="X22" i="1"/>
  <c r="AA22" i="1" s="1"/>
  <c r="AP22" i="1" s="1"/>
  <c r="W22" i="1"/>
  <c r="T22" i="1"/>
  <c r="Q22" i="1"/>
  <c r="N22" i="1"/>
  <c r="K22" i="1"/>
  <c r="H22" i="1"/>
  <c r="E22" i="1"/>
  <c r="AK21" i="1"/>
  <c r="AB21" i="1"/>
  <c r="AN21" i="1" s="1"/>
  <c r="AA21" i="1"/>
  <c r="Y21" i="1"/>
  <c r="X21" i="1"/>
  <c r="AJ21" i="1" s="1"/>
  <c r="W21" i="1"/>
  <c r="T21" i="1"/>
  <c r="Q21" i="1"/>
  <c r="N21" i="1"/>
  <c r="K21" i="1"/>
  <c r="H21" i="1"/>
  <c r="E21" i="1"/>
  <c r="Y20" i="1"/>
  <c r="X20" i="1"/>
  <c r="AA20" i="1" s="1"/>
  <c r="AP20" i="1" s="1"/>
  <c r="W20" i="1"/>
  <c r="T20" i="1"/>
  <c r="Q20" i="1"/>
  <c r="N20" i="1"/>
  <c r="K20" i="1"/>
  <c r="H20" i="1"/>
  <c r="E20" i="1"/>
  <c r="AK19" i="1"/>
  <c r="Y19" i="1"/>
  <c r="AB19" i="1" s="1"/>
  <c r="AN19" i="1" s="1"/>
  <c r="X19" i="1"/>
  <c r="AJ19" i="1" s="1"/>
  <c r="W19" i="1"/>
  <c r="T19" i="1"/>
  <c r="Q19" i="1"/>
  <c r="N19" i="1"/>
  <c r="K19" i="1"/>
  <c r="H19" i="1"/>
  <c r="E19" i="1"/>
  <c r="AJ18" i="1"/>
  <c r="Y18" i="1"/>
  <c r="X18" i="1"/>
  <c r="AA18" i="1" s="1"/>
  <c r="AP18" i="1" s="1"/>
  <c r="W18" i="1"/>
  <c r="T18" i="1"/>
  <c r="Q18" i="1"/>
  <c r="N18" i="1"/>
  <c r="K18" i="1"/>
  <c r="H18" i="1"/>
  <c r="E18" i="1"/>
  <c r="AK17" i="1"/>
  <c r="AB17" i="1"/>
  <c r="AN17" i="1" s="1"/>
  <c r="AA17" i="1"/>
  <c r="Y17" i="1"/>
  <c r="X17" i="1"/>
  <c r="AJ17" i="1" s="1"/>
  <c r="W17" i="1"/>
  <c r="T17" i="1"/>
  <c r="Q17" i="1"/>
  <c r="N17" i="1"/>
  <c r="K17" i="1"/>
  <c r="H17" i="1"/>
  <c r="E17" i="1"/>
  <c r="Y16" i="1"/>
  <c r="X16" i="1"/>
  <c r="AA16" i="1" s="1"/>
  <c r="AP16" i="1" s="1"/>
  <c r="W16" i="1"/>
  <c r="T16" i="1"/>
  <c r="Q16" i="1"/>
  <c r="N16" i="1"/>
  <c r="K16" i="1"/>
  <c r="H16" i="1"/>
  <c r="E16" i="1"/>
  <c r="AK15" i="1"/>
  <c r="Y15" i="1"/>
  <c r="AB15" i="1" s="1"/>
  <c r="AN15" i="1" s="1"/>
  <c r="X15" i="1"/>
  <c r="AJ15" i="1" s="1"/>
  <c r="W15" i="1"/>
  <c r="T15" i="1"/>
  <c r="Q15" i="1"/>
  <c r="N15" i="1"/>
  <c r="K15" i="1"/>
  <c r="H15" i="1"/>
  <c r="E15" i="1"/>
  <c r="AJ14" i="1"/>
  <c r="Y14" i="1"/>
  <c r="X14" i="1"/>
  <c r="AA14" i="1" s="1"/>
  <c r="AP14" i="1" s="1"/>
  <c r="W14" i="1"/>
  <c r="T14" i="1"/>
  <c r="Q14" i="1"/>
  <c r="N14" i="1"/>
  <c r="K14" i="1"/>
  <c r="H14" i="1"/>
  <c r="E14" i="1"/>
  <c r="Y13" i="1"/>
  <c r="AK13" i="1" s="1"/>
  <c r="X13" i="1"/>
  <c r="W13" i="1"/>
  <c r="T13" i="1"/>
  <c r="Q13" i="1"/>
  <c r="N13" i="1"/>
  <c r="K13" i="1"/>
  <c r="H13" i="1"/>
  <c r="E13" i="1"/>
  <c r="Y12" i="1"/>
  <c r="X12" i="1"/>
  <c r="AA12" i="1" s="1"/>
  <c r="AP12" i="1" s="1"/>
  <c r="W12" i="1"/>
  <c r="T12" i="1"/>
  <c r="Q12" i="1"/>
  <c r="N12" i="1"/>
  <c r="K12" i="1"/>
  <c r="H12" i="1"/>
  <c r="E12" i="1"/>
  <c r="AA11" i="1"/>
  <c r="AP11" i="1" s="1"/>
  <c r="Y11" i="1"/>
  <c r="AB11" i="1" s="1"/>
  <c r="AQ11" i="1" s="1"/>
  <c r="X11" i="1"/>
  <c r="AJ11" i="1" s="1"/>
  <c r="W11" i="1"/>
  <c r="T11" i="1"/>
  <c r="Q11" i="1"/>
  <c r="N11" i="1"/>
  <c r="K11" i="1"/>
  <c r="H11" i="1"/>
  <c r="E11" i="1"/>
  <c r="Y10" i="1"/>
  <c r="AK10" i="1" s="1"/>
  <c r="X10" i="1"/>
  <c r="AA10" i="1" s="1"/>
  <c r="W10" i="1"/>
  <c r="T10" i="1"/>
  <c r="Q10" i="1"/>
  <c r="N10" i="1"/>
  <c r="K10" i="1"/>
  <c r="H10" i="1"/>
  <c r="E10" i="1"/>
  <c r="AK9" i="1"/>
  <c r="AB9" i="1"/>
  <c r="AQ9" i="1" s="1"/>
  <c r="Z9" i="1"/>
  <c r="AL9" i="1" s="1"/>
  <c r="Y9" i="1"/>
  <c r="X9" i="1"/>
  <c r="AJ9" i="1" s="1"/>
  <c r="W9" i="1"/>
  <c r="T9" i="1"/>
  <c r="Q9" i="1"/>
  <c r="N9" i="1"/>
  <c r="K9" i="1"/>
  <c r="H9" i="1"/>
  <c r="E9" i="1"/>
  <c r="AB8" i="1"/>
  <c r="AN8" i="1" s="1"/>
  <c r="Y8" i="1"/>
  <c r="AK8" i="1" s="1"/>
  <c r="X8" i="1"/>
  <c r="AA8" i="1" s="1"/>
  <c r="W8" i="1"/>
  <c r="T8" i="1"/>
  <c r="Q8" i="1"/>
  <c r="N8" i="1"/>
  <c r="K8" i="1"/>
  <c r="H8" i="1"/>
  <c r="E8" i="1"/>
  <c r="AR7" i="1"/>
  <c r="AO7" i="1"/>
  <c r="AJ7" i="1"/>
  <c r="AA7" i="1"/>
  <c r="AM7" i="1" s="1"/>
  <c r="Y7" i="1"/>
  <c r="AB7" i="1" s="1"/>
  <c r="X7" i="1"/>
  <c r="W7" i="1"/>
  <c r="T7" i="1"/>
  <c r="Q7" i="1"/>
  <c r="N7" i="1"/>
  <c r="K7" i="1"/>
  <c r="H7" i="1"/>
  <c r="E7" i="1"/>
  <c r="AA6" i="1"/>
  <c r="AM6" i="1" s="1"/>
  <c r="Y6" i="1"/>
  <c r="AK6" i="1" s="1"/>
  <c r="X6" i="1"/>
  <c r="AJ6" i="1" s="1"/>
  <c r="W6" i="1"/>
  <c r="T6" i="1"/>
  <c r="Q6" i="1"/>
  <c r="N6" i="1"/>
  <c r="K6" i="1"/>
  <c r="H6" i="1"/>
  <c r="E6" i="1"/>
  <c r="AJ5" i="1"/>
  <c r="AA5" i="1"/>
  <c r="AP5" i="1" s="1"/>
  <c r="Y5" i="1"/>
  <c r="AB5" i="1" s="1"/>
  <c r="X5" i="1"/>
  <c r="W5" i="1"/>
  <c r="T5" i="1"/>
  <c r="Q5" i="1"/>
  <c r="N5" i="1"/>
  <c r="K5" i="1"/>
  <c r="H5" i="1"/>
  <c r="E5" i="1"/>
  <c r="AA4" i="1"/>
  <c r="Y4" i="1"/>
  <c r="AK4" i="1" s="1"/>
  <c r="X4" i="1"/>
  <c r="W4" i="1"/>
  <c r="T4" i="1"/>
  <c r="Q4" i="1"/>
  <c r="N4" i="1"/>
  <c r="K4" i="1"/>
  <c r="H4" i="1"/>
  <c r="E4" i="1"/>
  <c r="AQ44" i="1" l="1"/>
  <c r="R47" i="1"/>
  <c r="AD47" i="1"/>
  <c r="AK11" i="1"/>
  <c r="AA9" i="1"/>
  <c r="AM9" i="1" s="1"/>
  <c r="AN9" i="1"/>
  <c r="Z11" i="1"/>
  <c r="AL11" i="1" s="1"/>
  <c r="AB13" i="1"/>
  <c r="AQ25" i="1"/>
  <c r="Z26" i="1"/>
  <c r="AL26" i="1" s="1"/>
  <c r="AN29" i="1"/>
  <c r="AK30" i="1"/>
  <c r="AN34" i="1"/>
  <c r="AB35" i="1"/>
  <c r="Z36" i="1"/>
  <c r="AL36" i="1" s="1"/>
  <c r="AN38" i="1"/>
  <c r="K41" i="1"/>
  <c r="Q41" i="1"/>
  <c r="AM42" i="1"/>
  <c r="AA44" i="1"/>
  <c r="T46" i="1"/>
  <c r="AF46" i="1"/>
  <c r="AA15" i="1"/>
  <c r="AJ16" i="1"/>
  <c r="AA19" i="1"/>
  <c r="AJ20" i="1"/>
  <c r="AA23" i="1"/>
  <c r="AJ24" i="1"/>
  <c r="AJ25" i="1"/>
  <c r="Z33" i="1"/>
  <c r="AL33" i="1" s="1"/>
  <c r="AB36" i="1"/>
  <c r="Z37" i="1"/>
  <c r="AL37" i="1" s="1"/>
  <c r="AA40" i="1"/>
  <c r="E41" i="1"/>
  <c r="AG41" i="1"/>
  <c r="AI41" i="1" s="1"/>
  <c r="AA45" i="1"/>
  <c r="AG46" i="1"/>
  <c r="AB4" i="1"/>
  <c r="AN4" i="1" s="1"/>
  <c r="AB6" i="1"/>
  <c r="AN6" i="1" s="1"/>
  <c r="AM5" i="1"/>
  <c r="AB10" i="1"/>
  <c r="AQ10" i="1" s="1"/>
  <c r="AJ12" i="1"/>
  <c r="AM25" i="1"/>
  <c r="AA26" i="1"/>
  <c r="AB31" i="1"/>
  <c r="AB33" i="1"/>
  <c r="Z34" i="1"/>
  <c r="AL34" i="1" s="1"/>
  <c r="AB37" i="1"/>
  <c r="Z38" i="1"/>
  <c r="AL38" i="1" s="1"/>
  <c r="T41" i="1"/>
  <c r="AK44" i="1"/>
  <c r="F47" i="1"/>
  <c r="L47" i="1"/>
  <c r="AN5" i="1"/>
  <c r="AC5" i="1"/>
  <c r="AQ5" i="1"/>
  <c r="AQ7" i="1"/>
  <c r="AN7" i="1"/>
  <c r="AC8" i="1"/>
  <c r="AM8" i="1"/>
  <c r="AP8" i="1"/>
  <c r="AC10" i="1"/>
  <c r="AM10" i="1"/>
  <c r="AP10" i="1"/>
  <c r="AM19" i="1"/>
  <c r="AC19" i="1"/>
  <c r="AP19" i="1"/>
  <c r="AM23" i="1"/>
  <c r="AC23" i="1"/>
  <c r="AP23" i="1"/>
  <c r="AM26" i="1"/>
  <c r="AC26" i="1"/>
  <c r="AP26" i="1"/>
  <c r="X41" i="1"/>
  <c r="AP6" i="1"/>
  <c r="Z7" i="1"/>
  <c r="AL7" i="1" s="1"/>
  <c r="AM11" i="1"/>
  <c r="AC11" i="1"/>
  <c r="AJ13" i="1"/>
  <c r="Z13" i="1"/>
  <c r="AL13" i="1" s="1"/>
  <c r="AB14" i="1"/>
  <c r="AK14" i="1"/>
  <c r="AM14" i="1"/>
  <c r="AM18" i="1"/>
  <c r="AM22" i="1"/>
  <c r="AA30" i="1"/>
  <c r="Z30" i="1"/>
  <c r="AL30" i="1" s="1"/>
  <c r="AB42" i="1"/>
  <c r="AK42" i="1"/>
  <c r="Y46" i="1"/>
  <c r="AP43" i="1"/>
  <c r="AM43" i="1"/>
  <c r="AC43" i="1"/>
  <c r="U47" i="1"/>
  <c r="W46" i="1"/>
  <c r="AN13" i="1"/>
  <c r="AQ13" i="1"/>
  <c r="AM15" i="1"/>
  <c r="AC15" i="1"/>
  <c r="AP15" i="1"/>
  <c r="AB20" i="1"/>
  <c r="AK20" i="1"/>
  <c r="Z20" i="1"/>
  <c r="AL20" i="1" s="1"/>
  <c r="AA27" i="1"/>
  <c r="Z27" i="1"/>
  <c r="AL27" i="1" s="1"/>
  <c r="AJ27" i="1"/>
  <c r="AA29" i="1"/>
  <c r="Z29" i="1"/>
  <c r="AL29" i="1" s="1"/>
  <c r="AQ31" i="1"/>
  <c r="AN31" i="1"/>
  <c r="AP4" i="1"/>
  <c r="Z5" i="1"/>
  <c r="AL5" i="1" s="1"/>
  <c r="AK7" i="1"/>
  <c r="AQ8" i="1"/>
  <c r="Y41" i="1"/>
  <c r="AM4" i="1"/>
  <c r="AQ4" i="1"/>
  <c r="AK5" i="1"/>
  <c r="AC6" i="1"/>
  <c r="AQ6" i="1"/>
  <c r="AP7" i="1"/>
  <c r="Z8" i="1"/>
  <c r="AL8" i="1" s="1"/>
  <c r="AJ8" i="1"/>
  <c r="AP9" i="1"/>
  <c r="Z10" i="1"/>
  <c r="AL10" i="1" s="1"/>
  <c r="AJ10" i="1"/>
  <c r="AN10" i="1"/>
  <c r="AN11" i="1"/>
  <c r="AB12" i="1"/>
  <c r="AK12" i="1"/>
  <c r="AM12" i="1"/>
  <c r="Z14" i="1"/>
  <c r="AL14" i="1" s="1"/>
  <c r="AM17" i="1"/>
  <c r="AC17" i="1"/>
  <c r="AP17" i="1"/>
  <c r="AB18" i="1"/>
  <c r="AK18" i="1"/>
  <c r="Z18" i="1"/>
  <c r="AL18" i="1" s="1"/>
  <c r="AM21" i="1"/>
  <c r="AC21" i="1"/>
  <c r="AP21" i="1"/>
  <c r="AB22" i="1"/>
  <c r="AC22" i="1" s="1"/>
  <c r="AK22" i="1"/>
  <c r="Z22" i="1"/>
  <c r="AL22" i="1" s="1"/>
  <c r="AO25" i="1"/>
  <c r="AR25" i="1"/>
  <c r="AB40" i="1"/>
  <c r="AK40" i="1"/>
  <c r="AB16" i="1"/>
  <c r="AK16" i="1"/>
  <c r="Z16" i="1"/>
  <c r="AL16" i="1" s="1"/>
  <c r="AB24" i="1"/>
  <c r="AK24" i="1"/>
  <c r="Z24" i="1"/>
  <c r="AL24" i="1" s="1"/>
  <c r="Z4" i="1"/>
  <c r="AJ4" i="1"/>
  <c r="Z6" i="1"/>
  <c r="AL6" i="1" s="1"/>
  <c r="AC9" i="1"/>
  <c r="Z12" i="1"/>
  <c r="AL12" i="1" s="1"/>
  <c r="AA13" i="1"/>
  <c r="AC14" i="1"/>
  <c r="AM16" i="1"/>
  <c r="AM20" i="1"/>
  <c r="AM24" i="1"/>
  <c r="AP24" i="1"/>
  <c r="AJ29" i="1"/>
  <c r="AG47" i="1"/>
  <c r="AN26" i="1"/>
  <c r="AM31" i="1"/>
  <c r="AC31" i="1"/>
  <c r="AJ31" i="1"/>
  <c r="AM32" i="1"/>
  <c r="AC32" i="1"/>
  <c r="AJ32" i="1"/>
  <c r="AP32" i="1"/>
  <c r="AQ43" i="1"/>
  <c r="AB45" i="1"/>
  <c r="AK45" i="1"/>
  <c r="AQ15" i="1"/>
  <c r="AQ17" i="1"/>
  <c r="AQ19" i="1"/>
  <c r="AQ21" i="1"/>
  <c r="AQ23" i="1"/>
  <c r="AJ26" i="1"/>
  <c r="AN28" i="1"/>
  <c r="AM33" i="1"/>
  <c r="AC33" i="1"/>
  <c r="AJ33" i="1"/>
  <c r="AM34" i="1"/>
  <c r="AC34" i="1"/>
  <c r="AJ34" i="1"/>
  <c r="AM35" i="1"/>
  <c r="AC35" i="1"/>
  <c r="AJ35" i="1"/>
  <c r="AM36" i="1"/>
  <c r="AC36" i="1"/>
  <c r="AJ36" i="1"/>
  <c r="AM37" i="1"/>
  <c r="AC37" i="1"/>
  <c r="AJ37" i="1"/>
  <c r="AM38" i="1"/>
  <c r="AC38" i="1"/>
  <c r="AJ38" i="1"/>
  <c r="AM39" i="1"/>
  <c r="AC39" i="1"/>
  <c r="AJ39" i="1"/>
  <c r="AC40" i="1"/>
  <c r="H41" i="1"/>
  <c r="AC42" i="1"/>
  <c r="AK43" i="1"/>
  <c r="AM44" i="1"/>
  <c r="O47" i="1"/>
  <c r="Z15" i="1"/>
  <c r="AL15" i="1" s="1"/>
  <c r="Z17" i="1"/>
  <c r="AL17" i="1" s="1"/>
  <c r="Z19" i="1"/>
  <c r="AL19" i="1" s="1"/>
  <c r="Z21" i="1"/>
  <c r="AL21" i="1" s="1"/>
  <c r="Z23" i="1"/>
  <c r="AL23" i="1" s="1"/>
  <c r="AB27" i="1"/>
  <c r="AM28" i="1"/>
  <c r="AC28" i="1"/>
  <c r="AJ28" i="1"/>
  <c r="AP28" i="1"/>
  <c r="AN30" i="1"/>
  <c r="Z31" i="1"/>
  <c r="AL31" i="1" s="1"/>
  <c r="Z32" i="1"/>
  <c r="AL32" i="1" s="1"/>
  <c r="N41" i="1"/>
  <c r="X47" i="1"/>
  <c r="AJ46" i="1"/>
  <c r="AA46" i="1"/>
  <c r="Z46" i="1"/>
  <c r="AL46" i="1" s="1"/>
  <c r="I47" i="1"/>
  <c r="K46" i="1"/>
  <c r="Z43" i="1"/>
  <c r="AL43" i="1" s="1"/>
  <c r="Z45" i="1"/>
  <c r="AL45" i="1" s="1"/>
  <c r="N46" i="1"/>
  <c r="AH46" i="1"/>
  <c r="AI46" i="1" s="1"/>
  <c r="AE47" i="1"/>
  <c r="AH47" i="1" s="1"/>
  <c r="Z40" i="1"/>
  <c r="AL40" i="1" s="1"/>
  <c r="Z42" i="1"/>
  <c r="AL42" i="1" s="1"/>
  <c r="AJ42" i="1"/>
  <c r="Z44" i="1"/>
  <c r="AL44" i="1" s="1"/>
  <c r="AQ33" i="1" l="1"/>
  <c r="AN33" i="1"/>
  <c r="AP40" i="1"/>
  <c r="AM40" i="1"/>
  <c r="AQ35" i="1"/>
  <c r="AN35" i="1"/>
  <c r="AQ37" i="1"/>
  <c r="AN37" i="1"/>
  <c r="AP45" i="1"/>
  <c r="AM45" i="1"/>
  <c r="AP44" i="1"/>
  <c r="AC44" i="1"/>
  <c r="AQ36" i="1"/>
  <c r="AN36" i="1"/>
  <c r="AC4" i="1"/>
  <c r="AO28" i="1"/>
  <c r="AR28" i="1"/>
  <c r="AR42" i="1"/>
  <c r="AO42" i="1"/>
  <c r="AO35" i="1"/>
  <c r="AR35" i="1"/>
  <c r="AO32" i="1"/>
  <c r="AR32" i="1"/>
  <c r="AO14" i="1"/>
  <c r="AR14" i="1"/>
  <c r="AN20" i="1"/>
  <c r="AQ20" i="1"/>
  <c r="AC20" i="1"/>
  <c r="AJ47" i="1"/>
  <c r="AA47" i="1"/>
  <c r="AO36" i="1"/>
  <c r="AR36" i="1"/>
  <c r="AM13" i="1"/>
  <c r="AC13" i="1"/>
  <c r="AP13" i="1"/>
  <c r="AQ24" i="1"/>
  <c r="AN24" i="1"/>
  <c r="AR21" i="1"/>
  <c r="AO21" i="1"/>
  <c r="AN18" i="1"/>
  <c r="AQ18" i="1"/>
  <c r="AM27" i="1"/>
  <c r="AP27" i="1"/>
  <c r="AC27" i="1"/>
  <c r="AB46" i="1"/>
  <c r="Y47" i="1"/>
  <c r="AK46" i="1"/>
  <c r="AM30" i="1"/>
  <c r="AC30" i="1"/>
  <c r="AP30" i="1"/>
  <c r="AO11" i="1"/>
  <c r="AR11" i="1"/>
  <c r="AJ41" i="1"/>
  <c r="AA41" i="1"/>
  <c r="AR19" i="1"/>
  <c r="AO19" i="1"/>
  <c r="AO10" i="1"/>
  <c r="AR10" i="1"/>
  <c r="AO39" i="1"/>
  <c r="AR39" i="1"/>
  <c r="AN45" i="1"/>
  <c r="AC45" i="1"/>
  <c r="AQ45" i="1"/>
  <c r="AO22" i="1"/>
  <c r="AR22" i="1"/>
  <c r="AN16" i="1"/>
  <c r="AC16" i="1"/>
  <c r="AQ16" i="1"/>
  <c r="AN12" i="1"/>
  <c r="AQ12" i="1"/>
  <c r="AC12" i="1"/>
  <c r="AQ27" i="1"/>
  <c r="AN27" i="1"/>
  <c r="AR40" i="1"/>
  <c r="AO40" i="1"/>
  <c r="AO37" i="1"/>
  <c r="AR37" i="1"/>
  <c r="AO33" i="1"/>
  <c r="AR33" i="1"/>
  <c r="AI47" i="1"/>
  <c r="AC24" i="1"/>
  <c r="AC18" i="1"/>
  <c r="Z41" i="1"/>
  <c r="AL41" i="1" s="1"/>
  <c r="AL4" i="1"/>
  <c r="AN40" i="1"/>
  <c r="AQ40" i="1"/>
  <c r="AR6" i="1"/>
  <c r="AO6" i="1"/>
  <c r="AB41" i="1"/>
  <c r="AK41" i="1"/>
  <c r="AM29" i="1"/>
  <c r="AC29" i="1"/>
  <c r="AP29" i="1"/>
  <c r="AR15" i="1"/>
  <c r="AO15" i="1"/>
  <c r="AR43" i="1"/>
  <c r="AO43" i="1"/>
  <c r="AN14" i="1"/>
  <c r="AQ14" i="1"/>
  <c r="AR23" i="1"/>
  <c r="AO23" i="1"/>
  <c r="AO8" i="1"/>
  <c r="AR8" i="1"/>
  <c r="AO5" i="1"/>
  <c r="AR5" i="1"/>
  <c r="AM46" i="1"/>
  <c r="AP46" i="1"/>
  <c r="AC46" i="1"/>
  <c r="AO38" i="1"/>
  <c r="AR38" i="1"/>
  <c r="AO34" i="1"/>
  <c r="AR34" i="1"/>
  <c r="AO31" i="1"/>
  <c r="AR31" i="1"/>
  <c r="AF47" i="1"/>
  <c r="AO9" i="1"/>
  <c r="AR9" i="1"/>
  <c r="AN22" i="1"/>
  <c r="AQ22" i="1"/>
  <c r="AR17" i="1"/>
  <c r="AO17" i="1"/>
  <c r="AN42" i="1"/>
  <c r="AQ42" i="1"/>
  <c r="AO26" i="1"/>
  <c r="AR26" i="1"/>
  <c r="AR44" i="1" l="1"/>
  <c r="AO44" i="1"/>
  <c r="AO4" i="1"/>
  <c r="AR4" i="1"/>
  <c r="AO18" i="1"/>
  <c r="AR18" i="1"/>
  <c r="AP41" i="1"/>
  <c r="AC41" i="1"/>
  <c r="AM41" i="1"/>
  <c r="AB47" i="1"/>
  <c r="AK47" i="1"/>
  <c r="Z47" i="1"/>
  <c r="AL47" i="1" s="1"/>
  <c r="AN41" i="1"/>
  <c r="AQ41" i="1"/>
  <c r="AR24" i="1"/>
  <c r="AO24" i="1"/>
  <c r="AO30" i="1"/>
  <c r="AR30" i="1"/>
  <c r="AN46" i="1"/>
  <c r="AQ46" i="1"/>
  <c r="AM47" i="1"/>
  <c r="AP47" i="1"/>
  <c r="AC47" i="1"/>
  <c r="AO45" i="1"/>
  <c r="AR45" i="1"/>
  <c r="AR13" i="1"/>
  <c r="AO13" i="1"/>
  <c r="AR46" i="1"/>
  <c r="AO46" i="1"/>
  <c r="AO29" i="1"/>
  <c r="AR29" i="1"/>
  <c r="AO27" i="1"/>
  <c r="AR27" i="1"/>
  <c r="AO12" i="1"/>
  <c r="AR12" i="1"/>
  <c r="AO16" i="1"/>
  <c r="AR16" i="1"/>
  <c r="AO20" i="1"/>
  <c r="AR20" i="1"/>
  <c r="AR47" i="1" l="1"/>
  <c r="AO47" i="1"/>
  <c r="AN47" i="1"/>
  <c r="AQ47" i="1"/>
  <c r="AR41" i="1"/>
  <c r="AO41" i="1"/>
</calcChain>
</file>

<file path=xl/sharedStrings.xml><?xml version="1.0" encoding="utf-8"?>
<sst xmlns="http://schemas.openxmlformats.org/spreadsheetml/2006/main" count="984" uniqueCount="74">
  <si>
    <t>Daily Sales Flash Reports</t>
  </si>
  <si>
    <t>WEEKLY SALE</t>
  </si>
  <si>
    <t>ADS</t>
  </si>
  <si>
    <t>LAST WEEK SALE</t>
  </si>
  <si>
    <t>LAST WEEK ADS</t>
  </si>
  <si>
    <t>Week sale VS last week sale</t>
  </si>
  <si>
    <t>Week ADS VS Last Week ADS</t>
  </si>
  <si>
    <t>SSSG%</t>
  </si>
  <si>
    <t>MONDAY</t>
  </si>
  <si>
    <t>TUESDAY</t>
  </si>
  <si>
    <t>WEDNESDAY</t>
  </si>
  <si>
    <t>THURSDAY</t>
  </si>
  <si>
    <t>FRIDAY</t>
  </si>
  <si>
    <t>SATURDAY</t>
  </si>
  <si>
    <t>SUNDAY</t>
  </si>
  <si>
    <t>COMPARISON</t>
  </si>
  <si>
    <t>Sr. No.</t>
  </si>
  <si>
    <t>OUTLET</t>
  </si>
  <si>
    <t>Net Sales</t>
  </si>
  <si>
    <t>TC</t>
  </si>
  <si>
    <t>TA</t>
  </si>
  <si>
    <t>Total Net Sales</t>
  </si>
  <si>
    <t>Total TC</t>
  </si>
  <si>
    <t xml:space="preserve"> Total TA</t>
  </si>
  <si>
    <t>NS</t>
  </si>
  <si>
    <t>TTC</t>
  </si>
  <si>
    <t>TTA</t>
  </si>
  <si>
    <t>BLACK DOG BAR</t>
  </si>
  <si>
    <t>CAFECCINO</t>
  </si>
  <si>
    <t>CAFECCINO T1C</t>
  </si>
  <si>
    <t>CAFECCINO T1C LR / HR</t>
  </si>
  <si>
    <t>-</t>
  </si>
  <si>
    <t>CAFECCINO EXPRESS</t>
  </si>
  <si>
    <t>CBTL</t>
  </si>
  <si>
    <t>CCD A7-A8</t>
  </si>
  <si>
    <t>COFFEE &amp; MORE</t>
  </si>
  <si>
    <t>CURRY KITCHEN T1C</t>
  </si>
  <si>
    <t>CURRY KITCHEN T1C LR / HR</t>
  </si>
  <si>
    <t>IDLI.COM T1C</t>
  </si>
  <si>
    <t>IDLI.COM T1C LR / HR</t>
  </si>
  <si>
    <t>IDLI.COM PRE SHA</t>
  </si>
  <si>
    <t>PASTA STATION</t>
  </si>
  <si>
    <t>ULTRA BAR T1C</t>
  </si>
  <si>
    <t>MUMBAI SNACKS</t>
  </si>
  <si>
    <t>MUMBAI SE KERB SIDE</t>
  </si>
  <si>
    <t>MUMBAI SE 1B ARRIVAL HALL</t>
  </si>
  <si>
    <t>FOOD@GATE 1B ARRIVAL</t>
  </si>
  <si>
    <t>FOOD@GATE 1B</t>
  </si>
  <si>
    <t>FOOD@GATE 1C</t>
  </si>
  <si>
    <t>MOD</t>
  </si>
  <si>
    <t>FLYING BITE</t>
  </si>
  <si>
    <t>AAMCHA KATTA</t>
  </si>
  <si>
    <t>ADANI CANTEEN</t>
  </si>
  <si>
    <t>SANDWICH CART</t>
  </si>
  <si>
    <t>TRAVEL CLUB LOUNGE</t>
  </si>
  <si>
    <t>JOSHH</t>
  </si>
  <si>
    <t>RAJU OMLET</t>
  </si>
  <si>
    <t>MADRAS COFFEE HOUSE</t>
  </si>
  <si>
    <t>DONNA ITALIA</t>
  </si>
  <si>
    <t>BURGER TACO CO</t>
  </si>
  <si>
    <t>SHAWARMA SHACK</t>
  </si>
  <si>
    <t>NATURALS</t>
  </si>
  <si>
    <t>NOURISH</t>
  </si>
  <si>
    <t>MASALA KITCHEN</t>
  </si>
  <si>
    <t>MUM FOOD@GATE 2</t>
  </si>
  <si>
    <t>TOTAL A :-</t>
  </si>
  <si>
    <t>LL</t>
  </si>
  <si>
    <t>CAFÉ RITAZZA T2</t>
  </si>
  <si>
    <t>IRISH HOUSE T2</t>
  </si>
  <si>
    <t>AMEX LOUNGE</t>
  </si>
  <si>
    <t>MUM ADANI STAFF CAFETERIA T2</t>
  </si>
  <si>
    <t>TOTAL B :-</t>
  </si>
  <si>
    <t>T1 + T2</t>
  </si>
  <si>
    <t>DOMINOS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</si>
</sst>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[$-409]d\-mmm\-yy;@"/>
    <numFmt numFmtId="166" formatCode="[$-14009]dd\ mmmm\ yyyy;@"/>
    <numFmt numFmtId="167" formatCode="_ * #,##0_ ;_ * \-#,##0_ ;_ * &quot;-&quot;??_ ;_ @_ "/>
    <numFmt numFmtId="168" formatCode="_(* #,##0_);_(* \(#,##0\);_(* &quot;-&quot;??_);_(@_)"/>
    <numFmt numFmtId="169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24"/>
      <color theme="1"/>
      <name val="Cambria"/>
      <family val="1"/>
    </font>
    <font>
      <b/>
      <sz val="11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rgb="FF0070C0"/>
      <name val="Book Antiqua"/>
      <family val="1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DD77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0">
    <xf numFmtId="0" fontId="0" fillId="0" borderId="0" xfId="0"/>
    <xf numFmtId="0" fontId="3" fillId="8" borderId="22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167" fontId="7" fillId="4" borderId="22" xfId="2" applyNumberFormat="1" applyFont="1" applyFill="1" applyBorder="1" applyAlignment="1">
      <alignment horizontal="center" vertical="center"/>
    </xf>
    <xf numFmtId="167" fontId="7" fillId="4" borderId="23" xfId="2" applyNumberFormat="1" applyFont="1" applyFill="1" applyBorder="1" applyAlignment="1">
      <alignment horizontal="center" vertical="center"/>
    </xf>
    <xf numFmtId="167" fontId="7" fillId="4" borderId="24" xfId="2" applyNumberFormat="1" applyFont="1" applyFill="1" applyBorder="1" applyAlignment="1">
      <alignment horizontal="center" vertical="center"/>
    </xf>
    <xf numFmtId="167" fontId="7" fillId="4" borderId="21" xfId="2" applyNumberFormat="1" applyFont="1" applyFill="1" applyBorder="1" applyAlignment="1">
      <alignment horizontal="center" vertical="center"/>
    </xf>
    <xf numFmtId="167" fontId="7" fillId="9" borderId="22" xfId="2" applyNumberFormat="1" applyFont="1" applyFill="1" applyBorder="1" applyAlignment="1">
      <alignment horizontal="center" vertical="center"/>
    </xf>
    <xf numFmtId="167" fontId="7" fillId="10" borderId="24" xfId="2" applyNumberFormat="1" applyFont="1" applyFill="1" applyBorder="1" applyAlignment="1">
      <alignment horizontal="center" vertical="center"/>
    </xf>
    <xf numFmtId="167" fontId="7" fillId="10" borderId="22" xfId="2" applyNumberFormat="1" applyFont="1" applyFill="1" applyBorder="1" applyAlignment="1">
      <alignment horizontal="center" vertical="center"/>
    </xf>
    <xf numFmtId="167" fontId="7" fillId="10" borderId="23" xfId="2" applyNumberFormat="1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vertical="center"/>
    </xf>
    <xf numFmtId="167" fontId="9" fillId="0" borderId="22" xfId="2" applyNumberFormat="1" applyFont="1" applyFill="1" applyBorder="1" applyAlignment="1" applyProtection="1">
      <alignment horizontal="left" vertical="center"/>
      <protection locked="0"/>
    </xf>
    <xf numFmtId="167" fontId="10" fillId="0" borderId="22" xfId="2" applyNumberFormat="1" applyFont="1" applyFill="1" applyBorder="1" applyAlignment="1" applyProtection="1">
      <alignment horizontal="left" vertical="center"/>
      <protection hidden="1"/>
    </xf>
    <xf numFmtId="167" fontId="9" fillId="0" borderId="24" xfId="2" applyNumberFormat="1" applyFont="1" applyFill="1" applyBorder="1" applyAlignment="1">
      <alignment horizontal="left" vertical="center"/>
    </xf>
    <xf numFmtId="167" fontId="9" fillId="0" borderId="25" xfId="2" applyNumberFormat="1" applyFont="1" applyFill="1" applyBorder="1" applyAlignment="1">
      <alignment horizontal="left" vertical="center"/>
    </xf>
    <xf numFmtId="167" fontId="9" fillId="0" borderId="23" xfId="2" applyNumberFormat="1" applyFont="1" applyFill="1" applyBorder="1" applyAlignment="1">
      <alignment horizontal="center" vertical="center"/>
    </xf>
    <xf numFmtId="168" fontId="8" fillId="0" borderId="24" xfId="0" applyNumberFormat="1" applyFont="1" applyBorder="1"/>
    <xf numFmtId="167" fontId="9" fillId="5" borderId="22" xfId="2" applyNumberFormat="1" applyFont="1" applyFill="1" applyBorder="1" applyAlignment="1">
      <alignment horizontal="left" vertical="center"/>
    </xf>
    <xf numFmtId="168" fontId="8" fillId="11" borderId="22" xfId="0" applyNumberFormat="1" applyFont="1" applyFill="1" applyBorder="1"/>
    <xf numFmtId="167" fontId="9" fillId="6" borderId="16" xfId="1" applyNumberFormat="1" applyFont="1" applyFill="1" applyBorder="1" applyAlignment="1">
      <alignment horizontal="center" vertical="center"/>
    </xf>
    <xf numFmtId="168" fontId="8" fillId="11" borderId="24" xfId="0" applyNumberFormat="1" applyFont="1" applyFill="1" applyBorder="1" applyAlignment="1">
      <alignment horizontal="center"/>
    </xf>
    <xf numFmtId="169" fontId="8" fillId="11" borderId="22" xfId="1" applyNumberFormat="1" applyFont="1" applyFill="1" applyBorder="1" applyAlignment="1">
      <alignment horizontal="center"/>
    </xf>
    <xf numFmtId="168" fontId="8" fillId="0" borderId="21" xfId="0" applyNumberFormat="1" applyFont="1" applyBorder="1" applyAlignment="1">
      <alignment horizontal="center"/>
    </xf>
    <xf numFmtId="0" fontId="9" fillId="7" borderId="21" xfId="0" applyFont="1" applyFill="1" applyBorder="1" applyAlignment="1" applyProtection="1">
      <alignment vertical="center"/>
      <protection hidden="1"/>
    </xf>
    <xf numFmtId="167" fontId="9" fillId="12" borderId="22" xfId="2" applyNumberFormat="1" applyFont="1" applyFill="1" applyBorder="1" applyAlignment="1" applyProtection="1">
      <alignment horizontal="left" vertical="center"/>
      <protection locked="0"/>
    </xf>
    <xf numFmtId="167" fontId="9" fillId="13" borderId="22" xfId="2" applyNumberFormat="1" applyFont="1" applyFill="1" applyBorder="1" applyAlignment="1" applyProtection="1">
      <alignment horizontal="left" vertical="center"/>
      <protection locked="0"/>
    </xf>
    <xf numFmtId="167" fontId="9" fillId="14" borderId="22" xfId="2" applyNumberFormat="1" applyFont="1" applyFill="1" applyBorder="1" applyAlignment="1" applyProtection="1">
      <alignment horizontal="left" vertical="center"/>
      <protection locked="0"/>
    </xf>
    <xf numFmtId="0" fontId="11" fillId="7" borderId="21" xfId="3" applyFill="1" applyBorder="1" applyAlignment="1" applyProtection="1">
      <alignment vertical="center"/>
      <protection hidden="1"/>
    </xf>
    <xf numFmtId="167" fontId="9" fillId="6" borderId="15" xfId="1" applyNumberFormat="1" applyFont="1" applyFill="1" applyBorder="1" applyAlignment="1">
      <alignment horizontal="center" vertical="center"/>
    </xf>
    <xf numFmtId="0" fontId="9" fillId="7" borderId="15" xfId="0" applyFont="1" applyFill="1" applyBorder="1" applyAlignment="1" applyProtection="1">
      <alignment vertical="center"/>
      <protection hidden="1"/>
    </xf>
    <xf numFmtId="0" fontId="9" fillId="7" borderId="23" xfId="0" applyFont="1" applyFill="1" applyBorder="1" applyAlignment="1" applyProtection="1">
      <alignment vertical="center"/>
      <protection hidden="1"/>
    </xf>
    <xf numFmtId="167" fontId="9" fillId="0" borderId="21" xfId="2" applyNumberFormat="1" applyFont="1" applyFill="1" applyBorder="1" applyAlignment="1" applyProtection="1">
      <alignment horizontal="left" vertical="center"/>
      <protection locked="0"/>
    </xf>
    <xf numFmtId="167" fontId="10" fillId="0" borderId="21" xfId="2" applyNumberFormat="1" applyFont="1" applyFill="1" applyBorder="1" applyAlignment="1" applyProtection="1">
      <alignment horizontal="left" vertical="center"/>
      <protection hidden="1"/>
    </xf>
    <xf numFmtId="167" fontId="9" fillId="0" borderId="24" xfId="2" applyNumberFormat="1" applyFont="1" applyFill="1" applyBorder="1" applyAlignment="1" applyProtection="1">
      <alignment horizontal="left" vertical="center"/>
      <protection locked="0"/>
    </xf>
    <xf numFmtId="167" fontId="9" fillId="6" borderId="22" xfId="1" applyNumberFormat="1" applyFont="1" applyFill="1" applyBorder="1" applyAlignment="1">
      <alignment horizontal="center" vertical="center"/>
    </xf>
    <xf numFmtId="168" fontId="8" fillId="11" borderId="22" xfId="0" applyNumberFormat="1" applyFont="1" applyFill="1" applyBorder="1" applyAlignment="1">
      <alignment horizontal="center"/>
    </xf>
    <xf numFmtId="0" fontId="7" fillId="15" borderId="15" xfId="0" applyFont="1" applyFill="1" applyBorder="1" applyAlignment="1">
      <alignment horizontal="center" vertical="center"/>
    </xf>
    <xf numFmtId="167" fontId="7" fillId="15" borderId="21" xfId="2" applyNumberFormat="1" applyFont="1" applyFill="1" applyBorder="1" applyAlignment="1">
      <alignment horizontal="left" vertical="center"/>
    </xf>
    <xf numFmtId="167" fontId="7" fillId="15" borderId="23" xfId="2" applyNumberFormat="1" applyFont="1" applyFill="1" applyBorder="1" applyAlignment="1">
      <alignment horizontal="center" vertical="center"/>
    </xf>
    <xf numFmtId="168" fontId="3" fillId="15" borderId="24" xfId="0" applyNumberFormat="1" applyFont="1" applyFill="1" applyBorder="1"/>
    <xf numFmtId="168" fontId="3" fillId="15" borderId="21" xfId="0" applyNumberFormat="1" applyFont="1" applyFill="1" applyBorder="1" applyAlignment="1">
      <alignment horizontal="center"/>
    </xf>
    <xf numFmtId="167" fontId="3" fillId="9" borderId="22" xfId="0" applyNumberFormat="1" applyFont="1" applyFill="1" applyBorder="1"/>
    <xf numFmtId="168" fontId="3" fillId="9" borderId="22" xfId="0" applyNumberFormat="1" applyFont="1" applyFill="1" applyBorder="1"/>
    <xf numFmtId="168" fontId="3" fillId="10" borderId="24" xfId="0" applyNumberFormat="1" applyFont="1" applyFill="1" applyBorder="1" applyAlignment="1">
      <alignment horizontal="center"/>
    </xf>
    <xf numFmtId="168" fontId="3" fillId="10" borderId="22" xfId="0" applyNumberFormat="1" applyFont="1" applyFill="1" applyBorder="1" applyAlignment="1">
      <alignment horizontal="center"/>
    </xf>
    <xf numFmtId="167" fontId="9" fillId="10" borderId="16" xfId="1" applyNumberFormat="1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167" fontId="7" fillId="15" borderId="26" xfId="2" applyNumberFormat="1" applyFont="1" applyFill="1" applyBorder="1" applyAlignment="1">
      <alignment horizontal="left" vertical="center"/>
    </xf>
    <xf numFmtId="167" fontId="7" fillId="15" borderId="27" xfId="2" applyNumberFormat="1" applyFont="1" applyFill="1" applyBorder="1" applyAlignment="1">
      <alignment horizontal="center" vertical="center"/>
    </xf>
    <xf numFmtId="167" fontId="7" fillId="15" borderId="1" xfId="2" applyNumberFormat="1" applyFont="1" applyFill="1" applyBorder="1" applyAlignment="1">
      <alignment horizontal="left" vertical="center"/>
    </xf>
    <xf numFmtId="1" fontId="2" fillId="15" borderId="27" xfId="0" applyNumberFormat="1" applyFont="1" applyFill="1" applyBorder="1" applyAlignment="1">
      <alignment horizontal="center"/>
    </xf>
    <xf numFmtId="168" fontId="3" fillId="15" borderId="8" xfId="0" applyNumberFormat="1" applyFont="1" applyFill="1" applyBorder="1"/>
    <xf numFmtId="168" fontId="3" fillId="15" borderId="1" xfId="0" applyNumberFormat="1" applyFont="1" applyFill="1" applyBorder="1" applyAlignment="1">
      <alignment horizontal="center"/>
    </xf>
    <xf numFmtId="168" fontId="3" fillId="9" borderId="26" xfId="0" applyNumberFormat="1" applyFont="1" applyFill="1" applyBorder="1"/>
    <xf numFmtId="167" fontId="9" fillId="10" borderId="7" xfId="1" applyNumberFormat="1" applyFont="1" applyFill="1" applyBorder="1" applyAlignment="1">
      <alignment horizontal="center" vertical="center"/>
    </xf>
    <xf numFmtId="168" fontId="3" fillId="10" borderId="8" xfId="0" applyNumberFormat="1" applyFont="1" applyFill="1" applyBorder="1" applyAlignment="1">
      <alignment horizontal="center"/>
    </xf>
    <xf numFmtId="168" fontId="3" fillId="10" borderId="26" xfId="0" applyNumberFormat="1" applyFont="1" applyFill="1" applyBorder="1" applyAlignment="1">
      <alignment horizontal="center"/>
    </xf>
    <xf numFmtId="169" fontId="3" fillId="10" borderId="26" xfId="1" applyNumberFormat="1" applyFont="1" applyFill="1" applyBorder="1" applyAlignment="1">
      <alignment horizontal="center"/>
    </xf>
    <xf numFmtId="0" fontId="7" fillId="16" borderId="28" xfId="0" applyFont="1" applyFill="1" applyBorder="1" applyAlignment="1">
      <alignment vertical="center"/>
    </xf>
    <xf numFmtId="167" fontId="2" fillId="16" borderId="29" xfId="0" applyNumberFormat="1" applyFont="1" applyFill="1" applyBorder="1"/>
    <xf numFmtId="0" fontId="2" fillId="16" borderId="29" xfId="0" applyFont="1" applyFill="1" applyBorder="1"/>
    <xf numFmtId="167" fontId="7" fillId="16" borderId="30" xfId="2" applyNumberFormat="1" applyFont="1" applyFill="1" applyBorder="1" applyAlignment="1">
      <alignment horizontal="left" vertical="center"/>
    </xf>
    <xf numFmtId="164" fontId="7" fillId="16" borderId="30" xfId="2" applyNumberFormat="1" applyFont="1" applyFill="1" applyBorder="1" applyAlignment="1">
      <alignment horizontal="left" vertical="center"/>
    </xf>
    <xf numFmtId="167" fontId="9" fillId="6" borderId="31" xfId="1" applyNumberFormat="1" applyFont="1" applyFill="1" applyBorder="1" applyAlignment="1">
      <alignment horizontal="center" vertical="center"/>
    </xf>
    <xf numFmtId="167" fontId="9" fillId="10" borderId="31" xfId="1" applyNumberFormat="1" applyFont="1" applyFill="1" applyBorder="1" applyAlignment="1">
      <alignment horizontal="center" vertical="center"/>
    </xf>
    <xf numFmtId="168" fontId="8" fillId="11" borderId="32" xfId="0" applyNumberFormat="1" applyFont="1" applyFill="1" applyBorder="1" applyAlignment="1">
      <alignment horizontal="center"/>
    </xf>
    <xf numFmtId="169" fontId="8" fillId="11" borderId="30" xfId="1" applyNumberFormat="1" applyFont="1" applyFill="1" applyBorder="1" applyAlignment="1">
      <alignment horizontal="center"/>
    </xf>
    <xf numFmtId="169" fontId="8" fillId="11" borderId="33" xfId="1" applyNumberFormat="1" applyFont="1" applyFill="1" applyBorder="1" applyAlignment="1">
      <alignment horizontal="center"/>
    </xf>
    <xf numFmtId="167" fontId="9" fillId="11" borderId="22" xfId="2" applyNumberFormat="1" applyFont="1" applyFill="1" applyBorder="1" applyAlignment="1" applyProtection="1">
      <alignment horizontal="left" vertical="center"/>
      <protection locked="0"/>
    </xf>
    <xf numFmtId="167" fontId="9" fillId="11" borderId="24" xfId="2" applyNumberFormat="1" applyFont="1" applyFill="1" applyBorder="1" applyAlignment="1" applyProtection="1">
      <alignment horizontal="left" vertical="center"/>
      <protection locked="0"/>
    </xf>
    <xf numFmtId="165" fontId="2" fillId="6" borderId="9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  <xf numFmtId="165" fontId="2" fillId="6" borderId="5" xfId="0" applyNumberFormat="1" applyFont="1" applyFill="1" applyBorder="1" applyAlignment="1">
      <alignment horizontal="center"/>
    </xf>
    <xf numFmtId="165" fontId="2" fillId="6" borderId="3" xfId="0" applyNumberFormat="1" applyFont="1" applyFill="1" applyBorder="1" applyAlignment="1">
      <alignment horizontal="center"/>
    </xf>
    <xf numFmtId="165" fontId="6" fillId="6" borderId="10" xfId="0" applyNumberFormat="1" applyFont="1" applyFill="1" applyBorder="1" applyAlignment="1">
      <alignment horizontal="center" vertical="center"/>
    </xf>
    <xf numFmtId="165" fontId="6" fillId="6" borderId="11" xfId="0" applyNumberFormat="1" applyFont="1" applyFill="1" applyBorder="1" applyAlignment="1">
      <alignment horizontal="center" vertical="center"/>
    </xf>
    <xf numFmtId="165" fontId="6" fillId="6" borderId="12" xfId="0" applyNumberFormat="1" applyFont="1" applyFill="1" applyBorder="1" applyAlignment="1">
      <alignment horizontal="center" vertical="center"/>
    </xf>
    <xf numFmtId="165" fontId="6" fillId="6" borderId="18" xfId="0" applyNumberFormat="1" applyFont="1" applyFill="1" applyBorder="1" applyAlignment="1">
      <alignment horizontal="center" vertical="center"/>
    </xf>
    <xf numFmtId="165" fontId="6" fillId="6" borderId="14" xfId="0" applyNumberFormat="1" applyFont="1" applyFill="1" applyBorder="1" applyAlignment="1">
      <alignment horizontal="center" vertical="center"/>
    </xf>
    <xf numFmtId="165" fontId="6" fillId="6" borderId="19" xfId="0" applyNumberFormat="1" applyFont="1" applyFill="1" applyBorder="1" applyAlignment="1">
      <alignment horizontal="center" vertical="center"/>
    </xf>
    <xf numFmtId="166" fontId="3" fillId="7" borderId="17" xfId="0" applyNumberFormat="1" applyFont="1" applyFill="1" applyBorder="1" applyAlignment="1" applyProtection="1">
      <alignment horizontal="center" vertical="center" wrapText="1"/>
      <protection hidden="1"/>
    </xf>
    <xf numFmtId="166" fontId="3" fillId="7" borderId="15" xfId="0" applyNumberFormat="1" applyFont="1" applyFill="1" applyBorder="1" applyAlignment="1" applyProtection="1">
      <alignment horizontal="center" vertical="center" wrapText="1"/>
      <protection hidden="1"/>
    </xf>
    <xf numFmtId="166" fontId="3" fillId="7" borderId="16" xfId="0" applyNumberFormat="1" applyFont="1" applyFill="1" applyBorder="1" applyAlignment="1" applyProtection="1">
      <alignment horizontal="center" vertical="center" wrapText="1"/>
      <protection hidden="1"/>
    </xf>
    <xf numFmtId="166" fontId="3" fillId="6" borderId="21" xfId="0" applyNumberFormat="1" applyFont="1" applyFill="1" applyBorder="1" applyAlignment="1" applyProtection="1">
      <alignment horizontal="center" vertical="center" wrapText="1"/>
      <protection hidden="1"/>
    </xf>
    <xf numFmtId="166" fontId="3" fillId="6" borderId="15" xfId="0" applyNumberFormat="1" applyFont="1" applyFill="1" applyBorder="1" applyAlignment="1" applyProtection="1">
      <alignment horizontal="center" vertical="center" wrapText="1"/>
      <protection hidden="1"/>
    </xf>
    <xf numFmtId="166" fontId="3" fillId="6" borderId="16" xfId="0" applyNumberFormat="1" applyFont="1" applyFill="1" applyBorder="1" applyAlignment="1" applyProtection="1">
      <alignment horizontal="center" vertical="center" wrapText="1"/>
      <protection hidden="1"/>
    </xf>
    <xf numFmtId="166" fontId="3" fillId="6" borderId="17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 vertical="center" wrapText="1"/>
    </xf>
    <xf numFmtId="165" fontId="5" fillId="5" borderId="2" xfId="0" applyNumberFormat="1" applyFont="1" applyFill="1" applyBorder="1" applyAlignment="1">
      <alignment horizontal="center" vertical="center" wrapText="1"/>
    </xf>
    <xf numFmtId="165" fontId="5" fillId="5" borderId="8" xfId="0" applyNumberFormat="1" applyFont="1" applyFill="1" applyBorder="1" applyAlignment="1">
      <alignment horizontal="center" vertical="center" wrapText="1"/>
    </xf>
    <xf numFmtId="165" fontId="5" fillId="5" borderId="13" xfId="0" applyNumberFormat="1" applyFont="1" applyFill="1" applyBorder="1" applyAlignment="1">
      <alignment horizontal="center" vertical="center" wrapText="1"/>
    </xf>
    <xf numFmtId="165" fontId="5" fillId="5" borderId="14" xfId="0" applyNumberFormat="1" applyFont="1" applyFill="1" applyBorder="1" applyAlignment="1">
      <alignment horizontal="center" vertical="center" wrapText="1"/>
    </xf>
    <xf numFmtId="165" fontId="5" fillId="5" borderId="20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</cellXfs>
  <cellStyles count="4">
    <cellStyle name="Comma 2" xfId="2"/>
    <cellStyle name="Hyperlink" xfId="3" builtinId="8"/>
    <cellStyle name="Normal" xfId="0" builtinId="0"/>
    <cellStyle name="Percent" xfId="1" builtinId="5"/>
  </cellStyles>
  <dxfs count="35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OOD@GATE%201B%20ARRIVAL" TargetMode="External"/><Relationship Id="rId2" Type="http://schemas.openxmlformats.org/officeDocument/2006/relationships/hyperlink" Target="mailto:FOOD@GATE%201B" TargetMode="External"/><Relationship Id="rId1" Type="http://schemas.openxmlformats.org/officeDocument/2006/relationships/hyperlink" Target="mailto:FOOD@GATE%201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OOD@GATE%201B%20ARRIVAL" TargetMode="External"/><Relationship Id="rId2" Type="http://schemas.openxmlformats.org/officeDocument/2006/relationships/hyperlink" Target="mailto:FOOD@GATE%201B" TargetMode="External"/><Relationship Id="rId1" Type="http://schemas.openxmlformats.org/officeDocument/2006/relationships/hyperlink" Target="mailto:FOOD@GATE%201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FOOD@GATE%201B%20ARRIVAL" TargetMode="External"/><Relationship Id="rId2" Type="http://schemas.openxmlformats.org/officeDocument/2006/relationships/hyperlink" Target="mailto:FOOD@GATE%201B" TargetMode="External"/><Relationship Id="rId1" Type="http://schemas.openxmlformats.org/officeDocument/2006/relationships/hyperlink" Target="mailto:FOOD@GATE%201C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FOOD@GATE%201B%20ARRIVAL" TargetMode="External"/><Relationship Id="rId2" Type="http://schemas.openxmlformats.org/officeDocument/2006/relationships/hyperlink" Target="mailto:FOOD@GATE%201B" TargetMode="External"/><Relationship Id="rId1" Type="http://schemas.openxmlformats.org/officeDocument/2006/relationships/hyperlink" Target="mailto:FOOD@GATE%201C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FOOD@GATE%201B%20ARRIVAL" TargetMode="External"/><Relationship Id="rId2" Type="http://schemas.openxmlformats.org/officeDocument/2006/relationships/hyperlink" Target="mailto:FOOD@GATE%201B" TargetMode="External"/><Relationship Id="rId1" Type="http://schemas.openxmlformats.org/officeDocument/2006/relationships/hyperlink" Target="mailto:FOOD@GATE%201C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FOOD@GATE%201B%20ARRIVAL" TargetMode="External"/><Relationship Id="rId2" Type="http://schemas.openxmlformats.org/officeDocument/2006/relationships/hyperlink" Target="mailto:FOOD@GATE%201B" TargetMode="External"/><Relationship Id="rId1" Type="http://schemas.openxmlformats.org/officeDocument/2006/relationships/hyperlink" Target="mailto:FOOD@GATE%201C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FOOD@GATE%201B%20ARRIVAL" TargetMode="External"/><Relationship Id="rId2" Type="http://schemas.openxmlformats.org/officeDocument/2006/relationships/hyperlink" Target="mailto:FOOD@GATE%201B" TargetMode="External"/><Relationship Id="rId1" Type="http://schemas.openxmlformats.org/officeDocument/2006/relationships/hyperlink" Target="mailto:FOOD@GATE%201C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FOOD@GATE%201B%20ARRIVAL" TargetMode="External"/><Relationship Id="rId2" Type="http://schemas.openxmlformats.org/officeDocument/2006/relationships/hyperlink" Target="mailto:FOOD@GATE%201B" TargetMode="External"/><Relationship Id="rId1" Type="http://schemas.openxmlformats.org/officeDocument/2006/relationships/hyperlink" Target="mailto:FOOD@GATE%201C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FOOD@GATE%201B%20ARRIVAL" TargetMode="External"/><Relationship Id="rId2" Type="http://schemas.openxmlformats.org/officeDocument/2006/relationships/hyperlink" Target="mailto:FOOD@GATE%201B" TargetMode="External"/><Relationship Id="rId1" Type="http://schemas.openxmlformats.org/officeDocument/2006/relationships/hyperlink" Target="mailto:FOOD@GATE%201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="120" zoomScaleNormal="120" workbookViewId="0">
      <pane xSplit="2" ySplit="2" topLeftCell="S29" activePane="bottomRight" state="frozen"/>
      <selection pane="topRight" activeCell="C1" sqref="C1"/>
      <selection pane="bottomLeft" activeCell="A3" sqref="A3"/>
      <selection pane="bottomRight" activeCell="S30" sqref="S30"/>
    </sheetView>
  </sheetViews>
  <sheetFormatPr defaultRowHeight="15" x14ac:dyDescent="0.25"/>
  <cols>
    <col min="2" max="2" width="38.5703125" bestFit="1" customWidth="1"/>
    <col min="3" max="3" width="11.7109375" bestFit="1" customWidth="1"/>
    <col min="6" max="6" width="11.7109375" bestFit="1" customWidth="1"/>
    <col min="8" max="8" width="7.28515625" bestFit="1" customWidth="1"/>
    <col min="9" max="9" width="11.7109375" bestFit="1" customWidth="1"/>
    <col min="12" max="12" width="11.7109375" bestFit="1" customWidth="1"/>
    <col min="15" max="15" width="11.7109375" bestFit="1" customWidth="1"/>
    <col min="18" max="18" width="11.7109375" bestFit="1" customWidth="1"/>
    <col min="21" max="21" width="11.7109375" bestFit="1" customWidth="1"/>
    <col min="24" max="24" width="17.7109375" bestFit="1" customWidth="1"/>
    <col min="25" max="25" width="10.85546875" bestFit="1" customWidth="1"/>
    <col min="26" max="26" width="11.5703125" bestFit="1" customWidth="1"/>
    <col min="27" max="27" width="14.28515625" bestFit="1" customWidth="1"/>
    <col min="29" max="29" width="9" bestFit="1" customWidth="1"/>
    <col min="30" max="30" width="17.7109375" bestFit="1" customWidth="1"/>
    <col min="33" max="33" width="11.7109375" bestFit="1" customWidth="1"/>
    <col min="36" max="36" width="13.5703125" bestFit="1" customWidth="1"/>
    <col min="39" max="39" width="12.28515625" bestFit="1" customWidth="1"/>
  </cols>
  <sheetData>
    <row r="1" spans="1:44" x14ac:dyDescent="0.25">
      <c r="A1" s="106" t="s">
        <v>0</v>
      </c>
      <c r="B1" s="107"/>
      <c r="C1" s="101">
        <v>45383</v>
      </c>
      <c r="D1" s="102"/>
      <c r="E1" s="103"/>
      <c r="F1" s="101">
        <v>45384</v>
      </c>
      <c r="G1" s="102"/>
      <c r="H1" s="103"/>
      <c r="I1" s="101">
        <v>45385</v>
      </c>
      <c r="J1" s="102"/>
      <c r="K1" s="103"/>
      <c r="L1" s="101">
        <v>45386</v>
      </c>
      <c r="M1" s="102"/>
      <c r="N1" s="103"/>
      <c r="O1" s="101">
        <v>45387</v>
      </c>
      <c r="P1" s="102"/>
      <c r="Q1" s="103"/>
      <c r="R1" s="101">
        <v>45388</v>
      </c>
      <c r="S1" s="102"/>
      <c r="T1" s="103"/>
      <c r="U1" s="101">
        <v>45389</v>
      </c>
      <c r="V1" s="102"/>
      <c r="W1" s="103"/>
      <c r="X1" s="89" t="s">
        <v>1</v>
      </c>
      <c r="Y1" s="90"/>
      <c r="Z1" s="104"/>
      <c r="AA1" s="89" t="s">
        <v>2</v>
      </c>
      <c r="AB1" s="90"/>
      <c r="AC1" s="91"/>
      <c r="AD1" s="95" t="s">
        <v>3</v>
      </c>
      <c r="AE1" s="96"/>
      <c r="AF1" s="97"/>
      <c r="AG1" s="95" t="s">
        <v>4</v>
      </c>
      <c r="AH1" s="96"/>
      <c r="AI1" s="97"/>
      <c r="AJ1" s="72" t="s">
        <v>5</v>
      </c>
      <c r="AK1" s="73"/>
      <c r="AL1" s="74"/>
      <c r="AM1" s="75" t="s">
        <v>6</v>
      </c>
      <c r="AN1" s="73"/>
      <c r="AO1" s="74"/>
      <c r="AP1" s="76" t="s">
        <v>7</v>
      </c>
      <c r="AQ1" s="77"/>
      <c r="AR1" s="78"/>
    </row>
    <row r="2" spans="1:44" x14ac:dyDescent="0.25">
      <c r="A2" s="108"/>
      <c r="B2" s="109"/>
      <c r="C2" s="83" t="s">
        <v>8</v>
      </c>
      <c r="D2" s="83"/>
      <c r="E2" s="84"/>
      <c r="F2" s="82" t="s">
        <v>9</v>
      </c>
      <c r="G2" s="83"/>
      <c r="H2" s="84"/>
      <c r="I2" s="82" t="s">
        <v>10</v>
      </c>
      <c r="J2" s="83"/>
      <c r="K2" s="84"/>
      <c r="L2" s="82" t="s">
        <v>11</v>
      </c>
      <c r="M2" s="83"/>
      <c r="N2" s="84"/>
      <c r="O2" s="82" t="s">
        <v>12</v>
      </c>
      <c r="P2" s="83"/>
      <c r="Q2" s="84"/>
      <c r="R2" s="82" t="s">
        <v>13</v>
      </c>
      <c r="S2" s="83"/>
      <c r="T2" s="84"/>
      <c r="U2" s="82" t="s">
        <v>14</v>
      </c>
      <c r="V2" s="83"/>
      <c r="W2" s="84"/>
      <c r="X2" s="92"/>
      <c r="Y2" s="93"/>
      <c r="Z2" s="105"/>
      <c r="AA2" s="92"/>
      <c r="AB2" s="93"/>
      <c r="AC2" s="94"/>
      <c r="AD2" s="98"/>
      <c r="AE2" s="99"/>
      <c r="AF2" s="100"/>
      <c r="AG2" s="98"/>
      <c r="AH2" s="99"/>
      <c r="AI2" s="100"/>
      <c r="AJ2" s="85" t="s">
        <v>15</v>
      </c>
      <c r="AK2" s="86"/>
      <c r="AL2" s="87"/>
      <c r="AM2" s="88" t="s">
        <v>15</v>
      </c>
      <c r="AN2" s="86"/>
      <c r="AO2" s="87"/>
      <c r="AP2" s="79"/>
      <c r="AQ2" s="80"/>
      <c r="AR2" s="81"/>
    </row>
    <row r="3" spans="1:44" x14ac:dyDescent="0.25">
      <c r="A3" s="1" t="s">
        <v>16</v>
      </c>
      <c r="B3" s="2" t="s">
        <v>17</v>
      </c>
      <c r="C3" s="3" t="s">
        <v>18</v>
      </c>
      <c r="D3" s="3" t="s">
        <v>19</v>
      </c>
      <c r="E3" s="4" t="s">
        <v>20</v>
      </c>
      <c r="F3" s="3" t="s">
        <v>18</v>
      </c>
      <c r="G3" s="3" t="s">
        <v>19</v>
      </c>
      <c r="H3" s="4" t="s">
        <v>20</v>
      </c>
      <c r="I3" s="3" t="s">
        <v>18</v>
      </c>
      <c r="J3" s="3" t="s">
        <v>19</v>
      </c>
      <c r="K3" s="4" t="s">
        <v>20</v>
      </c>
      <c r="L3" s="3" t="s">
        <v>18</v>
      </c>
      <c r="M3" s="3" t="s">
        <v>19</v>
      </c>
      <c r="N3" s="4" t="s">
        <v>20</v>
      </c>
      <c r="O3" s="3" t="s">
        <v>18</v>
      </c>
      <c r="P3" s="3" t="s">
        <v>19</v>
      </c>
      <c r="Q3" s="4" t="s">
        <v>20</v>
      </c>
      <c r="R3" s="3" t="s">
        <v>18</v>
      </c>
      <c r="S3" s="3" t="s">
        <v>19</v>
      </c>
      <c r="T3" s="4" t="s">
        <v>20</v>
      </c>
      <c r="U3" s="3" t="s">
        <v>18</v>
      </c>
      <c r="V3" s="3" t="s">
        <v>19</v>
      </c>
      <c r="W3" s="4" t="s">
        <v>20</v>
      </c>
      <c r="X3" s="3" t="s">
        <v>21</v>
      </c>
      <c r="Y3" s="3" t="s">
        <v>22</v>
      </c>
      <c r="Z3" s="4" t="s">
        <v>23</v>
      </c>
      <c r="AA3" s="5" t="s">
        <v>18</v>
      </c>
      <c r="AB3" s="3" t="s">
        <v>19</v>
      </c>
      <c r="AC3" s="6" t="s">
        <v>20</v>
      </c>
      <c r="AD3" s="7" t="s">
        <v>21</v>
      </c>
      <c r="AE3" s="7" t="s">
        <v>22</v>
      </c>
      <c r="AF3" s="7" t="s">
        <v>23</v>
      </c>
      <c r="AG3" s="7" t="s">
        <v>18</v>
      </c>
      <c r="AH3" s="7" t="s">
        <v>19</v>
      </c>
      <c r="AI3" s="7" t="s">
        <v>20</v>
      </c>
      <c r="AJ3" s="8" t="s">
        <v>24</v>
      </c>
      <c r="AK3" s="9" t="s">
        <v>25</v>
      </c>
      <c r="AL3" s="10" t="s">
        <v>26</v>
      </c>
      <c r="AM3" s="8" t="s">
        <v>24</v>
      </c>
      <c r="AN3" s="9" t="s">
        <v>25</v>
      </c>
      <c r="AO3" s="9" t="s">
        <v>26</v>
      </c>
      <c r="AP3" s="8" t="s">
        <v>24</v>
      </c>
      <c r="AQ3" s="9" t="s">
        <v>25</v>
      </c>
      <c r="AR3" s="9" t="s">
        <v>26</v>
      </c>
    </row>
    <row r="4" spans="1:44" ht="16.5" x14ac:dyDescent="0.3">
      <c r="A4" s="11">
        <v>1</v>
      </c>
      <c r="B4" s="12" t="s">
        <v>27</v>
      </c>
      <c r="C4" s="13">
        <v>134913</v>
      </c>
      <c r="D4" s="13">
        <v>85</v>
      </c>
      <c r="E4" s="14">
        <f t="shared" ref="E4:E39" si="0">IFERROR((C4/D4),"")</f>
        <v>1587.2117647058824</v>
      </c>
      <c r="F4" s="13">
        <v>149749</v>
      </c>
      <c r="G4" s="13">
        <v>91</v>
      </c>
      <c r="H4" s="14">
        <f t="shared" ref="H4:H39" si="1">IFERROR((F4/G4),"")</f>
        <v>1645.5934065934066</v>
      </c>
      <c r="I4" s="13">
        <v>58098</v>
      </c>
      <c r="J4" s="13">
        <v>35</v>
      </c>
      <c r="K4" s="14">
        <f t="shared" ref="K4:K39" si="2">IFERROR((I4/J4),"")</f>
        <v>1659.9428571428571</v>
      </c>
      <c r="L4" s="13">
        <v>158673.89000000001</v>
      </c>
      <c r="M4" s="13">
        <v>92</v>
      </c>
      <c r="N4" s="14">
        <f t="shared" ref="N4:N40" si="3">IFERROR((L4/M4),"")</f>
        <v>1724.7161956521741</v>
      </c>
      <c r="O4" s="13">
        <v>201245.2</v>
      </c>
      <c r="P4" s="13">
        <v>122</v>
      </c>
      <c r="Q4" s="14">
        <f t="shared" ref="Q4:Q40" si="4">IFERROR((O4/P4),"")</f>
        <v>1649.5508196721312</v>
      </c>
      <c r="R4" s="13">
        <v>161179</v>
      </c>
      <c r="S4" s="13">
        <v>85</v>
      </c>
      <c r="T4" s="14">
        <f t="shared" ref="T4:T40" si="5">IFERROR((R4/S4),"")</f>
        <v>1896.2235294117647</v>
      </c>
      <c r="U4" s="13">
        <v>83811</v>
      </c>
      <c r="V4" s="13">
        <v>61</v>
      </c>
      <c r="W4" s="14">
        <f t="shared" ref="W4:W40" si="6">IFERROR((U4/V4),"")</f>
        <v>1373.950819672131</v>
      </c>
      <c r="X4" s="15">
        <f t="shared" ref="X4:Y22" si="7">R4+U4+O4+L4+I4+F4+C4</f>
        <v>947669.09000000008</v>
      </c>
      <c r="Y4" s="16">
        <f t="shared" si="7"/>
        <v>571</v>
      </c>
      <c r="Z4" s="17">
        <f t="shared" ref="Z4:Z46" si="8">IFERROR(X4/Y4,"-")</f>
        <v>1659.6656567425571</v>
      </c>
      <c r="AA4" s="18">
        <f>X4/7</f>
        <v>135381.29857142858</v>
      </c>
      <c r="AB4" s="18">
        <f t="shared" ref="AB4:AB47" si="9">Y4/7</f>
        <v>81.571428571428569</v>
      </c>
      <c r="AC4" s="17">
        <f t="shared" ref="AC4:AC46" si="10">IFERROR(AA4/AB4,"-")</f>
        <v>1659.6656567425571</v>
      </c>
      <c r="AD4" s="19">
        <v>594272.11</v>
      </c>
      <c r="AE4" s="19">
        <v>402</v>
      </c>
      <c r="AF4" s="19">
        <v>1478.2888308457711</v>
      </c>
      <c r="AG4" s="20">
        <v>84896.015714285706</v>
      </c>
      <c r="AH4" s="20">
        <v>57.428571428571431</v>
      </c>
      <c r="AI4" s="20">
        <v>1478.2888308457709</v>
      </c>
      <c r="AJ4" s="21">
        <f t="shared" ref="AJ4:AK19" si="11">X4-AD4</f>
        <v>353396.9800000001</v>
      </c>
      <c r="AK4" s="21">
        <f t="shared" si="11"/>
        <v>169</v>
      </c>
      <c r="AL4" s="21">
        <f t="shared" ref="AL4:AL47" si="12">IFERROR(Z4-AF4,"-")</f>
        <v>181.37682589678593</v>
      </c>
      <c r="AM4" s="22">
        <f t="shared" ref="AM4:AN19" si="13">AA4-AG4</f>
        <v>50485.282857142869</v>
      </c>
      <c r="AN4" s="22">
        <f t="shared" si="13"/>
        <v>24.142857142857139</v>
      </c>
      <c r="AO4" s="22">
        <f t="shared" ref="AO4:AO47" si="14">IFERROR(AC4-AI4,"-")</f>
        <v>181.37682589678616</v>
      </c>
      <c r="AP4" s="23">
        <f t="shared" ref="AP4:AR19" si="15">IFERROR(((AA4-AG4)*1/AG4),"-")</f>
        <v>0.59467199293603079</v>
      </c>
      <c r="AQ4" s="23">
        <f t="shared" si="15"/>
        <v>0.42039800995024867</v>
      </c>
      <c r="AR4" s="23">
        <f t="shared" si="15"/>
        <v>0.12269376735601482</v>
      </c>
    </row>
    <row r="5" spans="1:44" ht="16.5" x14ac:dyDescent="0.3">
      <c r="A5" s="11">
        <v>2</v>
      </c>
      <c r="B5" s="12" t="s">
        <v>28</v>
      </c>
      <c r="C5" s="13">
        <v>27819</v>
      </c>
      <c r="D5" s="13">
        <v>70</v>
      </c>
      <c r="E5" s="14">
        <f t="shared" si="0"/>
        <v>397.41428571428571</v>
      </c>
      <c r="F5" s="13">
        <v>21253</v>
      </c>
      <c r="G5" s="13">
        <v>68</v>
      </c>
      <c r="H5" s="14">
        <f t="shared" si="1"/>
        <v>312.54411764705884</v>
      </c>
      <c r="I5" s="13">
        <v>33518</v>
      </c>
      <c r="J5" s="13">
        <v>87</v>
      </c>
      <c r="K5" s="14">
        <f t="shared" si="2"/>
        <v>385.26436781609198</v>
      </c>
      <c r="L5" s="13">
        <v>23466.83</v>
      </c>
      <c r="M5" s="13">
        <v>85</v>
      </c>
      <c r="N5" s="14">
        <f t="shared" si="3"/>
        <v>276.0803529411765</v>
      </c>
      <c r="O5" s="13">
        <v>24185.94</v>
      </c>
      <c r="P5" s="13">
        <v>83</v>
      </c>
      <c r="Q5" s="14">
        <f t="shared" si="4"/>
        <v>291.39686746987951</v>
      </c>
      <c r="R5" s="13">
        <v>26976</v>
      </c>
      <c r="S5" s="13">
        <v>92</v>
      </c>
      <c r="T5" s="14">
        <f t="shared" si="5"/>
        <v>293.21739130434781</v>
      </c>
      <c r="U5" s="13">
        <v>28221</v>
      </c>
      <c r="V5" s="13">
        <v>115</v>
      </c>
      <c r="W5" s="14">
        <f t="shared" si="6"/>
        <v>245.4</v>
      </c>
      <c r="X5" s="15">
        <f t="shared" si="7"/>
        <v>185439.77000000002</v>
      </c>
      <c r="Y5" s="16">
        <f t="shared" si="7"/>
        <v>600</v>
      </c>
      <c r="Z5" s="17">
        <f t="shared" si="8"/>
        <v>309.06628333333339</v>
      </c>
      <c r="AA5" s="18">
        <f t="shared" ref="AA5:AA47" si="16">X5/7</f>
        <v>26491.395714285718</v>
      </c>
      <c r="AB5" s="18">
        <f t="shared" si="9"/>
        <v>85.714285714285708</v>
      </c>
      <c r="AC5" s="24">
        <f t="shared" si="10"/>
        <v>309.06628333333339</v>
      </c>
      <c r="AD5" s="19">
        <v>134080.02000000002</v>
      </c>
      <c r="AE5" s="19">
        <v>473</v>
      </c>
      <c r="AF5" s="19">
        <v>283.46727272727276</v>
      </c>
      <c r="AG5" s="20">
        <v>19154.288571428573</v>
      </c>
      <c r="AH5" s="20">
        <v>67.571428571428569</v>
      </c>
      <c r="AI5" s="20">
        <v>283.46727272727276</v>
      </c>
      <c r="AJ5" s="21">
        <f t="shared" si="11"/>
        <v>51359.75</v>
      </c>
      <c r="AK5" s="21">
        <f t="shared" si="11"/>
        <v>127</v>
      </c>
      <c r="AL5" s="21">
        <f t="shared" si="12"/>
        <v>25.599010606060631</v>
      </c>
      <c r="AM5" s="22">
        <f t="shared" si="13"/>
        <v>7337.1071428571449</v>
      </c>
      <c r="AN5" s="22">
        <f t="shared" si="13"/>
        <v>18.142857142857139</v>
      </c>
      <c r="AO5" s="22">
        <f t="shared" si="14"/>
        <v>25.599010606060631</v>
      </c>
      <c r="AP5" s="23">
        <f t="shared" si="15"/>
        <v>0.38305297090498652</v>
      </c>
      <c r="AQ5" s="23">
        <f t="shared" si="15"/>
        <v>0.2684989429175475</v>
      </c>
      <c r="AR5" s="23">
        <f t="shared" si="15"/>
        <v>9.0306758730097719E-2</v>
      </c>
    </row>
    <row r="6" spans="1:44" ht="16.5" x14ac:dyDescent="0.3">
      <c r="A6" s="11">
        <v>3</v>
      </c>
      <c r="B6" s="25" t="s">
        <v>29</v>
      </c>
      <c r="C6" s="26">
        <v>68319</v>
      </c>
      <c r="D6" s="26">
        <v>120</v>
      </c>
      <c r="E6" s="26">
        <f t="shared" si="0"/>
        <v>569.32500000000005</v>
      </c>
      <c r="F6" s="26">
        <v>73971</v>
      </c>
      <c r="G6" s="26">
        <v>147</v>
      </c>
      <c r="H6" s="26">
        <f t="shared" si="1"/>
        <v>503.20408163265307</v>
      </c>
      <c r="I6" s="26">
        <v>73840</v>
      </c>
      <c r="J6" s="26">
        <v>132</v>
      </c>
      <c r="K6" s="26">
        <f t="shared" si="2"/>
        <v>559.39393939393938</v>
      </c>
      <c r="L6" s="26">
        <v>83781.250000000102</v>
      </c>
      <c r="M6" s="26">
        <v>158</v>
      </c>
      <c r="N6" s="26">
        <f t="shared" si="3"/>
        <v>530.26107594936775</v>
      </c>
      <c r="O6" s="26">
        <v>94803.5600000001</v>
      </c>
      <c r="P6" s="26">
        <v>155</v>
      </c>
      <c r="Q6" s="26">
        <f t="shared" si="4"/>
        <v>611.63587096774256</v>
      </c>
      <c r="R6" s="26">
        <v>90029</v>
      </c>
      <c r="S6" s="26">
        <v>149</v>
      </c>
      <c r="T6" s="26">
        <f t="shared" si="5"/>
        <v>604.22147651006708</v>
      </c>
      <c r="U6" s="26">
        <v>100184</v>
      </c>
      <c r="V6" s="26">
        <v>205</v>
      </c>
      <c r="W6" s="26">
        <f t="shared" si="6"/>
        <v>488.70243902439023</v>
      </c>
      <c r="X6" s="15">
        <f t="shared" si="7"/>
        <v>584927.81000000029</v>
      </c>
      <c r="Y6" s="16">
        <f t="shared" si="7"/>
        <v>1066</v>
      </c>
      <c r="Z6" s="17">
        <f t="shared" si="8"/>
        <v>548.71276735459685</v>
      </c>
      <c r="AA6" s="18">
        <f t="shared" si="16"/>
        <v>83561.115714285756</v>
      </c>
      <c r="AB6" s="18">
        <f t="shared" si="9"/>
        <v>152.28571428571428</v>
      </c>
      <c r="AC6" s="24">
        <f t="shared" si="10"/>
        <v>548.71276735459696</v>
      </c>
      <c r="AD6" s="19">
        <v>555077.65</v>
      </c>
      <c r="AE6" s="19">
        <v>1023</v>
      </c>
      <c r="AF6" s="19">
        <v>542.59789833822094</v>
      </c>
      <c r="AG6" s="20">
        <v>79296.807142857142</v>
      </c>
      <c r="AH6" s="20">
        <v>146.14285714285714</v>
      </c>
      <c r="AI6" s="20">
        <v>542.59789833822094</v>
      </c>
      <c r="AJ6" s="21">
        <f t="shared" si="11"/>
        <v>29850.160000000265</v>
      </c>
      <c r="AK6" s="21">
        <f t="shared" si="11"/>
        <v>43</v>
      </c>
      <c r="AL6" s="21">
        <f t="shared" si="12"/>
        <v>6.1148690163759056</v>
      </c>
      <c r="AM6" s="22">
        <f t="shared" si="13"/>
        <v>4264.3085714286135</v>
      </c>
      <c r="AN6" s="22">
        <f t="shared" si="13"/>
        <v>6.1428571428571388</v>
      </c>
      <c r="AO6" s="22">
        <f t="shared" si="14"/>
        <v>6.1148690163760193</v>
      </c>
      <c r="AP6" s="23">
        <f t="shared" si="15"/>
        <v>5.3776548200058664E-2</v>
      </c>
      <c r="AQ6" s="23">
        <f t="shared" si="15"/>
        <v>4.2033235581622655E-2</v>
      </c>
      <c r="AR6" s="23">
        <f t="shared" si="15"/>
        <v>1.1269614267035733E-2</v>
      </c>
    </row>
    <row r="7" spans="1:44" ht="16.5" x14ac:dyDescent="0.3">
      <c r="A7" s="11">
        <v>4</v>
      </c>
      <c r="B7" s="25" t="s">
        <v>30</v>
      </c>
      <c r="C7" s="26"/>
      <c r="D7" s="26"/>
      <c r="E7" s="26" t="str">
        <f t="shared" si="0"/>
        <v/>
      </c>
      <c r="F7" s="26"/>
      <c r="G7" s="26"/>
      <c r="H7" s="26" t="str">
        <f t="shared" si="1"/>
        <v/>
      </c>
      <c r="I7" s="26"/>
      <c r="J7" s="26"/>
      <c r="K7" s="26" t="str">
        <f t="shared" si="2"/>
        <v/>
      </c>
      <c r="L7" s="26"/>
      <c r="M7" s="26"/>
      <c r="N7" s="26" t="str">
        <f t="shared" si="3"/>
        <v/>
      </c>
      <c r="O7" s="26"/>
      <c r="P7" s="26"/>
      <c r="Q7" s="26" t="str">
        <f t="shared" si="4"/>
        <v/>
      </c>
      <c r="R7" s="26"/>
      <c r="S7" s="26"/>
      <c r="T7" s="26" t="str">
        <f t="shared" si="5"/>
        <v/>
      </c>
      <c r="U7" s="26"/>
      <c r="V7" s="26"/>
      <c r="W7" s="26" t="str">
        <f t="shared" si="6"/>
        <v/>
      </c>
      <c r="X7" s="15">
        <f t="shared" si="7"/>
        <v>0</v>
      </c>
      <c r="Y7" s="16">
        <f t="shared" si="7"/>
        <v>0</v>
      </c>
      <c r="Z7" s="17" t="str">
        <f>IFERROR(X7/Y7,"-")</f>
        <v>-</v>
      </c>
      <c r="AA7" s="18">
        <f t="shared" si="16"/>
        <v>0</v>
      </c>
      <c r="AB7" s="18">
        <f t="shared" si="9"/>
        <v>0</v>
      </c>
      <c r="AC7" s="24"/>
      <c r="AD7" s="19">
        <v>0</v>
      </c>
      <c r="AE7" s="19">
        <v>0</v>
      </c>
      <c r="AF7" s="19" t="s">
        <v>31</v>
      </c>
      <c r="AG7" s="20">
        <v>0</v>
      </c>
      <c r="AH7" s="20">
        <v>0</v>
      </c>
      <c r="AI7" s="20"/>
      <c r="AJ7" s="21">
        <f t="shared" si="11"/>
        <v>0</v>
      </c>
      <c r="AK7" s="21">
        <f t="shared" si="11"/>
        <v>0</v>
      </c>
      <c r="AL7" s="21" t="str">
        <f t="shared" si="12"/>
        <v>-</v>
      </c>
      <c r="AM7" s="22">
        <f t="shared" si="13"/>
        <v>0</v>
      </c>
      <c r="AN7" s="22">
        <f t="shared" si="13"/>
        <v>0</v>
      </c>
      <c r="AO7" s="22">
        <f t="shared" si="14"/>
        <v>0</v>
      </c>
      <c r="AP7" s="23" t="str">
        <f t="shared" si="15"/>
        <v>-</v>
      </c>
      <c r="AQ7" s="23" t="str">
        <f t="shared" si="15"/>
        <v>-</v>
      </c>
      <c r="AR7" s="23" t="str">
        <f t="shared" si="15"/>
        <v>-</v>
      </c>
    </row>
    <row r="8" spans="1:44" ht="16.5" x14ac:dyDescent="0.3">
      <c r="A8" s="11">
        <v>5</v>
      </c>
      <c r="B8" s="12" t="s">
        <v>32</v>
      </c>
      <c r="C8" s="13">
        <v>49845.440000000097</v>
      </c>
      <c r="D8" s="13">
        <v>196</v>
      </c>
      <c r="E8" s="14">
        <f t="shared" si="0"/>
        <v>254.31346938775559</v>
      </c>
      <c r="F8" s="13">
        <v>102881</v>
      </c>
      <c r="G8" s="13">
        <v>407</v>
      </c>
      <c r="H8" s="14">
        <f t="shared" si="1"/>
        <v>252.77886977886979</v>
      </c>
      <c r="I8" s="13">
        <v>75674</v>
      </c>
      <c r="J8" s="13">
        <v>303</v>
      </c>
      <c r="K8" s="14">
        <f t="shared" si="2"/>
        <v>249.74917491749176</v>
      </c>
      <c r="L8" s="13">
        <v>89037.79</v>
      </c>
      <c r="M8" s="13">
        <v>367</v>
      </c>
      <c r="N8" s="14">
        <f t="shared" si="3"/>
        <v>242.60978201634876</v>
      </c>
      <c r="O8" s="13">
        <v>81598.950000000099</v>
      </c>
      <c r="P8" s="13">
        <v>321</v>
      </c>
      <c r="Q8" s="14">
        <f t="shared" si="4"/>
        <v>254.20233644859843</v>
      </c>
      <c r="R8" s="13">
        <v>80810</v>
      </c>
      <c r="S8" s="13">
        <v>357</v>
      </c>
      <c r="T8" s="14">
        <f t="shared" si="5"/>
        <v>226.35854341736695</v>
      </c>
      <c r="U8" s="13">
        <v>71053</v>
      </c>
      <c r="V8" s="13">
        <v>271</v>
      </c>
      <c r="W8" s="14">
        <f t="shared" si="6"/>
        <v>262.18819188191884</v>
      </c>
      <c r="X8" s="15">
        <f t="shared" si="7"/>
        <v>550900.18000000017</v>
      </c>
      <c r="Y8" s="16">
        <f t="shared" si="7"/>
        <v>2222</v>
      </c>
      <c r="Z8" s="17">
        <f t="shared" si="8"/>
        <v>247.92987398739882</v>
      </c>
      <c r="AA8" s="18">
        <f t="shared" si="16"/>
        <v>78700.025714285744</v>
      </c>
      <c r="AB8" s="18">
        <f t="shared" si="9"/>
        <v>317.42857142857144</v>
      </c>
      <c r="AC8" s="24">
        <f t="shared" si="10"/>
        <v>247.92987398739882</v>
      </c>
      <c r="AD8" s="19">
        <v>504934.9800000001</v>
      </c>
      <c r="AE8" s="19">
        <v>2041</v>
      </c>
      <c r="AF8" s="19">
        <v>247.39587457128863</v>
      </c>
      <c r="AG8" s="20">
        <v>72133.568571428579</v>
      </c>
      <c r="AH8" s="20">
        <v>291.57142857142856</v>
      </c>
      <c r="AI8" s="20">
        <v>247.39587457128863</v>
      </c>
      <c r="AJ8" s="21">
        <f t="shared" si="11"/>
        <v>45965.20000000007</v>
      </c>
      <c r="AK8" s="21">
        <f t="shared" si="11"/>
        <v>181</v>
      </c>
      <c r="AL8" s="21">
        <f t="shared" si="12"/>
        <v>0.53399941611019131</v>
      </c>
      <c r="AM8" s="22">
        <f t="shared" si="13"/>
        <v>6566.4571428571653</v>
      </c>
      <c r="AN8" s="22">
        <f t="shared" si="13"/>
        <v>25.85714285714289</v>
      </c>
      <c r="AO8" s="22">
        <f t="shared" si="14"/>
        <v>0.53399941611019131</v>
      </c>
      <c r="AP8" s="23">
        <f t="shared" si="15"/>
        <v>9.1031918604649167E-2</v>
      </c>
      <c r="AQ8" s="23">
        <f t="shared" si="15"/>
        <v>8.8682018618324462E-2</v>
      </c>
      <c r="AR8" s="23">
        <f t="shared" si="15"/>
        <v>2.1584814905889474E-3</v>
      </c>
    </row>
    <row r="9" spans="1:44" ht="16.5" x14ac:dyDescent="0.3">
      <c r="A9" s="11">
        <v>6</v>
      </c>
      <c r="B9" s="12" t="s">
        <v>33</v>
      </c>
      <c r="C9" s="13">
        <v>175879</v>
      </c>
      <c r="D9" s="13">
        <v>338</v>
      </c>
      <c r="E9" s="14">
        <f t="shared" si="0"/>
        <v>520.3520710059172</v>
      </c>
      <c r="F9" s="13">
        <v>175364</v>
      </c>
      <c r="G9" s="13">
        <v>312</v>
      </c>
      <c r="H9" s="14">
        <f t="shared" si="1"/>
        <v>562.06410256410254</v>
      </c>
      <c r="I9" s="13">
        <v>194676</v>
      </c>
      <c r="J9" s="13">
        <v>360</v>
      </c>
      <c r="K9" s="14">
        <f t="shared" si="2"/>
        <v>540.76666666666665</v>
      </c>
      <c r="L9" s="13">
        <v>200829.74000000002</v>
      </c>
      <c r="M9" s="13">
        <v>366</v>
      </c>
      <c r="N9" s="14">
        <f t="shared" si="3"/>
        <v>548.71513661202187</v>
      </c>
      <c r="O9" s="13">
        <v>226427.41</v>
      </c>
      <c r="P9" s="13">
        <v>412</v>
      </c>
      <c r="Q9" s="14">
        <f t="shared" si="4"/>
        <v>549.58109223300971</v>
      </c>
      <c r="R9" s="13">
        <v>223576</v>
      </c>
      <c r="S9" s="13">
        <v>380</v>
      </c>
      <c r="T9" s="14">
        <f t="shared" si="5"/>
        <v>588.35789473684213</v>
      </c>
      <c r="U9" s="13">
        <v>206369</v>
      </c>
      <c r="V9" s="13">
        <v>357</v>
      </c>
      <c r="W9" s="14">
        <f t="shared" si="6"/>
        <v>578.06442577030816</v>
      </c>
      <c r="X9" s="15">
        <f t="shared" si="7"/>
        <v>1403121.15</v>
      </c>
      <c r="Y9" s="16">
        <f t="shared" si="7"/>
        <v>2525</v>
      </c>
      <c r="Z9" s="17">
        <f t="shared" si="8"/>
        <v>555.69154455445539</v>
      </c>
      <c r="AA9" s="18">
        <f t="shared" si="16"/>
        <v>200445.87857142856</v>
      </c>
      <c r="AB9" s="18">
        <f t="shared" si="9"/>
        <v>360.71428571428572</v>
      </c>
      <c r="AC9" s="24">
        <f t="shared" si="10"/>
        <v>555.69154455445539</v>
      </c>
      <c r="AD9" s="19">
        <v>1328565.29</v>
      </c>
      <c r="AE9" s="19">
        <v>2303</v>
      </c>
      <c r="AF9" s="19">
        <v>576.88462440295268</v>
      </c>
      <c r="AG9" s="20">
        <v>189795.04142857142</v>
      </c>
      <c r="AH9" s="20">
        <v>329</v>
      </c>
      <c r="AI9" s="20">
        <v>576.88462440295268</v>
      </c>
      <c r="AJ9" s="21">
        <f t="shared" si="11"/>
        <v>74555.85999999987</v>
      </c>
      <c r="AK9" s="21">
        <f t="shared" si="11"/>
        <v>222</v>
      </c>
      <c r="AL9" s="21">
        <f t="shared" si="12"/>
        <v>-21.193079848497291</v>
      </c>
      <c r="AM9" s="22">
        <f t="shared" si="13"/>
        <v>10650.837142857141</v>
      </c>
      <c r="AN9" s="22">
        <f t="shared" si="13"/>
        <v>31.714285714285722</v>
      </c>
      <c r="AO9" s="22">
        <f t="shared" si="14"/>
        <v>-21.193079848497291</v>
      </c>
      <c r="AP9" s="23">
        <f t="shared" si="15"/>
        <v>5.6117573265819697E-2</v>
      </c>
      <c r="AQ9" s="23">
        <f t="shared" si="15"/>
        <v>9.6396005210594896E-2</v>
      </c>
      <c r="AR9" s="23">
        <f t="shared" si="15"/>
        <v>-3.6737120304482181E-2</v>
      </c>
    </row>
    <row r="10" spans="1:44" ht="16.5" x14ac:dyDescent="0.3">
      <c r="A10" s="11">
        <v>7</v>
      </c>
      <c r="B10" s="12" t="s">
        <v>34</v>
      </c>
      <c r="C10" s="13">
        <v>51990</v>
      </c>
      <c r="D10" s="13">
        <v>174</v>
      </c>
      <c r="E10" s="14">
        <f t="shared" si="0"/>
        <v>298.79310344827587</v>
      </c>
      <c r="F10" s="13">
        <v>68419</v>
      </c>
      <c r="G10" s="13">
        <v>229</v>
      </c>
      <c r="H10" s="14">
        <f t="shared" si="1"/>
        <v>298.77292576419217</v>
      </c>
      <c r="I10" s="13">
        <v>79256</v>
      </c>
      <c r="J10" s="13">
        <v>238</v>
      </c>
      <c r="K10" s="14">
        <f t="shared" si="2"/>
        <v>333.00840336134456</v>
      </c>
      <c r="L10" s="13">
        <v>78733.300000000105</v>
      </c>
      <c r="M10" s="13">
        <v>264</v>
      </c>
      <c r="N10" s="14">
        <f t="shared" si="3"/>
        <v>298.23219696969738</v>
      </c>
      <c r="O10" s="13">
        <v>72380.820000000094</v>
      </c>
      <c r="P10" s="13">
        <v>241</v>
      </c>
      <c r="Q10" s="14">
        <f t="shared" si="4"/>
        <v>300.3353526970958</v>
      </c>
      <c r="R10" s="13">
        <v>80038</v>
      </c>
      <c r="S10" s="13">
        <v>273</v>
      </c>
      <c r="T10" s="14">
        <f t="shared" si="5"/>
        <v>293.17948717948718</v>
      </c>
      <c r="U10" s="13">
        <v>83848</v>
      </c>
      <c r="V10" s="13">
        <v>275</v>
      </c>
      <c r="W10" s="14">
        <f t="shared" si="6"/>
        <v>304.90181818181816</v>
      </c>
      <c r="X10" s="15">
        <f t="shared" si="7"/>
        <v>514665.12000000023</v>
      </c>
      <c r="Y10" s="16">
        <f t="shared" si="7"/>
        <v>1694</v>
      </c>
      <c r="Z10" s="17">
        <f t="shared" si="8"/>
        <v>303.81648170011817</v>
      </c>
      <c r="AA10" s="18">
        <f t="shared" si="16"/>
        <v>73523.588571428598</v>
      </c>
      <c r="AB10" s="18">
        <f t="shared" si="9"/>
        <v>242</v>
      </c>
      <c r="AC10" s="24">
        <f t="shared" si="10"/>
        <v>303.81648170011817</v>
      </c>
      <c r="AD10" s="19">
        <v>479075.56000000011</v>
      </c>
      <c r="AE10" s="19">
        <v>1558</v>
      </c>
      <c r="AF10" s="19">
        <v>307.4939409499359</v>
      </c>
      <c r="AG10" s="20">
        <v>68439.365714285726</v>
      </c>
      <c r="AH10" s="20">
        <v>222.57142857142858</v>
      </c>
      <c r="AI10" s="20">
        <v>307.49394094993585</v>
      </c>
      <c r="AJ10" s="21">
        <f t="shared" si="11"/>
        <v>35589.560000000114</v>
      </c>
      <c r="AK10" s="21">
        <f t="shared" si="11"/>
        <v>136</v>
      </c>
      <c r="AL10" s="21">
        <f t="shared" si="12"/>
        <v>-3.6774592498177299</v>
      </c>
      <c r="AM10" s="22">
        <f t="shared" si="13"/>
        <v>5084.2228571428714</v>
      </c>
      <c r="AN10" s="22">
        <f t="shared" si="13"/>
        <v>19.428571428571416</v>
      </c>
      <c r="AO10" s="22">
        <f t="shared" si="14"/>
        <v>-3.677459249817673</v>
      </c>
      <c r="AP10" s="23">
        <f t="shared" si="15"/>
        <v>7.4287989143090691E-2</v>
      </c>
      <c r="AQ10" s="23">
        <f t="shared" si="15"/>
        <v>8.7291399229781713E-2</v>
      </c>
      <c r="AR10" s="23">
        <f t="shared" si="15"/>
        <v>-1.1959452724359252E-2</v>
      </c>
    </row>
    <row r="11" spans="1:44" ht="16.5" x14ac:dyDescent="0.3">
      <c r="A11" s="11">
        <v>8</v>
      </c>
      <c r="B11" s="12" t="s">
        <v>35</v>
      </c>
      <c r="C11" s="13">
        <v>25543</v>
      </c>
      <c r="D11" s="13">
        <v>88</v>
      </c>
      <c r="E11" s="14">
        <f t="shared" si="0"/>
        <v>290.26136363636363</v>
      </c>
      <c r="F11" s="13">
        <v>21133</v>
      </c>
      <c r="G11" s="13">
        <v>78</v>
      </c>
      <c r="H11" s="14">
        <f t="shared" si="1"/>
        <v>270.93589743589746</v>
      </c>
      <c r="I11" s="13">
        <v>22019</v>
      </c>
      <c r="J11" s="13">
        <v>84</v>
      </c>
      <c r="K11" s="14">
        <f t="shared" si="2"/>
        <v>262.13095238095241</v>
      </c>
      <c r="L11" s="13">
        <v>23413.57</v>
      </c>
      <c r="M11" s="13">
        <v>79</v>
      </c>
      <c r="N11" s="14">
        <f t="shared" si="3"/>
        <v>296.37430379746837</v>
      </c>
      <c r="O11" s="13">
        <v>21147.62</v>
      </c>
      <c r="P11" s="13">
        <v>79</v>
      </c>
      <c r="Q11" s="14">
        <f t="shared" si="4"/>
        <v>267.69139240506325</v>
      </c>
      <c r="R11" s="13">
        <v>19894</v>
      </c>
      <c r="S11" s="13">
        <v>81</v>
      </c>
      <c r="T11" s="14">
        <f t="shared" si="5"/>
        <v>245.60493827160494</v>
      </c>
      <c r="U11" s="13">
        <v>25556</v>
      </c>
      <c r="V11" s="13">
        <v>89</v>
      </c>
      <c r="W11" s="14">
        <f t="shared" si="6"/>
        <v>287.14606741573033</v>
      </c>
      <c r="X11" s="15">
        <f t="shared" si="7"/>
        <v>158706.19</v>
      </c>
      <c r="Y11" s="16">
        <f t="shared" si="7"/>
        <v>578</v>
      </c>
      <c r="Z11" s="17">
        <f t="shared" si="8"/>
        <v>274.57818339100345</v>
      </c>
      <c r="AA11" s="18">
        <f t="shared" si="16"/>
        <v>22672.312857142857</v>
      </c>
      <c r="AB11" s="18">
        <f t="shared" si="9"/>
        <v>82.571428571428569</v>
      </c>
      <c r="AC11" s="24">
        <f t="shared" si="10"/>
        <v>274.57818339100345</v>
      </c>
      <c r="AD11" s="19">
        <v>150479.53</v>
      </c>
      <c r="AE11" s="19">
        <v>576</v>
      </c>
      <c r="AF11" s="19">
        <v>261.2491840277778</v>
      </c>
      <c r="AG11" s="20">
        <v>21497.075714285715</v>
      </c>
      <c r="AH11" s="20">
        <v>82.285714285714292</v>
      </c>
      <c r="AI11" s="20">
        <v>261.24918402777774</v>
      </c>
      <c r="AJ11" s="21">
        <f t="shared" si="11"/>
        <v>8226.6600000000035</v>
      </c>
      <c r="AK11" s="21">
        <f t="shared" si="11"/>
        <v>2</v>
      </c>
      <c r="AL11" s="21">
        <f t="shared" si="12"/>
        <v>13.328999363225648</v>
      </c>
      <c r="AM11" s="22">
        <f t="shared" si="13"/>
        <v>1175.2371428571423</v>
      </c>
      <c r="AN11" s="22">
        <f t="shared" si="13"/>
        <v>0.28571428571427759</v>
      </c>
      <c r="AO11" s="22">
        <f t="shared" si="14"/>
        <v>13.328999363225705</v>
      </c>
      <c r="AP11" s="23">
        <f t="shared" si="15"/>
        <v>5.4669628487010798E-2</v>
      </c>
      <c r="AQ11" s="23">
        <f t="shared" si="15"/>
        <v>3.4722222222221232E-3</v>
      </c>
      <c r="AR11" s="23">
        <f t="shared" si="15"/>
        <v>5.1020252609893235E-2</v>
      </c>
    </row>
    <row r="12" spans="1:44" ht="16.5" x14ac:dyDescent="0.3">
      <c r="A12" s="11">
        <v>9</v>
      </c>
      <c r="B12" s="25" t="s">
        <v>36</v>
      </c>
      <c r="C12" s="27">
        <v>62396</v>
      </c>
      <c r="D12" s="27">
        <v>97</v>
      </c>
      <c r="E12" s="27">
        <f t="shared" si="0"/>
        <v>643.25773195876286</v>
      </c>
      <c r="F12" s="27">
        <v>50401</v>
      </c>
      <c r="G12" s="27">
        <v>103</v>
      </c>
      <c r="H12" s="27">
        <f t="shared" si="1"/>
        <v>489.33009708737865</v>
      </c>
      <c r="I12" s="27">
        <v>84790</v>
      </c>
      <c r="J12" s="27">
        <v>152</v>
      </c>
      <c r="K12" s="27">
        <f t="shared" si="2"/>
        <v>557.82894736842104</v>
      </c>
      <c r="L12" s="27">
        <v>74615.55</v>
      </c>
      <c r="M12" s="27">
        <v>124</v>
      </c>
      <c r="N12" s="27">
        <f t="shared" si="3"/>
        <v>601.73830645161297</v>
      </c>
      <c r="O12" s="27">
        <v>84020.419999999795</v>
      </c>
      <c r="P12" s="27">
        <v>150</v>
      </c>
      <c r="Q12" s="27">
        <f t="shared" si="4"/>
        <v>560.13613333333194</v>
      </c>
      <c r="R12" s="27">
        <v>54506</v>
      </c>
      <c r="S12" s="27">
        <v>104</v>
      </c>
      <c r="T12" s="27">
        <f t="shared" si="5"/>
        <v>524.09615384615381</v>
      </c>
      <c r="U12" s="27">
        <v>72106</v>
      </c>
      <c r="V12" s="27">
        <v>133</v>
      </c>
      <c r="W12" s="27">
        <f t="shared" si="6"/>
        <v>542.1503759398496</v>
      </c>
      <c r="X12" s="15">
        <f t="shared" si="7"/>
        <v>482834.9699999998</v>
      </c>
      <c r="Y12" s="16">
        <f t="shared" si="7"/>
        <v>863</v>
      </c>
      <c r="Z12" s="17">
        <f t="shared" si="8"/>
        <v>559.48432213209708</v>
      </c>
      <c r="AA12" s="18">
        <f t="shared" si="16"/>
        <v>68976.424285714253</v>
      </c>
      <c r="AB12" s="18">
        <f t="shared" si="9"/>
        <v>123.28571428571429</v>
      </c>
      <c r="AC12" s="24">
        <f t="shared" si="10"/>
        <v>559.48432213209708</v>
      </c>
      <c r="AD12" s="19">
        <v>444491.41000000003</v>
      </c>
      <c r="AE12" s="19">
        <v>787</v>
      </c>
      <c r="AF12" s="19">
        <v>564.79213468869125</v>
      </c>
      <c r="AG12" s="20">
        <v>63498.77285714286</v>
      </c>
      <c r="AH12" s="20">
        <v>112.42857142857143</v>
      </c>
      <c r="AI12" s="20">
        <v>564.79213468869125</v>
      </c>
      <c r="AJ12" s="21">
        <f t="shared" si="11"/>
        <v>38343.559999999765</v>
      </c>
      <c r="AK12" s="21">
        <f t="shared" si="11"/>
        <v>76</v>
      </c>
      <c r="AL12" s="21">
        <f t="shared" si="12"/>
        <v>-5.3078125565941718</v>
      </c>
      <c r="AM12" s="22">
        <f t="shared" si="13"/>
        <v>5477.6514285713929</v>
      </c>
      <c r="AN12" s="22">
        <f t="shared" si="13"/>
        <v>10.857142857142861</v>
      </c>
      <c r="AO12" s="22">
        <f t="shared" si="14"/>
        <v>-5.3078125565941718</v>
      </c>
      <c r="AP12" s="23">
        <f t="shared" si="15"/>
        <v>8.6263894278631278E-2</v>
      </c>
      <c r="AQ12" s="23">
        <f t="shared" si="15"/>
        <v>9.6569250317662045E-2</v>
      </c>
      <c r="AR12" s="23">
        <f t="shared" si="15"/>
        <v>-9.3978159938785163E-3</v>
      </c>
    </row>
    <row r="13" spans="1:44" ht="16.5" x14ac:dyDescent="0.3">
      <c r="A13" s="11">
        <v>10</v>
      </c>
      <c r="B13" s="25" t="s">
        <v>37</v>
      </c>
      <c r="C13" s="27"/>
      <c r="D13" s="27"/>
      <c r="E13" s="27" t="str">
        <f t="shared" si="0"/>
        <v/>
      </c>
      <c r="F13" s="27"/>
      <c r="G13" s="27"/>
      <c r="H13" s="27" t="str">
        <f t="shared" si="1"/>
        <v/>
      </c>
      <c r="I13" s="27"/>
      <c r="J13" s="27"/>
      <c r="K13" s="27" t="str">
        <f t="shared" si="2"/>
        <v/>
      </c>
      <c r="L13" s="27"/>
      <c r="M13" s="27"/>
      <c r="N13" s="27" t="str">
        <f t="shared" si="3"/>
        <v/>
      </c>
      <c r="O13" s="27"/>
      <c r="P13" s="27"/>
      <c r="Q13" s="27" t="str">
        <f t="shared" si="4"/>
        <v/>
      </c>
      <c r="R13" s="27"/>
      <c r="S13" s="27"/>
      <c r="T13" s="27" t="str">
        <f t="shared" si="5"/>
        <v/>
      </c>
      <c r="U13" s="27"/>
      <c r="V13" s="27"/>
      <c r="W13" s="27" t="str">
        <f t="shared" si="6"/>
        <v/>
      </c>
      <c r="X13" s="15">
        <f t="shared" si="7"/>
        <v>0</v>
      </c>
      <c r="Y13" s="16">
        <f t="shared" si="7"/>
        <v>0</v>
      </c>
      <c r="Z13" s="17" t="str">
        <f t="shared" si="8"/>
        <v>-</v>
      </c>
      <c r="AA13" s="18">
        <f t="shared" si="16"/>
        <v>0</v>
      </c>
      <c r="AB13" s="18">
        <f t="shared" si="9"/>
        <v>0</v>
      </c>
      <c r="AC13" s="24" t="str">
        <f t="shared" si="10"/>
        <v>-</v>
      </c>
      <c r="AD13" s="19">
        <v>0</v>
      </c>
      <c r="AE13" s="19">
        <v>0</v>
      </c>
      <c r="AF13" s="19" t="s">
        <v>31</v>
      </c>
      <c r="AG13" s="20">
        <v>0</v>
      </c>
      <c r="AH13" s="20">
        <v>0</v>
      </c>
      <c r="AI13" s="20" t="s">
        <v>31</v>
      </c>
      <c r="AJ13" s="21">
        <f t="shared" si="11"/>
        <v>0</v>
      </c>
      <c r="AK13" s="21">
        <f t="shared" si="11"/>
        <v>0</v>
      </c>
      <c r="AL13" s="21" t="str">
        <f t="shared" si="12"/>
        <v>-</v>
      </c>
      <c r="AM13" s="22">
        <f t="shared" si="13"/>
        <v>0</v>
      </c>
      <c r="AN13" s="22">
        <f t="shared" si="13"/>
        <v>0</v>
      </c>
      <c r="AO13" s="22" t="str">
        <f t="shared" si="14"/>
        <v>-</v>
      </c>
      <c r="AP13" s="23" t="str">
        <f t="shared" si="15"/>
        <v>-</v>
      </c>
      <c r="AQ13" s="23" t="str">
        <f t="shared" si="15"/>
        <v>-</v>
      </c>
      <c r="AR13" s="23" t="str">
        <f t="shared" si="15"/>
        <v>-</v>
      </c>
    </row>
    <row r="14" spans="1:44" ht="16.5" x14ac:dyDescent="0.3">
      <c r="A14" s="11">
        <v>11</v>
      </c>
      <c r="B14" s="25" t="s">
        <v>38</v>
      </c>
      <c r="C14" s="28">
        <v>126192</v>
      </c>
      <c r="D14" s="28">
        <v>220</v>
      </c>
      <c r="E14" s="28">
        <f t="shared" si="0"/>
        <v>573.6</v>
      </c>
      <c r="F14" s="28">
        <v>166315.58000000002</v>
      </c>
      <c r="G14" s="28">
        <v>301</v>
      </c>
      <c r="H14" s="28">
        <f t="shared" si="1"/>
        <v>552.54345514950171</v>
      </c>
      <c r="I14" s="28">
        <v>181161</v>
      </c>
      <c r="J14" s="28">
        <v>300</v>
      </c>
      <c r="K14" s="28">
        <f t="shared" si="2"/>
        <v>603.87</v>
      </c>
      <c r="L14" s="28">
        <v>165685.96</v>
      </c>
      <c r="M14" s="28">
        <v>298</v>
      </c>
      <c r="N14" s="28">
        <f t="shared" si="3"/>
        <v>555.99315436241613</v>
      </c>
      <c r="O14" s="28">
        <v>223558.299999999</v>
      </c>
      <c r="P14" s="28">
        <v>390</v>
      </c>
      <c r="Q14" s="28">
        <f t="shared" si="4"/>
        <v>573.22641025640769</v>
      </c>
      <c r="R14" s="28">
        <v>164979</v>
      </c>
      <c r="S14" s="28">
        <v>298</v>
      </c>
      <c r="T14" s="28">
        <f t="shared" si="5"/>
        <v>553.62080536912754</v>
      </c>
      <c r="U14" s="28">
        <v>188950</v>
      </c>
      <c r="V14" s="28">
        <v>337</v>
      </c>
      <c r="W14" s="28">
        <f t="shared" si="6"/>
        <v>560.68249258160233</v>
      </c>
      <c r="X14" s="15">
        <f t="shared" si="7"/>
        <v>1216841.8399999989</v>
      </c>
      <c r="Y14" s="16">
        <f t="shared" si="7"/>
        <v>2144</v>
      </c>
      <c r="Z14" s="17">
        <f t="shared" si="8"/>
        <v>567.55682835820846</v>
      </c>
      <c r="AA14" s="18">
        <f t="shared" si="16"/>
        <v>173834.54857142843</v>
      </c>
      <c r="AB14" s="18">
        <f t="shared" si="9"/>
        <v>306.28571428571428</v>
      </c>
      <c r="AC14" s="24">
        <f t="shared" si="10"/>
        <v>567.55682835820846</v>
      </c>
      <c r="AD14" s="19">
        <v>1088666.22</v>
      </c>
      <c r="AE14" s="19">
        <v>1850</v>
      </c>
      <c r="AF14" s="19">
        <v>588.46822702702696</v>
      </c>
      <c r="AG14" s="20">
        <v>155523.7457142857</v>
      </c>
      <c r="AH14" s="20">
        <v>264.28571428571428</v>
      </c>
      <c r="AI14" s="20">
        <v>588.46822702702696</v>
      </c>
      <c r="AJ14" s="21">
        <f t="shared" si="11"/>
        <v>128175.61999999895</v>
      </c>
      <c r="AK14" s="21">
        <f t="shared" si="11"/>
        <v>294</v>
      </c>
      <c r="AL14" s="21">
        <f t="shared" si="12"/>
        <v>-20.911398668818492</v>
      </c>
      <c r="AM14" s="22">
        <f t="shared" si="13"/>
        <v>18310.802857142728</v>
      </c>
      <c r="AN14" s="22">
        <f t="shared" si="13"/>
        <v>42</v>
      </c>
      <c r="AO14" s="22">
        <f t="shared" si="14"/>
        <v>-20.911398668818492</v>
      </c>
      <c r="AP14" s="23">
        <f t="shared" si="15"/>
        <v>0.11773638021027152</v>
      </c>
      <c r="AQ14" s="23">
        <f t="shared" si="15"/>
        <v>0.15891891891891893</v>
      </c>
      <c r="AR14" s="23">
        <f t="shared" si="15"/>
        <v>-3.5535306255129524E-2</v>
      </c>
    </row>
    <row r="15" spans="1:44" ht="16.5" x14ac:dyDescent="0.3">
      <c r="A15" s="11">
        <v>12</v>
      </c>
      <c r="B15" s="25" t="s">
        <v>39</v>
      </c>
      <c r="C15" s="28"/>
      <c r="D15" s="28"/>
      <c r="E15" s="28" t="str">
        <f t="shared" si="0"/>
        <v/>
      </c>
      <c r="F15" s="28">
        <v>53571.42</v>
      </c>
      <c r="G15" s="28">
        <v>150</v>
      </c>
      <c r="H15" s="28">
        <f t="shared" si="1"/>
        <v>357.14279999999997</v>
      </c>
      <c r="I15" s="28"/>
      <c r="J15" s="28"/>
      <c r="K15" s="28" t="str">
        <f t="shared" si="2"/>
        <v/>
      </c>
      <c r="L15" s="28"/>
      <c r="M15" s="28"/>
      <c r="N15" s="28" t="str">
        <f t="shared" si="3"/>
        <v/>
      </c>
      <c r="O15" s="28"/>
      <c r="P15" s="28"/>
      <c r="Q15" s="28" t="str">
        <f t="shared" si="4"/>
        <v/>
      </c>
      <c r="R15" s="28"/>
      <c r="S15" s="28"/>
      <c r="T15" s="28" t="str">
        <f t="shared" si="5"/>
        <v/>
      </c>
      <c r="U15" s="28"/>
      <c r="V15" s="28"/>
      <c r="W15" s="28" t="str">
        <f t="shared" si="6"/>
        <v/>
      </c>
      <c r="X15" s="15">
        <f t="shared" si="7"/>
        <v>53571.42</v>
      </c>
      <c r="Y15" s="16">
        <f t="shared" si="7"/>
        <v>150</v>
      </c>
      <c r="Z15" s="17">
        <f t="shared" si="8"/>
        <v>357.14279999999997</v>
      </c>
      <c r="AA15" s="18">
        <f t="shared" si="16"/>
        <v>7653.0599999999995</v>
      </c>
      <c r="AB15" s="18">
        <f t="shared" si="9"/>
        <v>21.428571428571427</v>
      </c>
      <c r="AC15" s="24">
        <f t="shared" si="10"/>
        <v>357.14280000000002</v>
      </c>
      <c r="AD15" s="19">
        <v>0</v>
      </c>
      <c r="AE15" s="19">
        <v>0</v>
      </c>
      <c r="AF15" s="19" t="s">
        <v>31</v>
      </c>
      <c r="AG15" s="20">
        <v>0</v>
      </c>
      <c r="AH15" s="20">
        <v>0</v>
      </c>
      <c r="AI15" s="20" t="s">
        <v>31</v>
      </c>
      <c r="AJ15" s="21">
        <f t="shared" si="11"/>
        <v>53571.42</v>
      </c>
      <c r="AK15" s="21">
        <f t="shared" si="11"/>
        <v>150</v>
      </c>
      <c r="AL15" s="21" t="str">
        <f t="shared" si="12"/>
        <v>-</v>
      </c>
      <c r="AM15" s="22">
        <f t="shared" si="13"/>
        <v>7653.0599999999995</v>
      </c>
      <c r="AN15" s="22">
        <f t="shared" si="13"/>
        <v>21.428571428571427</v>
      </c>
      <c r="AO15" s="22" t="str">
        <f t="shared" si="14"/>
        <v>-</v>
      </c>
      <c r="AP15" s="23" t="str">
        <f t="shared" si="15"/>
        <v>-</v>
      </c>
      <c r="AQ15" s="23" t="str">
        <f t="shared" si="15"/>
        <v>-</v>
      </c>
      <c r="AR15" s="23" t="str">
        <f t="shared" si="15"/>
        <v>-</v>
      </c>
    </row>
    <row r="16" spans="1:44" ht="16.5" x14ac:dyDescent="0.3">
      <c r="A16" s="11">
        <v>13</v>
      </c>
      <c r="B16" s="12" t="s">
        <v>40</v>
      </c>
      <c r="C16" s="13">
        <v>10924</v>
      </c>
      <c r="D16" s="13">
        <v>32</v>
      </c>
      <c r="E16" s="14">
        <f t="shared" si="0"/>
        <v>341.375</v>
      </c>
      <c r="F16" s="13">
        <v>14956</v>
      </c>
      <c r="G16" s="13">
        <v>45</v>
      </c>
      <c r="H16" s="14">
        <f t="shared" si="1"/>
        <v>332.35555555555555</v>
      </c>
      <c r="I16" s="13">
        <v>14503</v>
      </c>
      <c r="J16" s="13">
        <v>42</v>
      </c>
      <c r="K16" s="14">
        <f t="shared" si="2"/>
        <v>345.3095238095238</v>
      </c>
      <c r="L16" s="13">
        <v>23114.45</v>
      </c>
      <c r="M16" s="13">
        <v>55</v>
      </c>
      <c r="N16" s="14">
        <f t="shared" si="3"/>
        <v>420.26272727272726</v>
      </c>
      <c r="O16" s="13">
        <v>21131.55</v>
      </c>
      <c r="P16" s="13">
        <v>59</v>
      </c>
      <c r="Q16" s="14">
        <f t="shared" si="4"/>
        <v>358.16186440677967</v>
      </c>
      <c r="R16" s="13">
        <v>22762</v>
      </c>
      <c r="S16" s="13">
        <v>63</v>
      </c>
      <c r="T16" s="14">
        <f t="shared" si="5"/>
        <v>361.30158730158729</v>
      </c>
      <c r="U16" s="13">
        <v>14493</v>
      </c>
      <c r="V16" s="13">
        <v>44</v>
      </c>
      <c r="W16" s="14">
        <f t="shared" si="6"/>
        <v>329.38636363636363</v>
      </c>
      <c r="X16" s="15">
        <f t="shared" si="7"/>
        <v>121884</v>
      </c>
      <c r="Y16" s="16">
        <f t="shared" si="7"/>
        <v>340</v>
      </c>
      <c r="Z16" s="17">
        <f t="shared" si="8"/>
        <v>358.48235294117649</v>
      </c>
      <c r="AA16" s="18">
        <f t="shared" si="16"/>
        <v>17412</v>
      </c>
      <c r="AB16" s="18">
        <f t="shared" si="9"/>
        <v>48.571428571428569</v>
      </c>
      <c r="AC16" s="24">
        <f t="shared" si="10"/>
        <v>358.48235294117649</v>
      </c>
      <c r="AD16" s="19">
        <v>112027.51000000001</v>
      </c>
      <c r="AE16" s="19">
        <v>351</v>
      </c>
      <c r="AF16" s="19">
        <v>319.1666951566952</v>
      </c>
      <c r="AG16" s="20">
        <v>16003.930000000002</v>
      </c>
      <c r="AH16" s="20">
        <v>50.142857142857146</v>
      </c>
      <c r="AI16" s="20">
        <v>319.1666951566952</v>
      </c>
      <c r="AJ16" s="21">
        <f t="shared" si="11"/>
        <v>9856.4899999999907</v>
      </c>
      <c r="AK16" s="21">
        <f t="shared" si="11"/>
        <v>-11</v>
      </c>
      <c r="AL16" s="21">
        <f t="shared" si="12"/>
        <v>39.315657784481289</v>
      </c>
      <c r="AM16" s="22">
        <f t="shared" si="13"/>
        <v>1408.0699999999979</v>
      </c>
      <c r="AN16" s="22">
        <f t="shared" si="13"/>
        <v>-1.5714285714285765</v>
      </c>
      <c r="AO16" s="22">
        <f t="shared" si="14"/>
        <v>39.315657784481289</v>
      </c>
      <c r="AP16" s="23">
        <f t="shared" si="15"/>
        <v>8.7982764233534988E-2</v>
      </c>
      <c r="AQ16" s="23">
        <f t="shared" si="15"/>
        <v>-3.1339031339031438E-2</v>
      </c>
      <c r="AR16" s="23">
        <f t="shared" si="15"/>
        <v>0.12318220660579647</v>
      </c>
    </row>
    <row r="17" spans="1:44" ht="16.5" x14ac:dyDescent="0.3">
      <c r="A17" s="11">
        <v>14</v>
      </c>
      <c r="B17" s="12" t="s">
        <v>41</v>
      </c>
      <c r="C17" s="13">
        <v>40118</v>
      </c>
      <c r="D17" s="13">
        <v>104</v>
      </c>
      <c r="E17" s="14">
        <f t="shared" si="0"/>
        <v>385.75</v>
      </c>
      <c r="F17" s="13">
        <v>37222</v>
      </c>
      <c r="G17" s="13">
        <v>94</v>
      </c>
      <c r="H17" s="14">
        <f t="shared" si="1"/>
        <v>395.97872340425533</v>
      </c>
      <c r="I17" s="13">
        <v>58076</v>
      </c>
      <c r="J17" s="13">
        <v>152</v>
      </c>
      <c r="K17" s="14">
        <f t="shared" si="2"/>
        <v>382.07894736842104</v>
      </c>
      <c r="L17" s="13">
        <v>58123.680000000102</v>
      </c>
      <c r="M17" s="13">
        <v>146</v>
      </c>
      <c r="N17" s="14">
        <f t="shared" si="3"/>
        <v>398.10739726027469</v>
      </c>
      <c r="O17" s="13">
        <v>65151.9900000001</v>
      </c>
      <c r="P17" s="13">
        <v>172</v>
      </c>
      <c r="Q17" s="14">
        <f t="shared" si="4"/>
        <v>378.79063953488429</v>
      </c>
      <c r="R17" s="13">
        <v>54590</v>
      </c>
      <c r="S17" s="13">
        <v>147</v>
      </c>
      <c r="T17" s="14">
        <f t="shared" si="5"/>
        <v>371.36054421768705</v>
      </c>
      <c r="U17" s="13">
        <v>62394</v>
      </c>
      <c r="V17" s="13">
        <v>157</v>
      </c>
      <c r="W17" s="14">
        <f t="shared" si="6"/>
        <v>397.4140127388535</v>
      </c>
      <c r="X17" s="15">
        <f t="shared" si="7"/>
        <v>375675.67000000022</v>
      </c>
      <c r="Y17" s="16">
        <f t="shared" si="7"/>
        <v>972</v>
      </c>
      <c r="Z17" s="17">
        <f t="shared" si="8"/>
        <v>386.49760288065863</v>
      </c>
      <c r="AA17" s="18">
        <f t="shared" si="16"/>
        <v>53667.952857142889</v>
      </c>
      <c r="AB17" s="18">
        <f t="shared" si="9"/>
        <v>138.85714285714286</v>
      </c>
      <c r="AC17" s="24">
        <f t="shared" si="10"/>
        <v>386.49760288065863</v>
      </c>
      <c r="AD17" s="19">
        <v>387014.56</v>
      </c>
      <c r="AE17" s="19">
        <v>986</v>
      </c>
      <c r="AF17" s="19">
        <v>392.50969574036509</v>
      </c>
      <c r="AG17" s="20">
        <v>55287.794285714284</v>
      </c>
      <c r="AH17" s="20">
        <v>140.85714285714286</v>
      </c>
      <c r="AI17" s="20">
        <v>392.50969574036509</v>
      </c>
      <c r="AJ17" s="21">
        <f t="shared" si="11"/>
        <v>-11338.889999999781</v>
      </c>
      <c r="AK17" s="21">
        <f t="shared" si="11"/>
        <v>-14</v>
      </c>
      <c r="AL17" s="21">
        <f t="shared" si="12"/>
        <v>-6.0120928597064562</v>
      </c>
      <c r="AM17" s="22">
        <f t="shared" si="13"/>
        <v>-1619.8414285713952</v>
      </c>
      <c r="AN17" s="22">
        <f t="shared" si="13"/>
        <v>-2</v>
      </c>
      <c r="AO17" s="22">
        <f t="shared" si="14"/>
        <v>-6.0120928597064562</v>
      </c>
      <c r="AP17" s="23">
        <f t="shared" si="15"/>
        <v>-2.9298355079973651E-2</v>
      </c>
      <c r="AQ17" s="23">
        <f t="shared" si="15"/>
        <v>-1.4198782961460446E-2</v>
      </c>
      <c r="AR17" s="23">
        <f t="shared" si="15"/>
        <v>-1.531705566754534E-2</v>
      </c>
    </row>
    <row r="18" spans="1:44" ht="16.5" x14ac:dyDescent="0.3">
      <c r="A18" s="11">
        <v>15</v>
      </c>
      <c r="B18" s="12" t="s">
        <v>42</v>
      </c>
      <c r="C18" s="13">
        <v>154603.79999999999</v>
      </c>
      <c r="D18" s="13">
        <v>113</v>
      </c>
      <c r="E18" s="14">
        <f t="shared" si="0"/>
        <v>1368.1752212389379</v>
      </c>
      <c r="F18" s="13">
        <v>155445.44</v>
      </c>
      <c r="G18" s="13">
        <v>103</v>
      </c>
      <c r="H18" s="14">
        <f t="shared" si="1"/>
        <v>1509.1790291262137</v>
      </c>
      <c r="I18" s="13">
        <v>255097.80000000002</v>
      </c>
      <c r="J18" s="13">
        <v>178</v>
      </c>
      <c r="K18" s="14">
        <f t="shared" si="2"/>
        <v>1433.1337078651686</v>
      </c>
      <c r="L18" s="13">
        <v>301978.23999999999</v>
      </c>
      <c r="M18" s="13">
        <v>201</v>
      </c>
      <c r="N18" s="14">
        <f t="shared" si="3"/>
        <v>1502.3793034825869</v>
      </c>
      <c r="O18" s="13">
        <v>358266.3</v>
      </c>
      <c r="P18" s="13">
        <v>217</v>
      </c>
      <c r="Q18" s="14">
        <f t="shared" si="4"/>
        <v>1650.9967741935484</v>
      </c>
      <c r="R18" s="13">
        <v>213035.58000000002</v>
      </c>
      <c r="S18" s="13">
        <v>139</v>
      </c>
      <c r="T18" s="14">
        <f t="shared" si="5"/>
        <v>1532.6300719424462</v>
      </c>
      <c r="U18" s="13">
        <v>258515.18</v>
      </c>
      <c r="V18" s="13">
        <v>181</v>
      </c>
      <c r="W18" s="14">
        <f t="shared" si="6"/>
        <v>1428.2606629834254</v>
      </c>
      <c r="X18" s="15">
        <f t="shared" si="7"/>
        <v>1696942.34</v>
      </c>
      <c r="Y18" s="16">
        <f t="shared" si="7"/>
        <v>1132</v>
      </c>
      <c r="Z18" s="17">
        <f t="shared" si="8"/>
        <v>1499.065671378092</v>
      </c>
      <c r="AA18" s="18">
        <f t="shared" si="16"/>
        <v>242420.33428571429</v>
      </c>
      <c r="AB18" s="18">
        <f t="shared" si="9"/>
        <v>161.71428571428572</v>
      </c>
      <c r="AC18" s="24">
        <f t="shared" si="10"/>
        <v>1499.0656713780918</v>
      </c>
      <c r="AD18" s="19">
        <v>1312346.29</v>
      </c>
      <c r="AE18" s="19">
        <v>964</v>
      </c>
      <c r="AF18" s="19">
        <v>1361.3550726141079</v>
      </c>
      <c r="AG18" s="20">
        <v>187478.04142857142</v>
      </c>
      <c r="AH18" s="20">
        <v>137.71428571428572</v>
      </c>
      <c r="AI18" s="20">
        <v>1361.3550726141077</v>
      </c>
      <c r="AJ18" s="21">
        <f t="shared" si="11"/>
        <v>384596.05000000005</v>
      </c>
      <c r="AK18" s="21">
        <f t="shared" si="11"/>
        <v>168</v>
      </c>
      <c r="AL18" s="21">
        <f t="shared" si="12"/>
        <v>137.71059876398408</v>
      </c>
      <c r="AM18" s="22">
        <f t="shared" si="13"/>
        <v>54942.292857142864</v>
      </c>
      <c r="AN18" s="22">
        <f t="shared" si="13"/>
        <v>24</v>
      </c>
      <c r="AO18" s="22">
        <f t="shared" si="14"/>
        <v>137.71059876398408</v>
      </c>
      <c r="AP18" s="23">
        <f t="shared" si="15"/>
        <v>0.29305988284540363</v>
      </c>
      <c r="AQ18" s="23">
        <f t="shared" si="15"/>
        <v>0.17427385892116182</v>
      </c>
      <c r="AR18" s="23">
        <f t="shared" si="15"/>
        <v>0.10115700270580311</v>
      </c>
    </row>
    <row r="19" spans="1:44" ht="16.5" x14ac:dyDescent="0.3">
      <c r="A19" s="11">
        <v>16</v>
      </c>
      <c r="B19" s="12" t="s">
        <v>43</v>
      </c>
      <c r="C19" s="13">
        <v>25533.49</v>
      </c>
      <c r="D19" s="13">
        <v>184</v>
      </c>
      <c r="E19" s="14">
        <f t="shared" si="0"/>
        <v>138.76896739130436</v>
      </c>
      <c r="F19" s="13">
        <v>52010</v>
      </c>
      <c r="G19" s="13">
        <v>283</v>
      </c>
      <c r="H19" s="14">
        <f t="shared" si="1"/>
        <v>183.78091872791521</v>
      </c>
      <c r="I19" s="13">
        <v>26751</v>
      </c>
      <c r="J19" s="13">
        <v>165</v>
      </c>
      <c r="K19" s="14">
        <f t="shared" si="2"/>
        <v>162.12727272727273</v>
      </c>
      <c r="L19" s="13">
        <v>39992.470000000103</v>
      </c>
      <c r="M19" s="13">
        <v>253</v>
      </c>
      <c r="N19" s="14">
        <f t="shared" si="3"/>
        <v>158.07300395256956</v>
      </c>
      <c r="O19" s="13">
        <v>47285.96</v>
      </c>
      <c r="P19" s="13">
        <v>284</v>
      </c>
      <c r="Q19" s="14">
        <f t="shared" si="4"/>
        <v>166.49985915492957</v>
      </c>
      <c r="R19" s="13">
        <v>38867</v>
      </c>
      <c r="S19" s="13">
        <v>257</v>
      </c>
      <c r="T19" s="14">
        <f t="shared" si="5"/>
        <v>151.23346303501947</v>
      </c>
      <c r="U19" s="13">
        <v>30779</v>
      </c>
      <c r="V19" s="13">
        <v>220</v>
      </c>
      <c r="W19" s="14">
        <f t="shared" si="6"/>
        <v>139.90454545454546</v>
      </c>
      <c r="X19" s="15">
        <f t="shared" si="7"/>
        <v>261218.9200000001</v>
      </c>
      <c r="Y19" s="16">
        <f t="shared" si="7"/>
        <v>1646</v>
      </c>
      <c r="Z19" s="17">
        <f t="shared" si="8"/>
        <v>158.6992223572297</v>
      </c>
      <c r="AA19" s="18">
        <f t="shared" si="16"/>
        <v>37316.988571428585</v>
      </c>
      <c r="AB19" s="18">
        <f t="shared" si="9"/>
        <v>235.14285714285714</v>
      </c>
      <c r="AC19" s="24">
        <f t="shared" si="10"/>
        <v>158.6992223572297</v>
      </c>
      <c r="AD19" s="19">
        <v>214190.16</v>
      </c>
      <c r="AE19" s="19">
        <v>1352</v>
      </c>
      <c r="AF19" s="19">
        <v>158.42467455621303</v>
      </c>
      <c r="AG19" s="20">
        <v>30598.594285714287</v>
      </c>
      <c r="AH19" s="20">
        <v>193.14285714285714</v>
      </c>
      <c r="AI19" s="20">
        <v>158.42467455621303</v>
      </c>
      <c r="AJ19" s="21">
        <f t="shared" si="11"/>
        <v>47028.760000000097</v>
      </c>
      <c r="AK19" s="21">
        <f t="shared" si="11"/>
        <v>294</v>
      </c>
      <c r="AL19" s="21">
        <f t="shared" si="12"/>
        <v>0.27454780101666643</v>
      </c>
      <c r="AM19" s="22">
        <f t="shared" si="13"/>
        <v>6718.3942857142974</v>
      </c>
      <c r="AN19" s="22">
        <f t="shared" si="13"/>
        <v>42</v>
      </c>
      <c r="AO19" s="22">
        <f t="shared" si="14"/>
        <v>0.27454780101666643</v>
      </c>
      <c r="AP19" s="23">
        <f t="shared" si="15"/>
        <v>0.21956545529449195</v>
      </c>
      <c r="AQ19" s="23">
        <f t="shared" si="15"/>
        <v>0.21745562130177515</v>
      </c>
      <c r="AR19" s="23">
        <f t="shared" si="15"/>
        <v>1.7329863658280705E-3</v>
      </c>
    </row>
    <row r="20" spans="1:44" ht="16.5" x14ac:dyDescent="0.3">
      <c r="A20" s="11">
        <v>17</v>
      </c>
      <c r="B20" s="25" t="s">
        <v>44</v>
      </c>
      <c r="C20" s="13">
        <v>18248</v>
      </c>
      <c r="D20" s="13">
        <v>81</v>
      </c>
      <c r="E20" s="14">
        <f t="shared" si="0"/>
        <v>225.28395061728395</v>
      </c>
      <c r="F20" s="13">
        <v>15743</v>
      </c>
      <c r="G20" s="13">
        <v>59</v>
      </c>
      <c r="H20" s="14">
        <f t="shared" si="1"/>
        <v>266.83050847457628</v>
      </c>
      <c r="I20" s="13">
        <v>16126</v>
      </c>
      <c r="J20" s="13">
        <v>56</v>
      </c>
      <c r="K20" s="14">
        <f t="shared" si="2"/>
        <v>287.96428571428572</v>
      </c>
      <c r="L20" s="13">
        <v>20563.8</v>
      </c>
      <c r="M20" s="13">
        <v>80</v>
      </c>
      <c r="N20" s="14">
        <f t="shared" si="3"/>
        <v>257.04750000000001</v>
      </c>
      <c r="O20" s="13">
        <v>19780.939999999999</v>
      </c>
      <c r="P20" s="13">
        <v>77</v>
      </c>
      <c r="Q20" s="14">
        <f t="shared" si="4"/>
        <v>256.89532467532467</v>
      </c>
      <c r="R20" s="13">
        <v>31600</v>
      </c>
      <c r="S20" s="13">
        <v>113</v>
      </c>
      <c r="T20" s="14">
        <f t="shared" si="5"/>
        <v>279.64601769911502</v>
      </c>
      <c r="U20" s="13">
        <v>15029</v>
      </c>
      <c r="V20" s="13">
        <v>61</v>
      </c>
      <c r="W20" s="14">
        <f t="shared" si="6"/>
        <v>246.37704918032787</v>
      </c>
      <c r="X20" s="15">
        <f t="shared" si="7"/>
        <v>137090.74</v>
      </c>
      <c r="Y20" s="16">
        <f t="shared" si="7"/>
        <v>527</v>
      </c>
      <c r="Z20" s="17">
        <f t="shared" si="8"/>
        <v>260.13423149905123</v>
      </c>
      <c r="AA20" s="18">
        <f t="shared" si="16"/>
        <v>19584.391428571427</v>
      </c>
      <c r="AB20" s="18">
        <f t="shared" si="9"/>
        <v>75.285714285714292</v>
      </c>
      <c r="AC20" s="24">
        <f t="shared" si="10"/>
        <v>260.13423149905117</v>
      </c>
      <c r="AD20" s="19">
        <v>99090.82</v>
      </c>
      <c r="AE20" s="19">
        <v>438</v>
      </c>
      <c r="AF20" s="19">
        <v>226.23474885844752</v>
      </c>
      <c r="AG20" s="20">
        <v>14155.83142857143</v>
      </c>
      <c r="AH20" s="20">
        <v>62.571428571428569</v>
      </c>
      <c r="AI20" s="20">
        <v>226.23474885844752</v>
      </c>
      <c r="AJ20" s="21">
        <f t="shared" ref="AJ20:AL47" si="17">X20-AD20</f>
        <v>37999.919999999984</v>
      </c>
      <c r="AK20" s="21">
        <f t="shared" si="17"/>
        <v>89</v>
      </c>
      <c r="AL20" s="21">
        <f t="shared" si="12"/>
        <v>33.899482640603708</v>
      </c>
      <c r="AM20" s="22">
        <f t="shared" ref="AM20:AN47" si="18">AA20-AG20</f>
        <v>5428.5599999999977</v>
      </c>
      <c r="AN20" s="22">
        <f t="shared" si="18"/>
        <v>12.714285714285722</v>
      </c>
      <c r="AO20" s="22">
        <f t="shared" si="14"/>
        <v>33.899482640603651</v>
      </c>
      <c r="AP20" s="23">
        <f t="shared" ref="AP20:AR47" si="19">IFERROR(((AA20-AG20)*1/AG20),"-")</f>
        <v>0.3834857759780369</v>
      </c>
      <c r="AQ20" s="23">
        <f t="shared" si="19"/>
        <v>0.2031963470319636</v>
      </c>
      <c r="AR20" s="23">
        <f t="shared" si="19"/>
        <v>0.1498420680804175</v>
      </c>
    </row>
    <row r="21" spans="1:44" ht="16.5" x14ac:dyDescent="0.3">
      <c r="A21" s="11">
        <v>18</v>
      </c>
      <c r="B21" s="25" t="s">
        <v>45</v>
      </c>
      <c r="C21" s="13">
        <v>10124</v>
      </c>
      <c r="D21" s="13">
        <v>47</v>
      </c>
      <c r="E21" s="14">
        <f t="shared" si="0"/>
        <v>215.40425531914894</v>
      </c>
      <c r="F21" s="13">
        <v>7438</v>
      </c>
      <c r="G21" s="13">
        <v>44</v>
      </c>
      <c r="H21" s="14">
        <f t="shared" si="1"/>
        <v>169.04545454545453</v>
      </c>
      <c r="I21" s="13">
        <v>9343</v>
      </c>
      <c r="J21" s="13">
        <v>46</v>
      </c>
      <c r="K21" s="14">
        <f t="shared" si="2"/>
        <v>203.10869565217391</v>
      </c>
      <c r="L21" s="13">
        <v>8447.66</v>
      </c>
      <c r="M21" s="13">
        <v>39</v>
      </c>
      <c r="N21" s="14">
        <f t="shared" si="3"/>
        <v>216.60666666666665</v>
      </c>
      <c r="O21" s="13">
        <v>8695.35</v>
      </c>
      <c r="P21" s="13">
        <v>45</v>
      </c>
      <c r="Q21" s="14">
        <f t="shared" si="4"/>
        <v>193.23000000000002</v>
      </c>
      <c r="R21" s="13">
        <v>8552</v>
      </c>
      <c r="S21" s="13">
        <v>57</v>
      </c>
      <c r="T21" s="14">
        <f t="shared" si="5"/>
        <v>150.03508771929825</v>
      </c>
      <c r="U21" s="13">
        <v>10514</v>
      </c>
      <c r="V21" s="13">
        <v>43</v>
      </c>
      <c r="W21" s="14">
        <f t="shared" si="6"/>
        <v>244.51162790697674</v>
      </c>
      <c r="X21" s="15">
        <f t="shared" si="7"/>
        <v>63114.009999999995</v>
      </c>
      <c r="Y21" s="16">
        <f t="shared" si="7"/>
        <v>321</v>
      </c>
      <c r="Z21" s="17">
        <f t="shared" si="8"/>
        <v>196.61685358255451</v>
      </c>
      <c r="AA21" s="18">
        <f t="shared" si="16"/>
        <v>9016.2871428571416</v>
      </c>
      <c r="AB21" s="18">
        <f t="shared" si="9"/>
        <v>45.857142857142854</v>
      </c>
      <c r="AC21" s="24">
        <f t="shared" si="10"/>
        <v>196.61685358255451</v>
      </c>
      <c r="AD21" s="19">
        <v>57817.1</v>
      </c>
      <c r="AE21" s="19">
        <v>308</v>
      </c>
      <c r="AF21" s="19">
        <v>187.71785714285713</v>
      </c>
      <c r="AG21" s="20">
        <v>8259.5857142857149</v>
      </c>
      <c r="AH21" s="20">
        <v>44</v>
      </c>
      <c r="AI21" s="20">
        <v>187.71785714285716</v>
      </c>
      <c r="AJ21" s="21">
        <f t="shared" si="17"/>
        <v>5296.9099999999962</v>
      </c>
      <c r="AK21" s="21">
        <f t="shared" si="17"/>
        <v>13</v>
      </c>
      <c r="AL21" s="21">
        <f t="shared" si="12"/>
        <v>8.8989964396973846</v>
      </c>
      <c r="AM21" s="22">
        <f t="shared" si="18"/>
        <v>756.70142857142673</v>
      </c>
      <c r="AN21" s="22">
        <f t="shared" si="18"/>
        <v>1.8571428571428541</v>
      </c>
      <c r="AO21" s="22">
        <f t="shared" si="14"/>
        <v>8.8989964396973562</v>
      </c>
      <c r="AP21" s="23">
        <f t="shared" si="19"/>
        <v>9.1614937449301104E-2</v>
      </c>
      <c r="AQ21" s="23">
        <f t="shared" si="19"/>
        <v>4.2207792207792139E-2</v>
      </c>
      <c r="AR21" s="23">
        <f t="shared" si="19"/>
        <v>4.7406232817398065E-2</v>
      </c>
    </row>
    <row r="22" spans="1:44" ht="16.5" x14ac:dyDescent="0.3">
      <c r="A22" s="11">
        <v>19</v>
      </c>
      <c r="B22" s="29" t="s">
        <v>46</v>
      </c>
      <c r="C22" s="13">
        <v>12947</v>
      </c>
      <c r="D22" s="13">
        <v>34</v>
      </c>
      <c r="E22" s="14">
        <f t="shared" si="0"/>
        <v>380.79411764705884</v>
      </c>
      <c r="F22" s="13">
        <v>19688</v>
      </c>
      <c r="G22" s="13">
        <v>69</v>
      </c>
      <c r="H22" s="14">
        <f t="shared" si="1"/>
        <v>285.33333333333331</v>
      </c>
      <c r="I22" s="13">
        <v>17536</v>
      </c>
      <c r="J22" s="13">
        <v>46</v>
      </c>
      <c r="K22" s="14">
        <f t="shared" si="2"/>
        <v>381.21739130434781</v>
      </c>
      <c r="L22" s="13">
        <v>27434</v>
      </c>
      <c r="M22" s="13">
        <v>81</v>
      </c>
      <c r="N22" s="14">
        <f t="shared" si="3"/>
        <v>338.69135802469134</v>
      </c>
      <c r="O22" s="13">
        <v>17737</v>
      </c>
      <c r="P22" s="13">
        <v>51</v>
      </c>
      <c r="Q22" s="14">
        <f t="shared" si="4"/>
        <v>347.78431372549022</v>
      </c>
      <c r="R22" s="13">
        <v>18142</v>
      </c>
      <c r="S22" s="13">
        <v>45</v>
      </c>
      <c r="T22" s="14">
        <f t="shared" si="5"/>
        <v>403.15555555555557</v>
      </c>
      <c r="U22" s="13">
        <v>14914.380000000005</v>
      </c>
      <c r="V22" s="13">
        <v>54</v>
      </c>
      <c r="W22" s="14">
        <f t="shared" si="6"/>
        <v>276.19222222222231</v>
      </c>
      <c r="X22" s="15">
        <f t="shared" si="7"/>
        <v>128398.38</v>
      </c>
      <c r="Y22" s="16">
        <f t="shared" si="7"/>
        <v>380</v>
      </c>
      <c r="Z22" s="17">
        <f t="shared" si="8"/>
        <v>337.89047368421052</v>
      </c>
      <c r="AA22" s="18">
        <f t="shared" si="16"/>
        <v>18342.625714285714</v>
      </c>
      <c r="AB22" s="18">
        <f t="shared" si="9"/>
        <v>54.285714285714285</v>
      </c>
      <c r="AC22" s="24">
        <f t="shared" si="10"/>
        <v>337.89047368421052</v>
      </c>
      <c r="AD22" s="19">
        <v>118347</v>
      </c>
      <c r="AE22" s="19">
        <v>295</v>
      </c>
      <c r="AF22" s="19">
        <v>401.17627118644066</v>
      </c>
      <c r="AG22" s="20">
        <v>16906.714285714286</v>
      </c>
      <c r="AH22" s="20">
        <v>42.142857142857146</v>
      </c>
      <c r="AI22" s="20">
        <v>401.17627118644066</v>
      </c>
      <c r="AJ22" s="21">
        <f t="shared" si="17"/>
        <v>10051.380000000005</v>
      </c>
      <c r="AK22" s="21">
        <f t="shared" si="17"/>
        <v>85</v>
      </c>
      <c r="AL22" s="21">
        <f t="shared" si="12"/>
        <v>-63.285797502230139</v>
      </c>
      <c r="AM22" s="22">
        <f t="shared" si="18"/>
        <v>1435.9114285714277</v>
      </c>
      <c r="AN22" s="22">
        <f t="shared" si="18"/>
        <v>12.142857142857139</v>
      </c>
      <c r="AO22" s="22">
        <f t="shared" si="14"/>
        <v>-63.285797502230139</v>
      </c>
      <c r="AP22" s="23">
        <f t="shared" si="19"/>
        <v>8.4931430454510834E-2</v>
      </c>
      <c r="AQ22" s="23">
        <f t="shared" si="19"/>
        <v>0.28813559322033888</v>
      </c>
      <c r="AR22" s="23">
        <f t="shared" si="19"/>
        <v>-0.15775060004189284</v>
      </c>
    </row>
    <row r="23" spans="1:44" ht="16.5" x14ac:dyDescent="0.3">
      <c r="A23" s="11">
        <v>20</v>
      </c>
      <c r="B23" s="25" t="s">
        <v>47</v>
      </c>
      <c r="C23" s="13">
        <v>22247.760000000006</v>
      </c>
      <c r="D23" s="13">
        <v>82</v>
      </c>
      <c r="E23" s="14">
        <f t="shared" si="0"/>
        <v>271.31414634146347</v>
      </c>
      <c r="F23" s="13">
        <v>21933.589999999997</v>
      </c>
      <c r="G23" s="13">
        <v>104</v>
      </c>
      <c r="H23" s="14">
        <f t="shared" si="1"/>
        <v>210.89990384615382</v>
      </c>
      <c r="I23" s="13">
        <v>17628.60999999999</v>
      </c>
      <c r="J23" s="13">
        <v>50</v>
      </c>
      <c r="K23" s="14">
        <f t="shared" si="2"/>
        <v>352.57219999999978</v>
      </c>
      <c r="L23" s="13">
        <v>18295</v>
      </c>
      <c r="M23" s="13">
        <v>32</v>
      </c>
      <c r="N23" s="14">
        <f t="shared" si="3"/>
        <v>571.71875</v>
      </c>
      <c r="O23" s="13">
        <v>6161</v>
      </c>
      <c r="P23" s="13">
        <v>13</v>
      </c>
      <c r="Q23" s="14">
        <f t="shared" si="4"/>
        <v>473.92307692307691</v>
      </c>
      <c r="R23" s="13">
        <v>5961.8999999999987</v>
      </c>
      <c r="S23" s="13">
        <v>17</v>
      </c>
      <c r="T23" s="14">
        <f t="shared" si="5"/>
        <v>350.69999999999993</v>
      </c>
      <c r="U23" s="13">
        <v>2752.3999999999996</v>
      </c>
      <c r="V23" s="13">
        <v>6</v>
      </c>
      <c r="W23" s="14">
        <f t="shared" si="6"/>
        <v>458.73333333333329</v>
      </c>
      <c r="X23" s="15">
        <f t="shared" ref="X23:Y42" si="20">R23+U23+O23+L23+I23+F23+C23</f>
        <v>94980.26</v>
      </c>
      <c r="Y23" s="16">
        <f t="shared" si="20"/>
        <v>304</v>
      </c>
      <c r="Z23" s="17">
        <f t="shared" si="8"/>
        <v>312.43506578947364</v>
      </c>
      <c r="AA23" s="18">
        <f t="shared" si="16"/>
        <v>13568.608571428571</v>
      </c>
      <c r="AB23" s="18">
        <f t="shared" si="9"/>
        <v>43.428571428571431</v>
      </c>
      <c r="AC23" s="24">
        <f t="shared" si="10"/>
        <v>312.43506578947364</v>
      </c>
      <c r="AD23" s="19">
        <v>132314.55000000002</v>
      </c>
      <c r="AE23" s="19">
        <v>497</v>
      </c>
      <c r="AF23" s="19">
        <v>266.2264587525151</v>
      </c>
      <c r="AG23" s="20">
        <v>18902.078571428574</v>
      </c>
      <c r="AH23" s="20">
        <v>71</v>
      </c>
      <c r="AI23" s="20">
        <v>266.2264587525151</v>
      </c>
      <c r="AJ23" s="21">
        <f t="shared" si="17"/>
        <v>-37334.290000000023</v>
      </c>
      <c r="AK23" s="21">
        <f t="shared" si="17"/>
        <v>-193</v>
      </c>
      <c r="AL23" s="21">
        <f t="shared" si="12"/>
        <v>46.20860703695854</v>
      </c>
      <c r="AM23" s="22">
        <f t="shared" si="18"/>
        <v>-5333.470000000003</v>
      </c>
      <c r="AN23" s="22">
        <f t="shared" si="18"/>
        <v>-27.571428571428569</v>
      </c>
      <c r="AO23" s="22">
        <f t="shared" si="14"/>
        <v>46.20860703695854</v>
      </c>
      <c r="AP23" s="23">
        <f t="shared" si="19"/>
        <v>-0.28216314834611927</v>
      </c>
      <c r="AQ23" s="23">
        <f t="shared" si="19"/>
        <v>-0.38832997987927564</v>
      </c>
      <c r="AR23" s="23">
        <f t="shared" si="19"/>
        <v>0.1735688002367721</v>
      </c>
    </row>
    <row r="24" spans="1:44" ht="16.5" x14ac:dyDescent="0.3">
      <c r="A24" s="11">
        <v>21</v>
      </c>
      <c r="B24" s="25" t="s">
        <v>48</v>
      </c>
      <c r="C24" s="13">
        <v>41909.520000000004</v>
      </c>
      <c r="D24" s="13">
        <v>48</v>
      </c>
      <c r="E24" s="14">
        <f t="shared" si="0"/>
        <v>873.11500000000012</v>
      </c>
      <c r="F24" s="13">
        <v>42000.01</v>
      </c>
      <c r="G24" s="13">
        <v>58</v>
      </c>
      <c r="H24" s="14">
        <f t="shared" si="1"/>
        <v>724.13810344827584</v>
      </c>
      <c r="I24" s="13">
        <v>41535.24</v>
      </c>
      <c r="J24" s="13">
        <v>57</v>
      </c>
      <c r="K24" s="14">
        <f t="shared" si="2"/>
        <v>728.6884210526315</v>
      </c>
      <c r="L24" s="13">
        <v>40914</v>
      </c>
      <c r="M24" s="13">
        <v>67</v>
      </c>
      <c r="N24" s="14">
        <f t="shared" si="3"/>
        <v>610.6567164179105</v>
      </c>
      <c r="O24" s="13">
        <v>63123</v>
      </c>
      <c r="P24" s="13">
        <v>92</v>
      </c>
      <c r="Q24" s="14">
        <f t="shared" si="4"/>
        <v>686.11956521739125</v>
      </c>
      <c r="R24" s="13">
        <v>56228.639999999992</v>
      </c>
      <c r="S24" s="13">
        <v>78</v>
      </c>
      <c r="T24" s="14">
        <f t="shared" si="5"/>
        <v>720.87999999999988</v>
      </c>
      <c r="U24" s="13">
        <v>51919.999999999985</v>
      </c>
      <c r="V24" s="13">
        <v>79</v>
      </c>
      <c r="W24" s="14">
        <f t="shared" si="6"/>
        <v>657.21518987341756</v>
      </c>
      <c r="X24" s="15">
        <f t="shared" si="20"/>
        <v>337630.41</v>
      </c>
      <c r="Y24" s="16">
        <f t="shared" si="20"/>
        <v>479</v>
      </c>
      <c r="Z24" s="17">
        <f t="shared" si="8"/>
        <v>704.86515657620032</v>
      </c>
      <c r="AA24" s="18">
        <f t="shared" si="16"/>
        <v>48232.915714285708</v>
      </c>
      <c r="AB24" s="18">
        <f t="shared" si="9"/>
        <v>68.428571428571431</v>
      </c>
      <c r="AC24" s="24">
        <f t="shared" si="10"/>
        <v>704.86515657620032</v>
      </c>
      <c r="AD24" s="19">
        <v>322309.93999999994</v>
      </c>
      <c r="AE24" s="19">
        <v>438</v>
      </c>
      <c r="AF24" s="19">
        <v>735.86744292237427</v>
      </c>
      <c r="AG24" s="20">
        <v>46044.277142857136</v>
      </c>
      <c r="AH24" s="20">
        <v>62.571428571428569</v>
      </c>
      <c r="AI24" s="20">
        <v>735.86744292237438</v>
      </c>
      <c r="AJ24" s="21">
        <f t="shared" si="17"/>
        <v>15320.47000000003</v>
      </c>
      <c r="AK24" s="21">
        <f t="shared" si="17"/>
        <v>41</v>
      </c>
      <c r="AL24" s="21">
        <f t="shared" si="12"/>
        <v>-31.002286346173946</v>
      </c>
      <c r="AM24" s="22">
        <f t="shared" si="18"/>
        <v>2188.6385714285716</v>
      </c>
      <c r="AN24" s="22">
        <f t="shared" si="18"/>
        <v>5.8571428571428612</v>
      </c>
      <c r="AO24" s="22">
        <f t="shared" si="14"/>
        <v>-31.00228634617406</v>
      </c>
      <c r="AP24" s="23">
        <f t="shared" si="19"/>
        <v>4.7533346318763867E-2</v>
      </c>
      <c r="AQ24" s="23">
        <f t="shared" si="19"/>
        <v>9.3607305936073124E-2</v>
      </c>
      <c r="AR24" s="23">
        <f t="shared" si="19"/>
        <v>-4.2130259524804724E-2</v>
      </c>
    </row>
    <row r="25" spans="1:44" ht="16.5" x14ac:dyDescent="0.3">
      <c r="A25" s="11">
        <v>22</v>
      </c>
      <c r="B25" s="12" t="s">
        <v>49</v>
      </c>
      <c r="C25" s="13">
        <v>9404</v>
      </c>
      <c r="D25" s="13">
        <v>29</v>
      </c>
      <c r="E25" s="14">
        <f t="shared" si="0"/>
        <v>324.27586206896552</v>
      </c>
      <c r="F25" s="13">
        <v>4954</v>
      </c>
      <c r="G25" s="13">
        <v>15</v>
      </c>
      <c r="H25" s="14">
        <f t="shared" si="1"/>
        <v>330.26666666666665</v>
      </c>
      <c r="I25" s="13">
        <v>8773</v>
      </c>
      <c r="J25" s="13">
        <v>29</v>
      </c>
      <c r="K25" s="14">
        <f t="shared" si="2"/>
        <v>302.51724137931035</v>
      </c>
      <c r="L25" s="13">
        <v>7274.22</v>
      </c>
      <c r="M25" s="13">
        <v>21</v>
      </c>
      <c r="N25" s="14">
        <f t="shared" si="3"/>
        <v>346.39142857142861</v>
      </c>
      <c r="O25" s="13">
        <v>13049.44</v>
      </c>
      <c r="P25" s="13">
        <v>28</v>
      </c>
      <c r="Q25" s="14">
        <f t="shared" si="4"/>
        <v>466.05142857142857</v>
      </c>
      <c r="R25" s="13">
        <v>10390</v>
      </c>
      <c r="S25" s="13">
        <v>27</v>
      </c>
      <c r="T25" s="14">
        <f t="shared" si="5"/>
        <v>384.81481481481484</v>
      </c>
      <c r="U25" s="13">
        <v>10802</v>
      </c>
      <c r="V25" s="13">
        <v>27</v>
      </c>
      <c r="W25" s="14">
        <f t="shared" si="6"/>
        <v>400.07407407407408</v>
      </c>
      <c r="X25" s="15">
        <f t="shared" si="20"/>
        <v>64646.66</v>
      </c>
      <c r="Y25" s="16">
        <f t="shared" si="20"/>
        <v>176</v>
      </c>
      <c r="Z25" s="17">
        <f t="shared" si="8"/>
        <v>367.31056818181821</v>
      </c>
      <c r="AA25" s="18">
        <f t="shared" si="16"/>
        <v>9235.2371428571441</v>
      </c>
      <c r="AB25" s="18">
        <f t="shared" si="9"/>
        <v>25.142857142857142</v>
      </c>
      <c r="AC25" s="24">
        <f t="shared" si="10"/>
        <v>367.31056818181821</v>
      </c>
      <c r="AD25" s="19">
        <v>66498.64</v>
      </c>
      <c r="AE25" s="19">
        <v>180</v>
      </c>
      <c r="AF25" s="19">
        <v>369.43688888888886</v>
      </c>
      <c r="AG25" s="20">
        <v>9499.8057142857142</v>
      </c>
      <c r="AH25" s="20">
        <v>25.714285714285715</v>
      </c>
      <c r="AI25" s="20">
        <v>369.43688888888886</v>
      </c>
      <c r="AJ25" s="21">
        <f t="shared" si="17"/>
        <v>-1851.9799999999959</v>
      </c>
      <c r="AK25" s="21">
        <f t="shared" si="17"/>
        <v>-4</v>
      </c>
      <c r="AL25" s="21">
        <f t="shared" si="12"/>
        <v>-2.1263207070706471</v>
      </c>
      <c r="AM25" s="22">
        <f t="shared" si="18"/>
        <v>-264.56857142857007</v>
      </c>
      <c r="AN25" s="22">
        <f t="shared" si="18"/>
        <v>-0.57142857142857295</v>
      </c>
      <c r="AO25" s="22">
        <f t="shared" si="14"/>
        <v>-2.1263207070706471</v>
      </c>
      <c r="AP25" s="23">
        <f t="shared" si="19"/>
        <v>-2.7849892869989377E-2</v>
      </c>
      <c r="AQ25" s="23">
        <f t="shared" si="19"/>
        <v>-2.2222222222222282E-2</v>
      </c>
      <c r="AR25" s="23">
        <f t="shared" si="19"/>
        <v>-5.7555722533982126E-3</v>
      </c>
    </row>
    <row r="26" spans="1:44" ht="16.5" x14ac:dyDescent="0.3">
      <c r="A26" s="11">
        <v>23</v>
      </c>
      <c r="B26" s="12" t="s">
        <v>50</v>
      </c>
      <c r="C26" s="13">
        <v>5810</v>
      </c>
      <c r="D26" s="13">
        <v>28</v>
      </c>
      <c r="E26" s="14">
        <f t="shared" si="0"/>
        <v>207.5</v>
      </c>
      <c r="F26" s="13"/>
      <c r="G26" s="13"/>
      <c r="H26" s="14" t="str">
        <f t="shared" si="1"/>
        <v/>
      </c>
      <c r="I26" s="13">
        <v>1543</v>
      </c>
      <c r="J26" s="13">
        <v>7</v>
      </c>
      <c r="K26" s="14">
        <f t="shared" si="2"/>
        <v>220.42857142857142</v>
      </c>
      <c r="L26" s="13"/>
      <c r="M26" s="13"/>
      <c r="N26" s="14" t="str">
        <f t="shared" si="3"/>
        <v/>
      </c>
      <c r="O26" s="13">
        <v>3304.77</v>
      </c>
      <c r="P26" s="13">
        <v>19</v>
      </c>
      <c r="Q26" s="14">
        <f t="shared" si="4"/>
        <v>173.93526315789472</v>
      </c>
      <c r="R26" s="13">
        <v>1819</v>
      </c>
      <c r="S26" s="13">
        <v>10</v>
      </c>
      <c r="T26" s="14">
        <f t="shared" si="5"/>
        <v>181.9</v>
      </c>
      <c r="U26" s="13">
        <v>1638</v>
      </c>
      <c r="V26" s="13">
        <v>4</v>
      </c>
      <c r="W26" s="14">
        <f t="shared" si="6"/>
        <v>409.5</v>
      </c>
      <c r="X26" s="15">
        <f t="shared" si="20"/>
        <v>14114.77</v>
      </c>
      <c r="Y26" s="16">
        <f t="shared" si="20"/>
        <v>68</v>
      </c>
      <c r="Z26" s="17">
        <f t="shared" si="8"/>
        <v>207.57014705882352</v>
      </c>
      <c r="AA26" s="18">
        <f t="shared" si="16"/>
        <v>2016.3957142857143</v>
      </c>
      <c r="AB26" s="18">
        <f t="shared" si="9"/>
        <v>9.7142857142857135</v>
      </c>
      <c r="AC26" s="24">
        <f t="shared" si="10"/>
        <v>207.57014705882355</v>
      </c>
      <c r="AD26" s="19">
        <v>14856.91</v>
      </c>
      <c r="AE26" s="19">
        <v>89</v>
      </c>
      <c r="AF26" s="19">
        <v>166.93157303370788</v>
      </c>
      <c r="AG26" s="20">
        <v>2122.4157142857143</v>
      </c>
      <c r="AH26" s="20">
        <v>12.714285714285714</v>
      </c>
      <c r="AI26" s="20">
        <v>166.93157303370788</v>
      </c>
      <c r="AJ26" s="21">
        <f t="shared" si="17"/>
        <v>-742.13999999999942</v>
      </c>
      <c r="AK26" s="21">
        <f t="shared" si="17"/>
        <v>-21</v>
      </c>
      <c r="AL26" s="21">
        <f t="shared" si="12"/>
        <v>40.638574025115645</v>
      </c>
      <c r="AM26" s="22">
        <f t="shared" si="18"/>
        <v>-106.01999999999998</v>
      </c>
      <c r="AN26" s="22">
        <f t="shared" si="18"/>
        <v>-3</v>
      </c>
      <c r="AO26" s="22">
        <f t="shared" si="14"/>
        <v>40.638574025115673</v>
      </c>
      <c r="AP26" s="23">
        <f t="shared" si="19"/>
        <v>-4.995251367882015E-2</v>
      </c>
      <c r="AQ26" s="23">
        <f t="shared" si="19"/>
        <v>-0.2359550561797753</v>
      </c>
      <c r="AR26" s="23">
        <f t="shared" si="19"/>
        <v>0.24344450415566188</v>
      </c>
    </row>
    <row r="27" spans="1:44" ht="16.5" x14ac:dyDescent="0.3">
      <c r="A27" s="11">
        <v>24</v>
      </c>
      <c r="B27" s="12" t="s">
        <v>51</v>
      </c>
      <c r="C27" s="13">
        <v>13162</v>
      </c>
      <c r="D27" s="13">
        <v>70</v>
      </c>
      <c r="E27" s="14">
        <f t="shared" si="0"/>
        <v>188.02857142857144</v>
      </c>
      <c r="F27" s="13">
        <v>9981</v>
      </c>
      <c r="G27" s="13">
        <v>56</v>
      </c>
      <c r="H27" s="14">
        <f t="shared" si="1"/>
        <v>178.23214285714286</v>
      </c>
      <c r="I27" s="13">
        <v>14345</v>
      </c>
      <c r="J27" s="13">
        <v>70</v>
      </c>
      <c r="K27" s="14">
        <f t="shared" si="2"/>
        <v>204.92857142857142</v>
      </c>
      <c r="L27" s="13">
        <v>8064.67</v>
      </c>
      <c r="M27" s="13">
        <v>51</v>
      </c>
      <c r="N27" s="14">
        <f t="shared" si="3"/>
        <v>158.13078431372548</v>
      </c>
      <c r="O27" s="13">
        <v>8017.11</v>
      </c>
      <c r="P27" s="13">
        <v>55</v>
      </c>
      <c r="Q27" s="14">
        <f t="shared" si="4"/>
        <v>145.76563636363636</v>
      </c>
      <c r="R27" s="13">
        <v>14990</v>
      </c>
      <c r="S27" s="13">
        <v>78</v>
      </c>
      <c r="T27" s="14">
        <f t="shared" si="5"/>
        <v>192.17948717948718</v>
      </c>
      <c r="U27" s="13">
        <v>11905</v>
      </c>
      <c r="V27" s="13">
        <v>66</v>
      </c>
      <c r="W27" s="14">
        <f t="shared" si="6"/>
        <v>180.37878787878788</v>
      </c>
      <c r="X27" s="15">
        <f>R27+U27+O27+L27+I27+F27+D27</f>
        <v>67372.78</v>
      </c>
      <c r="Y27" s="16">
        <f>S27+V27+P27+M27+J27+G27+D27</f>
        <v>446</v>
      </c>
      <c r="Z27" s="17">
        <f t="shared" si="8"/>
        <v>151.06004484304933</v>
      </c>
      <c r="AA27" s="18">
        <f t="shared" si="16"/>
        <v>9624.6828571428578</v>
      </c>
      <c r="AB27" s="18">
        <f t="shared" si="9"/>
        <v>63.714285714285715</v>
      </c>
      <c r="AC27" s="24">
        <f t="shared" si="10"/>
        <v>151.06004484304933</v>
      </c>
      <c r="AD27" s="19">
        <v>53354.29</v>
      </c>
      <c r="AE27" s="19">
        <v>344</v>
      </c>
      <c r="AF27" s="19">
        <v>155.09968023255814</v>
      </c>
      <c r="AG27" s="20">
        <v>7622.0414285714287</v>
      </c>
      <c r="AH27" s="20">
        <v>49.142857142857146</v>
      </c>
      <c r="AI27" s="20">
        <v>155.09968023255814</v>
      </c>
      <c r="AJ27" s="21">
        <f t="shared" si="17"/>
        <v>14018.489999999998</v>
      </c>
      <c r="AK27" s="21">
        <f t="shared" si="17"/>
        <v>102</v>
      </c>
      <c r="AL27" s="21">
        <f t="shared" si="12"/>
        <v>-4.0396353895088168</v>
      </c>
      <c r="AM27" s="22">
        <f t="shared" si="18"/>
        <v>2002.6414285714291</v>
      </c>
      <c r="AN27" s="22">
        <f t="shared" si="18"/>
        <v>14.571428571428569</v>
      </c>
      <c r="AO27" s="22">
        <f t="shared" si="14"/>
        <v>-4.0396353895088168</v>
      </c>
      <c r="AP27" s="23">
        <f t="shared" si="19"/>
        <v>0.26274344574728675</v>
      </c>
      <c r="AQ27" s="23">
        <f t="shared" si="19"/>
        <v>0.29651162790697666</v>
      </c>
      <c r="AR27" s="23">
        <f t="shared" si="19"/>
        <v>-2.6045414042451562E-2</v>
      </c>
    </row>
    <row r="28" spans="1:44" ht="16.5" x14ac:dyDescent="0.3">
      <c r="A28" s="11">
        <v>25</v>
      </c>
      <c r="B28" s="12" t="s">
        <v>52</v>
      </c>
      <c r="C28" s="13">
        <v>9224</v>
      </c>
      <c r="D28" s="13">
        <v>92</v>
      </c>
      <c r="E28" s="14">
        <f t="shared" si="0"/>
        <v>100.26086956521739</v>
      </c>
      <c r="F28" s="13">
        <v>10238</v>
      </c>
      <c r="G28" s="13">
        <v>101</v>
      </c>
      <c r="H28" s="14">
        <f t="shared" si="1"/>
        <v>101.36633663366337</v>
      </c>
      <c r="I28" s="13">
        <v>10914</v>
      </c>
      <c r="J28" s="13">
        <v>104</v>
      </c>
      <c r="K28" s="14">
        <f t="shared" si="2"/>
        <v>104.94230769230769</v>
      </c>
      <c r="L28" s="13">
        <v>11819.58</v>
      </c>
      <c r="M28" s="13">
        <v>112</v>
      </c>
      <c r="N28" s="14">
        <f t="shared" si="3"/>
        <v>105.53196428571428</v>
      </c>
      <c r="O28" s="13">
        <v>10204.84</v>
      </c>
      <c r="P28" s="13">
        <v>98</v>
      </c>
      <c r="Q28" s="14">
        <f t="shared" si="4"/>
        <v>104.13102040816327</v>
      </c>
      <c r="R28" s="13">
        <v>7248</v>
      </c>
      <c r="S28" s="13">
        <v>77</v>
      </c>
      <c r="T28" s="14">
        <f t="shared" si="5"/>
        <v>94.129870129870127</v>
      </c>
      <c r="U28" s="13"/>
      <c r="V28" s="13"/>
      <c r="W28" s="14" t="str">
        <f t="shared" si="6"/>
        <v/>
      </c>
      <c r="X28" s="15">
        <f t="shared" si="20"/>
        <v>59648.42</v>
      </c>
      <c r="Y28" s="16">
        <f t="shared" si="20"/>
        <v>584</v>
      </c>
      <c r="Z28" s="17">
        <f t="shared" si="8"/>
        <v>102.13770547945205</v>
      </c>
      <c r="AA28" s="18">
        <f t="shared" si="16"/>
        <v>8521.2028571428564</v>
      </c>
      <c r="AB28" s="18">
        <f t="shared" si="9"/>
        <v>83.428571428571431</v>
      </c>
      <c r="AC28" s="24">
        <f t="shared" si="10"/>
        <v>102.13770547945204</v>
      </c>
      <c r="AD28" s="19">
        <v>135839.52000000002</v>
      </c>
      <c r="AE28" s="19">
        <v>473</v>
      </c>
      <c r="AF28" s="19">
        <v>287.1871458773785</v>
      </c>
      <c r="AG28" s="20">
        <v>19405.645714285718</v>
      </c>
      <c r="AH28" s="20">
        <v>67.571428571428569</v>
      </c>
      <c r="AI28" s="20">
        <v>287.1871458773785</v>
      </c>
      <c r="AJ28" s="21">
        <f t="shared" si="17"/>
        <v>-76191.10000000002</v>
      </c>
      <c r="AK28" s="21">
        <f t="shared" si="17"/>
        <v>111</v>
      </c>
      <c r="AL28" s="21">
        <f t="shared" si="12"/>
        <v>-185.04944039792645</v>
      </c>
      <c r="AM28" s="22">
        <f t="shared" si="18"/>
        <v>-10884.442857142862</v>
      </c>
      <c r="AN28" s="22">
        <f t="shared" si="18"/>
        <v>15.857142857142861</v>
      </c>
      <c r="AO28" s="22">
        <f t="shared" si="14"/>
        <v>-185.04944039792645</v>
      </c>
      <c r="AP28" s="23">
        <f t="shared" si="19"/>
        <v>-0.56089052729279387</v>
      </c>
      <c r="AQ28" s="23">
        <f t="shared" si="19"/>
        <v>0.23467230443974638</v>
      </c>
      <c r="AR28" s="23">
        <f t="shared" si="19"/>
        <v>-0.6443514030984443</v>
      </c>
    </row>
    <row r="29" spans="1:44" ht="16.5" x14ac:dyDescent="0.3">
      <c r="A29" s="11">
        <v>26</v>
      </c>
      <c r="B29" s="12" t="s">
        <v>53</v>
      </c>
      <c r="C29" s="13">
        <v>9533.1999999999989</v>
      </c>
      <c r="D29" s="13">
        <v>23</v>
      </c>
      <c r="E29" s="14">
        <f t="shared" si="0"/>
        <v>414.4869565217391</v>
      </c>
      <c r="F29" s="13">
        <v>10885.559999999996</v>
      </c>
      <c r="G29" s="13">
        <v>24</v>
      </c>
      <c r="H29" s="14">
        <f t="shared" si="1"/>
        <v>453.56499999999983</v>
      </c>
      <c r="I29" s="13">
        <v>12413.199999999993</v>
      </c>
      <c r="J29" s="13">
        <v>19</v>
      </c>
      <c r="K29" s="14">
        <f t="shared" si="2"/>
        <v>653.32631578947337</v>
      </c>
      <c r="L29" s="13">
        <v>13731</v>
      </c>
      <c r="M29" s="13">
        <v>30</v>
      </c>
      <c r="N29" s="14">
        <f t="shared" si="3"/>
        <v>457.7</v>
      </c>
      <c r="O29" s="13">
        <v>14342</v>
      </c>
      <c r="P29" s="13">
        <v>32</v>
      </c>
      <c r="Q29" s="14">
        <f t="shared" si="4"/>
        <v>448.1875</v>
      </c>
      <c r="R29" s="13">
        <v>11628.419999999995</v>
      </c>
      <c r="S29" s="13">
        <v>28</v>
      </c>
      <c r="T29" s="14">
        <f t="shared" si="5"/>
        <v>415.30071428571409</v>
      </c>
      <c r="U29" s="13">
        <v>9380.8199999999961</v>
      </c>
      <c r="V29" s="13">
        <v>21</v>
      </c>
      <c r="W29" s="14">
        <f t="shared" si="6"/>
        <v>446.70571428571412</v>
      </c>
      <c r="X29" s="15">
        <f t="shared" si="20"/>
        <v>81914.199999999983</v>
      </c>
      <c r="Y29" s="16">
        <f t="shared" si="20"/>
        <v>177</v>
      </c>
      <c r="Z29" s="17">
        <f t="shared" si="8"/>
        <v>462.7920903954801</v>
      </c>
      <c r="AA29" s="18">
        <f t="shared" si="16"/>
        <v>11702.028571428569</v>
      </c>
      <c r="AB29" s="18">
        <f t="shared" si="9"/>
        <v>25.285714285714285</v>
      </c>
      <c r="AC29" s="24">
        <f>IFERROR(AA29/AB29,"-")</f>
        <v>462.79209039548016</v>
      </c>
      <c r="AD29" s="19">
        <v>84790.359999999971</v>
      </c>
      <c r="AE29" s="19">
        <v>173</v>
      </c>
      <c r="AF29" s="19">
        <v>490.11768786127152</v>
      </c>
      <c r="AG29" s="20">
        <v>12112.908571428567</v>
      </c>
      <c r="AH29" s="20">
        <v>24.714285714285715</v>
      </c>
      <c r="AI29" s="20">
        <v>490.11768786127146</v>
      </c>
      <c r="AJ29" s="21">
        <f t="shared" si="17"/>
        <v>-2876.1599999999889</v>
      </c>
      <c r="AK29" s="21">
        <f t="shared" si="17"/>
        <v>4</v>
      </c>
      <c r="AL29" s="21">
        <f t="shared" si="12"/>
        <v>-27.325597465791418</v>
      </c>
      <c r="AM29" s="22">
        <f t="shared" si="18"/>
        <v>-410.87999999999738</v>
      </c>
      <c r="AN29" s="22">
        <f t="shared" si="18"/>
        <v>0.5714285714285694</v>
      </c>
      <c r="AO29" s="22">
        <f t="shared" si="14"/>
        <v>-27.325597465791304</v>
      </c>
      <c r="AP29" s="23">
        <f t="shared" si="19"/>
        <v>-3.392083722725063E-2</v>
      </c>
      <c r="AQ29" s="23">
        <f t="shared" si="19"/>
        <v>2.312138728323691E-2</v>
      </c>
      <c r="AR29" s="23">
        <f t="shared" si="19"/>
        <v>-5.5753134691041505E-2</v>
      </c>
    </row>
    <row r="30" spans="1:44" ht="16.5" x14ac:dyDescent="0.3">
      <c r="A30" s="11">
        <v>27</v>
      </c>
      <c r="B30" s="12" t="s">
        <v>54</v>
      </c>
      <c r="C30" s="13">
        <v>1026058</v>
      </c>
      <c r="D30" s="13">
        <v>1374</v>
      </c>
      <c r="E30" s="14">
        <f t="shared" si="0"/>
        <v>746.76710334788936</v>
      </c>
      <c r="F30" s="13">
        <v>1110699</v>
      </c>
      <c r="G30" s="13">
        <v>1456</v>
      </c>
      <c r="H30" s="14">
        <f t="shared" si="1"/>
        <v>762.8427197802198</v>
      </c>
      <c r="I30" s="13">
        <v>1168676</v>
      </c>
      <c r="J30" s="13">
        <v>1570</v>
      </c>
      <c r="K30" s="14">
        <f t="shared" si="2"/>
        <v>744.37961783439494</v>
      </c>
      <c r="L30" s="13">
        <v>1382703.1700000002</v>
      </c>
      <c r="M30" s="13">
        <v>1570</v>
      </c>
      <c r="N30" s="14">
        <f t="shared" si="3"/>
        <v>880.70265605095551</v>
      </c>
      <c r="O30" s="13">
        <v>1428883.54</v>
      </c>
      <c r="P30" s="13">
        <v>1917</v>
      </c>
      <c r="Q30" s="14">
        <f t="shared" si="4"/>
        <v>745.37482524778306</v>
      </c>
      <c r="R30" s="13">
        <v>1486456</v>
      </c>
      <c r="S30" s="13">
        <v>1943</v>
      </c>
      <c r="T30" s="14">
        <f t="shared" si="5"/>
        <v>765.03139475038597</v>
      </c>
      <c r="U30" s="13">
        <v>1311797</v>
      </c>
      <c r="V30" s="13">
        <v>1711</v>
      </c>
      <c r="W30" s="14">
        <f t="shared" si="6"/>
        <v>766.68439509059033</v>
      </c>
      <c r="X30" s="15">
        <f t="shared" si="20"/>
        <v>8915272.7100000009</v>
      </c>
      <c r="Y30" s="16">
        <f t="shared" si="20"/>
        <v>11541</v>
      </c>
      <c r="Z30" s="17">
        <f t="shared" si="8"/>
        <v>772.4870210553679</v>
      </c>
      <c r="AA30" s="18">
        <f t="shared" si="16"/>
        <v>1273610.3871428573</v>
      </c>
      <c r="AB30" s="18">
        <f t="shared" si="9"/>
        <v>1648.7142857142858</v>
      </c>
      <c r="AC30" s="24">
        <f t="shared" si="10"/>
        <v>772.4870210553679</v>
      </c>
      <c r="AD30" s="19">
        <v>7440377.3700000001</v>
      </c>
      <c r="AE30" s="19">
        <v>9897</v>
      </c>
      <c r="AF30" s="19">
        <v>751.78108214610484</v>
      </c>
      <c r="AG30" s="20">
        <v>1062911.0528571429</v>
      </c>
      <c r="AH30" s="20">
        <v>1413.8571428571429</v>
      </c>
      <c r="AI30" s="20">
        <v>751.78108214610484</v>
      </c>
      <c r="AJ30" s="21">
        <f t="shared" si="17"/>
        <v>1474895.3400000008</v>
      </c>
      <c r="AK30" s="21">
        <f t="shared" si="17"/>
        <v>1644</v>
      </c>
      <c r="AL30" s="21">
        <f t="shared" si="12"/>
        <v>20.705938909263068</v>
      </c>
      <c r="AM30" s="22">
        <f t="shared" si="18"/>
        <v>210699.33428571443</v>
      </c>
      <c r="AN30" s="22">
        <f t="shared" si="18"/>
        <v>234.85714285714289</v>
      </c>
      <c r="AO30" s="22">
        <f t="shared" si="14"/>
        <v>20.705938909263068</v>
      </c>
      <c r="AP30" s="23">
        <f t="shared" si="19"/>
        <v>0.1982285664631552</v>
      </c>
      <c r="AQ30" s="23">
        <f t="shared" si="19"/>
        <v>0.16611094270991211</v>
      </c>
      <c r="AR30" s="23">
        <f t="shared" si="19"/>
        <v>2.7542511245632773E-2</v>
      </c>
    </row>
    <row r="31" spans="1:44" ht="16.5" x14ac:dyDescent="0.3">
      <c r="A31" s="11">
        <v>28</v>
      </c>
      <c r="B31" s="25" t="s">
        <v>55</v>
      </c>
      <c r="C31" s="13">
        <v>92050</v>
      </c>
      <c r="D31" s="13">
        <v>296</v>
      </c>
      <c r="E31" s="14">
        <f t="shared" si="0"/>
        <v>310.97972972972974</v>
      </c>
      <c r="F31" s="13">
        <v>100911</v>
      </c>
      <c r="G31" s="13">
        <v>308</v>
      </c>
      <c r="H31" s="14">
        <f t="shared" si="1"/>
        <v>327.63311688311688</v>
      </c>
      <c r="I31" s="13">
        <v>93552</v>
      </c>
      <c r="J31" s="13">
        <v>308</v>
      </c>
      <c r="K31" s="14">
        <f t="shared" si="2"/>
        <v>303.74025974025972</v>
      </c>
      <c r="L31" s="13">
        <v>111210.18</v>
      </c>
      <c r="M31" s="13">
        <v>376</v>
      </c>
      <c r="N31" s="14">
        <f t="shared" si="3"/>
        <v>295.77175531914889</v>
      </c>
      <c r="O31" s="13">
        <v>98311.16</v>
      </c>
      <c r="P31" s="13">
        <v>331</v>
      </c>
      <c r="Q31" s="14">
        <f t="shared" si="4"/>
        <v>297.01256797583085</v>
      </c>
      <c r="R31" s="13">
        <v>97875</v>
      </c>
      <c r="S31" s="13">
        <v>339</v>
      </c>
      <c r="T31" s="14">
        <f t="shared" si="5"/>
        <v>288.71681415929203</v>
      </c>
      <c r="U31" s="13">
        <v>91083</v>
      </c>
      <c r="V31" s="13">
        <v>281</v>
      </c>
      <c r="W31" s="14">
        <f t="shared" si="6"/>
        <v>324.13879003558719</v>
      </c>
      <c r="X31" s="15">
        <f t="shared" si="20"/>
        <v>684992.34000000008</v>
      </c>
      <c r="Y31" s="16">
        <f t="shared" si="20"/>
        <v>2239</v>
      </c>
      <c r="Z31" s="17">
        <f t="shared" si="8"/>
        <v>305.93673068334084</v>
      </c>
      <c r="AA31" s="18">
        <f t="shared" si="16"/>
        <v>97856.04857142859</v>
      </c>
      <c r="AB31" s="18">
        <f t="shared" si="9"/>
        <v>319.85714285714283</v>
      </c>
      <c r="AC31" s="24">
        <f t="shared" si="10"/>
        <v>305.93673068334084</v>
      </c>
      <c r="AD31" s="19">
        <v>540506.62</v>
      </c>
      <c r="AE31" s="19">
        <v>1793</v>
      </c>
      <c r="AF31" s="19">
        <v>301.45377579475741</v>
      </c>
      <c r="AG31" s="20">
        <v>77215.231428571424</v>
      </c>
      <c r="AH31" s="20">
        <v>256.14285714285717</v>
      </c>
      <c r="AI31" s="20">
        <v>301.45377579475735</v>
      </c>
      <c r="AJ31" s="21">
        <f t="shared" si="17"/>
        <v>144485.72000000009</v>
      </c>
      <c r="AK31" s="21">
        <f t="shared" si="17"/>
        <v>446</v>
      </c>
      <c r="AL31" s="21">
        <f t="shared" si="12"/>
        <v>4.4829548885834356</v>
      </c>
      <c r="AM31" s="22">
        <f t="shared" si="18"/>
        <v>20640.817142857166</v>
      </c>
      <c r="AN31" s="22">
        <f t="shared" si="18"/>
        <v>63.714285714285666</v>
      </c>
      <c r="AO31" s="22">
        <f t="shared" si="14"/>
        <v>4.4829548885834924</v>
      </c>
      <c r="AP31" s="23">
        <f t="shared" si="19"/>
        <v>0.26731535684058816</v>
      </c>
      <c r="AQ31" s="23">
        <f t="shared" si="19"/>
        <v>0.24874511991076387</v>
      </c>
      <c r="AR31" s="23">
        <f t="shared" si="19"/>
        <v>1.4871118720488942E-2</v>
      </c>
    </row>
    <row r="32" spans="1:44" ht="16.5" x14ac:dyDescent="0.3">
      <c r="A32" s="11">
        <v>29</v>
      </c>
      <c r="B32" s="25" t="s">
        <v>56</v>
      </c>
      <c r="C32" s="13">
        <v>13430</v>
      </c>
      <c r="D32" s="13">
        <v>51</v>
      </c>
      <c r="E32" s="14">
        <f t="shared" si="0"/>
        <v>263.33333333333331</v>
      </c>
      <c r="F32" s="13">
        <v>9752</v>
      </c>
      <c r="G32" s="13">
        <v>41</v>
      </c>
      <c r="H32" s="14">
        <f t="shared" si="1"/>
        <v>237.85365853658536</v>
      </c>
      <c r="I32" s="13">
        <v>15354</v>
      </c>
      <c r="J32" s="13">
        <v>55</v>
      </c>
      <c r="K32" s="14">
        <f t="shared" si="2"/>
        <v>279.16363636363639</v>
      </c>
      <c r="L32" s="13">
        <v>16576.900000000001</v>
      </c>
      <c r="M32" s="13">
        <v>63</v>
      </c>
      <c r="N32" s="14">
        <f t="shared" si="3"/>
        <v>263.12539682539688</v>
      </c>
      <c r="O32" s="13">
        <v>23767.42</v>
      </c>
      <c r="P32" s="13">
        <v>78</v>
      </c>
      <c r="Q32" s="14">
        <f t="shared" si="4"/>
        <v>304.7105128205128</v>
      </c>
      <c r="R32" s="13">
        <v>18307</v>
      </c>
      <c r="S32" s="13">
        <v>62</v>
      </c>
      <c r="T32" s="14">
        <f t="shared" si="5"/>
        <v>295.27419354838707</v>
      </c>
      <c r="U32" s="13">
        <v>11790</v>
      </c>
      <c r="V32" s="13">
        <v>43</v>
      </c>
      <c r="W32" s="14">
        <f t="shared" si="6"/>
        <v>274.18604651162792</v>
      </c>
      <c r="X32" s="15">
        <f t="shared" si="20"/>
        <v>108977.32</v>
      </c>
      <c r="Y32" s="16">
        <f t="shared" si="20"/>
        <v>393</v>
      </c>
      <c r="Z32" s="17">
        <f t="shared" si="8"/>
        <v>277.29597964376592</v>
      </c>
      <c r="AA32" s="18">
        <f t="shared" si="16"/>
        <v>15568.188571428573</v>
      </c>
      <c r="AB32" s="18">
        <f t="shared" si="9"/>
        <v>56.142857142857146</v>
      </c>
      <c r="AC32" s="24">
        <f t="shared" si="10"/>
        <v>277.29597964376592</v>
      </c>
      <c r="AD32" s="19">
        <v>77277.279999999999</v>
      </c>
      <c r="AE32" s="19">
        <v>316</v>
      </c>
      <c r="AF32" s="19">
        <v>244.54835443037973</v>
      </c>
      <c r="AG32" s="20">
        <v>11039.611428571428</v>
      </c>
      <c r="AH32" s="20">
        <v>45.142857142857146</v>
      </c>
      <c r="AI32" s="20">
        <v>244.54835443037973</v>
      </c>
      <c r="AJ32" s="21">
        <f t="shared" si="17"/>
        <v>31700.040000000008</v>
      </c>
      <c r="AK32" s="21">
        <f t="shared" si="17"/>
        <v>77</v>
      </c>
      <c r="AL32" s="21">
        <f t="shared" si="12"/>
        <v>32.747625213386186</v>
      </c>
      <c r="AM32" s="22">
        <f t="shared" si="18"/>
        <v>4528.5771428571443</v>
      </c>
      <c r="AN32" s="22">
        <f t="shared" si="18"/>
        <v>11</v>
      </c>
      <c r="AO32" s="22">
        <f t="shared" si="14"/>
        <v>32.747625213386186</v>
      </c>
      <c r="AP32" s="23">
        <f t="shared" si="19"/>
        <v>0.41021164305990082</v>
      </c>
      <c r="AQ32" s="23">
        <f t="shared" si="19"/>
        <v>0.24367088607594936</v>
      </c>
      <c r="AR32" s="23">
        <f t="shared" si="19"/>
        <v>0.1339106341143223</v>
      </c>
    </row>
    <row r="33" spans="1:44" ht="16.5" x14ac:dyDescent="0.3">
      <c r="A33" s="11">
        <v>30</v>
      </c>
      <c r="B33" s="25" t="s">
        <v>57</v>
      </c>
      <c r="C33" s="13">
        <v>54493</v>
      </c>
      <c r="D33" s="13">
        <v>235</v>
      </c>
      <c r="E33" s="14">
        <f t="shared" si="0"/>
        <v>231.88510638297873</v>
      </c>
      <c r="F33" s="13">
        <v>47128</v>
      </c>
      <c r="G33" s="13">
        <v>205</v>
      </c>
      <c r="H33" s="14">
        <f t="shared" si="1"/>
        <v>229.89268292682928</v>
      </c>
      <c r="I33" s="13">
        <v>45874</v>
      </c>
      <c r="J33" s="13">
        <v>199</v>
      </c>
      <c r="K33" s="14">
        <f t="shared" si="2"/>
        <v>230.52261306532662</v>
      </c>
      <c r="L33" s="13">
        <v>38198.080000000002</v>
      </c>
      <c r="M33" s="13">
        <v>147</v>
      </c>
      <c r="N33" s="14">
        <f t="shared" si="3"/>
        <v>259.85088435374149</v>
      </c>
      <c r="O33" s="13">
        <v>47875.92</v>
      </c>
      <c r="P33" s="13">
        <v>224</v>
      </c>
      <c r="Q33" s="14">
        <f t="shared" si="4"/>
        <v>213.73178571428571</v>
      </c>
      <c r="R33" s="13">
        <v>49485</v>
      </c>
      <c r="S33" s="13">
        <v>240</v>
      </c>
      <c r="T33" s="14">
        <f t="shared" si="5"/>
        <v>206.1875</v>
      </c>
      <c r="U33" s="13">
        <v>39807</v>
      </c>
      <c r="V33" s="13">
        <v>201</v>
      </c>
      <c r="W33" s="14">
        <f t="shared" si="6"/>
        <v>198.044776119403</v>
      </c>
      <c r="X33" s="15">
        <f t="shared" si="20"/>
        <v>322861</v>
      </c>
      <c r="Y33" s="16">
        <f t="shared" si="20"/>
        <v>1451</v>
      </c>
      <c r="Z33" s="17">
        <f t="shared" si="8"/>
        <v>222.50930392832529</v>
      </c>
      <c r="AA33" s="18">
        <f t="shared" si="16"/>
        <v>46123</v>
      </c>
      <c r="AB33" s="18">
        <f t="shared" si="9"/>
        <v>207.28571428571428</v>
      </c>
      <c r="AC33" s="24">
        <f t="shared" si="10"/>
        <v>222.50930392832529</v>
      </c>
      <c r="AD33" s="19">
        <v>291703.2</v>
      </c>
      <c r="AE33" s="19">
        <v>1303</v>
      </c>
      <c r="AF33" s="19">
        <v>223.87045280122794</v>
      </c>
      <c r="AG33" s="20">
        <v>41671.885714285716</v>
      </c>
      <c r="AH33" s="20">
        <v>186.14285714285714</v>
      </c>
      <c r="AI33" s="20">
        <v>223.87045280122794</v>
      </c>
      <c r="AJ33" s="21">
        <f t="shared" si="17"/>
        <v>31157.799999999988</v>
      </c>
      <c r="AK33" s="21">
        <f t="shared" si="17"/>
        <v>148</v>
      </c>
      <c r="AL33" s="21">
        <f t="shared" si="12"/>
        <v>-1.3611488729026462</v>
      </c>
      <c r="AM33" s="22">
        <f t="shared" si="18"/>
        <v>4451.1142857142841</v>
      </c>
      <c r="AN33" s="22">
        <f t="shared" si="18"/>
        <v>21.142857142857139</v>
      </c>
      <c r="AO33" s="22">
        <f t="shared" si="14"/>
        <v>-1.3611488729026462</v>
      </c>
      <c r="AP33" s="23">
        <f t="shared" si="19"/>
        <v>0.10681336372038423</v>
      </c>
      <c r="AQ33" s="23">
        <f t="shared" si="19"/>
        <v>0.11358403683806598</v>
      </c>
      <c r="AR33" s="23">
        <f t="shared" si="19"/>
        <v>-6.080073792101519E-3</v>
      </c>
    </row>
    <row r="34" spans="1:44" ht="16.5" x14ac:dyDescent="0.3">
      <c r="A34" s="11">
        <v>31</v>
      </c>
      <c r="B34" s="25" t="s">
        <v>58</v>
      </c>
      <c r="C34" s="13">
        <v>11083</v>
      </c>
      <c r="D34" s="13">
        <v>36</v>
      </c>
      <c r="E34" s="14">
        <f t="shared" si="0"/>
        <v>307.86111111111109</v>
      </c>
      <c r="F34" s="13">
        <v>6781</v>
      </c>
      <c r="G34" s="13">
        <v>31</v>
      </c>
      <c r="H34" s="14">
        <f t="shared" si="1"/>
        <v>218.74193548387098</v>
      </c>
      <c r="I34" s="13">
        <v>8943</v>
      </c>
      <c r="J34" s="13">
        <v>29</v>
      </c>
      <c r="K34" s="14">
        <f t="shared" si="2"/>
        <v>308.37931034482756</v>
      </c>
      <c r="L34" s="13">
        <v>11847.56</v>
      </c>
      <c r="M34" s="13">
        <v>36</v>
      </c>
      <c r="N34" s="14">
        <f t="shared" si="3"/>
        <v>329.09888888888889</v>
      </c>
      <c r="O34" s="13">
        <v>13274.16</v>
      </c>
      <c r="P34" s="13">
        <v>41</v>
      </c>
      <c r="Q34" s="14">
        <f t="shared" si="4"/>
        <v>323.76</v>
      </c>
      <c r="R34" s="13">
        <v>11276</v>
      </c>
      <c r="S34" s="13">
        <v>42</v>
      </c>
      <c r="T34" s="14">
        <f t="shared" si="5"/>
        <v>268.47619047619048</v>
      </c>
      <c r="U34" s="13">
        <v>14209</v>
      </c>
      <c r="V34" s="13">
        <v>35</v>
      </c>
      <c r="W34" s="14">
        <f t="shared" si="6"/>
        <v>405.97142857142859</v>
      </c>
      <c r="X34" s="15">
        <f t="shared" si="20"/>
        <v>77413.72</v>
      </c>
      <c r="Y34" s="16">
        <f t="shared" si="20"/>
        <v>250</v>
      </c>
      <c r="Z34" s="17">
        <f t="shared" si="8"/>
        <v>309.65487999999999</v>
      </c>
      <c r="AA34" s="18">
        <f t="shared" si="16"/>
        <v>11059.102857142858</v>
      </c>
      <c r="AB34" s="18">
        <f t="shared" si="9"/>
        <v>35.714285714285715</v>
      </c>
      <c r="AC34" s="24">
        <f t="shared" si="10"/>
        <v>309.65487999999999</v>
      </c>
      <c r="AD34" s="19">
        <v>70310.98</v>
      </c>
      <c r="AE34" s="19">
        <v>178</v>
      </c>
      <c r="AF34" s="19">
        <v>395.00550561797752</v>
      </c>
      <c r="AG34" s="20">
        <v>10044.425714285713</v>
      </c>
      <c r="AH34" s="20">
        <v>25.428571428571427</v>
      </c>
      <c r="AI34" s="20">
        <v>395.00550561797752</v>
      </c>
      <c r="AJ34" s="21">
        <f t="shared" si="17"/>
        <v>7102.7400000000052</v>
      </c>
      <c r="AK34" s="21">
        <f t="shared" si="17"/>
        <v>72</v>
      </c>
      <c r="AL34" s="21">
        <f t="shared" si="12"/>
        <v>-85.350625617977528</v>
      </c>
      <c r="AM34" s="22">
        <f t="shared" si="18"/>
        <v>1014.6771428571446</v>
      </c>
      <c r="AN34" s="22">
        <f t="shared" si="18"/>
        <v>10.285714285714288</v>
      </c>
      <c r="AO34" s="22">
        <f t="shared" si="14"/>
        <v>-85.350625617977528</v>
      </c>
      <c r="AP34" s="23">
        <f t="shared" si="19"/>
        <v>0.10101893047145713</v>
      </c>
      <c r="AQ34" s="23">
        <f t="shared" si="19"/>
        <v>0.40449438202247201</v>
      </c>
      <c r="AR34" s="23">
        <f t="shared" si="19"/>
        <v>-0.21607452150432266</v>
      </c>
    </row>
    <row r="35" spans="1:44" ht="16.5" x14ac:dyDescent="0.3">
      <c r="A35" s="11">
        <v>32</v>
      </c>
      <c r="B35" s="25" t="s">
        <v>59</v>
      </c>
      <c r="C35" s="13">
        <v>14572</v>
      </c>
      <c r="D35" s="13">
        <v>52</v>
      </c>
      <c r="E35" s="14">
        <f t="shared" si="0"/>
        <v>280.23076923076923</v>
      </c>
      <c r="F35" s="13">
        <v>15838</v>
      </c>
      <c r="G35" s="13">
        <v>49</v>
      </c>
      <c r="H35" s="14">
        <f t="shared" si="1"/>
        <v>323.22448979591837</v>
      </c>
      <c r="I35" s="13">
        <v>9417</v>
      </c>
      <c r="J35" s="13">
        <v>32</v>
      </c>
      <c r="K35" s="14">
        <f t="shared" si="2"/>
        <v>294.28125</v>
      </c>
      <c r="L35" s="13">
        <v>12876.22</v>
      </c>
      <c r="M35" s="13">
        <v>46</v>
      </c>
      <c r="N35" s="14">
        <f t="shared" si="3"/>
        <v>279.9178260869565</v>
      </c>
      <c r="O35" s="13">
        <v>10065.76</v>
      </c>
      <c r="P35" s="13">
        <v>39</v>
      </c>
      <c r="Q35" s="14">
        <f t="shared" si="4"/>
        <v>258.09641025641025</v>
      </c>
      <c r="R35" s="13">
        <v>18361</v>
      </c>
      <c r="S35" s="13">
        <v>58</v>
      </c>
      <c r="T35" s="14">
        <f t="shared" si="5"/>
        <v>316.56896551724139</v>
      </c>
      <c r="U35" s="13">
        <v>17961</v>
      </c>
      <c r="V35" s="13">
        <v>59</v>
      </c>
      <c r="W35" s="14">
        <f t="shared" si="6"/>
        <v>304.42372881355931</v>
      </c>
      <c r="X35" s="15">
        <f t="shared" si="20"/>
        <v>99090.98000000001</v>
      </c>
      <c r="Y35" s="16">
        <f t="shared" si="20"/>
        <v>335</v>
      </c>
      <c r="Z35" s="17">
        <f t="shared" si="8"/>
        <v>295.79397014925377</v>
      </c>
      <c r="AA35" s="18">
        <f t="shared" si="16"/>
        <v>14155.854285714287</v>
      </c>
      <c r="AB35" s="18">
        <f t="shared" si="9"/>
        <v>47.857142857142854</v>
      </c>
      <c r="AC35" s="24">
        <f t="shared" si="10"/>
        <v>295.79397014925377</v>
      </c>
      <c r="AD35" s="19">
        <v>85217.14</v>
      </c>
      <c r="AE35" s="19">
        <v>276</v>
      </c>
      <c r="AF35" s="19">
        <v>308.75775362318842</v>
      </c>
      <c r="AG35" s="20">
        <v>12173.877142857144</v>
      </c>
      <c r="AH35" s="20">
        <v>39.428571428571431</v>
      </c>
      <c r="AI35" s="20">
        <v>308.75775362318842</v>
      </c>
      <c r="AJ35" s="21">
        <f t="shared" si="17"/>
        <v>13873.840000000011</v>
      </c>
      <c r="AK35" s="21">
        <f t="shared" si="17"/>
        <v>59</v>
      </c>
      <c r="AL35" s="21">
        <f t="shared" si="12"/>
        <v>-12.963783473934654</v>
      </c>
      <c r="AM35" s="22">
        <f t="shared" si="18"/>
        <v>1981.9771428571439</v>
      </c>
      <c r="AN35" s="22">
        <f t="shared" si="18"/>
        <v>8.4285714285714235</v>
      </c>
      <c r="AO35" s="22">
        <f t="shared" si="14"/>
        <v>-12.963783473934654</v>
      </c>
      <c r="AP35" s="23">
        <f t="shared" si="19"/>
        <v>0.1628057454169432</v>
      </c>
      <c r="AQ35" s="23">
        <f t="shared" si="19"/>
        <v>0.21376811594202885</v>
      </c>
      <c r="AR35" s="23">
        <f t="shared" si="19"/>
        <v>-4.1986908253503513E-2</v>
      </c>
    </row>
    <row r="36" spans="1:44" ht="16.5" x14ac:dyDescent="0.3">
      <c r="A36" s="11">
        <v>33</v>
      </c>
      <c r="B36" s="25" t="s">
        <v>60</v>
      </c>
      <c r="C36" s="13">
        <v>13048</v>
      </c>
      <c r="D36" s="13">
        <v>47</v>
      </c>
      <c r="E36" s="14">
        <f t="shared" si="0"/>
        <v>277.61702127659572</v>
      </c>
      <c r="F36" s="13">
        <v>22286</v>
      </c>
      <c r="G36" s="13">
        <v>67</v>
      </c>
      <c r="H36" s="14">
        <f t="shared" si="1"/>
        <v>332.62686567164178</v>
      </c>
      <c r="I36" s="13">
        <v>19198</v>
      </c>
      <c r="J36" s="13">
        <v>60</v>
      </c>
      <c r="K36" s="14">
        <f t="shared" si="2"/>
        <v>319.96666666666664</v>
      </c>
      <c r="L36" s="13">
        <v>17257.240000000002</v>
      </c>
      <c r="M36" s="13">
        <v>62</v>
      </c>
      <c r="N36" s="14">
        <f t="shared" si="3"/>
        <v>278.34258064516132</v>
      </c>
      <c r="O36" s="13">
        <v>17502.939999999999</v>
      </c>
      <c r="P36" s="13">
        <v>58</v>
      </c>
      <c r="Q36" s="14">
        <f t="shared" si="4"/>
        <v>301.77482758620687</v>
      </c>
      <c r="R36" s="13">
        <v>22286</v>
      </c>
      <c r="S36" s="13">
        <v>63</v>
      </c>
      <c r="T36" s="14">
        <f t="shared" si="5"/>
        <v>353.74603174603175</v>
      </c>
      <c r="U36" s="13">
        <v>19648</v>
      </c>
      <c r="V36" s="13">
        <v>62</v>
      </c>
      <c r="W36" s="14">
        <f t="shared" si="6"/>
        <v>316.90322580645159</v>
      </c>
      <c r="X36" s="15">
        <f t="shared" si="20"/>
        <v>131226.18</v>
      </c>
      <c r="Y36" s="16">
        <f t="shared" si="20"/>
        <v>419</v>
      </c>
      <c r="Z36" s="17">
        <f t="shared" si="8"/>
        <v>313.18897374701669</v>
      </c>
      <c r="AA36" s="18">
        <f t="shared" si="16"/>
        <v>18746.597142857143</v>
      </c>
      <c r="AB36" s="18">
        <f t="shared" si="9"/>
        <v>59.857142857142854</v>
      </c>
      <c r="AC36" s="24">
        <f t="shared" si="10"/>
        <v>313.18897374701675</v>
      </c>
      <c r="AD36" s="19">
        <v>92581.42</v>
      </c>
      <c r="AE36" s="19">
        <v>301</v>
      </c>
      <c r="AF36" s="19">
        <v>307.57946843853819</v>
      </c>
      <c r="AG36" s="20">
        <v>13225.917142857143</v>
      </c>
      <c r="AH36" s="20">
        <v>43</v>
      </c>
      <c r="AI36" s="20">
        <v>307.57946843853819</v>
      </c>
      <c r="AJ36" s="21">
        <f t="shared" si="17"/>
        <v>38644.759999999995</v>
      </c>
      <c r="AK36" s="21">
        <f t="shared" si="17"/>
        <v>118</v>
      </c>
      <c r="AL36" s="21">
        <f t="shared" si="12"/>
        <v>5.6095053084785036</v>
      </c>
      <c r="AM36" s="22">
        <f t="shared" si="18"/>
        <v>5520.68</v>
      </c>
      <c r="AN36" s="22">
        <f t="shared" si="18"/>
        <v>16.857142857142854</v>
      </c>
      <c r="AO36" s="22">
        <f t="shared" si="14"/>
        <v>5.6095053084785604</v>
      </c>
      <c r="AP36" s="23">
        <f>IFERROR(((AA36-AG36)*1/AG36),"-")</f>
        <v>0.41741377481572439</v>
      </c>
      <c r="AQ36" s="23">
        <f t="shared" si="19"/>
        <v>0.3920265780730896</v>
      </c>
      <c r="AR36" s="23">
        <f t="shared" si="19"/>
        <v>1.8237580476212687E-2</v>
      </c>
    </row>
    <row r="37" spans="1:44" ht="16.5" x14ac:dyDescent="0.3">
      <c r="A37" s="11">
        <v>34</v>
      </c>
      <c r="B37" s="25" t="s">
        <v>61</v>
      </c>
      <c r="C37" s="13">
        <v>3649</v>
      </c>
      <c r="D37" s="13">
        <v>21</v>
      </c>
      <c r="E37" s="14">
        <f t="shared" si="0"/>
        <v>173.76190476190476</v>
      </c>
      <c r="F37" s="13">
        <v>12225</v>
      </c>
      <c r="G37" s="13">
        <v>61</v>
      </c>
      <c r="H37" s="14">
        <f t="shared" si="1"/>
        <v>200.40983606557376</v>
      </c>
      <c r="I37" s="13">
        <v>26677</v>
      </c>
      <c r="J37" s="13">
        <v>130</v>
      </c>
      <c r="K37" s="14">
        <f t="shared" si="2"/>
        <v>205.2076923076923</v>
      </c>
      <c r="L37" s="13">
        <v>11416.08</v>
      </c>
      <c r="M37" s="13">
        <v>56</v>
      </c>
      <c r="N37" s="14">
        <f t="shared" si="3"/>
        <v>203.85857142857142</v>
      </c>
      <c r="O37" s="13">
        <v>13063.18</v>
      </c>
      <c r="P37" s="13">
        <v>74</v>
      </c>
      <c r="Q37" s="14">
        <f t="shared" si="4"/>
        <v>176.52945945945947</v>
      </c>
      <c r="R37" s="13">
        <v>27394</v>
      </c>
      <c r="S37" s="13">
        <v>133</v>
      </c>
      <c r="T37" s="14">
        <f t="shared" si="5"/>
        <v>205.96992481203009</v>
      </c>
      <c r="U37" s="13">
        <v>28117</v>
      </c>
      <c r="V37" s="13">
        <v>130</v>
      </c>
      <c r="W37" s="14">
        <f t="shared" si="6"/>
        <v>216.28461538461539</v>
      </c>
      <c r="X37" s="15">
        <f t="shared" si="20"/>
        <v>122541.26</v>
      </c>
      <c r="Y37" s="16">
        <f t="shared" si="20"/>
        <v>605</v>
      </c>
      <c r="Z37" s="17">
        <f t="shared" si="8"/>
        <v>202.54753719008264</v>
      </c>
      <c r="AA37" s="18">
        <f t="shared" si="16"/>
        <v>17505.894285714287</v>
      </c>
      <c r="AB37" s="18">
        <f t="shared" si="9"/>
        <v>86.428571428571431</v>
      </c>
      <c r="AC37" s="24">
        <f t="shared" si="10"/>
        <v>202.54753719008264</v>
      </c>
      <c r="AD37" s="19">
        <v>129172.45999999999</v>
      </c>
      <c r="AE37" s="19">
        <v>578</v>
      </c>
      <c r="AF37" s="19">
        <v>223.48176470588234</v>
      </c>
      <c r="AG37" s="20">
        <v>18453.208571428571</v>
      </c>
      <c r="AH37" s="20">
        <v>82.571428571428569</v>
      </c>
      <c r="AI37" s="20">
        <v>223.48176470588237</v>
      </c>
      <c r="AJ37" s="21">
        <f t="shared" si="17"/>
        <v>-6631.1999999999971</v>
      </c>
      <c r="AK37" s="21">
        <f t="shared" si="17"/>
        <v>27</v>
      </c>
      <c r="AL37" s="21">
        <f t="shared" si="12"/>
        <v>-20.934227515799705</v>
      </c>
      <c r="AM37" s="22">
        <f t="shared" si="18"/>
        <v>-947.31428571428478</v>
      </c>
      <c r="AN37" s="22">
        <f t="shared" si="18"/>
        <v>3.8571428571428612</v>
      </c>
      <c r="AO37" s="22">
        <f t="shared" si="14"/>
        <v>-20.934227515799734</v>
      </c>
      <c r="AP37" s="23">
        <f>IFERROR(((AA37-AG37)*1/AG37),"-")</f>
        <v>-5.1336020077344613E-2</v>
      </c>
      <c r="AQ37" s="23">
        <f t="shared" si="19"/>
        <v>4.671280276816614E-2</v>
      </c>
      <c r="AR37" s="23">
        <f t="shared" si="19"/>
        <v>-9.3673090255711203E-2</v>
      </c>
    </row>
    <row r="38" spans="1:44" ht="16.5" x14ac:dyDescent="0.3">
      <c r="A38" s="11">
        <v>35</v>
      </c>
      <c r="B38" s="25" t="s">
        <v>62</v>
      </c>
      <c r="C38" s="13">
        <v>23876</v>
      </c>
      <c r="D38" s="13">
        <v>80</v>
      </c>
      <c r="E38" s="14">
        <f t="shared" si="0"/>
        <v>298.45</v>
      </c>
      <c r="F38" s="13">
        <v>23874</v>
      </c>
      <c r="G38" s="13">
        <v>80</v>
      </c>
      <c r="H38" s="14">
        <f t="shared" si="1"/>
        <v>298.42500000000001</v>
      </c>
      <c r="I38" s="13">
        <v>25371</v>
      </c>
      <c r="J38" s="13">
        <v>65</v>
      </c>
      <c r="K38" s="14">
        <f t="shared" si="2"/>
        <v>390.32307692307694</v>
      </c>
      <c r="L38" s="13">
        <v>22219.06</v>
      </c>
      <c r="M38" s="13">
        <v>83</v>
      </c>
      <c r="N38" s="14">
        <f t="shared" si="3"/>
        <v>267.69951807228915</v>
      </c>
      <c r="O38" s="13">
        <v>24121.86</v>
      </c>
      <c r="P38" s="13">
        <v>79</v>
      </c>
      <c r="Q38" s="14">
        <f t="shared" si="4"/>
        <v>305.34000000000003</v>
      </c>
      <c r="R38" s="13">
        <v>34562</v>
      </c>
      <c r="S38" s="13">
        <v>102</v>
      </c>
      <c r="T38" s="14">
        <f t="shared" si="5"/>
        <v>338.84313725490193</v>
      </c>
      <c r="U38" s="13">
        <v>32305</v>
      </c>
      <c r="V38" s="13">
        <v>106</v>
      </c>
      <c r="W38" s="14">
        <f t="shared" si="6"/>
        <v>304.7641509433962</v>
      </c>
      <c r="X38" s="15">
        <f t="shared" si="20"/>
        <v>186328.91999999998</v>
      </c>
      <c r="Y38" s="16">
        <f t="shared" si="20"/>
        <v>595</v>
      </c>
      <c r="Z38" s="17">
        <f t="shared" si="8"/>
        <v>313.15784873949576</v>
      </c>
      <c r="AA38" s="18">
        <f t="shared" si="16"/>
        <v>26618.417142857139</v>
      </c>
      <c r="AB38" s="18">
        <f t="shared" si="9"/>
        <v>85</v>
      </c>
      <c r="AC38" s="24">
        <f t="shared" si="10"/>
        <v>313.15784873949576</v>
      </c>
      <c r="AD38" s="19">
        <v>182111.8</v>
      </c>
      <c r="AE38" s="19">
        <v>558</v>
      </c>
      <c r="AF38" s="19">
        <v>326.36523297491038</v>
      </c>
      <c r="AG38" s="20">
        <v>26015.971428571425</v>
      </c>
      <c r="AH38" s="20">
        <v>79.714285714285708</v>
      </c>
      <c r="AI38" s="20">
        <v>326.36523297491038</v>
      </c>
      <c r="AJ38" s="30">
        <f t="shared" si="17"/>
        <v>4217.1199999999953</v>
      </c>
      <c r="AK38" s="30">
        <f t="shared" si="17"/>
        <v>37</v>
      </c>
      <c r="AL38" s="21">
        <f t="shared" si="12"/>
        <v>-13.207384235414622</v>
      </c>
      <c r="AM38" s="22">
        <f t="shared" si="18"/>
        <v>602.44571428571362</v>
      </c>
      <c r="AN38" s="22">
        <f t="shared" si="18"/>
        <v>5.2857142857142918</v>
      </c>
      <c r="AO38" s="22">
        <f t="shared" si="14"/>
        <v>-13.207384235414622</v>
      </c>
      <c r="AP38" s="23">
        <f t="shared" si="19"/>
        <v>2.3156764141587727E-2</v>
      </c>
      <c r="AQ38" s="23">
        <f t="shared" si="19"/>
        <v>6.6308243727598651E-2</v>
      </c>
      <c r="AR38" s="23">
        <f t="shared" si="19"/>
        <v>-4.0468110267216952E-2</v>
      </c>
    </row>
    <row r="39" spans="1:44" ht="16.5" x14ac:dyDescent="0.3">
      <c r="A39" s="11">
        <v>36</v>
      </c>
      <c r="B39" s="31" t="s">
        <v>63</v>
      </c>
      <c r="C39" s="13">
        <v>9400</v>
      </c>
      <c r="D39" s="13">
        <v>32</v>
      </c>
      <c r="E39" s="14">
        <f t="shared" si="0"/>
        <v>293.75</v>
      </c>
      <c r="F39" s="13">
        <v>11705</v>
      </c>
      <c r="G39" s="13">
        <v>39</v>
      </c>
      <c r="H39" s="14">
        <f t="shared" si="1"/>
        <v>300.12820512820514</v>
      </c>
      <c r="I39" s="13">
        <v>7684</v>
      </c>
      <c r="J39" s="13">
        <v>28</v>
      </c>
      <c r="K39" s="14">
        <f t="shared" si="2"/>
        <v>274.42857142857144</v>
      </c>
      <c r="L39" s="13">
        <v>8514.32</v>
      </c>
      <c r="M39" s="13">
        <v>38</v>
      </c>
      <c r="N39" s="14">
        <f t="shared" si="3"/>
        <v>224.06105263157895</v>
      </c>
      <c r="O39" s="13">
        <v>9685.59</v>
      </c>
      <c r="P39" s="13">
        <v>49</v>
      </c>
      <c r="Q39" s="14">
        <f t="shared" si="4"/>
        <v>197.66510204081632</v>
      </c>
      <c r="R39" s="13">
        <v>8930</v>
      </c>
      <c r="S39" s="13">
        <v>34</v>
      </c>
      <c r="T39" s="14">
        <f t="shared" si="5"/>
        <v>262.64705882352939</v>
      </c>
      <c r="U39" s="13">
        <v>14143</v>
      </c>
      <c r="V39" s="13">
        <v>51</v>
      </c>
      <c r="W39" s="14">
        <f t="shared" si="6"/>
        <v>277.31372549019608</v>
      </c>
      <c r="X39" s="15">
        <f t="shared" si="20"/>
        <v>70061.91</v>
      </c>
      <c r="Y39" s="16">
        <f t="shared" si="20"/>
        <v>271</v>
      </c>
      <c r="Z39" s="17">
        <f t="shared" si="8"/>
        <v>258.53103321033211</v>
      </c>
      <c r="AA39" s="18">
        <f t="shared" si="16"/>
        <v>10008.844285714285</v>
      </c>
      <c r="AB39" s="18">
        <f>Y39/7</f>
        <v>38.714285714285715</v>
      </c>
      <c r="AC39" s="24">
        <f t="shared" si="10"/>
        <v>258.53103321033211</v>
      </c>
      <c r="AD39" s="19">
        <v>63178.28</v>
      </c>
      <c r="AE39" s="19">
        <v>216</v>
      </c>
      <c r="AF39" s="19">
        <v>292.49203703703705</v>
      </c>
      <c r="AG39" s="20">
        <v>9025.4685714285715</v>
      </c>
      <c r="AH39" s="20">
        <v>30.857142857142858</v>
      </c>
      <c r="AI39" s="20">
        <v>292.49203703703705</v>
      </c>
      <c r="AJ39" s="30">
        <f t="shared" si="17"/>
        <v>6883.6300000000047</v>
      </c>
      <c r="AK39" s="30">
        <f t="shared" si="17"/>
        <v>55</v>
      </c>
      <c r="AL39" s="21">
        <f t="shared" si="12"/>
        <v>-33.961003826704939</v>
      </c>
      <c r="AM39" s="22">
        <f t="shared" si="18"/>
        <v>983.37571428571391</v>
      </c>
      <c r="AN39" s="22">
        <f t="shared" si="18"/>
        <v>7.8571428571428577</v>
      </c>
      <c r="AO39" s="22">
        <f t="shared" si="14"/>
        <v>-33.961003826704939</v>
      </c>
      <c r="AP39" s="23">
        <f t="shared" si="19"/>
        <v>0.108955641084246</v>
      </c>
      <c r="AQ39" s="23">
        <f t="shared" si="19"/>
        <v>0.25462962962962965</v>
      </c>
      <c r="AR39" s="23">
        <f t="shared" si="19"/>
        <v>-0.11610915692178177</v>
      </c>
    </row>
    <row r="40" spans="1:44" ht="16.5" x14ac:dyDescent="0.3">
      <c r="A40" s="11">
        <v>37</v>
      </c>
      <c r="B40" s="32" t="s">
        <v>64</v>
      </c>
      <c r="C40" s="13"/>
      <c r="D40" s="33"/>
      <c r="E40" s="34"/>
      <c r="F40" s="33"/>
      <c r="G40" s="33"/>
      <c r="H40" s="34"/>
      <c r="I40" s="33"/>
      <c r="J40" s="33"/>
      <c r="K40" s="34"/>
      <c r="L40" s="35">
        <v>14466</v>
      </c>
      <c r="M40" s="35">
        <v>67</v>
      </c>
      <c r="N40" s="14">
        <f t="shared" si="3"/>
        <v>215.91044776119404</v>
      </c>
      <c r="O40" s="35">
        <v>15938</v>
      </c>
      <c r="P40" s="35">
        <v>86</v>
      </c>
      <c r="Q40" s="14">
        <f t="shared" si="4"/>
        <v>185.32558139534885</v>
      </c>
      <c r="R40" s="13">
        <v>16014.439999999995</v>
      </c>
      <c r="S40" s="13">
        <v>87</v>
      </c>
      <c r="T40" s="14">
        <f t="shared" si="5"/>
        <v>184.0740229885057</v>
      </c>
      <c r="U40" s="13">
        <v>18209.710000000003</v>
      </c>
      <c r="V40" s="13">
        <v>89</v>
      </c>
      <c r="W40" s="14">
        <f t="shared" si="6"/>
        <v>204.60348314606745</v>
      </c>
      <c r="X40" s="15">
        <f t="shared" si="20"/>
        <v>64628.149999999994</v>
      </c>
      <c r="Y40" s="16">
        <f t="shared" si="20"/>
        <v>329</v>
      </c>
      <c r="Z40" s="17">
        <f t="shared" si="8"/>
        <v>196.43814589665652</v>
      </c>
      <c r="AA40" s="18">
        <f t="shared" si="16"/>
        <v>9232.5928571428558</v>
      </c>
      <c r="AB40" s="18">
        <f>Y40/7</f>
        <v>47</v>
      </c>
      <c r="AC40" s="24">
        <f t="shared" si="10"/>
        <v>196.43814589665649</v>
      </c>
      <c r="AD40" s="19"/>
      <c r="AE40" s="19"/>
      <c r="AF40" s="19"/>
      <c r="AG40" s="20"/>
      <c r="AH40" s="20"/>
      <c r="AI40" s="20"/>
      <c r="AJ40" s="36">
        <f t="shared" si="17"/>
        <v>64628.149999999994</v>
      </c>
      <c r="AK40" s="36">
        <f t="shared" si="17"/>
        <v>329</v>
      </c>
      <c r="AL40" s="36">
        <f t="shared" si="17"/>
        <v>196.43814589665652</v>
      </c>
      <c r="AM40" s="37">
        <f t="shared" si="18"/>
        <v>9232.5928571428558</v>
      </c>
      <c r="AN40" s="37">
        <f t="shared" si="18"/>
        <v>47</v>
      </c>
      <c r="AO40" s="37">
        <f t="shared" si="14"/>
        <v>196.43814589665649</v>
      </c>
      <c r="AP40" s="23" t="str">
        <f t="shared" si="19"/>
        <v>-</v>
      </c>
      <c r="AQ40" s="23" t="str">
        <f t="shared" si="19"/>
        <v>-</v>
      </c>
      <c r="AR40" s="23" t="str">
        <f t="shared" si="19"/>
        <v>-</v>
      </c>
    </row>
    <row r="41" spans="1:44" ht="16.5" x14ac:dyDescent="0.3">
      <c r="A41" s="11"/>
      <c r="B41" s="38" t="s">
        <v>65</v>
      </c>
      <c r="C41" s="39">
        <f>SUM(C4:C39)</f>
        <v>2368344.21</v>
      </c>
      <c r="D41" s="39">
        <f>SUM(D4:D39)</f>
        <v>4579</v>
      </c>
      <c r="E41" s="40">
        <f t="shared" ref="E41:E46" si="21">IFERROR(C41/D41,"-")</f>
        <v>517.21865254422357</v>
      </c>
      <c r="F41" s="39">
        <f>SUM(F4:F39)</f>
        <v>2646751.6000000006</v>
      </c>
      <c r="G41" s="39">
        <f>SUM(G4:G39)</f>
        <v>5278</v>
      </c>
      <c r="H41" s="40">
        <f t="shared" ref="H41:H46" si="22">IFERROR(F41/G41,"-")</f>
        <v>501.46866237211077</v>
      </c>
      <c r="I41" s="39">
        <f>SUM(I4:I39)</f>
        <v>2728362.85</v>
      </c>
      <c r="J41" s="39">
        <f>SUM(J4:J39)</f>
        <v>5188</v>
      </c>
      <c r="K41" s="40">
        <f t="shared" ref="K41:K46" si="23">IFERROR(I41/J41,"-")</f>
        <v>525.89877602158833</v>
      </c>
      <c r="L41" s="39">
        <f>SUM(L4:L40)</f>
        <v>3125275.4600000009</v>
      </c>
      <c r="M41" s="39">
        <f>SUM(M4:M40)</f>
        <v>5545</v>
      </c>
      <c r="N41" s="40">
        <f t="shared" ref="N41:N46" si="24">IFERROR(L41/M41,"-")</f>
        <v>563.62046167718677</v>
      </c>
      <c r="O41" s="39">
        <f>SUM(O4:O40)</f>
        <v>3388108.9999999991</v>
      </c>
      <c r="P41" s="39">
        <f>SUM(P4:P40)</f>
        <v>6171</v>
      </c>
      <c r="Q41" s="40">
        <f t="shared" ref="Q41:Q46" si="25">IFERROR(O41/P41,"-")</f>
        <v>549.03727110678972</v>
      </c>
      <c r="R41" s="39">
        <f>SUM(R4:R40)</f>
        <v>3188747.98</v>
      </c>
      <c r="S41" s="39">
        <f>SUM(S4:S40)</f>
        <v>6058</v>
      </c>
      <c r="T41" s="40">
        <f t="shared" ref="T41:T46" si="26">IFERROR(R41/S41,"-")</f>
        <v>526.36975569494882</v>
      </c>
      <c r="U41" s="39">
        <f>SUM(U4:U40)</f>
        <v>2954204.49</v>
      </c>
      <c r="V41" s="39">
        <f>SUM(V4:V40)</f>
        <v>5574</v>
      </c>
      <c r="W41" s="40">
        <f t="shared" ref="W41:W46" si="27">IFERROR(U41/V41,"-")</f>
        <v>529.99721743810551</v>
      </c>
      <c r="X41" s="39">
        <f>SUM(X4:X40)</f>
        <v>20386703.59</v>
      </c>
      <c r="Y41" s="39">
        <f t="shared" ref="Y41:Z41" si="28">SUM(Y4:Y40)</f>
        <v>38393</v>
      </c>
      <c r="Z41" s="39">
        <f t="shared" si="28"/>
        <v>14356.743352444677</v>
      </c>
      <c r="AA41" s="41">
        <f t="shared" si="16"/>
        <v>2912386.2271428569</v>
      </c>
      <c r="AB41" s="41">
        <f t="shared" si="9"/>
        <v>5484.7142857142853</v>
      </c>
      <c r="AC41" s="42">
        <f t="shared" si="10"/>
        <v>531.0005362956789</v>
      </c>
      <c r="AD41" s="43">
        <f>SUM(AD4:AD40)</f>
        <v>17362876.970000003</v>
      </c>
      <c r="AE41" s="43">
        <f>SUM(AE4:AE39)</f>
        <v>33317</v>
      </c>
      <c r="AF41" s="44">
        <f>AD41/AE41</f>
        <v>521.14166851757363</v>
      </c>
      <c r="AG41" s="44">
        <f t="shared" ref="AG41:AH47" si="29">AD41/7</f>
        <v>2480410.9957142859</v>
      </c>
      <c r="AH41" s="44">
        <f t="shared" si="29"/>
        <v>4759.5714285714284</v>
      </c>
      <c r="AI41" s="44">
        <f t="shared" ref="AI41:AI47" si="30">AG41/AH41</f>
        <v>521.14166851757363</v>
      </c>
      <c r="AJ41" s="45">
        <f t="shared" si="17"/>
        <v>3023826.6199999973</v>
      </c>
      <c r="AK41" s="45">
        <f>Y41-AE41</f>
        <v>5076</v>
      </c>
      <c r="AL41" s="46">
        <f>IFERROR(Z41-AF41,"-")</f>
        <v>13835.601683927103</v>
      </c>
      <c r="AM41" s="45">
        <f t="shared" si="18"/>
        <v>431975.23142857105</v>
      </c>
      <c r="AN41" s="45">
        <f t="shared" si="18"/>
        <v>725.14285714285688</v>
      </c>
      <c r="AO41" s="46">
        <f t="shared" si="14"/>
        <v>9.8588677781052638</v>
      </c>
      <c r="AP41" s="23">
        <f t="shared" si="19"/>
        <v>0.17415469943285541</v>
      </c>
      <c r="AQ41" s="23">
        <f t="shared" si="19"/>
        <v>0.15235465378035232</v>
      </c>
      <c r="AR41" s="23">
        <f t="shared" si="19"/>
        <v>1.8917826713318757E-2</v>
      </c>
    </row>
    <row r="42" spans="1:44" ht="16.5" x14ac:dyDescent="0.3">
      <c r="A42" s="11" t="s">
        <v>66</v>
      </c>
      <c r="B42" s="12" t="s">
        <v>67</v>
      </c>
      <c r="C42" s="13">
        <v>13305</v>
      </c>
      <c r="D42" s="13">
        <v>69</v>
      </c>
      <c r="E42" s="14">
        <f t="shared" ref="E42:E45" si="31">IFERROR((C42/D42),"")</f>
        <v>192.82608695652175</v>
      </c>
      <c r="F42" s="13">
        <v>10005</v>
      </c>
      <c r="G42" s="13">
        <v>49</v>
      </c>
      <c r="H42" s="14">
        <f t="shared" ref="H42:H45" si="32">IFERROR((F42/G42),"")</f>
        <v>204.18367346938774</v>
      </c>
      <c r="I42" s="13">
        <v>11315</v>
      </c>
      <c r="J42" s="13">
        <v>55</v>
      </c>
      <c r="K42" s="14">
        <f t="shared" ref="K42:K45" si="33">IFERROR((I42/J42),"")</f>
        <v>205.72727272727272</v>
      </c>
      <c r="L42" s="13">
        <v>10057.32</v>
      </c>
      <c r="M42" s="13">
        <v>49</v>
      </c>
      <c r="N42" s="14">
        <f t="shared" ref="N42:N45" si="34">IFERROR((L42/M42),"")</f>
        <v>205.25142857142856</v>
      </c>
      <c r="O42" s="13">
        <v>11524.17</v>
      </c>
      <c r="P42" s="13">
        <v>61</v>
      </c>
      <c r="Q42" s="14">
        <f t="shared" ref="Q42:Q45" si="35">IFERROR((O42/P42),"")</f>
        <v>188.92081967213116</v>
      </c>
      <c r="R42" s="13">
        <v>15900</v>
      </c>
      <c r="S42" s="13">
        <v>78</v>
      </c>
      <c r="T42" s="14">
        <f t="shared" ref="T42:T45" si="36">IFERROR((R42/S42),"")</f>
        <v>203.84615384615384</v>
      </c>
      <c r="U42" s="13">
        <v>16619</v>
      </c>
      <c r="V42" s="13">
        <v>85</v>
      </c>
      <c r="W42" s="14">
        <f t="shared" ref="W42:W45" si="37">IFERROR((U42/V42),"")</f>
        <v>195.51764705882354</v>
      </c>
      <c r="X42" s="15">
        <f t="shared" si="20"/>
        <v>88725.489999999991</v>
      </c>
      <c r="Y42" s="16">
        <f t="shared" si="20"/>
        <v>446</v>
      </c>
      <c r="Z42" s="17">
        <f t="shared" si="8"/>
        <v>198.93607623318383</v>
      </c>
      <c r="AA42" s="18">
        <f t="shared" si="16"/>
        <v>12675.069999999998</v>
      </c>
      <c r="AB42" s="18">
        <f t="shared" si="9"/>
        <v>63.714285714285715</v>
      </c>
      <c r="AC42" s="24">
        <f t="shared" si="10"/>
        <v>198.93607623318383</v>
      </c>
      <c r="AD42" s="19">
        <v>79393.929999999993</v>
      </c>
      <c r="AE42" s="19">
        <v>392</v>
      </c>
      <c r="AF42" s="19">
        <v>202.53553571428569</v>
      </c>
      <c r="AG42" s="20">
        <v>11341.99</v>
      </c>
      <c r="AH42" s="20">
        <v>56</v>
      </c>
      <c r="AI42" s="20">
        <v>202.53553571428571</v>
      </c>
      <c r="AJ42" s="21">
        <f t="shared" si="17"/>
        <v>9331.5599999999977</v>
      </c>
      <c r="AK42" s="21">
        <f t="shared" si="17"/>
        <v>54</v>
      </c>
      <c r="AL42" s="47">
        <f t="shared" si="12"/>
        <v>-3.5994594811018601</v>
      </c>
      <c r="AM42" s="22">
        <f t="shared" si="18"/>
        <v>1333.0799999999981</v>
      </c>
      <c r="AN42" s="22">
        <f t="shared" si="18"/>
        <v>7.7142857142857153</v>
      </c>
      <c r="AO42" s="22">
        <f t="shared" si="14"/>
        <v>-3.5994594811018885</v>
      </c>
      <c r="AP42" s="23">
        <f>IFERROR(((AA42-AG42)*1/AG42),"-")</f>
        <v>0.11753492993733887</v>
      </c>
      <c r="AQ42" s="23">
        <f t="shared" si="19"/>
        <v>0.13775510204081634</v>
      </c>
      <c r="AR42" s="23">
        <f t="shared" si="19"/>
        <v>-1.7771989830859113E-2</v>
      </c>
    </row>
    <row r="43" spans="1:44" ht="16.5" x14ac:dyDescent="0.3">
      <c r="A43" s="11">
        <v>38</v>
      </c>
      <c r="B43" s="12" t="s">
        <v>68</v>
      </c>
      <c r="C43" s="13">
        <v>172513</v>
      </c>
      <c r="D43" s="13">
        <v>79</v>
      </c>
      <c r="E43" s="14">
        <f t="shared" si="31"/>
        <v>2183.7088607594937</v>
      </c>
      <c r="F43" s="13">
        <v>154141</v>
      </c>
      <c r="G43" s="13">
        <v>69</v>
      </c>
      <c r="H43" s="14">
        <f t="shared" si="32"/>
        <v>2233.927536231884</v>
      </c>
      <c r="I43" s="13">
        <v>195359</v>
      </c>
      <c r="J43" s="13">
        <v>83</v>
      </c>
      <c r="K43" s="14">
        <f t="shared" si="33"/>
        <v>2353.7228915662649</v>
      </c>
      <c r="L43" s="13">
        <v>212234.45</v>
      </c>
      <c r="M43" s="13">
        <v>105</v>
      </c>
      <c r="N43" s="14">
        <f t="shared" si="34"/>
        <v>2021.2804761904763</v>
      </c>
      <c r="O43" s="13">
        <v>282982.08</v>
      </c>
      <c r="P43" s="13">
        <v>120</v>
      </c>
      <c r="Q43" s="14">
        <f t="shared" si="35"/>
        <v>2358.1840000000002</v>
      </c>
      <c r="R43" s="13">
        <v>207822</v>
      </c>
      <c r="S43" s="13">
        <v>96</v>
      </c>
      <c r="T43" s="14">
        <f t="shared" si="36"/>
        <v>2164.8125</v>
      </c>
      <c r="U43" s="13">
        <v>173905</v>
      </c>
      <c r="V43" s="13">
        <v>85</v>
      </c>
      <c r="W43" s="14">
        <f t="shared" si="37"/>
        <v>2045.9411764705883</v>
      </c>
      <c r="X43" s="15">
        <f t="shared" ref="X43:Y45" si="38">R43+U43+O43+L43+I43+F43+C43</f>
        <v>1398956.53</v>
      </c>
      <c r="Y43" s="16">
        <f t="shared" si="38"/>
        <v>637</v>
      </c>
      <c r="Z43" s="17">
        <f t="shared" si="8"/>
        <v>2196.1640973312401</v>
      </c>
      <c r="AA43" s="18">
        <f t="shared" si="16"/>
        <v>199850.93285714285</v>
      </c>
      <c r="AB43" s="18">
        <f t="shared" si="9"/>
        <v>91</v>
      </c>
      <c r="AC43" s="24">
        <f t="shared" si="10"/>
        <v>2196.1640973312401</v>
      </c>
      <c r="AD43" s="19">
        <v>1224252.6200000001</v>
      </c>
      <c r="AE43" s="19">
        <v>547</v>
      </c>
      <c r="AF43" s="19">
        <v>2238.121791590494</v>
      </c>
      <c r="AG43" s="20">
        <v>174893.23142857145</v>
      </c>
      <c r="AH43" s="20">
        <v>78.142857142857139</v>
      </c>
      <c r="AI43" s="20">
        <v>2238.121791590494</v>
      </c>
      <c r="AJ43" s="21">
        <f t="shared" si="17"/>
        <v>174703.90999999992</v>
      </c>
      <c r="AK43" s="21">
        <f t="shared" si="17"/>
        <v>90</v>
      </c>
      <c r="AL43" s="47">
        <f t="shared" si="12"/>
        <v>-41.957694259253913</v>
      </c>
      <c r="AM43" s="22">
        <f t="shared" si="18"/>
        <v>24957.701428571396</v>
      </c>
      <c r="AN43" s="22">
        <f t="shared" si="18"/>
        <v>12.857142857142861</v>
      </c>
      <c r="AO43" s="22">
        <f t="shared" si="14"/>
        <v>-41.957694259253913</v>
      </c>
      <c r="AP43" s="23">
        <f t="shared" si="19"/>
        <v>0.14270250040387886</v>
      </c>
      <c r="AQ43" s="23">
        <f t="shared" si="19"/>
        <v>0.1645338208409507</v>
      </c>
      <c r="AR43" s="23">
        <f t="shared" si="19"/>
        <v>-1.8746832463231229E-2</v>
      </c>
    </row>
    <row r="44" spans="1:44" ht="16.5" x14ac:dyDescent="0.3">
      <c r="A44" s="11">
        <v>39</v>
      </c>
      <c r="B44" s="12" t="s">
        <v>69</v>
      </c>
      <c r="C44" s="13">
        <v>451500</v>
      </c>
      <c r="D44" s="13">
        <v>300</v>
      </c>
      <c r="E44" s="14">
        <f t="shared" si="31"/>
        <v>1505</v>
      </c>
      <c r="F44" s="13">
        <v>403500</v>
      </c>
      <c r="G44" s="13">
        <v>268</v>
      </c>
      <c r="H44" s="14">
        <f t="shared" si="32"/>
        <v>1505.5970149253731</v>
      </c>
      <c r="I44" s="13">
        <v>518500</v>
      </c>
      <c r="J44" s="13">
        <v>344</v>
      </c>
      <c r="K44" s="14">
        <f t="shared" si="33"/>
        <v>1507.2674418604652</v>
      </c>
      <c r="L44" s="13">
        <v>473000</v>
      </c>
      <c r="M44" s="13">
        <v>315</v>
      </c>
      <c r="N44" s="14">
        <f t="shared" si="34"/>
        <v>1501.5873015873017</v>
      </c>
      <c r="O44" s="13">
        <v>554000</v>
      </c>
      <c r="P44" s="13">
        <v>369</v>
      </c>
      <c r="Q44" s="14">
        <f t="shared" si="35"/>
        <v>1501.3550135501355</v>
      </c>
      <c r="R44" s="13">
        <v>502000</v>
      </c>
      <c r="S44" s="13">
        <v>334</v>
      </c>
      <c r="T44" s="14">
        <f t="shared" si="36"/>
        <v>1502.9940119760479</v>
      </c>
      <c r="U44" s="13">
        <v>346500</v>
      </c>
      <c r="V44" s="13">
        <v>231</v>
      </c>
      <c r="W44" s="14">
        <f t="shared" si="37"/>
        <v>1500</v>
      </c>
      <c r="X44" s="15">
        <f t="shared" si="38"/>
        <v>3249000</v>
      </c>
      <c r="Y44" s="16">
        <f t="shared" si="38"/>
        <v>2161</v>
      </c>
      <c r="Z44" s="17">
        <f t="shared" si="8"/>
        <v>1503.4706154558075</v>
      </c>
      <c r="AA44" s="18">
        <f t="shared" si="16"/>
        <v>464142.85714285716</v>
      </c>
      <c r="AB44" s="18">
        <f t="shared" si="9"/>
        <v>308.71428571428572</v>
      </c>
      <c r="AC44" s="24">
        <f t="shared" si="10"/>
        <v>1503.4706154558075</v>
      </c>
      <c r="AD44" s="19">
        <v>3095000</v>
      </c>
      <c r="AE44" s="19">
        <v>2062</v>
      </c>
      <c r="AF44" s="19">
        <v>1500.9699321047526</v>
      </c>
      <c r="AG44" s="20">
        <v>442142.85714285716</v>
      </c>
      <c r="AH44" s="20">
        <v>294.57142857142856</v>
      </c>
      <c r="AI44" s="20">
        <v>1500.9699321047528</v>
      </c>
      <c r="AJ44" s="21">
        <f t="shared" si="17"/>
        <v>154000</v>
      </c>
      <c r="AK44" s="21">
        <f t="shared" si="17"/>
        <v>99</v>
      </c>
      <c r="AL44" s="47">
        <f t="shared" si="12"/>
        <v>2.5006833510549313</v>
      </c>
      <c r="AM44" s="22">
        <f t="shared" si="18"/>
        <v>22000</v>
      </c>
      <c r="AN44" s="22">
        <f t="shared" si="18"/>
        <v>14.142857142857167</v>
      </c>
      <c r="AO44" s="22">
        <f t="shared" si="14"/>
        <v>2.500683351054704</v>
      </c>
      <c r="AP44" s="23">
        <f t="shared" si="19"/>
        <v>4.9757673667205168E-2</v>
      </c>
      <c r="AQ44" s="23">
        <f t="shared" si="19"/>
        <v>4.8011639185257117E-2</v>
      </c>
      <c r="AR44" s="23">
        <f t="shared" si="19"/>
        <v>1.666044933723683E-3</v>
      </c>
    </row>
    <row r="45" spans="1:44" ht="16.5" x14ac:dyDescent="0.3">
      <c r="A45" s="11">
        <v>40</v>
      </c>
      <c r="B45" s="25" t="s">
        <v>70</v>
      </c>
      <c r="C45" s="13">
        <v>5552</v>
      </c>
      <c r="D45" s="13">
        <v>16</v>
      </c>
      <c r="E45" s="14">
        <f t="shared" si="31"/>
        <v>347</v>
      </c>
      <c r="F45" s="13">
        <v>6686</v>
      </c>
      <c r="G45" s="13">
        <v>18</v>
      </c>
      <c r="H45" s="14">
        <f t="shared" si="32"/>
        <v>371.44444444444446</v>
      </c>
      <c r="I45" s="13">
        <v>8905</v>
      </c>
      <c r="J45" s="13">
        <v>14</v>
      </c>
      <c r="K45" s="14">
        <f t="shared" si="33"/>
        <v>636.07142857142856</v>
      </c>
      <c r="L45" s="13">
        <v>8180.96</v>
      </c>
      <c r="M45" s="13">
        <v>21</v>
      </c>
      <c r="N45" s="14">
        <f t="shared" si="34"/>
        <v>389.56952380952379</v>
      </c>
      <c r="O45" s="13">
        <v>7752.42</v>
      </c>
      <c r="P45" s="13">
        <v>22</v>
      </c>
      <c r="Q45" s="14">
        <f t="shared" si="35"/>
        <v>352.38272727272727</v>
      </c>
      <c r="R45" s="13">
        <v>8200</v>
      </c>
      <c r="S45" s="13">
        <v>9</v>
      </c>
      <c r="T45" s="14">
        <f t="shared" si="36"/>
        <v>911.11111111111109</v>
      </c>
      <c r="U45" s="13"/>
      <c r="V45" s="13"/>
      <c r="W45" s="14" t="str">
        <f t="shared" si="37"/>
        <v/>
      </c>
      <c r="X45" s="15">
        <f t="shared" si="38"/>
        <v>45276.380000000005</v>
      </c>
      <c r="Y45" s="16">
        <f t="shared" si="38"/>
        <v>100</v>
      </c>
      <c r="Z45" s="17">
        <f t="shared" si="8"/>
        <v>452.76380000000006</v>
      </c>
      <c r="AA45" s="18">
        <f t="shared" si="16"/>
        <v>6468.0542857142864</v>
      </c>
      <c r="AB45" s="18">
        <f t="shared" si="9"/>
        <v>14.285714285714286</v>
      </c>
      <c r="AC45" s="24">
        <f t="shared" si="10"/>
        <v>452.7638</v>
      </c>
      <c r="AD45" s="19">
        <v>63914.6</v>
      </c>
      <c r="AE45" s="19">
        <v>85</v>
      </c>
      <c r="AF45" s="19">
        <v>751.93647058823524</v>
      </c>
      <c r="AG45" s="20">
        <v>9130.6571428571424</v>
      </c>
      <c r="AH45" s="20">
        <v>12.142857142857142</v>
      </c>
      <c r="AI45" s="20">
        <v>751.93647058823524</v>
      </c>
      <c r="AJ45" s="21">
        <f t="shared" si="17"/>
        <v>-18638.219999999994</v>
      </c>
      <c r="AK45" s="21">
        <f t="shared" si="17"/>
        <v>15</v>
      </c>
      <c r="AL45" s="47">
        <f t="shared" si="12"/>
        <v>-299.17267058823518</v>
      </c>
      <c r="AM45" s="22">
        <f t="shared" si="18"/>
        <v>-2662.602857142856</v>
      </c>
      <c r="AN45" s="22">
        <f t="shared" si="18"/>
        <v>2.1428571428571441</v>
      </c>
      <c r="AO45" s="22">
        <f t="shared" si="14"/>
        <v>-299.17267058823523</v>
      </c>
      <c r="AP45" s="23">
        <f t="shared" si="19"/>
        <v>-0.29161130633689319</v>
      </c>
      <c r="AQ45" s="23">
        <f t="shared" si="19"/>
        <v>0.17647058823529424</v>
      </c>
      <c r="AR45" s="23">
        <f t="shared" si="19"/>
        <v>-0.39786961038635926</v>
      </c>
    </row>
    <row r="46" spans="1:44" ht="17.25" thickBot="1" x14ac:dyDescent="0.3">
      <c r="A46" s="11"/>
      <c r="B46" s="48" t="s">
        <v>71</v>
      </c>
      <c r="C46" s="49">
        <f>SUM(C42:C45)</f>
        <v>642870</v>
      </c>
      <c r="D46" s="49">
        <f>SUM(D42:D45)</f>
        <v>464</v>
      </c>
      <c r="E46" s="50">
        <f t="shared" si="21"/>
        <v>1385.4956896551723</v>
      </c>
      <c r="F46" s="49">
        <f>SUM(F42:F45)</f>
        <v>574332</v>
      </c>
      <c r="G46" s="49">
        <f>SUM(G42:G45)</f>
        <v>404</v>
      </c>
      <c r="H46" s="50">
        <f t="shared" si="22"/>
        <v>1421.6138613861385</v>
      </c>
      <c r="I46" s="49">
        <f>SUM(I42:I45)</f>
        <v>734079</v>
      </c>
      <c r="J46" s="49">
        <f>SUM(J42:J45)</f>
        <v>496</v>
      </c>
      <c r="K46" s="50">
        <f t="shared" si="23"/>
        <v>1479.9979838709678</v>
      </c>
      <c r="L46" s="49">
        <f>SUM(L42:L45)</f>
        <v>703472.73</v>
      </c>
      <c r="M46" s="49">
        <f>SUM(M42:M45)</f>
        <v>490</v>
      </c>
      <c r="N46" s="50">
        <f t="shared" si="24"/>
        <v>1435.6586326530612</v>
      </c>
      <c r="O46" s="49">
        <f>SUM(O42:O45)</f>
        <v>856258.67</v>
      </c>
      <c r="P46" s="49">
        <f>SUM(P42:P45)</f>
        <v>572</v>
      </c>
      <c r="Q46" s="50">
        <f t="shared" si="25"/>
        <v>1496.9557167832168</v>
      </c>
      <c r="R46" s="51">
        <f>SUM(R42:R45)</f>
        <v>733922</v>
      </c>
      <c r="S46" s="51">
        <f>SUM(S42:S45)</f>
        <v>517</v>
      </c>
      <c r="T46" s="50">
        <f t="shared" si="26"/>
        <v>1419.5783365570599</v>
      </c>
      <c r="U46" s="49">
        <f>SUM(U42:U45)</f>
        <v>537024</v>
      </c>
      <c r="V46" s="49">
        <f>SUM(V42:V45)</f>
        <v>401</v>
      </c>
      <c r="W46" s="50">
        <f t="shared" si="27"/>
        <v>1339.2119700748131</v>
      </c>
      <c r="X46" s="49">
        <f>SUM(X42:X45)</f>
        <v>4781958.3999999994</v>
      </c>
      <c r="Y46" s="49">
        <f>SUM(Y42:Y45)</f>
        <v>3344</v>
      </c>
      <c r="Z46" s="52">
        <f t="shared" si="8"/>
        <v>1430.0114832535883</v>
      </c>
      <c r="AA46" s="53">
        <f t="shared" si="16"/>
        <v>683136.91428571416</v>
      </c>
      <c r="AB46" s="53">
        <f t="shared" si="9"/>
        <v>477.71428571428572</v>
      </c>
      <c r="AC46" s="54">
        <f t="shared" si="10"/>
        <v>1430.0114832535883</v>
      </c>
      <c r="AD46" s="44">
        <f>SUM(AD42:AD45)</f>
        <v>4462561.1499999994</v>
      </c>
      <c r="AE46" s="44">
        <f>SUM(AE42:AE45)</f>
        <v>3086</v>
      </c>
      <c r="AF46" s="55">
        <f>AD46/AE46</f>
        <v>1446.066477640959</v>
      </c>
      <c r="AG46" s="44">
        <f t="shared" si="29"/>
        <v>637508.73571428563</v>
      </c>
      <c r="AH46" s="44">
        <f t="shared" si="29"/>
        <v>440.85714285714283</v>
      </c>
      <c r="AI46" s="55">
        <f t="shared" si="30"/>
        <v>1446.066477640959</v>
      </c>
      <c r="AJ46" s="45">
        <f t="shared" si="17"/>
        <v>319397.25</v>
      </c>
      <c r="AK46" s="45">
        <f t="shared" si="17"/>
        <v>258</v>
      </c>
      <c r="AL46" s="56">
        <f t="shared" si="12"/>
        <v>-16.054994387370698</v>
      </c>
      <c r="AM46" s="57">
        <f t="shared" si="18"/>
        <v>45628.178571428522</v>
      </c>
      <c r="AN46" s="57">
        <f t="shared" si="18"/>
        <v>36.85714285714289</v>
      </c>
      <c r="AO46" s="58">
        <f t="shared" si="14"/>
        <v>-16.054994387370698</v>
      </c>
      <c r="AP46" s="59">
        <f>IFERROR(((AA46-AG46)*1/AG46),"-")</f>
        <v>7.1572632679778453E-2</v>
      </c>
      <c r="AQ46" s="59">
        <f t="shared" si="19"/>
        <v>8.3603370058328005E-2</v>
      </c>
      <c r="AR46" s="59">
        <f t="shared" si="19"/>
        <v>-1.1102528573625479E-2</v>
      </c>
    </row>
    <row r="47" spans="1:44" ht="17.25" thickBot="1" x14ac:dyDescent="0.35">
      <c r="A47" s="11"/>
      <c r="B47" s="60" t="s">
        <v>72</v>
      </c>
      <c r="C47" s="61">
        <f>C46+C41</f>
        <v>3011214.21</v>
      </c>
      <c r="D47" s="62"/>
      <c r="E47" s="62"/>
      <c r="F47" s="61">
        <f>F46+F41</f>
        <v>3221083.6000000006</v>
      </c>
      <c r="G47" s="62"/>
      <c r="H47" s="62"/>
      <c r="I47" s="61">
        <f>I46+I41</f>
        <v>3462441.85</v>
      </c>
      <c r="J47" s="62"/>
      <c r="K47" s="62"/>
      <c r="L47" s="61">
        <f>L46+L41</f>
        <v>3828748.1900000009</v>
      </c>
      <c r="M47" s="62"/>
      <c r="N47" s="62"/>
      <c r="O47" s="61">
        <f>O46+O41</f>
        <v>4244367.669999999</v>
      </c>
      <c r="P47" s="62"/>
      <c r="Q47" s="62"/>
      <c r="R47" s="61">
        <f>R46+R41</f>
        <v>3922669.98</v>
      </c>
      <c r="S47" s="62"/>
      <c r="T47" s="62"/>
      <c r="U47" s="61">
        <f>U46+U41</f>
        <v>3491228.49</v>
      </c>
      <c r="V47" s="62"/>
      <c r="W47" s="62"/>
      <c r="X47" s="63">
        <f>X46+X41</f>
        <v>25168661.989999998</v>
      </c>
      <c r="Y47" s="63">
        <f>Y46+Y41</f>
        <v>41737</v>
      </c>
      <c r="Z47" s="63">
        <f>X47/Y47</f>
        <v>603.02997316529695</v>
      </c>
      <c r="AA47" s="64">
        <f t="shared" si="16"/>
        <v>3595523.1414285712</v>
      </c>
      <c r="AB47" s="63">
        <f t="shared" si="9"/>
        <v>5962.4285714285716</v>
      </c>
      <c r="AC47" s="63">
        <f>AA47/AB47</f>
        <v>603.02997316529695</v>
      </c>
      <c r="AD47" s="63">
        <f>AD46+AD41</f>
        <v>21825438.120000001</v>
      </c>
      <c r="AE47" s="63">
        <f>AE46+AE41</f>
        <v>36403</v>
      </c>
      <c r="AF47" s="63">
        <f t="shared" ref="AF47" si="39">IFERROR(AD47/AE47,"")</f>
        <v>599.55053484602922</v>
      </c>
      <c r="AG47" s="63">
        <f t="shared" si="29"/>
        <v>3117919.7314285715</v>
      </c>
      <c r="AH47" s="63">
        <f t="shared" si="29"/>
        <v>5200.4285714285716</v>
      </c>
      <c r="AI47" s="63">
        <f t="shared" si="30"/>
        <v>599.55053484602922</v>
      </c>
      <c r="AJ47" s="65">
        <f>X47-AD47</f>
        <v>3343223.8699999973</v>
      </c>
      <c r="AK47" s="65">
        <f t="shared" si="17"/>
        <v>5334</v>
      </c>
      <c r="AL47" s="66">
        <f t="shared" si="12"/>
        <v>3.4794383192677287</v>
      </c>
      <c r="AM47" s="67">
        <f t="shared" si="18"/>
        <v>477603.40999999968</v>
      </c>
      <c r="AN47" s="67">
        <f t="shared" si="18"/>
        <v>762</v>
      </c>
      <c r="AO47" s="67">
        <f t="shared" si="14"/>
        <v>3.4794383192677287</v>
      </c>
      <c r="AP47" s="68">
        <f>IFERROR(((AA47-AG47)*1/AG47),"-")</f>
        <v>0.15318014931101862</v>
      </c>
      <c r="AQ47" s="68">
        <f>IFERROR(((AB47-AH47)*1/AH47),"-")</f>
        <v>0.14652638518803396</v>
      </c>
      <c r="AR47" s="69">
        <f t="shared" si="19"/>
        <v>5.8034112506651081E-3</v>
      </c>
    </row>
  </sheetData>
  <mergeCells count="24">
    <mergeCell ref="X1:Z2"/>
    <mergeCell ref="C2:E2"/>
    <mergeCell ref="F2:H2"/>
    <mergeCell ref="A1:B2"/>
    <mergeCell ref="C1:E1"/>
    <mergeCell ref="F1:H1"/>
    <mergeCell ref="I1:K1"/>
    <mergeCell ref="L1:N1"/>
    <mergeCell ref="AJ1:AL1"/>
    <mergeCell ref="AM1:AO1"/>
    <mergeCell ref="AP1:AR2"/>
    <mergeCell ref="I2:K2"/>
    <mergeCell ref="L2:N2"/>
    <mergeCell ref="O2:Q2"/>
    <mergeCell ref="AJ2:AL2"/>
    <mergeCell ref="AM2:AO2"/>
    <mergeCell ref="AA1:AC2"/>
    <mergeCell ref="AD1:AF2"/>
    <mergeCell ref="AG1:AI2"/>
    <mergeCell ref="O1:Q1"/>
    <mergeCell ref="R2:T2"/>
    <mergeCell ref="U2:W2"/>
    <mergeCell ref="R1:T1"/>
    <mergeCell ref="U1:W1"/>
  </mergeCells>
  <conditionalFormatting sqref="AM26:AP28 AM30:AR35 AM41:AR46 AM4:AR6 AM8:AR24">
    <cfRule type="cellIs" dxfId="350" priority="39" operator="greaterThan">
      <formula>0</formula>
    </cfRule>
  </conditionalFormatting>
  <conditionalFormatting sqref="AN27:AN28">
    <cfRule type="cellIs" dxfId="349" priority="38" operator="lessThan">
      <formula>-2</formula>
    </cfRule>
  </conditionalFormatting>
  <conditionalFormatting sqref="AM41">
    <cfRule type="cellIs" dxfId="348" priority="37" operator="lessThan">
      <formula>-328937</formula>
    </cfRule>
  </conditionalFormatting>
  <conditionalFormatting sqref="AJ26:AL28 AJ30:AL35 AJ42:AL46 AJ4:AL6 AJ8:AL24 AJ41:AK41">
    <cfRule type="cellIs" dxfId="347" priority="35" operator="lessThan">
      <formula>1</formula>
    </cfRule>
    <cfRule type="cellIs" dxfId="346" priority="36" operator="greaterThan">
      <formula>0</formula>
    </cfRule>
  </conditionalFormatting>
  <conditionalFormatting sqref="AQ26:AR28">
    <cfRule type="cellIs" dxfId="345" priority="34" operator="greaterThan">
      <formula>0</formula>
    </cfRule>
  </conditionalFormatting>
  <conditionalFormatting sqref="AM26:AR28 AM30:AR35 AM41:AR45 AM4:AR6 AM8:AR24">
    <cfRule type="cellIs" dxfId="344" priority="33" operator="lessThan">
      <formula>0</formula>
    </cfRule>
  </conditionalFormatting>
  <conditionalFormatting sqref="AM46:AR46">
    <cfRule type="cellIs" dxfId="343" priority="32" operator="lessThan">
      <formula>0</formula>
    </cfRule>
  </conditionalFormatting>
  <conditionalFormatting sqref="AM29:AP29">
    <cfRule type="cellIs" dxfId="342" priority="31" operator="greaterThan">
      <formula>0</formula>
    </cfRule>
  </conditionalFormatting>
  <conditionalFormatting sqref="AN29">
    <cfRule type="cellIs" dxfId="341" priority="30" operator="lessThan">
      <formula>-2</formula>
    </cfRule>
  </conditionalFormatting>
  <conditionalFormatting sqref="AJ29:AL29">
    <cfRule type="cellIs" dxfId="340" priority="28" operator="lessThan">
      <formula>1</formula>
    </cfRule>
    <cfRule type="cellIs" dxfId="339" priority="29" operator="greaterThan">
      <formula>0</formula>
    </cfRule>
  </conditionalFormatting>
  <conditionalFormatting sqref="AQ29:AR29">
    <cfRule type="cellIs" dxfId="338" priority="27" operator="greaterThan">
      <formula>0</formula>
    </cfRule>
  </conditionalFormatting>
  <conditionalFormatting sqref="AM29:AR29">
    <cfRule type="cellIs" dxfId="337" priority="26" operator="lessThan">
      <formula>0</formula>
    </cfRule>
  </conditionalFormatting>
  <conditionalFormatting sqref="AM25:AP25">
    <cfRule type="cellIs" dxfId="336" priority="25" operator="greaterThan">
      <formula>0</formula>
    </cfRule>
  </conditionalFormatting>
  <conditionalFormatting sqref="AJ25:AL25">
    <cfRule type="cellIs" dxfId="335" priority="23" operator="lessThan">
      <formula>1</formula>
    </cfRule>
    <cfRule type="cellIs" dxfId="334" priority="24" operator="greaterThan">
      <formula>0</formula>
    </cfRule>
  </conditionalFormatting>
  <conditionalFormatting sqref="AQ25:AR25">
    <cfRule type="cellIs" dxfId="333" priority="22" operator="greaterThan">
      <formula>0</formula>
    </cfRule>
  </conditionalFormatting>
  <conditionalFormatting sqref="AM25:AR25">
    <cfRule type="cellIs" dxfId="332" priority="21" operator="lessThan">
      <formula>0</formula>
    </cfRule>
  </conditionalFormatting>
  <conditionalFormatting sqref="AM47:AO47">
    <cfRule type="cellIs" dxfId="331" priority="20" operator="greaterThan">
      <formula>0</formula>
    </cfRule>
  </conditionalFormatting>
  <conditionalFormatting sqref="AJ47:AL47">
    <cfRule type="cellIs" dxfId="330" priority="18" operator="lessThan">
      <formula>1</formula>
    </cfRule>
    <cfRule type="cellIs" dxfId="329" priority="19" operator="greaterThan">
      <formula>0</formula>
    </cfRule>
  </conditionalFormatting>
  <conditionalFormatting sqref="AP47">
    <cfRule type="cellIs" dxfId="328" priority="17" operator="greaterThan">
      <formula>0</formula>
    </cfRule>
  </conditionalFormatting>
  <conditionalFormatting sqref="AQ47:AR47">
    <cfRule type="cellIs" dxfId="327" priority="16" operator="greaterThan">
      <formula>0</formula>
    </cfRule>
  </conditionalFormatting>
  <conditionalFormatting sqref="AM47:AR47">
    <cfRule type="cellIs" dxfId="326" priority="15" operator="lessThan">
      <formula>0</formula>
    </cfRule>
  </conditionalFormatting>
  <conditionalFormatting sqref="AM36:AR36">
    <cfRule type="cellIs" dxfId="325" priority="14" operator="greaterThan">
      <formula>0</formula>
    </cfRule>
  </conditionalFormatting>
  <conditionalFormatting sqref="AJ36:AL36">
    <cfRule type="cellIs" dxfId="324" priority="12" operator="lessThan">
      <formula>1</formula>
    </cfRule>
    <cfRule type="cellIs" dxfId="323" priority="13" operator="greaterThan">
      <formula>0</formula>
    </cfRule>
  </conditionalFormatting>
  <conditionalFormatting sqref="AM36:AR36">
    <cfRule type="cellIs" dxfId="322" priority="11" operator="lessThan">
      <formula>0</formula>
    </cfRule>
  </conditionalFormatting>
  <conditionalFormatting sqref="AM37:AR40">
    <cfRule type="cellIs" dxfId="321" priority="10" operator="greaterThan">
      <formula>0</formula>
    </cfRule>
  </conditionalFormatting>
  <conditionalFormatting sqref="AJ37:AL40">
    <cfRule type="cellIs" dxfId="320" priority="8" operator="lessThan">
      <formula>1</formula>
    </cfRule>
    <cfRule type="cellIs" dxfId="319" priority="9" operator="greaterThan">
      <formula>0</formula>
    </cfRule>
  </conditionalFormatting>
  <conditionalFormatting sqref="AM37:AR40">
    <cfRule type="cellIs" dxfId="318" priority="7" operator="lessThan">
      <formula>0</formula>
    </cfRule>
  </conditionalFormatting>
  <conditionalFormatting sqref="AM7:AR7">
    <cfRule type="cellIs" dxfId="317" priority="6" operator="greaterThan">
      <formula>0</formula>
    </cfRule>
  </conditionalFormatting>
  <conditionalFormatting sqref="AJ7:AL7">
    <cfRule type="cellIs" dxfId="316" priority="4" operator="lessThan">
      <formula>1</formula>
    </cfRule>
    <cfRule type="cellIs" dxfId="315" priority="5" operator="greaterThan">
      <formula>0</formula>
    </cfRule>
  </conditionalFormatting>
  <conditionalFormatting sqref="AM7:AR7">
    <cfRule type="cellIs" dxfId="314" priority="3" operator="lessThan">
      <formula>0</formula>
    </cfRule>
  </conditionalFormatting>
  <conditionalFormatting sqref="AL41">
    <cfRule type="cellIs" dxfId="313" priority="2" operator="greaterThan">
      <formula>0</formula>
    </cfRule>
  </conditionalFormatting>
  <conditionalFormatting sqref="AL41">
    <cfRule type="cellIs" dxfId="312" priority="1" operator="lessThan">
      <formula>0</formula>
    </cfRule>
  </conditionalFormatting>
  <hyperlinks>
    <hyperlink ref="B24" r:id="rId1"/>
    <hyperlink ref="B23" r:id="rId2"/>
    <hyperlink ref="B2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opLeftCell="AD40" workbookViewId="0">
      <selection activeCell="AF48" sqref="AF48"/>
    </sheetView>
  </sheetViews>
  <sheetFormatPr defaultRowHeight="15" x14ac:dyDescent="0.25"/>
  <cols>
    <col min="2" max="2" width="38.5703125" bestFit="1" customWidth="1"/>
    <col min="3" max="3" width="11.7109375" bestFit="1" customWidth="1"/>
    <col min="6" max="6" width="11.7109375" bestFit="1" customWidth="1"/>
    <col min="8" max="8" width="7.28515625" bestFit="1" customWidth="1"/>
    <col min="9" max="9" width="11.7109375" bestFit="1" customWidth="1"/>
    <col min="12" max="12" width="11.7109375" bestFit="1" customWidth="1"/>
    <col min="15" max="15" width="11.7109375" bestFit="1" customWidth="1"/>
    <col min="18" max="18" width="11.7109375" bestFit="1" customWidth="1"/>
    <col min="21" max="21" width="11.7109375" bestFit="1" customWidth="1"/>
    <col min="24" max="24" width="17.7109375" bestFit="1" customWidth="1"/>
    <col min="25" max="25" width="10.85546875" bestFit="1" customWidth="1"/>
    <col min="26" max="26" width="11.5703125" bestFit="1" customWidth="1"/>
    <col min="27" max="27" width="14.28515625" bestFit="1" customWidth="1"/>
    <col min="29" max="29" width="9" bestFit="1" customWidth="1"/>
    <col min="30" max="30" width="17.7109375" bestFit="1" customWidth="1"/>
    <col min="33" max="33" width="11.7109375" bestFit="1" customWidth="1"/>
    <col min="36" max="36" width="13.5703125" bestFit="1" customWidth="1"/>
    <col min="38" max="38" width="10.42578125" bestFit="1" customWidth="1"/>
    <col min="39" max="39" width="12.28515625" bestFit="1" customWidth="1"/>
  </cols>
  <sheetData>
    <row r="1" spans="1:44" x14ac:dyDescent="0.25">
      <c r="A1" s="106" t="s">
        <v>0</v>
      </c>
      <c r="B1" s="107"/>
      <c r="C1" s="101">
        <v>45390</v>
      </c>
      <c r="D1" s="102"/>
      <c r="E1" s="103"/>
      <c r="F1" s="101">
        <v>45391</v>
      </c>
      <c r="G1" s="102"/>
      <c r="H1" s="103"/>
      <c r="I1" s="101">
        <v>45392</v>
      </c>
      <c r="J1" s="102"/>
      <c r="K1" s="103"/>
      <c r="L1" s="101">
        <v>45393</v>
      </c>
      <c r="M1" s="102"/>
      <c r="N1" s="103"/>
      <c r="O1" s="101">
        <v>45394</v>
      </c>
      <c r="P1" s="102"/>
      <c r="Q1" s="103"/>
      <c r="R1" s="101">
        <v>45395</v>
      </c>
      <c r="S1" s="102"/>
      <c r="T1" s="103"/>
      <c r="U1" s="101">
        <v>45396</v>
      </c>
      <c r="V1" s="102"/>
      <c r="W1" s="103"/>
      <c r="X1" s="89" t="s">
        <v>1</v>
      </c>
      <c r="Y1" s="90"/>
      <c r="Z1" s="104"/>
      <c r="AA1" s="89" t="s">
        <v>2</v>
      </c>
      <c r="AB1" s="90"/>
      <c r="AC1" s="91"/>
      <c r="AD1" s="95" t="s">
        <v>3</v>
      </c>
      <c r="AE1" s="96"/>
      <c r="AF1" s="97"/>
      <c r="AG1" s="95" t="s">
        <v>4</v>
      </c>
      <c r="AH1" s="96"/>
      <c r="AI1" s="97"/>
      <c r="AJ1" s="72" t="s">
        <v>5</v>
      </c>
      <c r="AK1" s="73"/>
      <c r="AL1" s="74"/>
      <c r="AM1" s="75" t="s">
        <v>6</v>
      </c>
      <c r="AN1" s="73"/>
      <c r="AO1" s="74"/>
      <c r="AP1" s="76" t="s">
        <v>7</v>
      </c>
      <c r="AQ1" s="77"/>
      <c r="AR1" s="78"/>
    </row>
    <row r="2" spans="1:44" x14ac:dyDescent="0.25">
      <c r="A2" s="108"/>
      <c r="B2" s="109"/>
      <c r="C2" s="83" t="s">
        <v>8</v>
      </c>
      <c r="D2" s="83"/>
      <c r="E2" s="84"/>
      <c r="F2" s="82" t="s">
        <v>9</v>
      </c>
      <c r="G2" s="83"/>
      <c r="H2" s="84"/>
      <c r="I2" s="82" t="s">
        <v>10</v>
      </c>
      <c r="J2" s="83"/>
      <c r="K2" s="84"/>
      <c r="L2" s="82" t="s">
        <v>11</v>
      </c>
      <c r="M2" s="83"/>
      <c r="N2" s="84"/>
      <c r="O2" s="82" t="s">
        <v>12</v>
      </c>
      <c r="P2" s="83"/>
      <c r="Q2" s="84"/>
      <c r="R2" s="82" t="s">
        <v>13</v>
      </c>
      <c r="S2" s="83"/>
      <c r="T2" s="84"/>
      <c r="U2" s="82" t="s">
        <v>14</v>
      </c>
      <c r="V2" s="83"/>
      <c r="W2" s="84"/>
      <c r="X2" s="92"/>
      <c r="Y2" s="93"/>
      <c r="Z2" s="105"/>
      <c r="AA2" s="92"/>
      <c r="AB2" s="93"/>
      <c r="AC2" s="94"/>
      <c r="AD2" s="98"/>
      <c r="AE2" s="99"/>
      <c r="AF2" s="100"/>
      <c r="AG2" s="98"/>
      <c r="AH2" s="99"/>
      <c r="AI2" s="100"/>
      <c r="AJ2" s="85" t="s">
        <v>15</v>
      </c>
      <c r="AK2" s="86"/>
      <c r="AL2" s="87"/>
      <c r="AM2" s="88" t="s">
        <v>15</v>
      </c>
      <c r="AN2" s="86"/>
      <c r="AO2" s="87"/>
      <c r="AP2" s="79"/>
      <c r="AQ2" s="80"/>
      <c r="AR2" s="81"/>
    </row>
    <row r="3" spans="1:44" x14ac:dyDescent="0.25">
      <c r="A3" s="1" t="s">
        <v>16</v>
      </c>
      <c r="B3" s="2" t="s">
        <v>17</v>
      </c>
      <c r="C3" s="3" t="s">
        <v>18</v>
      </c>
      <c r="D3" s="3" t="s">
        <v>19</v>
      </c>
      <c r="E3" s="4" t="s">
        <v>20</v>
      </c>
      <c r="F3" s="3" t="s">
        <v>18</v>
      </c>
      <c r="G3" s="3" t="s">
        <v>19</v>
      </c>
      <c r="H3" s="4" t="s">
        <v>20</v>
      </c>
      <c r="I3" s="3" t="s">
        <v>18</v>
      </c>
      <c r="J3" s="3" t="s">
        <v>19</v>
      </c>
      <c r="K3" s="4" t="s">
        <v>20</v>
      </c>
      <c r="L3" s="3" t="s">
        <v>18</v>
      </c>
      <c r="M3" s="3" t="s">
        <v>19</v>
      </c>
      <c r="N3" s="4" t="s">
        <v>20</v>
      </c>
      <c r="O3" s="3" t="s">
        <v>18</v>
      </c>
      <c r="P3" s="3" t="s">
        <v>19</v>
      </c>
      <c r="Q3" s="4" t="s">
        <v>20</v>
      </c>
      <c r="R3" s="3" t="s">
        <v>18</v>
      </c>
      <c r="S3" s="3" t="s">
        <v>19</v>
      </c>
      <c r="T3" s="4" t="s">
        <v>20</v>
      </c>
      <c r="U3" s="3" t="s">
        <v>18</v>
      </c>
      <c r="V3" s="3" t="s">
        <v>19</v>
      </c>
      <c r="W3" s="4" t="s">
        <v>20</v>
      </c>
      <c r="X3" s="3" t="s">
        <v>21</v>
      </c>
      <c r="Y3" s="3" t="s">
        <v>22</v>
      </c>
      <c r="Z3" s="4" t="s">
        <v>23</v>
      </c>
      <c r="AA3" s="5" t="s">
        <v>18</v>
      </c>
      <c r="AB3" s="3" t="s">
        <v>19</v>
      </c>
      <c r="AC3" s="6" t="s">
        <v>20</v>
      </c>
      <c r="AD3" s="7" t="s">
        <v>21</v>
      </c>
      <c r="AE3" s="7" t="s">
        <v>22</v>
      </c>
      <c r="AF3" s="7" t="s">
        <v>23</v>
      </c>
      <c r="AG3" s="7" t="s">
        <v>18</v>
      </c>
      <c r="AH3" s="7" t="s">
        <v>19</v>
      </c>
      <c r="AI3" s="7" t="s">
        <v>20</v>
      </c>
      <c r="AJ3" s="8" t="s">
        <v>24</v>
      </c>
      <c r="AK3" s="9" t="s">
        <v>25</v>
      </c>
      <c r="AL3" s="10" t="s">
        <v>26</v>
      </c>
      <c r="AM3" s="8" t="s">
        <v>24</v>
      </c>
      <c r="AN3" s="9" t="s">
        <v>25</v>
      </c>
      <c r="AO3" s="9" t="s">
        <v>26</v>
      </c>
      <c r="AP3" s="8" t="s">
        <v>24</v>
      </c>
      <c r="AQ3" s="9" t="s">
        <v>25</v>
      </c>
      <c r="AR3" s="9" t="s">
        <v>26</v>
      </c>
    </row>
    <row r="4" spans="1:44" ht="16.5" x14ac:dyDescent="0.3">
      <c r="A4" s="11">
        <v>1</v>
      </c>
      <c r="B4" s="12" t="s">
        <v>27</v>
      </c>
      <c r="C4" s="13">
        <v>84669</v>
      </c>
      <c r="D4" s="13">
        <v>74</v>
      </c>
      <c r="E4" s="14">
        <f t="shared" ref="E4:E40" si="0">IFERROR((C4/D4),"")</f>
        <v>1144.1756756756756</v>
      </c>
      <c r="F4" s="13">
        <v>143550</v>
      </c>
      <c r="G4" s="13">
        <v>83</v>
      </c>
      <c r="H4" s="14">
        <f t="shared" ref="H4:H40" si="1">IFERROR((F4/G4),"")</f>
        <v>1729.5180722891566</v>
      </c>
      <c r="I4" s="13">
        <v>88036</v>
      </c>
      <c r="J4" s="13">
        <v>52</v>
      </c>
      <c r="K4" s="14">
        <f t="shared" ref="K4:K40" si="2">IFERROR((I4/J4),"")</f>
        <v>1693</v>
      </c>
      <c r="L4" s="13">
        <v>77013</v>
      </c>
      <c r="M4" s="13">
        <v>55</v>
      </c>
      <c r="N4" s="14">
        <f t="shared" ref="N4:N40" si="3">IFERROR((L4/M4),"")</f>
        <v>1400.2363636363636</v>
      </c>
      <c r="O4" s="13">
        <v>162051.73000000001</v>
      </c>
      <c r="P4" s="13">
        <v>98</v>
      </c>
      <c r="Q4" s="14">
        <f t="shared" ref="Q4:Q40" si="4">IFERROR((O4/P4),"")</f>
        <v>1653.5890816326532</v>
      </c>
      <c r="R4" s="13">
        <v>108831</v>
      </c>
      <c r="S4" s="13">
        <v>69</v>
      </c>
      <c r="T4" s="14">
        <f t="shared" ref="T4:T40" si="5">IFERROR((R4/S4),"")</f>
        <v>1577.2608695652175</v>
      </c>
      <c r="U4" s="13">
        <v>138401</v>
      </c>
      <c r="V4" s="13">
        <v>83</v>
      </c>
      <c r="W4" s="14">
        <f t="shared" ref="W4:W40" si="6">IFERROR((U4/V4),"")</f>
        <v>1667.4819277108434</v>
      </c>
      <c r="X4" s="15">
        <f t="shared" ref="X4:Y22" si="7">R4+U4+O4+L4+I4+F4+C4</f>
        <v>802551.73</v>
      </c>
      <c r="Y4" s="16">
        <f t="shared" si="7"/>
        <v>514</v>
      </c>
      <c r="Z4" s="17">
        <f t="shared" ref="Z4:Z46" si="8">IFERROR(X4/Y4,"-")</f>
        <v>1561.3846887159532</v>
      </c>
      <c r="AA4" s="18">
        <f>X4/7</f>
        <v>114650.24714285714</v>
      </c>
      <c r="AB4" s="18">
        <f t="shared" ref="AB4:AB47" si="9">Y4/7</f>
        <v>73.428571428571431</v>
      </c>
      <c r="AC4" s="17">
        <f t="shared" ref="AC4:AC46" si="10">IFERROR(AA4/AB4,"-")</f>
        <v>1561.3846887159532</v>
      </c>
      <c r="AD4" s="19">
        <v>947669.09000000008</v>
      </c>
      <c r="AE4" s="19">
        <v>571</v>
      </c>
      <c r="AF4" s="19">
        <v>1659.6656567425571</v>
      </c>
      <c r="AG4" s="20">
        <v>135381.29857142858</v>
      </c>
      <c r="AH4" s="20">
        <v>81.571428571428569</v>
      </c>
      <c r="AI4" s="20">
        <v>1659.6656567425571</v>
      </c>
      <c r="AJ4" s="21">
        <f t="shared" ref="AJ4:AK19" si="11">X4-AD4</f>
        <v>-145117.3600000001</v>
      </c>
      <c r="AK4" s="21">
        <f t="shared" si="11"/>
        <v>-57</v>
      </c>
      <c r="AL4" s="21">
        <f t="shared" ref="AL4:AL47" si="12">IFERROR(Z4-AF4,"-")</f>
        <v>-98.280968026603887</v>
      </c>
      <c r="AM4" s="22">
        <f t="shared" ref="AM4:AN19" si="13">AA4-AG4</f>
        <v>-20731.051428571431</v>
      </c>
      <c r="AN4" s="22">
        <f t="shared" si="13"/>
        <v>-8.1428571428571388</v>
      </c>
      <c r="AO4" s="22">
        <f t="shared" ref="AO4:AO47" si="14">IFERROR(AC4-AI4,"-")</f>
        <v>-98.280968026603887</v>
      </c>
      <c r="AP4" s="23">
        <f t="shared" ref="AP4:AR19" si="15">IFERROR(((AA4-AG4)*1/AG4),"-")</f>
        <v>-0.15313083599677185</v>
      </c>
      <c r="AQ4" s="23">
        <f t="shared" si="15"/>
        <v>-9.9824868651488569E-2</v>
      </c>
      <c r="AR4" s="23">
        <f t="shared" si="15"/>
        <v>-5.9217329482795324E-2</v>
      </c>
    </row>
    <row r="5" spans="1:44" ht="16.5" x14ac:dyDescent="0.3">
      <c r="A5" s="11">
        <v>2</v>
      </c>
      <c r="B5" s="12" t="s">
        <v>28</v>
      </c>
      <c r="C5" s="13">
        <v>26468</v>
      </c>
      <c r="D5" s="13">
        <v>93</v>
      </c>
      <c r="E5" s="14">
        <f t="shared" si="0"/>
        <v>284.60215053763443</v>
      </c>
      <c r="F5" s="13">
        <v>24620</v>
      </c>
      <c r="G5" s="13">
        <v>77</v>
      </c>
      <c r="H5" s="14">
        <f t="shared" si="1"/>
        <v>319.74025974025972</v>
      </c>
      <c r="I5" s="13">
        <v>22124</v>
      </c>
      <c r="J5" s="13">
        <v>74</v>
      </c>
      <c r="K5" s="14">
        <f t="shared" si="2"/>
        <v>298.97297297297297</v>
      </c>
      <c r="L5" s="13">
        <v>23034</v>
      </c>
      <c r="M5" s="13">
        <v>67</v>
      </c>
      <c r="N5" s="14">
        <f t="shared" si="3"/>
        <v>343.79104477611941</v>
      </c>
      <c r="O5" s="13">
        <v>26035.35</v>
      </c>
      <c r="P5" s="13">
        <v>91</v>
      </c>
      <c r="Q5" s="14">
        <f t="shared" si="4"/>
        <v>286.10274725274724</v>
      </c>
      <c r="R5" s="13">
        <v>31834</v>
      </c>
      <c r="S5" s="13">
        <v>94</v>
      </c>
      <c r="T5" s="14">
        <f t="shared" si="5"/>
        <v>338.65957446808511</v>
      </c>
      <c r="U5" s="13">
        <v>27524</v>
      </c>
      <c r="V5" s="13">
        <v>108</v>
      </c>
      <c r="W5" s="14">
        <f t="shared" si="6"/>
        <v>254.85185185185185</v>
      </c>
      <c r="X5" s="15">
        <f t="shared" si="7"/>
        <v>181639.35</v>
      </c>
      <c r="Y5" s="16">
        <f t="shared" si="7"/>
        <v>604</v>
      </c>
      <c r="Z5" s="17">
        <f t="shared" si="8"/>
        <v>300.72740066225168</v>
      </c>
      <c r="AA5" s="18">
        <f t="shared" ref="AA5:AA47" si="16">X5/7</f>
        <v>25948.478571428572</v>
      </c>
      <c r="AB5" s="18">
        <f t="shared" si="9"/>
        <v>86.285714285714292</v>
      </c>
      <c r="AC5" s="24">
        <f t="shared" si="10"/>
        <v>300.72740066225163</v>
      </c>
      <c r="AD5" s="19">
        <v>185439.77000000002</v>
      </c>
      <c r="AE5" s="19">
        <v>600</v>
      </c>
      <c r="AF5" s="19">
        <v>309.06628333333339</v>
      </c>
      <c r="AG5" s="20">
        <v>26491.395714285718</v>
      </c>
      <c r="AH5" s="20">
        <v>85.714285714285708</v>
      </c>
      <c r="AI5" s="20">
        <v>309.06628333333339</v>
      </c>
      <c r="AJ5" s="21">
        <f t="shared" si="11"/>
        <v>-3800.4200000000128</v>
      </c>
      <c r="AK5" s="21">
        <f t="shared" si="11"/>
        <v>4</v>
      </c>
      <c r="AL5" s="21">
        <f t="shared" si="12"/>
        <v>-8.3388826710817057</v>
      </c>
      <c r="AM5" s="22">
        <f t="shared" si="13"/>
        <v>-542.91714285714625</v>
      </c>
      <c r="AN5" s="22">
        <f t="shared" si="13"/>
        <v>0.57142857142858361</v>
      </c>
      <c r="AO5" s="22">
        <f t="shared" si="14"/>
        <v>-8.3388826710817625</v>
      </c>
      <c r="AP5" s="23">
        <f t="shared" si="15"/>
        <v>-2.0494093580897037E-2</v>
      </c>
      <c r="AQ5" s="23">
        <f t="shared" si="15"/>
        <v>6.6666666666668093E-3</v>
      </c>
      <c r="AR5" s="23">
        <f t="shared" si="15"/>
        <v>-2.69808876631429E-2</v>
      </c>
    </row>
    <row r="6" spans="1:44" ht="16.5" x14ac:dyDescent="0.3">
      <c r="A6" s="11">
        <v>3</v>
      </c>
      <c r="B6" s="25" t="s">
        <v>29</v>
      </c>
      <c r="C6" s="26">
        <v>97701</v>
      </c>
      <c r="D6" s="26">
        <v>160</v>
      </c>
      <c r="E6" s="26">
        <f t="shared" si="0"/>
        <v>610.63125000000002</v>
      </c>
      <c r="F6" s="26">
        <v>59152</v>
      </c>
      <c r="G6" s="26">
        <v>96</v>
      </c>
      <c r="H6" s="26">
        <f t="shared" si="1"/>
        <v>616.16666666666663</v>
      </c>
      <c r="I6" s="26">
        <v>84620</v>
      </c>
      <c r="J6" s="26">
        <v>183</v>
      </c>
      <c r="K6" s="26">
        <f t="shared" si="2"/>
        <v>462.40437158469945</v>
      </c>
      <c r="L6" s="26">
        <v>97619</v>
      </c>
      <c r="M6" s="26">
        <v>196</v>
      </c>
      <c r="N6" s="26">
        <f t="shared" si="3"/>
        <v>498.05612244897958</v>
      </c>
      <c r="O6" s="26">
        <v>54803.68</v>
      </c>
      <c r="P6" s="26">
        <v>99</v>
      </c>
      <c r="Q6" s="26">
        <f t="shared" si="4"/>
        <v>553.57252525252522</v>
      </c>
      <c r="R6" s="26">
        <v>80209</v>
      </c>
      <c r="S6" s="26">
        <v>153</v>
      </c>
      <c r="T6" s="26">
        <f t="shared" si="5"/>
        <v>524.24183006535952</v>
      </c>
      <c r="U6" s="26">
        <v>77360</v>
      </c>
      <c r="V6" s="26">
        <v>168</v>
      </c>
      <c r="W6" s="26">
        <f t="shared" si="6"/>
        <v>460.47619047619048</v>
      </c>
      <c r="X6" s="15">
        <f t="shared" si="7"/>
        <v>551464.67999999993</v>
      </c>
      <c r="Y6" s="16">
        <f t="shared" si="7"/>
        <v>1055</v>
      </c>
      <c r="Z6" s="17">
        <f t="shared" si="8"/>
        <v>522.71533649289097</v>
      </c>
      <c r="AA6" s="18">
        <f t="shared" si="16"/>
        <v>78780.668571428556</v>
      </c>
      <c r="AB6" s="18">
        <f t="shared" si="9"/>
        <v>150.71428571428572</v>
      </c>
      <c r="AC6" s="24">
        <f t="shared" si="10"/>
        <v>522.71533649289086</v>
      </c>
      <c r="AD6" s="19">
        <v>584927.81000000029</v>
      </c>
      <c r="AE6" s="19">
        <v>1066</v>
      </c>
      <c r="AF6" s="19">
        <v>548.71276735459685</v>
      </c>
      <c r="AG6" s="20">
        <v>83561.115714285756</v>
      </c>
      <c r="AH6" s="20">
        <v>152.28571428571428</v>
      </c>
      <c r="AI6" s="20">
        <v>548.71276735459696</v>
      </c>
      <c r="AJ6" s="21">
        <f t="shared" si="11"/>
        <v>-33463.130000000354</v>
      </c>
      <c r="AK6" s="21">
        <f t="shared" si="11"/>
        <v>-11</v>
      </c>
      <c r="AL6" s="21">
        <f t="shared" si="12"/>
        <v>-25.99743086170588</v>
      </c>
      <c r="AM6" s="22">
        <f t="shared" si="13"/>
        <v>-4780.4471428571997</v>
      </c>
      <c r="AN6" s="22">
        <f t="shared" si="13"/>
        <v>-1.5714285714285552</v>
      </c>
      <c r="AO6" s="22">
        <f t="shared" si="14"/>
        <v>-25.997430861706107</v>
      </c>
      <c r="AP6" s="23">
        <f t="shared" si="15"/>
        <v>-5.7208991311253232E-2</v>
      </c>
      <c r="AQ6" s="23">
        <f t="shared" si="15"/>
        <v>-1.0318949343339481E-2</v>
      </c>
      <c r="AR6" s="23">
        <f t="shared" si="15"/>
        <v>-4.7378942879427621E-2</v>
      </c>
    </row>
    <row r="7" spans="1:44" ht="16.5" x14ac:dyDescent="0.3">
      <c r="A7" s="11">
        <v>4</v>
      </c>
      <c r="B7" s="25" t="s">
        <v>30</v>
      </c>
      <c r="C7" s="26"/>
      <c r="D7" s="26"/>
      <c r="E7" s="26" t="str">
        <f t="shared" si="0"/>
        <v/>
      </c>
      <c r="F7" s="26"/>
      <c r="G7" s="26"/>
      <c r="H7" s="26" t="str">
        <f t="shared" si="1"/>
        <v/>
      </c>
      <c r="I7" s="26"/>
      <c r="J7" s="26"/>
      <c r="K7" s="26" t="str">
        <f t="shared" si="2"/>
        <v/>
      </c>
      <c r="L7" s="26"/>
      <c r="M7" s="26"/>
      <c r="N7" s="26" t="str">
        <f t="shared" si="3"/>
        <v/>
      </c>
      <c r="O7" s="26"/>
      <c r="P7" s="26"/>
      <c r="Q7" s="26" t="str">
        <f t="shared" si="4"/>
        <v/>
      </c>
      <c r="R7" s="26"/>
      <c r="S7" s="26"/>
      <c r="T7" s="26" t="str">
        <f t="shared" si="5"/>
        <v/>
      </c>
      <c r="U7" s="26"/>
      <c r="V7" s="26"/>
      <c r="W7" s="26" t="str">
        <f t="shared" si="6"/>
        <v/>
      </c>
      <c r="X7" s="15">
        <f t="shared" si="7"/>
        <v>0</v>
      </c>
      <c r="Y7" s="16">
        <f t="shared" si="7"/>
        <v>0</v>
      </c>
      <c r="Z7" s="17" t="str">
        <f>IFERROR(X7/Y7,"-")</f>
        <v>-</v>
      </c>
      <c r="AA7" s="18">
        <f t="shared" si="16"/>
        <v>0</v>
      </c>
      <c r="AB7" s="18">
        <f t="shared" si="9"/>
        <v>0</v>
      </c>
      <c r="AC7" s="24"/>
      <c r="AD7" s="19">
        <v>0</v>
      </c>
      <c r="AE7" s="19">
        <v>0</v>
      </c>
      <c r="AF7" s="19" t="s">
        <v>31</v>
      </c>
      <c r="AG7" s="20">
        <v>0</v>
      </c>
      <c r="AH7" s="20">
        <v>0</v>
      </c>
      <c r="AI7" s="20"/>
      <c r="AJ7" s="21">
        <f t="shared" si="11"/>
        <v>0</v>
      </c>
      <c r="AK7" s="21">
        <f t="shared" si="11"/>
        <v>0</v>
      </c>
      <c r="AL7" s="21" t="str">
        <f t="shared" si="12"/>
        <v>-</v>
      </c>
      <c r="AM7" s="22">
        <f t="shared" si="13"/>
        <v>0</v>
      </c>
      <c r="AN7" s="22">
        <f t="shared" si="13"/>
        <v>0</v>
      </c>
      <c r="AO7" s="22">
        <f t="shared" si="14"/>
        <v>0</v>
      </c>
      <c r="AP7" s="23" t="str">
        <f t="shared" si="15"/>
        <v>-</v>
      </c>
      <c r="AQ7" s="23" t="str">
        <f t="shared" si="15"/>
        <v>-</v>
      </c>
      <c r="AR7" s="23" t="str">
        <f t="shared" si="15"/>
        <v>-</v>
      </c>
    </row>
    <row r="8" spans="1:44" ht="16.5" x14ac:dyDescent="0.3">
      <c r="A8" s="11">
        <v>5</v>
      </c>
      <c r="B8" s="12" t="s">
        <v>32</v>
      </c>
      <c r="C8" s="13">
        <v>81944</v>
      </c>
      <c r="D8" s="13">
        <v>331</v>
      </c>
      <c r="E8" s="14">
        <f t="shared" si="0"/>
        <v>247.56495468277944</v>
      </c>
      <c r="F8" s="13">
        <v>88064</v>
      </c>
      <c r="G8" s="13">
        <v>358</v>
      </c>
      <c r="H8" s="14">
        <f t="shared" si="1"/>
        <v>245.98882681564245</v>
      </c>
      <c r="I8" s="13">
        <v>69615</v>
      </c>
      <c r="J8" s="13">
        <v>295</v>
      </c>
      <c r="K8" s="14">
        <f t="shared" si="2"/>
        <v>235.98305084745763</v>
      </c>
      <c r="L8" s="13">
        <v>69232</v>
      </c>
      <c r="M8" s="13">
        <v>271</v>
      </c>
      <c r="N8" s="14">
        <f t="shared" si="3"/>
        <v>255.46863468634686</v>
      </c>
      <c r="O8" s="13">
        <v>94078.599999999904</v>
      </c>
      <c r="P8" s="13">
        <v>396</v>
      </c>
      <c r="Q8" s="14">
        <f t="shared" si="4"/>
        <v>237.57222222222197</v>
      </c>
      <c r="R8" s="13">
        <v>86243</v>
      </c>
      <c r="S8" s="13">
        <v>376</v>
      </c>
      <c r="T8" s="14">
        <f t="shared" si="5"/>
        <v>229.36968085106383</v>
      </c>
      <c r="U8" s="13">
        <v>85503</v>
      </c>
      <c r="V8" s="13">
        <v>349</v>
      </c>
      <c r="W8" s="14">
        <f t="shared" si="6"/>
        <v>244.9942693409742</v>
      </c>
      <c r="X8" s="15">
        <f t="shared" si="7"/>
        <v>574679.59999999986</v>
      </c>
      <c r="Y8" s="16">
        <f t="shared" si="7"/>
        <v>2376</v>
      </c>
      <c r="Z8" s="17">
        <f t="shared" si="8"/>
        <v>241.86851851851847</v>
      </c>
      <c r="AA8" s="18">
        <f t="shared" si="16"/>
        <v>82097.085714285698</v>
      </c>
      <c r="AB8" s="18">
        <f t="shared" si="9"/>
        <v>339.42857142857144</v>
      </c>
      <c r="AC8" s="24">
        <f t="shared" si="10"/>
        <v>241.86851851851847</v>
      </c>
      <c r="AD8" s="19">
        <v>550900.18000000017</v>
      </c>
      <c r="AE8" s="19">
        <v>2222</v>
      </c>
      <c r="AF8" s="19">
        <v>247.92987398739882</v>
      </c>
      <c r="AG8" s="20">
        <v>78700.025714285744</v>
      </c>
      <c r="AH8" s="20">
        <v>317.42857142857144</v>
      </c>
      <c r="AI8" s="20">
        <v>247.92987398739882</v>
      </c>
      <c r="AJ8" s="21">
        <f t="shared" si="11"/>
        <v>23779.419999999693</v>
      </c>
      <c r="AK8" s="21">
        <f t="shared" si="11"/>
        <v>154</v>
      </c>
      <c r="AL8" s="21">
        <f t="shared" si="12"/>
        <v>-6.0613554688803504</v>
      </c>
      <c r="AM8" s="22">
        <f t="shared" si="13"/>
        <v>3397.059999999954</v>
      </c>
      <c r="AN8" s="22">
        <f t="shared" si="13"/>
        <v>22</v>
      </c>
      <c r="AO8" s="22">
        <f t="shared" si="14"/>
        <v>-6.0613554688803504</v>
      </c>
      <c r="AP8" s="23">
        <f t="shared" si="15"/>
        <v>4.3164661881213526E-2</v>
      </c>
      <c r="AQ8" s="23">
        <f t="shared" si="15"/>
        <v>6.9306930693069299E-2</v>
      </c>
      <c r="AR8" s="23">
        <f t="shared" si="15"/>
        <v>-2.4447862499976193E-2</v>
      </c>
    </row>
    <row r="9" spans="1:44" ht="16.5" x14ac:dyDescent="0.3">
      <c r="A9" s="11">
        <v>6</v>
      </c>
      <c r="B9" s="12" t="s">
        <v>33</v>
      </c>
      <c r="C9" s="13">
        <v>198526</v>
      </c>
      <c r="D9" s="13">
        <v>355</v>
      </c>
      <c r="E9" s="14">
        <f t="shared" si="0"/>
        <v>559.22816901408453</v>
      </c>
      <c r="F9" s="13">
        <v>166860</v>
      </c>
      <c r="G9" s="13">
        <v>312</v>
      </c>
      <c r="H9" s="14">
        <f t="shared" si="1"/>
        <v>534.80769230769226</v>
      </c>
      <c r="I9" s="13">
        <v>195418</v>
      </c>
      <c r="J9" s="13">
        <v>347</v>
      </c>
      <c r="K9" s="14">
        <f t="shared" si="2"/>
        <v>563.16426512968303</v>
      </c>
      <c r="L9" s="13">
        <v>205787</v>
      </c>
      <c r="M9" s="13">
        <v>363</v>
      </c>
      <c r="N9" s="14">
        <f t="shared" si="3"/>
        <v>566.90633608815426</v>
      </c>
      <c r="O9" s="13">
        <v>194818.07</v>
      </c>
      <c r="P9" s="13">
        <v>335</v>
      </c>
      <c r="Q9" s="14">
        <f t="shared" si="4"/>
        <v>581.5464776119403</v>
      </c>
      <c r="R9" s="13">
        <v>198292</v>
      </c>
      <c r="S9" s="13">
        <v>342</v>
      </c>
      <c r="T9" s="14">
        <f t="shared" si="5"/>
        <v>579.80116959064333</v>
      </c>
      <c r="U9" s="13">
        <v>194740</v>
      </c>
      <c r="V9" s="13">
        <v>347</v>
      </c>
      <c r="W9" s="14">
        <f t="shared" si="6"/>
        <v>561.2103746397695</v>
      </c>
      <c r="X9" s="15">
        <f t="shared" si="7"/>
        <v>1354441.07</v>
      </c>
      <c r="Y9" s="16">
        <f t="shared" si="7"/>
        <v>2401</v>
      </c>
      <c r="Z9" s="17">
        <f t="shared" si="8"/>
        <v>564.11539775093718</v>
      </c>
      <c r="AA9" s="18">
        <f t="shared" si="16"/>
        <v>193491.58142857143</v>
      </c>
      <c r="AB9" s="18">
        <f t="shared" si="9"/>
        <v>343</v>
      </c>
      <c r="AC9" s="24">
        <f t="shared" si="10"/>
        <v>564.11539775093706</v>
      </c>
      <c r="AD9" s="19">
        <v>1403121.15</v>
      </c>
      <c r="AE9" s="19">
        <v>2525</v>
      </c>
      <c r="AF9" s="19">
        <v>555.69154455445539</v>
      </c>
      <c r="AG9" s="20">
        <v>200445.87857142856</v>
      </c>
      <c r="AH9" s="20">
        <v>360.71428571428572</v>
      </c>
      <c r="AI9" s="20">
        <v>555.69154455445539</v>
      </c>
      <c r="AJ9" s="21">
        <f t="shared" si="11"/>
        <v>-48680.079999999842</v>
      </c>
      <c r="AK9" s="21">
        <f t="shared" si="11"/>
        <v>-124</v>
      </c>
      <c r="AL9" s="21">
        <f t="shared" si="12"/>
        <v>8.4238531964817867</v>
      </c>
      <c r="AM9" s="22">
        <f t="shared" si="13"/>
        <v>-6954.2971428571327</v>
      </c>
      <c r="AN9" s="22">
        <f t="shared" si="13"/>
        <v>-17.714285714285722</v>
      </c>
      <c r="AO9" s="22">
        <f t="shared" si="14"/>
        <v>8.423853196481673</v>
      </c>
      <c r="AP9" s="23">
        <f t="shared" si="15"/>
        <v>-3.4694138848951089E-2</v>
      </c>
      <c r="AQ9" s="23">
        <f t="shared" si="15"/>
        <v>-4.9108910891089132E-2</v>
      </c>
      <c r="AR9" s="23">
        <f t="shared" si="15"/>
        <v>1.5159225075551192E-2</v>
      </c>
    </row>
    <row r="10" spans="1:44" ht="16.5" x14ac:dyDescent="0.3">
      <c r="A10" s="11">
        <v>7</v>
      </c>
      <c r="B10" s="12" t="s">
        <v>34</v>
      </c>
      <c r="C10" s="13">
        <v>75238</v>
      </c>
      <c r="D10" s="13">
        <v>260</v>
      </c>
      <c r="E10" s="14">
        <f t="shared" si="0"/>
        <v>289.37692307692305</v>
      </c>
      <c r="F10" s="13">
        <v>56943</v>
      </c>
      <c r="G10" s="13">
        <v>193</v>
      </c>
      <c r="H10" s="14">
        <f t="shared" si="1"/>
        <v>295.04145077720204</v>
      </c>
      <c r="I10" s="13">
        <v>78733</v>
      </c>
      <c r="J10" s="13">
        <v>250</v>
      </c>
      <c r="K10" s="14">
        <f t="shared" si="2"/>
        <v>314.93200000000002</v>
      </c>
      <c r="L10" s="13">
        <v>75543</v>
      </c>
      <c r="M10" s="13">
        <v>266</v>
      </c>
      <c r="N10" s="14">
        <f t="shared" si="3"/>
        <v>283.99624060150376</v>
      </c>
      <c r="O10" s="13">
        <v>72647.660000000105</v>
      </c>
      <c r="P10" s="13">
        <v>243</v>
      </c>
      <c r="Q10" s="14">
        <f t="shared" si="4"/>
        <v>298.96156378600864</v>
      </c>
      <c r="R10" s="13">
        <v>65733</v>
      </c>
      <c r="S10" s="13">
        <v>237</v>
      </c>
      <c r="T10" s="14">
        <f t="shared" si="5"/>
        <v>277.35443037974682</v>
      </c>
      <c r="U10" s="13">
        <v>75333</v>
      </c>
      <c r="V10" s="13">
        <v>268</v>
      </c>
      <c r="W10" s="14">
        <f t="shared" si="6"/>
        <v>281.09328358208955</v>
      </c>
      <c r="X10" s="15">
        <f t="shared" si="7"/>
        <v>500170.66000000009</v>
      </c>
      <c r="Y10" s="16">
        <f t="shared" si="7"/>
        <v>1717</v>
      </c>
      <c r="Z10" s="17">
        <f t="shared" si="8"/>
        <v>291.3049854397205</v>
      </c>
      <c r="AA10" s="18">
        <f t="shared" si="16"/>
        <v>71452.951428571439</v>
      </c>
      <c r="AB10" s="18">
        <f t="shared" si="9"/>
        <v>245.28571428571428</v>
      </c>
      <c r="AC10" s="24">
        <f t="shared" si="10"/>
        <v>291.3049854397205</v>
      </c>
      <c r="AD10" s="19">
        <v>514665.12000000023</v>
      </c>
      <c r="AE10" s="19">
        <v>1694</v>
      </c>
      <c r="AF10" s="19">
        <v>303.81648170011817</v>
      </c>
      <c r="AG10" s="20">
        <v>73523.588571428598</v>
      </c>
      <c r="AH10" s="20">
        <v>242</v>
      </c>
      <c r="AI10" s="20">
        <v>303.81648170011817</v>
      </c>
      <c r="AJ10" s="21">
        <f t="shared" si="11"/>
        <v>-14494.460000000137</v>
      </c>
      <c r="AK10" s="21">
        <f t="shared" si="11"/>
        <v>23</v>
      </c>
      <c r="AL10" s="21">
        <f t="shared" si="12"/>
        <v>-12.511496260397678</v>
      </c>
      <c r="AM10" s="22">
        <f t="shared" si="13"/>
        <v>-2070.6371428571583</v>
      </c>
      <c r="AN10" s="22">
        <f t="shared" si="13"/>
        <v>3.2857142857142776</v>
      </c>
      <c r="AO10" s="22">
        <f t="shared" si="14"/>
        <v>-12.511496260397678</v>
      </c>
      <c r="AP10" s="23">
        <f t="shared" si="15"/>
        <v>-2.8162895515437502E-2</v>
      </c>
      <c r="AQ10" s="23">
        <f t="shared" si="15"/>
        <v>1.3577331759149908E-2</v>
      </c>
      <c r="AR10" s="23">
        <f t="shared" si="15"/>
        <v>-4.1181097846913851E-2</v>
      </c>
    </row>
    <row r="11" spans="1:44" ht="16.5" x14ac:dyDescent="0.3">
      <c r="A11" s="11">
        <v>8</v>
      </c>
      <c r="B11" s="12" t="s">
        <v>35</v>
      </c>
      <c r="C11" s="13">
        <v>32117</v>
      </c>
      <c r="D11" s="13">
        <v>124</v>
      </c>
      <c r="E11" s="14">
        <f t="shared" si="0"/>
        <v>259.00806451612902</v>
      </c>
      <c r="F11" s="13">
        <v>22657</v>
      </c>
      <c r="G11" s="13">
        <v>89</v>
      </c>
      <c r="H11" s="14">
        <f t="shared" si="1"/>
        <v>254.57303370786516</v>
      </c>
      <c r="I11" s="13">
        <v>25485</v>
      </c>
      <c r="J11" s="13">
        <v>86</v>
      </c>
      <c r="K11" s="14">
        <f t="shared" si="2"/>
        <v>296.33720930232556</v>
      </c>
      <c r="L11" s="13">
        <v>28405</v>
      </c>
      <c r="M11" s="13">
        <v>99</v>
      </c>
      <c r="N11" s="14">
        <f t="shared" si="3"/>
        <v>286.91919191919192</v>
      </c>
      <c r="O11" s="13">
        <v>25081.06</v>
      </c>
      <c r="P11" s="13">
        <v>87</v>
      </c>
      <c r="Q11" s="14">
        <f t="shared" si="4"/>
        <v>288.28804597701151</v>
      </c>
      <c r="R11" s="13">
        <v>25410</v>
      </c>
      <c r="S11" s="13">
        <v>84</v>
      </c>
      <c r="T11" s="14">
        <f t="shared" si="5"/>
        <v>302.5</v>
      </c>
      <c r="U11" s="13">
        <v>24652</v>
      </c>
      <c r="V11" s="13">
        <v>92</v>
      </c>
      <c r="W11" s="14">
        <f t="shared" si="6"/>
        <v>267.95652173913044</v>
      </c>
      <c r="X11" s="15">
        <f t="shared" si="7"/>
        <v>183807.06</v>
      </c>
      <c r="Y11" s="16">
        <f t="shared" si="7"/>
        <v>661</v>
      </c>
      <c r="Z11" s="17">
        <f t="shared" si="8"/>
        <v>278.0742208774584</v>
      </c>
      <c r="AA11" s="18">
        <f t="shared" si="16"/>
        <v>26258.151428571429</v>
      </c>
      <c r="AB11" s="18">
        <f t="shared" si="9"/>
        <v>94.428571428571431</v>
      </c>
      <c r="AC11" s="24">
        <f t="shared" si="10"/>
        <v>278.0742208774584</v>
      </c>
      <c r="AD11" s="19">
        <v>158706.19</v>
      </c>
      <c r="AE11" s="19">
        <v>578</v>
      </c>
      <c r="AF11" s="19">
        <v>274.57818339100345</v>
      </c>
      <c r="AG11" s="20">
        <v>22672.312857142857</v>
      </c>
      <c r="AH11" s="20">
        <v>82.571428571428569</v>
      </c>
      <c r="AI11" s="20">
        <v>274.57818339100345</v>
      </c>
      <c r="AJ11" s="21">
        <f t="shared" si="11"/>
        <v>25100.869999999995</v>
      </c>
      <c r="AK11" s="21">
        <f t="shared" si="11"/>
        <v>83</v>
      </c>
      <c r="AL11" s="21">
        <f t="shared" si="12"/>
        <v>3.4960374864549522</v>
      </c>
      <c r="AM11" s="22">
        <f t="shared" si="13"/>
        <v>3585.8385714285723</v>
      </c>
      <c r="AN11" s="22">
        <f t="shared" si="13"/>
        <v>11.857142857142861</v>
      </c>
      <c r="AO11" s="22">
        <f t="shared" si="14"/>
        <v>3.4960374864549522</v>
      </c>
      <c r="AP11" s="23">
        <f t="shared" si="15"/>
        <v>0.15815936353837243</v>
      </c>
      <c r="AQ11" s="23">
        <f t="shared" si="15"/>
        <v>0.14359861591695508</v>
      </c>
      <c r="AR11" s="23">
        <f t="shared" si="15"/>
        <v>1.2732393532797696E-2</v>
      </c>
    </row>
    <row r="12" spans="1:44" ht="16.5" x14ac:dyDescent="0.3">
      <c r="A12" s="11">
        <v>9</v>
      </c>
      <c r="B12" s="25" t="s">
        <v>36</v>
      </c>
      <c r="C12" s="27">
        <v>142185</v>
      </c>
      <c r="D12" s="27">
        <v>229</v>
      </c>
      <c r="E12" s="27">
        <f t="shared" si="0"/>
        <v>620.89519650655018</v>
      </c>
      <c r="F12" s="27">
        <v>46882</v>
      </c>
      <c r="G12" s="27">
        <v>86</v>
      </c>
      <c r="H12" s="27">
        <f t="shared" si="1"/>
        <v>545.1395348837209</v>
      </c>
      <c r="I12" s="27">
        <v>59468</v>
      </c>
      <c r="J12" s="27">
        <v>108</v>
      </c>
      <c r="K12" s="27">
        <f t="shared" si="2"/>
        <v>550.62962962962968</v>
      </c>
      <c r="L12" s="27">
        <v>75182</v>
      </c>
      <c r="M12" s="27">
        <v>142</v>
      </c>
      <c r="N12" s="27">
        <f t="shared" si="3"/>
        <v>529.45070422535207</v>
      </c>
      <c r="O12" s="27">
        <v>42581.62</v>
      </c>
      <c r="P12" s="27">
        <v>91</v>
      </c>
      <c r="Q12" s="27">
        <f t="shared" si="4"/>
        <v>467.92989010989015</v>
      </c>
      <c r="R12" s="27">
        <v>59628</v>
      </c>
      <c r="S12" s="27">
        <v>106</v>
      </c>
      <c r="T12" s="27">
        <f t="shared" si="5"/>
        <v>562.52830188679241</v>
      </c>
      <c r="U12" s="27">
        <v>72825</v>
      </c>
      <c r="V12" s="27">
        <v>128</v>
      </c>
      <c r="W12" s="27">
        <f t="shared" si="6"/>
        <v>568.9453125</v>
      </c>
      <c r="X12" s="15">
        <f t="shared" si="7"/>
        <v>498751.62</v>
      </c>
      <c r="Y12" s="16">
        <f t="shared" si="7"/>
        <v>890</v>
      </c>
      <c r="Z12" s="17">
        <f t="shared" si="8"/>
        <v>560.39507865168537</v>
      </c>
      <c r="AA12" s="18">
        <f t="shared" si="16"/>
        <v>71250.231428571424</v>
      </c>
      <c r="AB12" s="18">
        <f t="shared" si="9"/>
        <v>127.14285714285714</v>
      </c>
      <c r="AC12" s="24">
        <f t="shared" si="10"/>
        <v>560.39507865168537</v>
      </c>
      <c r="AD12" s="19">
        <v>482834.9699999998</v>
      </c>
      <c r="AE12" s="19">
        <v>863</v>
      </c>
      <c r="AF12" s="19">
        <v>559.48432213209708</v>
      </c>
      <c r="AG12" s="20">
        <v>68976.424285714253</v>
      </c>
      <c r="AH12" s="20">
        <v>123.28571428571429</v>
      </c>
      <c r="AI12" s="20">
        <v>559.48432213209708</v>
      </c>
      <c r="AJ12" s="21">
        <f t="shared" si="11"/>
        <v>15916.650000000198</v>
      </c>
      <c r="AK12" s="21">
        <f t="shared" si="11"/>
        <v>27</v>
      </c>
      <c r="AL12" s="21">
        <f t="shared" si="12"/>
        <v>0.91075651958828985</v>
      </c>
      <c r="AM12" s="22">
        <f t="shared" si="13"/>
        <v>2273.8071428571711</v>
      </c>
      <c r="AN12" s="22">
        <f t="shared" si="13"/>
        <v>3.857142857142847</v>
      </c>
      <c r="AO12" s="22">
        <f t="shared" si="14"/>
        <v>0.91075651958828985</v>
      </c>
      <c r="AP12" s="23">
        <f t="shared" si="15"/>
        <v>3.2964990087607379E-2</v>
      </c>
      <c r="AQ12" s="23">
        <f t="shared" si="15"/>
        <v>3.1286210892236301E-2</v>
      </c>
      <c r="AR12" s="23">
        <f t="shared" si="15"/>
        <v>1.6278499388822116E-3</v>
      </c>
    </row>
    <row r="13" spans="1:44" ht="16.5" x14ac:dyDescent="0.3">
      <c r="A13" s="11">
        <v>10</v>
      </c>
      <c r="B13" s="25" t="s">
        <v>37</v>
      </c>
      <c r="C13" s="27"/>
      <c r="D13" s="27"/>
      <c r="E13" s="27" t="str">
        <f t="shared" si="0"/>
        <v/>
      </c>
      <c r="F13" s="27"/>
      <c r="G13" s="27"/>
      <c r="H13" s="27" t="str">
        <f t="shared" si="1"/>
        <v/>
      </c>
      <c r="I13" s="27"/>
      <c r="J13" s="27"/>
      <c r="K13" s="27" t="str">
        <f t="shared" si="2"/>
        <v/>
      </c>
      <c r="L13" s="27"/>
      <c r="M13" s="27"/>
      <c r="N13" s="27" t="str">
        <f t="shared" si="3"/>
        <v/>
      </c>
      <c r="O13" s="27"/>
      <c r="P13" s="27"/>
      <c r="Q13" s="27" t="str">
        <f t="shared" si="4"/>
        <v/>
      </c>
      <c r="R13" s="27"/>
      <c r="S13" s="27"/>
      <c r="T13" s="27" t="str">
        <f t="shared" si="5"/>
        <v/>
      </c>
      <c r="U13" s="27"/>
      <c r="V13" s="27"/>
      <c r="W13" s="27" t="str">
        <f t="shared" si="6"/>
        <v/>
      </c>
      <c r="X13" s="15">
        <f t="shared" si="7"/>
        <v>0</v>
      </c>
      <c r="Y13" s="16">
        <f t="shared" si="7"/>
        <v>0</v>
      </c>
      <c r="Z13" s="17" t="str">
        <f t="shared" si="8"/>
        <v>-</v>
      </c>
      <c r="AA13" s="18">
        <f t="shared" si="16"/>
        <v>0</v>
      </c>
      <c r="AB13" s="18">
        <f t="shared" si="9"/>
        <v>0</v>
      </c>
      <c r="AC13" s="24" t="str">
        <f t="shared" si="10"/>
        <v>-</v>
      </c>
      <c r="AD13" s="19">
        <v>0</v>
      </c>
      <c r="AE13" s="19">
        <v>0</v>
      </c>
      <c r="AF13" s="19" t="s">
        <v>31</v>
      </c>
      <c r="AG13" s="20">
        <v>0</v>
      </c>
      <c r="AH13" s="20">
        <v>0</v>
      </c>
      <c r="AI13" s="20" t="s">
        <v>31</v>
      </c>
      <c r="AJ13" s="21">
        <f t="shared" si="11"/>
        <v>0</v>
      </c>
      <c r="AK13" s="21">
        <f t="shared" si="11"/>
        <v>0</v>
      </c>
      <c r="AL13" s="21" t="str">
        <f t="shared" si="12"/>
        <v>-</v>
      </c>
      <c r="AM13" s="22">
        <f t="shared" si="13"/>
        <v>0</v>
      </c>
      <c r="AN13" s="22">
        <f t="shared" si="13"/>
        <v>0</v>
      </c>
      <c r="AO13" s="22" t="str">
        <f t="shared" si="14"/>
        <v>-</v>
      </c>
      <c r="AP13" s="23" t="str">
        <f t="shared" si="15"/>
        <v>-</v>
      </c>
      <c r="AQ13" s="23" t="str">
        <f t="shared" si="15"/>
        <v>-</v>
      </c>
      <c r="AR13" s="23" t="str">
        <f t="shared" si="15"/>
        <v>-</v>
      </c>
    </row>
    <row r="14" spans="1:44" ht="16.5" x14ac:dyDescent="0.3">
      <c r="A14" s="11">
        <v>11</v>
      </c>
      <c r="B14" s="25" t="s">
        <v>38</v>
      </c>
      <c r="C14" s="28">
        <v>192035</v>
      </c>
      <c r="D14" s="28">
        <v>338</v>
      </c>
      <c r="E14" s="28">
        <f t="shared" si="0"/>
        <v>568.1508875739645</v>
      </c>
      <c r="F14" s="28">
        <v>110946</v>
      </c>
      <c r="G14" s="28">
        <v>199</v>
      </c>
      <c r="H14" s="28">
        <f t="shared" si="1"/>
        <v>557.5175879396985</v>
      </c>
      <c r="I14" s="28">
        <v>171871</v>
      </c>
      <c r="J14" s="28">
        <v>316</v>
      </c>
      <c r="K14" s="28">
        <f t="shared" si="2"/>
        <v>543.89556962025313</v>
      </c>
      <c r="L14" s="28">
        <v>195418</v>
      </c>
      <c r="M14" s="28">
        <v>348</v>
      </c>
      <c r="N14" s="28">
        <f t="shared" si="3"/>
        <v>561.5459770114943</v>
      </c>
      <c r="O14" s="28">
        <v>153397.26999999999</v>
      </c>
      <c r="P14" s="28">
        <v>281</v>
      </c>
      <c r="Q14" s="28">
        <f t="shared" si="4"/>
        <v>545.89775800711743</v>
      </c>
      <c r="R14" s="28">
        <v>187058</v>
      </c>
      <c r="S14" s="28">
        <v>306</v>
      </c>
      <c r="T14" s="28">
        <f t="shared" si="5"/>
        <v>611.30065359477123</v>
      </c>
      <c r="U14" s="28">
        <v>158271</v>
      </c>
      <c r="V14" s="28">
        <v>275</v>
      </c>
      <c r="W14" s="28">
        <f t="shared" si="6"/>
        <v>575.53090909090906</v>
      </c>
      <c r="X14" s="15">
        <f t="shared" si="7"/>
        <v>1168996.27</v>
      </c>
      <c r="Y14" s="16">
        <f t="shared" si="7"/>
        <v>2063</v>
      </c>
      <c r="Z14" s="17">
        <f t="shared" si="8"/>
        <v>566.64870092098886</v>
      </c>
      <c r="AA14" s="18">
        <f t="shared" si="16"/>
        <v>166999.46714285715</v>
      </c>
      <c r="AB14" s="18">
        <f t="shared" si="9"/>
        <v>294.71428571428572</v>
      </c>
      <c r="AC14" s="24">
        <f t="shared" si="10"/>
        <v>566.64870092098886</v>
      </c>
      <c r="AD14" s="19">
        <v>1216841.8399999989</v>
      </c>
      <c r="AE14" s="19">
        <v>2144</v>
      </c>
      <c r="AF14" s="19">
        <v>567.55682835820846</v>
      </c>
      <c r="AG14" s="20">
        <v>173834.54857142843</v>
      </c>
      <c r="AH14" s="20">
        <v>306.28571428571428</v>
      </c>
      <c r="AI14" s="20">
        <v>567.55682835820846</v>
      </c>
      <c r="AJ14" s="21">
        <f t="shared" si="11"/>
        <v>-47845.569999998901</v>
      </c>
      <c r="AK14" s="21">
        <f t="shared" si="11"/>
        <v>-81</v>
      </c>
      <c r="AL14" s="21">
        <f t="shared" si="12"/>
        <v>-0.90812743721960487</v>
      </c>
      <c r="AM14" s="22">
        <f t="shared" si="13"/>
        <v>-6835.0814285712841</v>
      </c>
      <c r="AN14" s="22">
        <f t="shared" si="13"/>
        <v>-11.571428571428555</v>
      </c>
      <c r="AO14" s="22">
        <f t="shared" si="14"/>
        <v>-0.90812743721960487</v>
      </c>
      <c r="AP14" s="23">
        <f t="shared" si="15"/>
        <v>-3.9319464886249329E-2</v>
      </c>
      <c r="AQ14" s="23">
        <f t="shared" si="15"/>
        <v>-3.7779850746268606E-2</v>
      </c>
      <c r="AR14" s="23">
        <f t="shared" si="15"/>
        <v>-1.6000643316134121E-3</v>
      </c>
    </row>
    <row r="15" spans="1:44" ht="16.5" x14ac:dyDescent="0.3">
      <c r="A15" s="11">
        <v>12</v>
      </c>
      <c r="B15" s="25" t="s">
        <v>39</v>
      </c>
      <c r="C15" s="28"/>
      <c r="D15" s="28"/>
      <c r="E15" s="28" t="str">
        <f t="shared" si="0"/>
        <v/>
      </c>
      <c r="F15" s="28"/>
      <c r="G15" s="28"/>
      <c r="H15" s="28" t="str">
        <f t="shared" si="1"/>
        <v/>
      </c>
      <c r="I15" s="28"/>
      <c r="J15" s="28"/>
      <c r="K15" s="28" t="str">
        <f t="shared" si="2"/>
        <v/>
      </c>
      <c r="L15" s="28"/>
      <c r="M15" s="28"/>
      <c r="N15" s="28" t="str">
        <f t="shared" si="3"/>
        <v/>
      </c>
      <c r="O15" s="28"/>
      <c r="P15" s="28"/>
      <c r="Q15" s="28" t="str">
        <f t="shared" si="4"/>
        <v/>
      </c>
      <c r="R15" s="28"/>
      <c r="S15" s="28"/>
      <c r="T15" s="28" t="str">
        <f t="shared" si="5"/>
        <v/>
      </c>
      <c r="U15" s="28"/>
      <c r="V15" s="28"/>
      <c r="W15" s="28" t="str">
        <f t="shared" si="6"/>
        <v/>
      </c>
      <c r="X15" s="15">
        <f t="shared" si="7"/>
        <v>0</v>
      </c>
      <c r="Y15" s="16">
        <f t="shared" si="7"/>
        <v>0</v>
      </c>
      <c r="Z15" s="17" t="str">
        <f t="shared" si="8"/>
        <v>-</v>
      </c>
      <c r="AA15" s="18">
        <f t="shared" si="16"/>
        <v>0</v>
      </c>
      <c r="AB15" s="18">
        <f t="shared" si="9"/>
        <v>0</v>
      </c>
      <c r="AC15" s="24" t="str">
        <f t="shared" si="10"/>
        <v>-</v>
      </c>
      <c r="AD15" s="19">
        <v>53571.42</v>
      </c>
      <c r="AE15" s="19">
        <v>150</v>
      </c>
      <c r="AF15" s="19">
        <v>357.14279999999997</v>
      </c>
      <c r="AG15" s="20">
        <v>7653.0599999999995</v>
      </c>
      <c r="AH15" s="20">
        <v>21.428571428571427</v>
      </c>
      <c r="AI15" s="20">
        <v>357.14280000000002</v>
      </c>
      <c r="AJ15" s="21">
        <f t="shared" si="11"/>
        <v>-53571.42</v>
      </c>
      <c r="AK15" s="21">
        <f t="shared" si="11"/>
        <v>-150</v>
      </c>
      <c r="AL15" s="21" t="str">
        <f t="shared" si="12"/>
        <v>-</v>
      </c>
      <c r="AM15" s="22">
        <f t="shared" si="13"/>
        <v>-7653.0599999999995</v>
      </c>
      <c r="AN15" s="22">
        <f t="shared" si="13"/>
        <v>-21.428571428571427</v>
      </c>
      <c r="AO15" s="22" t="str">
        <f t="shared" si="14"/>
        <v>-</v>
      </c>
      <c r="AP15" s="23">
        <f t="shared" si="15"/>
        <v>-1</v>
      </c>
      <c r="AQ15" s="23">
        <f t="shared" si="15"/>
        <v>-1</v>
      </c>
      <c r="AR15" s="23" t="str">
        <f t="shared" si="15"/>
        <v>-</v>
      </c>
    </row>
    <row r="16" spans="1:44" ht="16.5" x14ac:dyDescent="0.3">
      <c r="A16" s="11">
        <v>13</v>
      </c>
      <c r="B16" s="12" t="s">
        <v>40</v>
      </c>
      <c r="C16" s="13">
        <v>18067</v>
      </c>
      <c r="D16" s="13">
        <v>51</v>
      </c>
      <c r="E16" s="14">
        <f t="shared" si="0"/>
        <v>354.25490196078431</v>
      </c>
      <c r="F16" s="13">
        <v>14200</v>
      </c>
      <c r="G16" s="13">
        <v>49</v>
      </c>
      <c r="H16" s="14">
        <f t="shared" si="1"/>
        <v>289.79591836734693</v>
      </c>
      <c r="I16" s="13">
        <v>13777</v>
      </c>
      <c r="J16" s="13">
        <v>40</v>
      </c>
      <c r="K16" s="14">
        <f t="shared" si="2"/>
        <v>344.42500000000001</v>
      </c>
      <c r="L16" s="13">
        <v>12810</v>
      </c>
      <c r="M16" s="13">
        <v>38</v>
      </c>
      <c r="N16" s="14">
        <f t="shared" si="3"/>
        <v>337.10526315789474</v>
      </c>
      <c r="O16" s="13">
        <v>12782.95</v>
      </c>
      <c r="P16" s="13">
        <v>40</v>
      </c>
      <c r="Q16" s="14">
        <f t="shared" si="4"/>
        <v>319.57375000000002</v>
      </c>
      <c r="R16" s="13">
        <v>15438</v>
      </c>
      <c r="S16" s="13">
        <v>47</v>
      </c>
      <c r="T16" s="14">
        <f t="shared" si="5"/>
        <v>328.468085106383</v>
      </c>
      <c r="U16" s="13">
        <v>11905</v>
      </c>
      <c r="V16" s="13">
        <v>38</v>
      </c>
      <c r="W16" s="14">
        <f t="shared" si="6"/>
        <v>313.28947368421052</v>
      </c>
      <c r="X16" s="15">
        <f t="shared" si="7"/>
        <v>98979.95</v>
      </c>
      <c r="Y16" s="16">
        <f t="shared" si="7"/>
        <v>303</v>
      </c>
      <c r="Z16" s="17">
        <f t="shared" si="8"/>
        <v>326.666501650165</v>
      </c>
      <c r="AA16" s="18">
        <f t="shared" si="16"/>
        <v>14139.992857142857</v>
      </c>
      <c r="AB16" s="18">
        <f t="shared" si="9"/>
        <v>43.285714285714285</v>
      </c>
      <c r="AC16" s="24">
        <f t="shared" si="10"/>
        <v>326.666501650165</v>
      </c>
      <c r="AD16" s="19">
        <v>121884</v>
      </c>
      <c r="AE16" s="19">
        <v>340</v>
      </c>
      <c r="AF16" s="19">
        <v>358.48235294117649</v>
      </c>
      <c r="AG16" s="20">
        <v>17412</v>
      </c>
      <c r="AH16" s="20">
        <v>48.571428571428569</v>
      </c>
      <c r="AI16" s="20">
        <v>358.48235294117649</v>
      </c>
      <c r="AJ16" s="21">
        <f t="shared" si="11"/>
        <v>-22904.050000000003</v>
      </c>
      <c r="AK16" s="21">
        <f t="shared" si="11"/>
        <v>-37</v>
      </c>
      <c r="AL16" s="21">
        <f t="shared" si="12"/>
        <v>-31.815851291011484</v>
      </c>
      <c r="AM16" s="22">
        <f t="shared" si="13"/>
        <v>-3272.0071428571428</v>
      </c>
      <c r="AN16" s="22">
        <f t="shared" si="13"/>
        <v>-5.2857142857142847</v>
      </c>
      <c r="AO16" s="22">
        <f t="shared" si="14"/>
        <v>-31.815851291011484</v>
      </c>
      <c r="AP16" s="23">
        <f t="shared" si="15"/>
        <v>-0.18791678973450165</v>
      </c>
      <c r="AQ16" s="23">
        <f t="shared" si="15"/>
        <v>-0.10882352941176469</v>
      </c>
      <c r="AR16" s="23">
        <f t="shared" si="15"/>
        <v>-8.8751513233434276E-2</v>
      </c>
    </row>
    <row r="17" spans="1:44" ht="16.5" x14ac:dyDescent="0.3">
      <c r="A17" s="11">
        <v>14</v>
      </c>
      <c r="B17" s="12" t="s">
        <v>41</v>
      </c>
      <c r="C17" s="13">
        <v>60695</v>
      </c>
      <c r="D17" s="13">
        <v>142</v>
      </c>
      <c r="E17" s="14">
        <f t="shared" si="0"/>
        <v>427.42957746478874</v>
      </c>
      <c r="F17" s="13">
        <v>44648</v>
      </c>
      <c r="G17" s="13">
        <v>111</v>
      </c>
      <c r="H17" s="14">
        <f t="shared" si="1"/>
        <v>402.23423423423424</v>
      </c>
      <c r="I17" s="13">
        <v>54343</v>
      </c>
      <c r="J17" s="13">
        <v>135</v>
      </c>
      <c r="K17" s="14">
        <f t="shared" si="2"/>
        <v>402.54074074074072</v>
      </c>
      <c r="L17" s="13">
        <v>59827</v>
      </c>
      <c r="M17" s="13">
        <v>158</v>
      </c>
      <c r="N17" s="14">
        <f t="shared" si="3"/>
        <v>378.65189873417722</v>
      </c>
      <c r="O17" s="13">
        <v>42965.66</v>
      </c>
      <c r="P17" s="13">
        <v>127</v>
      </c>
      <c r="Q17" s="14">
        <f t="shared" si="4"/>
        <v>338.31228346456697</v>
      </c>
      <c r="R17" s="13">
        <v>60304</v>
      </c>
      <c r="S17" s="13">
        <v>149</v>
      </c>
      <c r="T17" s="14">
        <f t="shared" si="5"/>
        <v>404.72483221476512</v>
      </c>
      <c r="U17" s="13">
        <v>73104</v>
      </c>
      <c r="V17" s="13">
        <v>191</v>
      </c>
      <c r="W17" s="14">
        <f t="shared" si="6"/>
        <v>382.74345549738217</v>
      </c>
      <c r="X17" s="15">
        <f t="shared" si="7"/>
        <v>395886.66000000003</v>
      </c>
      <c r="Y17" s="16">
        <f t="shared" si="7"/>
        <v>1013</v>
      </c>
      <c r="Z17" s="17">
        <f t="shared" si="8"/>
        <v>390.8061796643633</v>
      </c>
      <c r="AA17" s="18">
        <f t="shared" si="16"/>
        <v>56555.23714285715</v>
      </c>
      <c r="AB17" s="18">
        <f t="shared" si="9"/>
        <v>144.71428571428572</v>
      </c>
      <c r="AC17" s="24">
        <f t="shared" si="10"/>
        <v>390.8061796643633</v>
      </c>
      <c r="AD17" s="19">
        <v>375675.67000000022</v>
      </c>
      <c r="AE17" s="19">
        <v>972</v>
      </c>
      <c r="AF17" s="19">
        <v>386.49760288065863</v>
      </c>
      <c r="AG17" s="20">
        <v>53667.952857142889</v>
      </c>
      <c r="AH17" s="20">
        <v>138.85714285714286</v>
      </c>
      <c r="AI17" s="20">
        <v>386.49760288065863</v>
      </c>
      <c r="AJ17" s="21">
        <f t="shared" si="11"/>
        <v>20210.989999999816</v>
      </c>
      <c r="AK17" s="21">
        <f t="shared" si="11"/>
        <v>41</v>
      </c>
      <c r="AL17" s="21">
        <f t="shared" si="12"/>
        <v>4.308576783704666</v>
      </c>
      <c r="AM17" s="22">
        <f t="shared" si="13"/>
        <v>2887.2842857142605</v>
      </c>
      <c r="AN17" s="22">
        <f t="shared" si="13"/>
        <v>5.8571428571428612</v>
      </c>
      <c r="AO17" s="22">
        <f t="shared" si="14"/>
        <v>4.308576783704666</v>
      </c>
      <c r="AP17" s="23">
        <f t="shared" si="15"/>
        <v>5.3799038942287138E-2</v>
      </c>
      <c r="AQ17" s="23">
        <f t="shared" si="15"/>
        <v>4.2181069958847767E-2</v>
      </c>
      <c r="AR17" s="23">
        <f t="shared" si="15"/>
        <v>1.1147745164761224E-2</v>
      </c>
    </row>
    <row r="18" spans="1:44" ht="16.5" x14ac:dyDescent="0.3">
      <c r="A18" s="11">
        <v>15</v>
      </c>
      <c r="B18" s="12" t="s">
        <v>42</v>
      </c>
      <c r="C18" s="13">
        <v>238481.04</v>
      </c>
      <c r="D18" s="13">
        <v>175</v>
      </c>
      <c r="E18" s="14">
        <f t="shared" si="0"/>
        <v>1362.7488000000001</v>
      </c>
      <c r="F18" s="13">
        <v>182355.66</v>
      </c>
      <c r="G18" s="13">
        <v>136</v>
      </c>
      <c r="H18" s="14">
        <f t="shared" si="1"/>
        <v>1340.8504411764707</v>
      </c>
      <c r="I18" s="13">
        <v>299494.48000000004</v>
      </c>
      <c r="J18" s="13">
        <v>168</v>
      </c>
      <c r="K18" s="14">
        <f t="shared" si="2"/>
        <v>1782.7052380952384</v>
      </c>
      <c r="L18" s="13">
        <v>216099.94</v>
      </c>
      <c r="M18" s="13">
        <v>130</v>
      </c>
      <c r="N18" s="14">
        <f t="shared" si="3"/>
        <v>1662.3072307692307</v>
      </c>
      <c r="O18" s="13">
        <v>276568.01</v>
      </c>
      <c r="P18" s="13">
        <v>163</v>
      </c>
      <c r="Q18" s="14">
        <f t="shared" si="4"/>
        <v>1696.7362576687117</v>
      </c>
      <c r="R18" s="13">
        <v>215375.62</v>
      </c>
      <c r="S18" s="13">
        <v>143</v>
      </c>
      <c r="T18" s="14">
        <f t="shared" si="5"/>
        <v>1506.1232167832168</v>
      </c>
      <c r="U18" s="13">
        <v>209419.08000000002</v>
      </c>
      <c r="V18" s="13">
        <v>126</v>
      </c>
      <c r="W18" s="14">
        <f t="shared" si="6"/>
        <v>1662.0561904761905</v>
      </c>
      <c r="X18" s="15">
        <f t="shared" si="7"/>
        <v>1637793.8299999998</v>
      </c>
      <c r="Y18" s="16">
        <f t="shared" si="7"/>
        <v>1041</v>
      </c>
      <c r="Z18" s="17">
        <f t="shared" si="8"/>
        <v>1573.2889817483187</v>
      </c>
      <c r="AA18" s="18">
        <f t="shared" si="16"/>
        <v>233970.54714285713</v>
      </c>
      <c r="AB18" s="18">
        <f t="shared" si="9"/>
        <v>148.71428571428572</v>
      </c>
      <c r="AC18" s="24">
        <f t="shared" si="10"/>
        <v>1573.2889817483187</v>
      </c>
      <c r="AD18" s="19">
        <v>1696942.34</v>
      </c>
      <c r="AE18" s="19">
        <v>1132</v>
      </c>
      <c r="AF18" s="19">
        <v>1499.065671378092</v>
      </c>
      <c r="AG18" s="20">
        <v>242420.33428571429</v>
      </c>
      <c r="AH18" s="20">
        <v>161.71428571428572</v>
      </c>
      <c r="AI18" s="20">
        <v>1499.0656713780918</v>
      </c>
      <c r="AJ18" s="21">
        <f t="shared" si="11"/>
        <v>-59148.510000000242</v>
      </c>
      <c r="AK18" s="21">
        <f t="shared" si="11"/>
        <v>-91</v>
      </c>
      <c r="AL18" s="21">
        <f t="shared" si="12"/>
        <v>74.223310370226727</v>
      </c>
      <c r="AM18" s="22">
        <f t="shared" si="13"/>
        <v>-8449.7871428571525</v>
      </c>
      <c r="AN18" s="22">
        <f t="shared" si="13"/>
        <v>-13</v>
      </c>
      <c r="AO18" s="22">
        <f t="shared" si="14"/>
        <v>74.223310370226955</v>
      </c>
      <c r="AP18" s="23">
        <f t="shared" si="15"/>
        <v>-3.4855933879285532E-2</v>
      </c>
      <c r="AQ18" s="23">
        <f t="shared" si="15"/>
        <v>-8.0388692579505303E-2</v>
      </c>
      <c r="AR18" s="23">
        <f t="shared" si="15"/>
        <v>4.951304788534943E-2</v>
      </c>
    </row>
    <row r="19" spans="1:44" ht="16.5" x14ac:dyDescent="0.3">
      <c r="A19" s="11">
        <v>16</v>
      </c>
      <c r="B19" s="12" t="s">
        <v>43</v>
      </c>
      <c r="C19" s="13">
        <v>39537</v>
      </c>
      <c r="D19" s="13">
        <v>269</v>
      </c>
      <c r="E19" s="14">
        <f t="shared" si="0"/>
        <v>146.97769516728624</v>
      </c>
      <c r="F19" s="13">
        <v>44830</v>
      </c>
      <c r="G19" s="13">
        <v>292</v>
      </c>
      <c r="H19" s="14">
        <f t="shared" si="1"/>
        <v>153.52739726027397</v>
      </c>
      <c r="I19" s="13">
        <v>32533</v>
      </c>
      <c r="J19" s="13">
        <v>231</v>
      </c>
      <c r="K19" s="14">
        <f t="shared" si="2"/>
        <v>140.83549783549785</v>
      </c>
      <c r="L19" s="13">
        <v>32295</v>
      </c>
      <c r="M19" s="13">
        <v>209</v>
      </c>
      <c r="N19" s="14">
        <f t="shared" si="3"/>
        <v>154.52153110047846</v>
      </c>
      <c r="O19" s="13">
        <v>35809.470000000103</v>
      </c>
      <c r="P19" s="13">
        <v>221</v>
      </c>
      <c r="Q19" s="14">
        <f t="shared" si="4"/>
        <v>162.03380090497785</v>
      </c>
      <c r="R19" s="13">
        <v>31815</v>
      </c>
      <c r="S19" s="13">
        <v>209</v>
      </c>
      <c r="T19" s="14">
        <f t="shared" si="5"/>
        <v>152.22488038277513</v>
      </c>
      <c r="U19" s="13">
        <v>39981</v>
      </c>
      <c r="V19" s="13">
        <v>295</v>
      </c>
      <c r="W19" s="14">
        <f t="shared" si="6"/>
        <v>135.52881355932203</v>
      </c>
      <c r="X19" s="15">
        <f t="shared" si="7"/>
        <v>256800.47000000009</v>
      </c>
      <c r="Y19" s="16">
        <f t="shared" si="7"/>
        <v>1726</v>
      </c>
      <c r="Z19" s="17">
        <f t="shared" si="8"/>
        <v>148.78358632676714</v>
      </c>
      <c r="AA19" s="18">
        <f t="shared" si="16"/>
        <v>36685.781428571441</v>
      </c>
      <c r="AB19" s="18">
        <f t="shared" si="9"/>
        <v>246.57142857142858</v>
      </c>
      <c r="AC19" s="24">
        <f t="shared" si="10"/>
        <v>148.78358632676714</v>
      </c>
      <c r="AD19" s="19">
        <v>261218.9200000001</v>
      </c>
      <c r="AE19" s="19">
        <v>1646</v>
      </c>
      <c r="AF19" s="19">
        <v>158.6992223572297</v>
      </c>
      <c r="AG19" s="20">
        <v>37316.988571428585</v>
      </c>
      <c r="AH19" s="20">
        <v>235.14285714285714</v>
      </c>
      <c r="AI19" s="20">
        <v>158.6992223572297</v>
      </c>
      <c r="AJ19" s="21">
        <f t="shared" si="11"/>
        <v>-4418.4500000000116</v>
      </c>
      <c r="AK19" s="21">
        <f t="shared" si="11"/>
        <v>80</v>
      </c>
      <c r="AL19" s="21">
        <f t="shared" si="12"/>
        <v>-9.915636030462565</v>
      </c>
      <c r="AM19" s="22">
        <f t="shared" si="13"/>
        <v>-631.20714285714348</v>
      </c>
      <c r="AN19" s="22">
        <f t="shared" si="13"/>
        <v>11.428571428571445</v>
      </c>
      <c r="AO19" s="22">
        <f t="shared" si="14"/>
        <v>-9.915636030462565</v>
      </c>
      <c r="AP19" s="23">
        <f t="shared" si="15"/>
        <v>-1.6914739560212572E-2</v>
      </c>
      <c r="AQ19" s="23">
        <f t="shared" si="15"/>
        <v>4.8602673147023157E-2</v>
      </c>
      <c r="AR19" s="23">
        <f t="shared" si="15"/>
        <v>-6.2480684424165663E-2</v>
      </c>
    </row>
    <row r="20" spans="1:44" ht="16.5" x14ac:dyDescent="0.3">
      <c r="A20" s="11">
        <v>17</v>
      </c>
      <c r="B20" s="25" t="s">
        <v>44</v>
      </c>
      <c r="C20" s="13">
        <v>20953</v>
      </c>
      <c r="D20" s="13">
        <v>84</v>
      </c>
      <c r="E20" s="14">
        <f t="shared" si="0"/>
        <v>249.4404761904762</v>
      </c>
      <c r="F20" s="13">
        <v>13282</v>
      </c>
      <c r="G20" s="13">
        <v>59</v>
      </c>
      <c r="H20" s="14">
        <f t="shared" si="1"/>
        <v>225.11864406779662</v>
      </c>
      <c r="I20" s="13">
        <v>12000</v>
      </c>
      <c r="J20" s="13">
        <v>54</v>
      </c>
      <c r="K20" s="14">
        <f t="shared" si="2"/>
        <v>222.22222222222223</v>
      </c>
      <c r="L20" s="13">
        <v>16305</v>
      </c>
      <c r="M20" s="13">
        <v>82</v>
      </c>
      <c r="N20" s="14">
        <f t="shared" si="3"/>
        <v>198.84146341463415</v>
      </c>
      <c r="O20" s="13">
        <v>18914.259999999998</v>
      </c>
      <c r="P20" s="13">
        <v>82</v>
      </c>
      <c r="Q20" s="14">
        <f t="shared" si="4"/>
        <v>230.66170731707314</v>
      </c>
      <c r="R20" s="13">
        <v>16002</v>
      </c>
      <c r="S20" s="13">
        <v>76</v>
      </c>
      <c r="T20" s="14">
        <f t="shared" si="5"/>
        <v>210.55263157894737</v>
      </c>
      <c r="U20" s="13">
        <v>16084</v>
      </c>
      <c r="V20" s="13">
        <v>86</v>
      </c>
      <c r="W20" s="14">
        <f t="shared" si="6"/>
        <v>187.02325581395348</v>
      </c>
      <c r="X20" s="15">
        <f t="shared" si="7"/>
        <v>113540.26</v>
      </c>
      <c r="Y20" s="16">
        <f t="shared" si="7"/>
        <v>523</v>
      </c>
      <c r="Z20" s="17">
        <f t="shared" si="8"/>
        <v>217.09418738049712</v>
      </c>
      <c r="AA20" s="18">
        <f t="shared" si="16"/>
        <v>16220.037142857142</v>
      </c>
      <c r="AB20" s="18">
        <f t="shared" si="9"/>
        <v>74.714285714285708</v>
      </c>
      <c r="AC20" s="24">
        <f t="shared" si="10"/>
        <v>217.09418738049715</v>
      </c>
      <c r="AD20" s="19">
        <v>137090.74</v>
      </c>
      <c r="AE20" s="19">
        <v>527</v>
      </c>
      <c r="AF20" s="19">
        <v>260.13423149905123</v>
      </c>
      <c r="AG20" s="20">
        <v>19584.391428571427</v>
      </c>
      <c r="AH20" s="20">
        <v>75.285714285714292</v>
      </c>
      <c r="AI20" s="20">
        <v>260.13423149905117</v>
      </c>
      <c r="AJ20" s="21">
        <f t="shared" ref="AJ20:AK47" si="17">X20-AD20</f>
        <v>-23550.479999999996</v>
      </c>
      <c r="AK20" s="21">
        <f t="shared" si="17"/>
        <v>-4</v>
      </c>
      <c r="AL20" s="21">
        <f t="shared" si="12"/>
        <v>-43.040044118554107</v>
      </c>
      <c r="AM20" s="22">
        <f t="shared" ref="AM20:AN47" si="18">AA20-AG20</f>
        <v>-3364.3542857142857</v>
      </c>
      <c r="AN20" s="22">
        <f t="shared" si="18"/>
        <v>-0.57142857142858361</v>
      </c>
      <c r="AO20" s="22">
        <f t="shared" si="14"/>
        <v>-43.040044118554022</v>
      </c>
      <c r="AP20" s="23">
        <f t="shared" ref="AP20:AR47" si="19">IFERROR(((AA20-AG20)*1/AG20),"-")</f>
        <v>-0.17178753284138668</v>
      </c>
      <c r="AQ20" s="23">
        <f t="shared" si="19"/>
        <v>-7.5901328273246397E-3</v>
      </c>
      <c r="AR20" s="23">
        <f t="shared" si="19"/>
        <v>-0.16545321186885398</v>
      </c>
    </row>
    <row r="21" spans="1:44" ht="16.5" x14ac:dyDescent="0.3">
      <c r="A21" s="11">
        <v>18</v>
      </c>
      <c r="B21" s="25" t="s">
        <v>45</v>
      </c>
      <c r="C21" s="13">
        <v>9962</v>
      </c>
      <c r="D21" s="13">
        <v>56</v>
      </c>
      <c r="E21" s="14">
        <f t="shared" si="0"/>
        <v>177.89285714285714</v>
      </c>
      <c r="F21" s="13">
        <v>7124</v>
      </c>
      <c r="G21" s="13">
        <v>39</v>
      </c>
      <c r="H21" s="14">
        <f t="shared" si="1"/>
        <v>182.66666666666666</v>
      </c>
      <c r="I21" s="13">
        <v>3543</v>
      </c>
      <c r="J21" s="13">
        <v>25</v>
      </c>
      <c r="K21" s="14">
        <f t="shared" si="2"/>
        <v>141.72</v>
      </c>
      <c r="L21" s="13">
        <v>5791</v>
      </c>
      <c r="M21" s="13">
        <v>34</v>
      </c>
      <c r="N21" s="14">
        <f t="shared" si="3"/>
        <v>170.3235294117647</v>
      </c>
      <c r="O21" s="13">
        <v>8438.17</v>
      </c>
      <c r="P21" s="13">
        <v>54</v>
      </c>
      <c r="Q21" s="14">
        <f t="shared" si="4"/>
        <v>156.26240740740741</v>
      </c>
      <c r="R21" s="13">
        <v>11095</v>
      </c>
      <c r="S21" s="13">
        <v>59</v>
      </c>
      <c r="T21" s="14">
        <f t="shared" si="5"/>
        <v>188.05084745762713</v>
      </c>
      <c r="U21" s="13">
        <v>6857</v>
      </c>
      <c r="V21" s="13">
        <v>41</v>
      </c>
      <c r="W21" s="14">
        <f t="shared" si="6"/>
        <v>167.2439024390244</v>
      </c>
      <c r="X21" s="15">
        <f t="shared" si="7"/>
        <v>52810.17</v>
      </c>
      <c r="Y21" s="16">
        <f t="shared" si="7"/>
        <v>308</v>
      </c>
      <c r="Z21" s="17">
        <f t="shared" si="8"/>
        <v>171.46159090909092</v>
      </c>
      <c r="AA21" s="18">
        <f t="shared" si="16"/>
        <v>7544.3099999999995</v>
      </c>
      <c r="AB21" s="18">
        <f t="shared" si="9"/>
        <v>44</v>
      </c>
      <c r="AC21" s="24">
        <f t="shared" si="10"/>
        <v>171.46159090909089</v>
      </c>
      <c r="AD21" s="19">
        <v>63114.009999999995</v>
      </c>
      <c r="AE21" s="19">
        <v>321</v>
      </c>
      <c r="AF21" s="19">
        <v>196.61685358255451</v>
      </c>
      <c r="AG21" s="20">
        <v>9016.2871428571416</v>
      </c>
      <c r="AH21" s="20">
        <v>45.857142857142854</v>
      </c>
      <c r="AI21" s="20">
        <v>196.61685358255451</v>
      </c>
      <c r="AJ21" s="21">
        <f t="shared" si="17"/>
        <v>-10303.839999999997</v>
      </c>
      <c r="AK21" s="21">
        <f t="shared" si="17"/>
        <v>-13</v>
      </c>
      <c r="AL21" s="21">
        <f t="shared" si="12"/>
        <v>-25.155262673463596</v>
      </c>
      <c r="AM21" s="22">
        <f t="shared" si="18"/>
        <v>-1471.9771428571421</v>
      </c>
      <c r="AN21" s="22">
        <f t="shared" si="18"/>
        <v>-1.8571428571428541</v>
      </c>
      <c r="AO21" s="22">
        <f t="shared" si="14"/>
        <v>-25.155262673463625</v>
      </c>
      <c r="AP21" s="23">
        <f t="shared" si="19"/>
        <v>-0.16325757149640779</v>
      </c>
      <c r="AQ21" s="23">
        <f t="shared" si="19"/>
        <v>-4.0498442367601181E-2</v>
      </c>
      <c r="AR21" s="23">
        <f t="shared" si="19"/>
        <v>-0.1279405209426849</v>
      </c>
    </row>
    <row r="22" spans="1:44" ht="16.5" x14ac:dyDescent="0.3">
      <c r="A22" s="11">
        <v>19</v>
      </c>
      <c r="B22" s="29" t="s">
        <v>46</v>
      </c>
      <c r="C22" s="13">
        <v>11849</v>
      </c>
      <c r="D22" s="13">
        <v>51</v>
      </c>
      <c r="E22" s="14">
        <f t="shared" si="0"/>
        <v>232.33333333333334</v>
      </c>
      <c r="F22" s="13">
        <v>14224</v>
      </c>
      <c r="G22" s="13">
        <v>53</v>
      </c>
      <c r="H22" s="14">
        <f t="shared" si="1"/>
        <v>268.37735849056605</v>
      </c>
      <c r="I22" s="13">
        <v>14870</v>
      </c>
      <c r="J22" s="13">
        <v>45</v>
      </c>
      <c r="K22" s="14">
        <f t="shared" si="2"/>
        <v>330.44444444444446</v>
      </c>
      <c r="L22" s="13">
        <v>13726</v>
      </c>
      <c r="M22" s="13">
        <v>30</v>
      </c>
      <c r="N22" s="14">
        <f t="shared" si="3"/>
        <v>457.53333333333336</v>
      </c>
      <c r="O22" s="13">
        <v>20808</v>
      </c>
      <c r="P22" s="13">
        <v>46</v>
      </c>
      <c r="Q22" s="14">
        <f t="shared" si="4"/>
        <v>452.3478260869565</v>
      </c>
      <c r="R22" s="13">
        <v>22363.98</v>
      </c>
      <c r="S22" s="13">
        <v>48</v>
      </c>
      <c r="T22" s="14">
        <f t="shared" si="5"/>
        <v>465.91624999999999</v>
      </c>
      <c r="U22" s="13">
        <v>16497.370000000006</v>
      </c>
      <c r="V22" s="13">
        <v>54</v>
      </c>
      <c r="W22" s="14">
        <f t="shared" si="6"/>
        <v>305.50685185185199</v>
      </c>
      <c r="X22" s="15">
        <f t="shared" si="7"/>
        <v>114338.35</v>
      </c>
      <c r="Y22" s="16">
        <f t="shared" si="7"/>
        <v>327</v>
      </c>
      <c r="Z22" s="17">
        <f t="shared" si="8"/>
        <v>349.65856269113152</v>
      </c>
      <c r="AA22" s="18">
        <f t="shared" si="16"/>
        <v>16334.050000000001</v>
      </c>
      <c r="AB22" s="18">
        <f t="shared" si="9"/>
        <v>46.714285714285715</v>
      </c>
      <c r="AC22" s="24">
        <f t="shared" si="10"/>
        <v>349.65856269113152</v>
      </c>
      <c r="AD22" s="19">
        <v>128398.38</v>
      </c>
      <c r="AE22" s="19">
        <v>380</v>
      </c>
      <c r="AF22" s="19">
        <v>337.89047368421052</v>
      </c>
      <c r="AG22" s="20">
        <v>18342.625714285714</v>
      </c>
      <c r="AH22" s="20">
        <v>54.285714285714285</v>
      </c>
      <c r="AI22" s="20">
        <v>337.89047368421052</v>
      </c>
      <c r="AJ22" s="21">
        <f t="shared" si="17"/>
        <v>-14060.029999999999</v>
      </c>
      <c r="AK22" s="21">
        <f t="shared" si="17"/>
        <v>-53</v>
      </c>
      <c r="AL22" s="21">
        <f t="shared" si="12"/>
        <v>11.768089006921002</v>
      </c>
      <c r="AM22" s="22">
        <f t="shared" si="18"/>
        <v>-2008.5757142857128</v>
      </c>
      <c r="AN22" s="22">
        <f t="shared" si="18"/>
        <v>-7.5714285714285694</v>
      </c>
      <c r="AO22" s="22">
        <f t="shared" si="14"/>
        <v>11.768089006921002</v>
      </c>
      <c r="AP22" s="23">
        <f t="shared" si="19"/>
        <v>-0.10950317285934597</v>
      </c>
      <c r="AQ22" s="23">
        <f t="shared" si="19"/>
        <v>-0.13947368421052628</v>
      </c>
      <c r="AR22" s="23">
        <f t="shared" si="19"/>
        <v>3.482811716650927E-2</v>
      </c>
    </row>
    <row r="23" spans="1:44" ht="16.5" x14ac:dyDescent="0.3">
      <c r="A23" s="11">
        <v>20</v>
      </c>
      <c r="B23" s="25" t="s">
        <v>47</v>
      </c>
      <c r="C23" s="13">
        <v>4847.6400000000003</v>
      </c>
      <c r="D23" s="13">
        <v>11</v>
      </c>
      <c r="E23" s="14">
        <f t="shared" si="0"/>
        <v>440.6945454545455</v>
      </c>
      <c r="F23" s="13">
        <v>3647.6300000000006</v>
      </c>
      <c r="G23" s="13">
        <v>12</v>
      </c>
      <c r="H23" s="14">
        <f t="shared" si="1"/>
        <v>303.96916666666669</v>
      </c>
      <c r="I23" s="13">
        <v>857.14</v>
      </c>
      <c r="J23" s="13">
        <v>3</v>
      </c>
      <c r="K23" s="14">
        <f t="shared" si="2"/>
        <v>285.71333333333331</v>
      </c>
      <c r="L23" s="13">
        <v>7114.3</v>
      </c>
      <c r="M23" s="13">
        <v>12</v>
      </c>
      <c r="N23" s="14">
        <f t="shared" si="3"/>
        <v>592.85833333333335</v>
      </c>
      <c r="O23" s="13">
        <v>1976</v>
      </c>
      <c r="P23" s="13">
        <v>6</v>
      </c>
      <c r="Q23" s="14">
        <f t="shared" si="4"/>
        <v>329.33333333333331</v>
      </c>
      <c r="R23" s="13">
        <v>9190.4399999999987</v>
      </c>
      <c r="S23" s="13">
        <v>23</v>
      </c>
      <c r="T23" s="14">
        <f t="shared" si="5"/>
        <v>399.58434782608691</v>
      </c>
      <c r="U23" s="13">
        <v>3314.31</v>
      </c>
      <c r="V23" s="13">
        <v>9</v>
      </c>
      <c r="W23" s="14">
        <f t="shared" si="6"/>
        <v>368.25666666666666</v>
      </c>
      <c r="X23" s="15">
        <f t="shared" ref="X23:Y42" si="20">R23+U23+O23+L23+I23+F23+C23</f>
        <v>30947.46</v>
      </c>
      <c r="Y23" s="16">
        <f t="shared" si="20"/>
        <v>76</v>
      </c>
      <c r="Z23" s="17">
        <f t="shared" si="8"/>
        <v>407.20342105263154</v>
      </c>
      <c r="AA23" s="18">
        <f t="shared" si="16"/>
        <v>4421.0657142857144</v>
      </c>
      <c r="AB23" s="18">
        <f t="shared" si="9"/>
        <v>10.857142857142858</v>
      </c>
      <c r="AC23" s="24">
        <f t="shared" si="10"/>
        <v>407.2034210526316</v>
      </c>
      <c r="AD23" s="19">
        <v>94980.26</v>
      </c>
      <c r="AE23" s="19">
        <v>304</v>
      </c>
      <c r="AF23" s="19">
        <v>312.43506578947364</v>
      </c>
      <c r="AG23" s="20">
        <v>13568.608571428571</v>
      </c>
      <c r="AH23" s="20">
        <v>43.428571428571431</v>
      </c>
      <c r="AI23" s="20">
        <v>312.43506578947364</v>
      </c>
      <c r="AJ23" s="21">
        <f t="shared" si="17"/>
        <v>-64032.799999999996</v>
      </c>
      <c r="AK23" s="21">
        <f t="shared" si="17"/>
        <v>-228</v>
      </c>
      <c r="AL23" s="21">
        <f t="shared" si="12"/>
        <v>94.7683552631579</v>
      </c>
      <c r="AM23" s="22">
        <f t="shared" si="18"/>
        <v>-9147.5428571428565</v>
      </c>
      <c r="AN23" s="22">
        <f t="shared" si="18"/>
        <v>-32.571428571428569</v>
      </c>
      <c r="AO23" s="22">
        <f t="shared" si="14"/>
        <v>94.768355263157957</v>
      </c>
      <c r="AP23" s="23">
        <f t="shared" si="19"/>
        <v>-0.67416955902205367</v>
      </c>
      <c r="AQ23" s="23">
        <f t="shared" si="19"/>
        <v>-0.74999999999999989</v>
      </c>
      <c r="AR23" s="23">
        <f t="shared" si="19"/>
        <v>0.30332176391178572</v>
      </c>
    </row>
    <row r="24" spans="1:44" ht="16.5" x14ac:dyDescent="0.3">
      <c r="A24" s="11">
        <v>21</v>
      </c>
      <c r="B24" s="25" t="s">
        <v>48</v>
      </c>
      <c r="C24" s="13">
        <v>31457.180000000008</v>
      </c>
      <c r="D24" s="13">
        <v>56</v>
      </c>
      <c r="E24" s="14">
        <f t="shared" si="0"/>
        <v>561.73535714285731</v>
      </c>
      <c r="F24" s="13">
        <v>41523.760000000009</v>
      </c>
      <c r="G24" s="13">
        <v>67</v>
      </c>
      <c r="H24" s="14">
        <f t="shared" si="1"/>
        <v>619.7576119402986</v>
      </c>
      <c r="I24" s="13">
        <v>57971.460000000006</v>
      </c>
      <c r="J24" s="13">
        <v>82</v>
      </c>
      <c r="K24" s="14">
        <f t="shared" si="2"/>
        <v>706.96902439024393</v>
      </c>
      <c r="L24" s="13">
        <v>61295.169999999991</v>
      </c>
      <c r="M24" s="13">
        <v>83</v>
      </c>
      <c r="N24" s="14">
        <f t="shared" si="3"/>
        <v>738.49602409638544</v>
      </c>
      <c r="O24" s="13">
        <v>45019</v>
      </c>
      <c r="P24" s="13">
        <v>73</v>
      </c>
      <c r="Q24" s="14">
        <f t="shared" si="4"/>
        <v>616.69863013698625</v>
      </c>
      <c r="R24" s="13">
        <v>49695.259999999987</v>
      </c>
      <c r="S24" s="13">
        <v>71</v>
      </c>
      <c r="T24" s="14">
        <f t="shared" si="5"/>
        <v>699.93323943661949</v>
      </c>
      <c r="U24" s="13">
        <v>46529.499999999993</v>
      </c>
      <c r="V24" s="13">
        <v>57</v>
      </c>
      <c r="W24" s="14">
        <f t="shared" si="6"/>
        <v>816.3070175438595</v>
      </c>
      <c r="X24" s="15">
        <f t="shared" si="20"/>
        <v>333491.32999999996</v>
      </c>
      <c r="Y24" s="16">
        <f t="shared" si="20"/>
        <v>489</v>
      </c>
      <c r="Z24" s="17">
        <f t="shared" si="8"/>
        <v>681.98635991820038</v>
      </c>
      <c r="AA24" s="18">
        <f t="shared" si="16"/>
        <v>47641.618571428568</v>
      </c>
      <c r="AB24" s="18">
        <f t="shared" si="9"/>
        <v>69.857142857142861</v>
      </c>
      <c r="AC24" s="24">
        <f t="shared" si="10"/>
        <v>681.98635991820026</v>
      </c>
      <c r="AD24" s="19">
        <v>337630.41</v>
      </c>
      <c r="AE24" s="19">
        <v>479</v>
      </c>
      <c r="AF24" s="19">
        <v>704.86515657620032</v>
      </c>
      <c r="AG24" s="20">
        <v>48232.915714285708</v>
      </c>
      <c r="AH24" s="20">
        <v>68.428571428571431</v>
      </c>
      <c r="AI24" s="20">
        <v>704.86515657620032</v>
      </c>
      <c r="AJ24" s="21">
        <f t="shared" si="17"/>
        <v>-4139.0800000000163</v>
      </c>
      <c r="AK24" s="21">
        <f t="shared" si="17"/>
        <v>10</v>
      </c>
      <c r="AL24" s="21">
        <f t="shared" si="12"/>
        <v>-22.878796657999942</v>
      </c>
      <c r="AM24" s="22">
        <f t="shared" si="18"/>
        <v>-591.29714285713999</v>
      </c>
      <c r="AN24" s="22">
        <f t="shared" si="18"/>
        <v>1.4285714285714306</v>
      </c>
      <c r="AO24" s="22">
        <f t="shared" si="14"/>
        <v>-22.878796658000056</v>
      </c>
      <c r="AP24" s="23">
        <f t="shared" si="19"/>
        <v>-1.2259203784398391E-2</v>
      </c>
      <c r="AQ24" s="23">
        <f t="shared" si="19"/>
        <v>2.0876826722338232E-2</v>
      </c>
      <c r="AR24" s="23">
        <f t="shared" si="19"/>
        <v>-3.2458402071016142E-2</v>
      </c>
    </row>
    <row r="25" spans="1:44" ht="16.5" x14ac:dyDescent="0.3">
      <c r="A25" s="11">
        <v>22</v>
      </c>
      <c r="B25" s="12" t="s">
        <v>49</v>
      </c>
      <c r="C25" s="13">
        <v>9453</v>
      </c>
      <c r="D25" s="13">
        <v>26</v>
      </c>
      <c r="E25" s="14">
        <f t="shared" si="0"/>
        <v>363.57692307692309</v>
      </c>
      <c r="F25" s="13">
        <v>10326</v>
      </c>
      <c r="G25" s="13">
        <v>19</v>
      </c>
      <c r="H25" s="14">
        <f t="shared" si="1"/>
        <v>543.47368421052636</v>
      </c>
      <c r="I25" s="13">
        <v>12261</v>
      </c>
      <c r="J25" s="13">
        <v>32</v>
      </c>
      <c r="K25" s="14">
        <f t="shared" si="2"/>
        <v>383.15625</v>
      </c>
      <c r="L25" s="13">
        <v>11427</v>
      </c>
      <c r="M25" s="13">
        <v>25</v>
      </c>
      <c r="N25" s="14">
        <f t="shared" si="3"/>
        <v>457.08</v>
      </c>
      <c r="O25" s="13">
        <v>13468.46</v>
      </c>
      <c r="P25" s="13">
        <v>31</v>
      </c>
      <c r="Q25" s="14">
        <f t="shared" si="4"/>
        <v>434.4664516129032</v>
      </c>
      <c r="R25" s="13">
        <v>8510</v>
      </c>
      <c r="S25" s="13">
        <v>19</v>
      </c>
      <c r="T25" s="14">
        <f t="shared" si="5"/>
        <v>447.89473684210526</v>
      </c>
      <c r="U25" s="13">
        <v>15080</v>
      </c>
      <c r="V25" s="13">
        <v>34</v>
      </c>
      <c r="W25" s="14">
        <f t="shared" si="6"/>
        <v>443.52941176470586</v>
      </c>
      <c r="X25" s="15">
        <f t="shared" si="20"/>
        <v>80525.459999999992</v>
      </c>
      <c r="Y25" s="16">
        <f t="shared" si="20"/>
        <v>186</v>
      </c>
      <c r="Z25" s="17">
        <f t="shared" si="8"/>
        <v>432.93258064516124</v>
      </c>
      <c r="AA25" s="18">
        <f t="shared" si="16"/>
        <v>11503.637142857142</v>
      </c>
      <c r="AB25" s="18">
        <f t="shared" si="9"/>
        <v>26.571428571428573</v>
      </c>
      <c r="AC25" s="24">
        <f t="shared" si="10"/>
        <v>432.93258064516124</v>
      </c>
      <c r="AD25" s="19">
        <v>64646.66</v>
      </c>
      <c r="AE25" s="19">
        <v>176</v>
      </c>
      <c r="AF25" s="19">
        <v>367.31056818181821</v>
      </c>
      <c r="AG25" s="20">
        <v>9235.2371428571441</v>
      </c>
      <c r="AH25" s="20">
        <v>25.142857142857142</v>
      </c>
      <c r="AI25" s="20">
        <v>367.31056818181821</v>
      </c>
      <c r="AJ25" s="21">
        <f t="shared" si="17"/>
        <v>15878.799999999988</v>
      </c>
      <c r="AK25" s="21">
        <f t="shared" si="17"/>
        <v>10</v>
      </c>
      <c r="AL25" s="21">
        <f t="shared" si="12"/>
        <v>65.622012463343026</v>
      </c>
      <c r="AM25" s="22">
        <f t="shared" si="18"/>
        <v>2268.3999999999978</v>
      </c>
      <c r="AN25" s="22">
        <f t="shared" si="18"/>
        <v>1.4285714285714306</v>
      </c>
      <c r="AO25" s="22">
        <f t="shared" si="14"/>
        <v>65.622012463343026</v>
      </c>
      <c r="AP25" s="23">
        <f t="shared" si="19"/>
        <v>0.24562444525362923</v>
      </c>
      <c r="AQ25" s="23">
        <f t="shared" si="19"/>
        <v>5.68181818181819E-2</v>
      </c>
      <c r="AR25" s="23">
        <f t="shared" si="19"/>
        <v>0.17865538905719758</v>
      </c>
    </row>
    <row r="26" spans="1:44" ht="16.5" x14ac:dyDescent="0.3">
      <c r="A26" s="11">
        <v>23</v>
      </c>
      <c r="B26" s="12" t="s">
        <v>50</v>
      </c>
      <c r="C26" s="13">
        <v>400</v>
      </c>
      <c r="D26" s="13">
        <v>3</v>
      </c>
      <c r="E26" s="14">
        <f t="shared" si="0"/>
        <v>133.33333333333334</v>
      </c>
      <c r="F26" s="13"/>
      <c r="G26" s="13"/>
      <c r="H26" s="14" t="str">
        <f t="shared" si="1"/>
        <v/>
      </c>
      <c r="I26" s="13">
        <v>2781</v>
      </c>
      <c r="J26" s="13">
        <v>15</v>
      </c>
      <c r="K26" s="14">
        <f t="shared" si="2"/>
        <v>185.4</v>
      </c>
      <c r="L26" s="13">
        <v>3000</v>
      </c>
      <c r="M26" s="13">
        <v>14</v>
      </c>
      <c r="N26" s="14">
        <f t="shared" si="3"/>
        <v>214.28571428571428</v>
      </c>
      <c r="O26" s="13">
        <v>542.86</v>
      </c>
      <c r="P26" s="13">
        <v>5</v>
      </c>
      <c r="Q26" s="14">
        <f t="shared" si="4"/>
        <v>108.572</v>
      </c>
      <c r="R26" s="13"/>
      <c r="S26" s="13"/>
      <c r="T26" s="14" t="str">
        <f t="shared" si="5"/>
        <v/>
      </c>
      <c r="U26" s="13"/>
      <c r="V26" s="13"/>
      <c r="W26" s="14" t="str">
        <f t="shared" si="6"/>
        <v/>
      </c>
      <c r="X26" s="15">
        <f t="shared" si="20"/>
        <v>6723.8600000000006</v>
      </c>
      <c r="Y26" s="16">
        <f t="shared" si="20"/>
        <v>37</v>
      </c>
      <c r="Z26" s="17">
        <f t="shared" si="8"/>
        <v>181.72594594594597</v>
      </c>
      <c r="AA26" s="18">
        <f t="shared" si="16"/>
        <v>960.55142857142869</v>
      </c>
      <c r="AB26" s="18">
        <f t="shared" si="9"/>
        <v>5.2857142857142856</v>
      </c>
      <c r="AC26" s="24">
        <f t="shared" si="10"/>
        <v>181.72594594594597</v>
      </c>
      <c r="AD26" s="19">
        <v>14114.77</v>
      </c>
      <c r="AE26" s="19">
        <v>68</v>
      </c>
      <c r="AF26" s="19">
        <v>207.57014705882352</v>
      </c>
      <c r="AG26" s="20">
        <v>2016.3957142857143</v>
      </c>
      <c r="AH26" s="20">
        <v>9.7142857142857135</v>
      </c>
      <c r="AI26" s="20">
        <v>207.57014705882355</v>
      </c>
      <c r="AJ26" s="21">
        <f t="shared" si="17"/>
        <v>-7390.91</v>
      </c>
      <c r="AK26" s="21">
        <f t="shared" si="17"/>
        <v>-31</v>
      </c>
      <c r="AL26" s="21">
        <f t="shared" si="12"/>
        <v>-25.844201112877556</v>
      </c>
      <c r="AM26" s="22">
        <f t="shared" si="18"/>
        <v>-1055.8442857142857</v>
      </c>
      <c r="AN26" s="22">
        <f t="shared" si="18"/>
        <v>-4.4285714285714279</v>
      </c>
      <c r="AO26" s="22">
        <f t="shared" si="14"/>
        <v>-25.844201112877585</v>
      </c>
      <c r="AP26" s="23">
        <f t="shared" si="19"/>
        <v>-0.52362950299579802</v>
      </c>
      <c r="AQ26" s="23">
        <f t="shared" si="19"/>
        <v>-0.45588235294117646</v>
      </c>
      <c r="AR26" s="23">
        <f t="shared" si="19"/>
        <v>-0.12450827577606122</v>
      </c>
    </row>
    <row r="27" spans="1:44" ht="16.5" x14ac:dyDescent="0.3">
      <c r="A27" s="11">
        <v>24</v>
      </c>
      <c r="B27" s="12" t="s">
        <v>51</v>
      </c>
      <c r="C27" s="13">
        <v>9657</v>
      </c>
      <c r="D27" s="13">
        <v>67</v>
      </c>
      <c r="E27" s="14">
        <f t="shared" si="0"/>
        <v>144.13432835820896</v>
      </c>
      <c r="F27" s="13">
        <v>9108</v>
      </c>
      <c r="G27" s="13">
        <v>52</v>
      </c>
      <c r="H27" s="14">
        <f t="shared" si="1"/>
        <v>175.15384615384616</v>
      </c>
      <c r="I27" s="13">
        <v>10602</v>
      </c>
      <c r="J27" s="13">
        <v>52</v>
      </c>
      <c r="K27" s="14">
        <f t="shared" si="2"/>
        <v>203.88461538461539</v>
      </c>
      <c r="L27" s="13">
        <v>8343</v>
      </c>
      <c r="M27" s="13">
        <v>44</v>
      </c>
      <c r="N27" s="14">
        <f t="shared" si="3"/>
        <v>189.61363636363637</v>
      </c>
      <c r="O27" s="13">
        <v>7828.43</v>
      </c>
      <c r="P27" s="13">
        <v>53</v>
      </c>
      <c r="Q27" s="14">
        <f t="shared" si="4"/>
        <v>147.70622641509433</v>
      </c>
      <c r="R27" s="13">
        <v>17894</v>
      </c>
      <c r="S27" s="13">
        <v>89</v>
      </c>
      <c r="T27" s="14">
        <f t="shared" si="5"/>
        <v>201.0561797752809</v>
      </c>
      <c r="U27" s="13">
        <v>10448</v>
      </c>
      <c r="V27" s="13">
        <v>64</v>
      </c>
      <c r="W27" s="14">
        <f t="shared" si="6"/>
        <v>163.25</v>
      </c>
      <c r="X27" s="15">
        <f>R27+U27+O27+L27+I27+F27+D27</f>
        <v>64290.43</v>
      </c>
      <c r="Y27" s="16">
        <f>S27+V27+P27+M27+J27+G27+D27</f>
        <v>421</v>
      </c>
      <c r="Z27" s="17">
        <f t="shared" si="8"/>
        <v>152.7088598574822</v>
      </c>
      <c r="AA27" s="18">
        <f t="shared" si="16"/>
        <v>9184.3471428571429</v>
      </c>
      <c r="AB27" s="18">
        <f t="shared" si="9"/>
        <v>60.142857142857146</v>
      </c>
      <c r="AC27" s="24">
        <f t="shared" si="10"/>
        <v>152.70885985748217</v>
      </c>
      <c r="AD27" s="19">
        <v>67372.78</v>
      </c>
      <c r="AE27" s="19">
        <v>446</v>
      </c>
      <c r="AF27" s="19">
        <v>151.06004484304933</v>
      </c>
      <c r="AG27" s="20">
        <v>9624.6828571428578</v>
      </c>
      <c r="AH27" s="20">
        <v>63.714285714285715</v>
      </c>
      <c r="AI27" s="20">
        <v>151.06004484304933</v>
      </c>
      <c r="AJ27" s="21">
        <f t="shared" si="17"/>
        <v>-3082.3499999999985</v>
      </c>
      <c r="AK27" s="21">
        <f t="shared" si="17"/>
        <v>-25</v>
      </c>
      <c r="AL27" s="21">
        <f t="shared" si="12"/>
        <v>1.6488150144328699</v>
      </c>
      <c r="AM27" s="22">
        <f t="shared" si="18"/>
        <v>-440.33571428571486</v>
      </c>
      <c r="AN27" s="22">
        <f t="shared" si="18"/>
        <v>-3.5714285714285694</v>
      </c>
      <c r="AO27" s="22">
        <f t="shared" si="14"/>
        <v>1.6488150144328415</v>
      </c>
      <c r="AP27" s="23">
        <f t="shared" si="19"/>
        <v>-4.575067260101192E-2</v>
      </c>
      <c r="AQ27" s="23">
        <f t="shared" si="19"/>
        <v>-5.6053811659192793E-2</v>
      </c>
      <c r="AR27" s="23">
        <f t="shared" si="19"/>
        <v>1.0914964417930318E-2</v>
      </c>
    </row>
    <row r="28" spans="1:44" ht="16.5" x14ac:dyDescent="0.3">
      <c r="A28" s="11">
        <v>25</v>
      </c>
      <c r="B28" s="12" t="s">
        <v>52</v>
      </c>
      <c r="C28" s="13">
        <v>8824</v>
      </c>
      <c r="D28" s="13">
        <v>102</v>
      </c>
      <c r="E28" s="14">
        <f t="shared" si="0"/>
        <v>86.509803921568633</v>
      </c>
      <c r="F28" s="13"/>
      <c r="G28" s="13"/>
      <c r="H28" s="14" t="str">
        <f t="shared" si="1"/>
        <v/>
      </c>
      <c r="I28" s="13">
        <v>11048</v>
      </c>
      <c r="J28" s="13">
        <v>108</v>
      </c>
      <c r="K28" s="14">
        <f t="shared" si="2"/>
        <v>102.29629629629629</v>
      </c>
      <c r="L28" s="13">
        <v>10124</v>
      </c>
      <c r="M28" s="13">
        <v>102</v>
      </c>
      <c r="N28" s="14">
        <f t="shared" si="3"/>
        <v>99.254901960784309</v>
      </c>
      <c r="O28" s="13">
        <v>10657.28</v>
      </c>
      <c r="P28" s="13">
        <v>103</v>
      </c>
      <c r="Q28" s="14">
        <f t="shared" si="4"/>
        <v>103.46873786407768</v>
      </c>
      <c r="R28" s="13"/>
      <c r="S28" s="13"/>
      <c r="T28" s="14" t="str">
        <f t="shared" si="5"/>
        <v/>
      </c>
      <c r="U28" s="13"/>
      <c r="V28" s="13"/>
      <c r="W28" s="14" t="str">
        <f t="shared" si="6"/>
        <v/>
      </c>
      <c r="X28" s="15">
        <f t="shared" si="20"/>
        <v>40653.279999999999</v>
      </c>
      <c r="Y28" s="16">
        <f t="shared" si="20"/>
        <v>415</v>
      </c>
      <c r="Z28" s="17">
        <f t="shared" si="8"/>
        <v>97.959710843373486</v>
      </c>
      <c r="AA28" s="18">
        <f t="shared" si="16"/>
        <v>5807.6114285714284</v>
      </c>
      <c r="AB28" s="18">
        <f t="shared" si="9"/>
        <v>59.285714285714285</v>
      </c>
      <c r="AC28" s="24">
        <f t="shared" si="10"/>
        <v>97.959710843373486</v>
      </c>
      <c r="AD28" s="19">
        <v>59648.42</v>
      </c>
      <c r="AE28" s="19">
        <v>584</v>
      </c>
      <c r="AF28" s="19">
        <v>102.13770547945205</v>
      </c>
      <c r="AG28" s="20">
        <v>8521.2028571428564</v>
      </c>
      <c r="AH28" s="20">
        <v>83.428571428571431</v>
      </c>
      <c r="AI28" s="20">
        <v>102.13770547945204</v>
      </c>
      <c r="AJ28" s="21">
        <f t="shared" si="17"/>
        <v>-18995.14</v>
      </c>
      <c r="AK28" s="21">
        <f t="shared" si="17"/>
        <v>-169</v>
      </c>
      <c r="AL28" s="21">
        <f t="shared" si="12"/>
        <v>-4.1779946360785658</v>
      </c>
      <c r="AM28" s="22">
        <f t="shared" si="18"/>
        <v>-2713.591428571428</v>
      </c>
      <c r="AN28" s="22">
        <f t="shared" si="18"/>
        <v>-24.142857142857146</v>
      </c>
      <c r="AO28" s="22">
        <f t="shared" si="14"/>
        <v>-4.1779946360785516</v>
      </c>
      <c r="AP28" s="23">
        <f t="shared" si="19"/>
        <v>-0.3184516874042933</v>
      </c>
      <c r="AQ28" s="23">
        <f t="shared" si="19"/>
        <v>-0.28938356164383566</v>
      </c>
      <c r="AR28" s="23">
        <f t="shared" si="19"/>
        <v>-4.0905507094234426E-2</v>
      </c>
    </row>
    <row r="29" spans="1:44" ht="16.5" x14ac:dyDescent="0.3">
      <c r="A29" s="11">
        <v>26</v>
      </c>
      <c r="B29" s="12" t="s">
        <v>53</v>
      </c>
      <c r="C29" s="13">
        <v>10237.959999999994</v>
      </c>
      <c r="D29" s="13">
        <v>21</v>
      </c>
      <c r="E29" s="14">
        <f t="shared" si="0"/>
        <v>487.52190476190447</v>
      </c>
      <c r="F29" s="13">
        <v>11390.339999999997</v>
      </c>
      <c r="G29" s="13">
        <v>26</v>
      </c>
      <c r="H29" s="14">
        <f t="shared" si="1"/>
        <v>438.08999999999986</v>
      </c>
      <c r="I29" s="13">
        <v>16104.519999999988</v>
      </c>
      <c r="J29" s="13">
        <v>31</v>
      </c>
      <c r="K29" s="14">
        <f t="shared" si="2"/>
        <v>519.50064516128998</v>
      </c>
      <c r="L29" s="13">
        <v>10156.059999999994</v>
      </c>
      <c r="M29" s="13">
        <v>27</v>
      </c>
      <c r="N29" s="14">
        <f t="shared" si="3"/>
        <v>376.15037037037013</v>
      </c>
      <c r="O29" s="13">
        <v>15133</v>
      </c>
      <c r="P29" s="13">
        <v>37</v>
      </c>
      <c r="Q29" s="14">
        <f t="shared" si="4"/>
        <v>409</v>
      </c>
      <c r="R29" s="13">
        <v>7590.3799999999965</v>
      </c>
      <c r="S29" s="13">
        <v>10</v>
      </c>
      <c r="T29" s="14">
        <f t="shared" si="5"/>
        <v>759.03799999999967</v>
      </c>
      <c r="U29" s="13">
        <v>10018.919999999995</v>
      </c>
      <c r="V29" s="13">
        <v>23</v>
      </c>
      <c r="W29" s="14">
        <f t="shared" si="6"/>
        <v>435.60521739130411</v>
      </c>
      <c r="X29" s="15">
        <f t="shared" si="20"/>
        <v>80631.179999999964</v>
      </c>
      <c r="Y29" s="16">
        <f t="shared" si="20"/>
        <v>175</v>
      </c>
      <c r="Z29" s="17">
        <f t="shared" si="8"/>
        <v>460.74959999999982</v>
      </c>
      <c r="AA29" s="18">
        <f t="shared" si="16"/>
        <v>11518.739999999994</v>
      </c>
      <c r="AB29" s="18">
        <f t="shared" si="9"/>
        <v>25</v>
      </c>
      <c r="AC29" s="24">
        <f>IFERROR(AA29/AB29,"-")</f>
        <v>460.74959999999976</v>
      </c>
      <c r="AD29" s="19">
        <v>81914.199999999983</v>
      </c>
      <c r="AE29" s="19">
        <v>177</v>
      </c>
      <c r="AF29" s="19">
        <v>462.7920903954801</v>
      </c>
      <c r="AG29" s="20">
        <v>11702.028571428569</v>
      </c>
      <c r="AH29" s="20">
        <v>25.285714285714285</v>
      </c>
      <c r="AI29" s="20">
        <v>462.79209039548016</v>
      </c>
      <c r="AJ29" s="21">
        <f t="shared" si="17"/>
        <v>-1283.0200000000186</v>
      </c>
      <c r="AK29" s="21">
        <f t="shared" si="17"/>
        <v>-2</v>
      </c>
      <c r="AL29" s="21">
        <f t="shared" si="12"/>
        <v>-2.0424903954802858</v>
      </c>
      <c r="AM29" s="22">
        <f t="shared" si="18"/>
        <v>-183.28857142857487</v>
      </c>
      <c r="AN29" s="22">
        <f t="shared" si="18"/>
        <v>-0.2857142857142847</v>
      </c>
      <c r="AO29" s="22">
        <f t="shared" si="14"/>
        <v>-2.0424903954803995</v>
      </c>
      <c r="AP29" s="23">
        <f t="shared" si="19"/>
        <v>-1.5662974185184305E-2</v>
      </c>
      <c r="AQ29" s="23">
        <f t="shared" si="19"/>
        <v>-1.1299435028248548E-2</v>
      </c>
      <c r="AR29" s="23">
        <f t="shared" si="19"/>
        <v>-4.413408175872202E-3</v>
      </c>
    </row>
    <row r="30" spans="1:44" ht="16.5" x14ac:dyDescent="0.3">
      <c r="A30" s="11">
        <v>27</v>
      </c>
      <c r="B30" s="12" t="s">
        <v>54</v>
      </c>
      <c r="C30" s="13">
        <v>1166647</v>
      </c>
      <c r="D30" s="13">
        <v>1570</v>
      </c>
      <c r="E30" s="14">
        <f t="shared" si="0"/>
        <v>743.08726114649687</v>
      </c>
      <c r="F30" s="13">
        <v>1066972</v>
      </c>
      <c r="G30" s="13">
        <v>1438</v>
      </c>
      <c r="H30" s="14">
        <f t="shared" si="1"/>
        <v>741.98331015299027</v>
      </c>
      <c r="I30" s="13">
        <v>1281020</v>
      </c>
      <c r="J30" s="13">
        <v>1725</v>
      </c>
      <c r="K30" s="14">
        <f t="shared" si="2"/>
        <v>742.62028985507243</v>
      </c>
      <c r="L30" s="13">
        <v>1412246</v>
      </c>
      <c r="M30" s="13">
        <v>1846</v>
      </c>
      <c r="N30" s="14">
        <f t="shared" si="3"/>
        <v>765.03033586132176</v>
      </c>
      <c r="O30" s="13">
        <v>1219369.99</v>
      </c>
      <c r="P30" s="13">
        <v>1616</v>
      </c>
      <c r="Q30" s="14">
        <f t="shared" si="4"/>
        <v>754.56063737623765</v>
      </c>
      <c r="R30" s="13">
        <v>1298223</v>
      </c>
      <c r="S30" s="13">
        <v>1760</v>
      </c>
      <c r="T30" s="14">
        <f t="shared" si="5"/>
        <v>737.62670454545457</v>
      </c>
      <c r="U30" s="13">
        <v>1299660</v>
      </c>
      <c r="V30" s="13">
        <v>1726</v>
      </c>
      <c r="W30" s="14">
        <f t="shared" si="6"/>
        <v>752.98957126303594</v>
      </c>
      <c r="X30" s="15">
        <f t="shared" si="20"/>
        <v>8744137.9900000002</v>
      </c>
      <c r="Y30" s="16">
        <f t="shared" si="20"/>
        <v>11681</v>
      </c>
      <c r="Z30" s="17">
        <f t="shared" si="8"/>
        <v>748.5778606283709</v>
      </c>
      <c r="AA30" s="18">
        <f t="shared" si="16"/>
        <v>1249162.57</v>
      </c>
      <c r="AB30" s="18">
        <f t="shared" si="9"/>
        <v>1668.7142857142858</v>
      </c>
      <c r="AC30" s="24">
        <f t="shared" si="10"/>
        <v>748.5778606283709</v>
      </c>
      <c r="AD30" s="19">
        <v>8915272.7100000009</v>
      </c>
      <c r="AE30" s="19">
        <v>11541</v>
      </c>
      <c r="AF30" s="19">
        <v>772.4870210553679</v>
      </c>
      <c r="AG30" s="20">
        <v>1273610.3871428573</v>
      </c>
      <c r="AH30" s="20">
        <v>1648.7142857142858</v>
      </c>
      <c r="AI30" s="20">
        <v>772.4870210553679</v>
      </c>
      <c r="AJ30" s="21">
        <f t="shared" si="17"/>
        <v>-171134.72000000067</v>
      </c>
      <c r="AK30" s="21">
        <f t="shared" si="17"/>
        <v>140</v>
      </c>
      <c r="AL30" s="21">
        <f t="shared" si="12"/>
        <v>-23.909160426997005</v>
      </c>
      <c r="AM30" s="22">
        <f t="shared" si="18"/>
        <v>-24447.817142857239</v>
      </c>
      <c r="AN30" s="22">
        <f t="shared" si="18"/>
        <v>20</v>
      </c>
      <c r="AO30" s="22">
        <f t="shared" si="14"/>
        <v>-23.909160426997005</v>
      </c>
      <c r="AP30" s="23">
        <f t="shared" si="19"/>
        <v>-1.919567976962094E-2</v>
      </c>
      <c r="AQ30" s="23">
        <f t="shared" si="19"/>
        <v>1.2130664587124166E-2</v>
      </c>
      <c r="AR30" s="23">
        <f t="shared" si="19"/>
        <v>-3.095088949757684E-2</v>
      </c>
    </row>
    <row r="31" spans="1:44" ht="16.5" x14ac:dyDescent="0.3">
      <c r="A31" s="11">
        <v>28</v>
      </c>
      <c r="B31" s="25" t="s">
        <v>55</v>
      </c>
      <c r="C31" s="13">
        <v>88909</v>
      </c>
      <c r="D31" s="13">
        <v>297</v>
      </c>
      <c r="E31" s="14">
        <f t="shared" si="0"/>
        <v>299.35690235690237</v>
      </c>
      <c r="F31" s="13">
        <v>79598</v>
      </c>
      <c r="G31" s="13">
        <v>283</v>
      </c>
      <c r="H31" s="14">
        <f t="shared" si="1"/>
        <v>281.26501766784452</v>
      </c>
      <c r="I31" s="13">
        <v>95951</v>
      </c>
      <c r="J31" s="13">
        <v>324</v>
      </c>
      <c r="K31" s="14">
        <f t="shared" si="2"/>
        <v>296.14506172839504</v>
      </c>
      <c r="L31" s="13">
        <v>99609</v>
      </c>
      <c r="M31" s="13">
        <v>321</v>
      </c>
      <c r="N31" s="14">
        <f t="shared" si="3"/>
        <v>310.30841121495325</v>
      </c>
      <c r="O31" s="13">
        <v>95327.9399999999</v>
      </c>
      <c r="P31" s="13">
        <v>323</v>
      </c>
      <c r="Q31" s="14">
        <f t="shared" si="4"/>
        <v>295.1329411764703</v>
      </c>
      <c r="R31" s="13">
        <v>95692</v>
      </c>
      <c r="S31" s="13">
        <v>308</v>
      </c>
      <c r="T31" s="14">
        <f t="shared" si="5"/>
        <v>310.68831168831167</v>
      </c>
      <c r="U31" s="13">
        <v>86294</v>
      </c>
      <c r="V31" s="13">
        <v>309</v>
      </c>
      <c r="W31" s="14">
        <f t="shared" si="6"/>
        <v>279.26860841423951</v>
      </c>
      <c r="X31" s="15">
        <f t="shared" si="20"/>
        <v>641380.93999999994</v>
      </c>
      <c r="Y31" s="16">
        <f t="shared" si="20"/>
        <v>2165</v>
      </c>
      <c r="Z31" s="17">
        <f t="shared" si="8"/>
        <v>296.24985681293299</v>
      </c>
      <c r="AA31" s="18">
        <f t="shared" si="16"/>
        <v>91625.848571428563</v>
      </c>
      <c r="AB31" s="18">
        <f t="shared" si="9"/>
        <v>309.28571428571428</v>
      </c>
      <c r="AC31" s="24">
        <f t="shared" si="10"/>
        <v>296.24985681293299</v>
      </c>
      <c r="AD31" s="19">
        <v>684992.34000000008</v>
      </c>
      <c r="AE31" s="19">
        <v>2239</v>
      </c>
      <c r="AF31" s="19">
        <v>305.93673068334084</v>
      </c>
      <c r="AG31" s="20">
        <v>97856.04857142859</v>
      </c>
      <c r="AH31" s="20">
        <v>319.85714285714283</v>
      </c>
      <c r="AI31" s="20">
        <v>305.93673068334084</v>
      </c>
      <c r="AJ31" s="21">
        <f t="shared" si="17"/>
        <v>-43611.40000000014</v>
      </c>
      <c r="AK31" s="21">
        <f t="shared" si="17"/>
        <v>-74</v>
      </c>
      <c r="AL31" s="21">
        <f t="shared" si="12"/>
        <v>-9.686873870407851</v>
      </c>
      <c r="AM31" s="22">
        <f t="shared" si="18"/>
        <v>-6230.2000000000262</v>
      </c>
      <c r="AN31" s="22">
        <f t="shared" si="18"/>
        <v>-10.571428571428555</v>
      </c>
      <c r="AO31" s="22">
        <f t="shared" si="14"/>
        <v>-9.686873870407851</v>
      </c>
      <c r="AP31" s="23">
        <f t="shared" si="19"/>
        <v>-6.3666989327209378E-2</v>
      </c>
      <c r="AQ31" s="23">
        <f t="shared" si="19"/>
        <v>-3.3050468959356809E-2</v>
      </c>
      <c r="AR31" s="23">
        <f t="shared" si="19"/>
        <v>-3.1662997276499724E-2</v>
      </c>
    </row>
    <row r="32" spans="1:44" ht="16.5" x14ac:dyDescent="0.3">
      <c r="A32" s="11">
        <v>29</v>
      </c>
      <c r="B32" s="25" t="s">
        <v>56</v>
      </c>
      <c r="C32" s="13">
        <v>8434</v>
      </c>
      <c r="D32" s="13">
        <v>37</v>
      </c>
      <c r="E32" s="14">
        <f t="shared" si="0"/>
        <v>227.94594594594594</v>
      </c>
      <c r="F32" s="13">
        <v>8086</v>
      </c>
      <c r="G32" s="13">
        <v>33</v>
      </c>
      <c r="H32" s="14">
        <f t="shared" si="1"/>
        <v>245.03030303030303</v>
      </c>
      <c r="I32" s="13">
        <v>18063</v>
      </c>
      <c r="J32" s="13">
        <v>69</v>
      </c>
      <c r="K32" s="14">
        <f t="shared" si="2"/>
        <v>261.78260869565219</v>
      </c>
      <c r="L32" s="13">
        <v>14096</v>
      </c>
      <c r="M32" s="13">
        <v>50</v>
      </c>
      <c r="N32" s="14">
        <f t="shared" si="3"/>
        <v>281.92</v>
      </c>
      <c r="O32" s="13">
        <v>13752.22</v>
      </c>
      <c r="P32" s="13">
        <v>53</v>
      </c>
      <c r="Q32" s="14">
        <f t="shared" si="4"/>
        <v>259.47584905660375</v>
      </c>
      <c r="R32" s="13">
        <v>11781</v>
      </c>
      <c r="S32" s="13">
        <v>48</v>
      </c>
      <c r="T32" s="14">
        <f t="shared" si="5"/>
        <v>245.4375</v>
      </c>
      <c r="U32" s="13">
        <v>8724</v>
      </c>
      <c r="V32" s="13">
        <v>36</v>
      </c>
      <c r="W32" s="14">
        <f t="shared" si="6"/>
        <v>242.33333333333334</v>
      </c>
      <c r="X32" s="15">
        <f t="shared" si="20"/>
        <v>82936.22</v>
      </c>
      <c r="Y32" s="16">
        <f t="shared" si="20"/>
        <v>326</v>
      </c>
      <c r="Z32" s="17">
        <f t="shared" si="8"/>
        <v>254.4055828220859</v>
      </c>
      <c r="AA32" s="18">
        <f t="shared" si="16"/>
        <v>11848.031428571428</v>
      </c>
      <c r="AB32" s="18">
        <f t="shared" si="9"/>
        <v>46.571428571428569</v>
      </c>
      <c r="AC32" s="24">
        <f t="shared" si="10"/>
        <v>254.4055828220859</v>
      </c>
      <c r="AD32" s="19">
        <v>108977.32</v>
      </c>
      <c r="AE32" s="19">
        <v>393</v>
      </c>
      <c r="AF32" s="19">
        <v>277.29597964376592</v>
      </c>
      <c r="AG32" s="20">
        <v>15568.188571428573</v>
      </c>
      <c r="AH32" s="20">
        <v>56.142857142857146</v>
      </c>
      <c r="AI32" s="20">
        <v>277.29597964376592</v>
      </c>
      <c r="AJ32" s="21">
        <f t="shared" si="17"/>
        <v>-26041.100000000006</v>
      </c>
      <c r="AK32" s="21">
        <f t="shared" si="17"/>
        <v>-67</v>
      </c>
      <c r="AL32" s="21">
        <f t="shared" si="12"/>
        <v>-22.890396821680014</v>
      </c>
      <c r="AM32" s="22">
        <f t="shared" si="18"/>
        <v>-3720.1571428571442</v>
      </c>
      <c r="AN32" s="22">
        <f t="shared" si="18"/>
        <v>-9.5714285714285765</v>
      </c>
      <c r="AO32" s="22">
        <f t="shared" si="14"/>
        <v>-22.890396821680014</v>
      </c>
      <c r="AP32" s="23">
        <f t="shared" si="19"/>
        <v>-0.2389588953004167</v>
      </c>
      <c r="AQ32" s="23">
        <f t="shared" si="19"/>
        <v>-0.17048346055979652</v>
      </c>
      <c r="AR32" s="23">
        <f t="shared" si="19"/>
        <v>-8.2548606911238456E-2</v>
      </c>
    </row>
    <row r="33" spans="1:44" ht="16.5" x14ac:dyDescent="0.3">
      <c r="A33" s="11">
        <v>30</v>
      </c>
      <c r="B33" s="25" t="s">
        <v>57</v>
      </c>
      <c r="C33" s="13">
        <v>47206</v>
      </c>
      <c r="D33" s="13">
        <v>197</v>
      </c>
      <c r="E33" s="14">
        <f t="shared" si="0"/>
        <v>239.62436548223351</v>
      </c>
      <c r="F33" s="13">
        <v>36385</v>
      </c>
      <c r="G33" s="13">
        <v>165</v>
      </c>
      <c r="H33" s="14">
        <f t="shared" si="1"/>
        <v>220.5151515151515</v>
      </c>
      <c r="I33" s="13">
        <v>39985</v>
      </c>
      <c r="J33" s="13">
        <v>186</v>
      </c>
      <c r="K33" s="14">
        <f t="shared" si="2"/>
        <v>214.97311827956989</v>
      </c>
      <c r="L33" s="13">
        <v>51028</v>
      </c>
      <c r="M33" s="13">
        <v>206</v>
      </c>
      <c r="N33" s="14">
        <f t="shared" si="3"/>
        <v>247.70873786407768</v>
      </c>
      <c r="O33" s="13">
        <v>44218.94</v>
      </c>
      <c r="P33" s="13">
        <v>210</v>
      </c>
      <c r="Q33" s="14">
        <f t="shared" si="4"/>
        <v>210.56638095238097</v>
      </c>
      <c r="R33" s="13">
        <v>46329</v>
      </c>
      <c r="S33" s="13">
        <v>216</v>
      </c>
      <c r="T33" s="14">
        <f t="shared" si="5"/>
        <v>214.48611111111111</v>
      </c>
      <c r="U33" s="13">
        <v>42116</v>
      </c>
      <c r="V33" s="13">
        <v>170</v>
      </c>
      <c r="W33" s="14">
        <f t="shared" si="6"/>
        <v>247.74117647058824</v>
      </c>
      <c r="X33" s="15">
        <f t="shared" si="20"/>
        <v>307267.94</v>
      </c>
      <c r="Y33" s="16">
        <f t="shared" si="20"/>
        <v>1350</v>
      </c>
      <c r="Z33" s="17">
        <f t="shared" si="8"/>
        <v>227.60588148148148</v>
      </c>
      <c r="AA33" s="18">
        <f t="shared" si="16"/>
        <v>43895.42</v>
      </c>
      <c r="AB33" s="18">
        <f t="shared" si="9"/>
        <v>192.85714285714286</v>
      </c>
      <c r="AC33" s="24">
        <f t="shared" si="10"/>
        <v>227.60588148148148</v>
      </c>
      <c r="AD33" s="19">
        <v>322861</v>
      </c>
      <c r="AE33" s="19">
        <v>1451</v>
      </c>
      <c r="AF33" s="19">
        <v>222.50930392832529</v>
      </c>
      <c r="AG33" s="20">
        <v>46123</v>
      </c>
      <c r="AH33" s="20">
        <v>207.28571428571428</v>
      </c>
      <c r="AI33" s="20">
        <v>222.50930392832529</v>
      </c>
      <c r="AJ33" s="21">
        <f t="shared" si="17"/>
        <v>-15593.059999999998</v>
      </c>
      <c r="AK33" s="21">
        <f t="shared" si="17"/>
        <v>-101</v>
      </c>
      <c r="AL33" s="21">
        <f t="shared" si="12"/>
        <v>5.0965775531561803</v>
      </c>
      <c r="AM33" s="22">
        <f t="shared" si="18"/>
        <v>-2227.5800000000017</v>
      </c>
      <c r="AN33" s="22">
        <f t="shared" si="18"/>
        <v>-14.428571428571416</v>
      </c>
      <c r="AO33" s="22">
        <f t="shared" si="14"/>
        <v>5.0965775531561803</v>
      </c>
      <c r="AP33" s="23">
        <f t="shared" si="19"/>
        <v>-4.8296511501853774E-2</v>
      </c>
      <c r="AQ33" s="23">
        <f t="shared" si="19"/>
        <v>-6.9607167470709802E-2</v>
      </c>
      <c r="AR33" s="23">
        <f t="shared" si="19"/>
        <v>2.2905008748748276E-2</v>
      </c>
    </row>
    <row r="34" spans="1:44" ht="16.5" x14ac:dyDescent="0.3">
      <c r="A34" s="11">
        <v>31</v>
      </c>
      <c r="B34" s="25" t="s">
        <v>58</v>
      </c>
      <c r="C34" s="13">
        <v>8449</v>
      </c>
      <c r="D34" s="13">
        <v>33</v>
      </c>
      <c r="E34" s="14">
        <f t="shared" si="0"/>
        <v>256.030303030303</v>
      </c>
      <c r="F34" s="13">
        <v>6895</v>
      </c>
      <c r="G34" s="13">
        <v>28</v>
      </c>
      <c r="H34" s="14">
        <f t="shared" si="1"/>
        <v>246.25</v>
      </c>
      <c r="I34" s="13">
        <v>9952</v>
      </c>
      <c r="J34" s="13">
        <v>26</v>
      </c>
      <c r="K34" s="14">
        <f t="shared" si="2"/>
        <v>382.76923076923077</v>
      </c>
      <c r="L34" s="13">
        <v>7581</v>
      </c>
      <c r="M34" s="13">
        <v>26</v>
      </c>
      <c r="N34" s="14">
        <f t="shared" si="3"/>
        <v>291.57692307692309</v>
      </c>
      <c r="O34" s="13">
        <v>9310.3799999999992</v>
      </c>
      <c r="P34" s="13">
        <v>29</v>
      </c>
      <c r="Q34" s="14">
        <f t="shared" si="4"/>
        <v>321.04758620689654</v>
      </c>
      <c r="R34" s="13">
        <v>9743</v>
      </c>
      <c r="S34" s="13">
        <v>37</v>
      </c>
      <c r="T34" s="14">
        <f t="shared" si="5"/>
        <v>263.32432432432432</v>
      </c>
      <c r="U34" s="13">
        <v>12467</v>
      </c>
      <c r="V34" s="13">
        <v>35</v>
      </c>
      <c r="W34" s="14">
        <f t="shared" si="6"/>
        <v>356.2</v>
      </c>
      <c r="X34" s="15">
        <f t="shared" si="20"/>
        <v>64397.38</v>
      </c>
      <c r="Y34" s="16">
        <f t="shared" si="20"/>
        <v>214</v>
      </c>
      <c r="Z34" s="17">
        <f t="shared" si="8"/>
        <v>300.92233644859812</v>
      </c>
      <c r="AA34" s="18">
        <f t="shared" si="16"/>
        <v>9199.6257142857139</v>
      </c>
      <c r="AB34" s="18">
        <f t="shared" si="9"/>
        <v>30.571428571428573</v>
      </c>
      <c r="AC34" s="24">
        <f t="shared" si="10"/>
        <v>300.92233644859812</v>
      </c>
      <c r="AD34" s="19">
        <v>77413.72</v>
      </c>
      <c r="AE34" s="19">
        <v>250</v>
      </c>
      <c r="AF34" s="19">
        <v>309.65487999999999</v>
      </c>
      <c r="AG34" s="20">
        <v>11059.102857142858</v>
      </c>
      <c r="AH34" s="20">
        <v>35.714285714285715</v>
      </c>
      <c r="AI34" s="20">
        <v>309.65487999999999</v>
      </c>
      <c r="AJ34" s="21">
        <f t="shared" si="17"/>
        <v>-13016.340000000004</v>
      </c>
      <c r="AK34" s="21">
        <f t="shared" si="17"/>
        <v>-36</v>
      </c>
      <c r="AL34" s="21">
        <f t="shared" si="12"/>
        <v>-8.732543551401875</v>
      </c>
      <c r="AM34" s="22">
        <f t="shared" si="18"/>
        <v>-1859.4771428571439</v>
      </c>
      <c r="AN34" s="22">
        <f t="shared" si="18"/>
        <v>-5.1428571428571423</v>
      </c>
      <c r="AO34" s="22">
        <f t="shared" si="14"/>
        <v>-8.732543551401875</v>
      </c>
      <c r="AP34" s="23">
        <f t="shared" si="19"/>
        <v>-0.16813996278695825</v>
      </c>
      <c r="AQ34" s="23">
        <f t="shared" si="19"/>
        <v>-0.14399999999999999</v>
      </c>
      <c r="AR34" s="23">
        <f t="shared" si="19"/>
        <v>-2.8200891106259573E-2</v>
      </c>
    </row>
    <row r="35" spans="1:44" ht="16.5" x14ac:dyDescent="0.3">
      <c r="A35" s="11">
        <v>32</v>
      </c>
      <c r="B35" s="25" t="s">
        <v>59</v>
      </c>
      <c r="C35" s="13">
        <v>17077</v>
      </c>
      <c r="D35" s="13">
        <v>41</v>
      </c>
      <c r="E35" s="14">
        <f t="shared" si="0"/>
        <v>416.51219512195121</v>
      </c>
      <c r="F35" s="13">
        <v>5733</v>
      </c>
      <c r="G35" s="13">
        <v>19</v>
      </c>
      <c r="H35" s="14">
        <f t="shared" si="1"/>
        <v>301.73684210526318</v>
      </c>
      <c r="I35" s="13">
        <v>13695</v>
      </c>
      <c r="J35" s="13">
        <v>45</v>
      </c>
      <c r="K35" s="14">
        <f t="shared" si="2"/>
        <v>304.33333333333331</v>
      </c>
      <c r="L35" s="13">
        <v>15155</v>
      </c>
      <c r="M35" s="13">
        <v>48</v>
      </c>
      <c r="N35" s="14">
        <f t="shared" si="3"/>
        <v>315.72916666666669</v>
      </c>
      <c r="O35" s="13">
        <v>14259.16</v>
      </c>
      <c r="P35" s="13">
        <v>48</v>
      </c>
      <c r="Q35" s="14">
        <f t="shared" si="4"/>
        <v>297.06583333333333</v>
      </c>
      <c r="R35" s="13">
        <v>12733</v>
      </c>
      <c r="S35" s="13">
        <v>47</v>
      </c>
      <c r="T35" s="14">
        <f t="shared" si="5"/>
        <v>270.91489361702128</v>
      </c>
      <c r="U35" s="13">
        <v>13484</v>
      </c>
      <c r="V35" s="13">
        <v>47</v>
      </c>
      <c r="W35" s="14">
        <f t="shared" si="6"/>
        <v>286.89361702127661</v>
      </c>
      <c r="X35" s="15">
        <f t="shared" si="20"/>
        <v>92136.16</v>
      </c>
      <c r="Y35" s="16">
        <f t="shared" si="20"/>
        <v>295</v>
      </c>
      <c r="Z35" s="17">
        <f t="shared" si="8"/>
        <v>312.32596610169492</v>
      </c>
      <c r="AA35" s="18">
        <f t="shared" si="16"/>
        <v>13162.308571428572</v>
      </c>
      <c r="AB35" s="18">
        <f t="shared" si="9"/>
        <v>42.142857142857146</v>
      </c>
      <c r="AC35" s="24">
        <f t="shared" si="10"/>
        <v>312.32596610169492</v>
      </c>
      <c r="AD35" s="19">
        <v>99090.98000000001</v>
      </c>
      <c r="AE35" s="19">
        <v>335</v>
      </c>
      <c r="AF35" s="19">
        <v>295.79397014925377</v>
      </c>
      <c r="AG35" s="20">
        <v>14155.854285714287</v>
      </c>
      <c r="AH35" s="20">
        <v>47.857142857142854</v>
      </c>
      <c r="AI35" s="20">
        <v>295.79397014925377</v>
      </c>
      <c r="AJ35" s="21">
        <f t="shared" si="17"/>
        <v>-6954.820000000007</v>
      </c>
      <c r="AK35" s="21">
        <f t="shared" si="17"/>
        <v>-40</v>
      </c>
      <c r="AL35" s="21">
        <f t="shared" si="12"/>
        <v>16.53199595244115</v>
      </c>
      <c r="AM35" s="22">
        <f t="shared" si="18"/>
        <v>-993.5457142857158</v>
      </c>
      <c r="AN35" s="22">
        <f t="shared" si="18"/>
        <v>-5.7142857142857082</v>
      </c>
      <c r="AO35" s="22">
        <f t="shared" si="14"/>
        <v>16.53199595244115</v>
      </c>
      <c r="AP35" s="23">
        <f t="shared" si="19"/>
        <v>-7.0186206655742128E-2</v>
      </c>
      <c r="AQ35" s="23">
        <f t="shared" si="19"/>
        <v>-0.11940298507462675</v>
      </c>
      <c r="AR35" s="23">
        <f t="shared" si="19"/>
        <v>5.5890239899411477E-2</v>
      </c>
    </row>
    <row r="36" spans="1:44" ht="16.5" x14ac:dyDescent="0.3">
      <c r="A36" s="11">
        <v>33</v>
      </c>
      <c r="B36" s="25" t="s">
        <v>60</v>
      </c>
      <c r="C36" s="13">
        <v>17343</v>
      </c>
      <c r="D36" s="13">
        <v>47</v>
      </c>
      <c r="E36" s="14">
        <f t="shared" si="0"/>
        <v>369</v>
      </c>
      <c r="F36" s="13">
        <v>10815</v>
      </c>
      <c r="G36" s="13">
        <v>35</v>
      </c>
      <c r="H36" s="14">
        <f t="shared" si="1"/>
        <v>309</v>
      </c>
      <c r="I36" s="13">
        <v>15413</v>
      </c>
      <c r="J36" s="13">
        <v>50</v>
      </c>
      <c r="K36" s="14">
        <f t="shared" si="2"/>
        <v>308.26</v>
      </c>
      <c r="L36" s="13">
        <v>14467</v>
      </c>
      <c r="M36" s="13">
        <v>41</v>
      </c>
      <c r="N36" s="14">
        <f t="shared" si="3"/>
        <v>352.85365853658539</v>
      </c>
      <c r="O36" s="13">
        <v>15904.76</v>
      </c>
      <c r="P36" s="13">
        <v>58</v>
      </c>
      <c r="Q36" s="14">
        <f t="shared" si="4"/>
        <v>274.22000000000003</v>
      </c>
      <c r="R36" s="13">
        <v>12914</v>
      </c>
      <c r="S36" s="13">
        <v>47</v>
      </c>
      <c r="T36" s="14">
        <f t="shared" si="5"/>
        <v>274.7659574468085</v>
      </c>
      <c r="U36" s="13">
        <v>11667</v>
      </c>
      <c r="V36" s="13">
        <v>45</v>
      </c>
      <c r="W36" s="14">
        <f t="shared" si="6"/>
        <v>259.26666666666665</v>
      </c>
      <c r="X36" s="15">
        <f t="shared" si="20"/>
        <v>98523.760000000009</v>
      </c>
      <c r="Y36" s="16">
        <f t="shared" si="20"/>
        <v>323</v>
      </c>
      <c r="Z36" s="17">
        <f t="shared" si="8"/>
        <v>305.02712074303406</v>
      </c>
      <c r="AA36" s="18">
        <f t="shared" si="16"/>
        <v>14074.822857142859</v>
      </c>
      <c r="AB36" s="18">
        <f t="shared" si="9"/>
        <v>46.142857142857146</v>
      </c>
      <c r="AC36" s="24">
        <f t="shared" si="10"/>
        <v>305.02712074303406</v>
      </c>
      <c r="AD36" s="19">
        <v>131226.18</v>
      </c>
      <c r="AE36" s="19">
        <v>419</v>
      </c>
      <c r="AF36" s="19">
        <v>313.18897374701669</v>
      </c>
      <c r="AG36" s="20">
        <v>18746.597142857143</v>
      </c>
      <c r="AH36" s="20">
        <v>59.857142857142854</v>
      </c>
      <c r="AI36" s="20">
        <v>313.18897374701675</v>
      </c>
      <c r="AJ36" s="21">
        <f t="shared" si="17"/>
        <v>-32702.419999999984</v>
      </c>
      <c r="AK36" s="21">
        <f t="shared" si="17"/>
        <v>-96</v>
      </c>
      <c r="AL36" s="21">
        <f t="shared" si="12"/>
        <v>-8.1618530039826283</v>
      </c>
      <c r="AM36" s="22">
        <f t="shared" si="18"/>
        <v>-4671.7742857142839</v>
      </c>
      <c r="AN36" s="22">
        <f t="shared" si="18"/>
        <v>-13.714285714285708</v>
      </c>
      <c r="AO36" s="22">
        <f t="shared" si="14"/>
        <v>-8.1618530039826851</v>
      </c>
      <c r="AP36" s="23">
        <f>IFERROR(((AA36-AG36)*1/AG36),"-")</f>
        <v>-0.24920652266186508</v>
      </c>
      <c r="AQ36" s="23">
        <f t="shared" si="19"/>
        <v>-0.22911694510739847</v>
      </c>
      <c r="AR36" s="23">
        <f t="shared" si="19"/>
        <v>-2.6060473669726154E-2</v>
      </c>
    </row>
    <row r="37" spans="1:44" ht="16.5" x14ac:dyDescent="0.3">
      <c r="A37" s="11">
        <v>34</v>
      </c>
      <c r="B37" s="25" t="s">
        <v>61</v>
      </c>
      <c r="C37" s="13">
        <v>17650</v>
      </c>
      <c r="D37" s="13">
        <v>83</v>
      </c>
      <c r="E37" s="14">
        <f t="shared" si="0"/>
        <v>212.65060240963857</v>
      </c>
      <c r="F37" s="13">
        <v>21828</v>
      </c>
      <c r="G37" s="13">
        <v>99</v>
      </c>
      <c r="H37" s="14">
        <f t="shared" si="1"/>
        <v>220.4848484848485</v>
      </c>
      <c r="I37" s="13">
        <v>14301</v>
      </c>
      <c r="J37" s="13">
        <v>69</v>
      </c>
      <c r="K37" s="14">
        <f t="shared" si="2"/>
        <v>207.2608695652174</v>
      </c>
      <c r="L37" s="13">
        <v>29617</v>
      </c>
      <c r="M37" s="13">
        <v>134</v>
      </c>
      <c r="N37" s="14">
        <f t="shared" si="3"/>
        <v>221.02238805970148</v>
      </c>
      <c r="O37" s="13">
        <v>25377.19</v>
      </c>
      <c r="P37" s="13">
        <v>105</v>
      </c>
      <c r="Q37" s="14">
        <f t="shared" si="4"/>
        <v>241.68752380952381</v>
      </c>
      <c r="R37" s="13">
        <v>26930</v>
      </c>
      <c r="S37" s="13">
        <v>107</v>
      </c>
      <c r="T37" s="14">
        <f t="shared" si="5"/>
        <v>251.6822429906542</v>
      </c>
      <c r="U37" s="13">
        <v>24566</v>
      </c>
      <c r="V37" s="13">
        <v>110</v>
      </c>
      <c r="W37" s="14">
        <f t="shared" si="6"/>
        <v>223.32727272727271</v>
      </c>
      <c r="X37" s="15">
        <f t="shared" si="20"/>
        <v>160269.19</v>
      </c>
      <c r="Y37" s="16">
        <f t="shared" si="20"/>
        <v>707</v>
      </c>
      <c r="Z37" s="17">
        <f t="shared" si="8"/>
        <v>226.68909476661952</v>
      </c>
      <c r="AA37" s="18">
        <f t="shared" si="16"/>
        <v>22895.598571428571</v>
      </c>
      <c r="AB37" s="18">
        <f t="shared" si="9"/>
        <v>101</v>
      </c>
      <c r="AC37" s="24">
        <f t="shared" si="10"/>
        <v>226.68909476661952</v>
      </c>
      <c r="AD37" s="19">
        <v>122541.26</v>
      </c>
      <c r="AE37" s="19">
        <v>605</v>
      </c>
      <c r="AF37" s="19">
        <v>202.54753719008264</v>
      </c>
      <c r="AG37" s="20">
        <v>17505.894285714287</v>
      </c>
      <c r="AH37" s="20">
        <v>86.428571428571431</v>
      </c>
      <c r="AI37" s="20">
        <v>202.54753719008264</v>
      </c>
      <c r="AJ37" s="21">
        <f t="shared" si="17"/>
        <v>37727.930000000008</v>
      </c>
      <c r="AK37" s="21">
        <f t="shared" si="17"/>
        <v>102</v>
      </c>
      <c r="AL37" s="21">
        <f t="shared" si="12"/>
        <v>24.141557576536883</v>
      </c>
      <c r="AM37" s="22">
        <f t="shared" si="18"/>
        <v>5389.7042857142842</v>
      </c>
      <c r="AN37" s="22">
        <f t="shared" si="18"/>
        <v>14.571428571428569</v>
      </c>
      <c r="AO37" s="22">
        <f t="shared" si="14"/>
        <v>24.141557576536883</v>
      </c>
      <c r="AP37" s="23">
        <f>IFERROR(((AA37-AG37)*1/AG37),"-")</f>
        <v>0.30787940323120544</v>
      </c>
      <c r="AQ37" s="23">
        <f t="shared" si="19"/>
        <v>0.16859504132231401</v>
      </c>
      <c r="AR37" s="23">
        <f t="shared" si="19"/>
        <v>0.1191895883378775</v>
      </c>
    </row>
    <row r="38" spans="1:44" ht="16.5" x14ac:dyDescent="0.3">
      <c r="A38" s="11">
        <v>35</v>
      </c>
      <c r="B38" s="25" t="s">
        <v>62</v>
      </c>
      <c r="C38" s="13">
        <v>21143</v>
      </c>
      <c r="D38" s="13">
        <v>74</v>
      </c>
      <c r="E38" s="14">
        <f t="shared" si="0"/>
        <v>285.7162162162162</v>
      </c>
      <c r="F38" s="13">
        <v>12526</v>
      </c>
      <c r="G38" s="13">
        <v>44</v>
      </c>
      <c r="H38" s="14">
        <f t="shared" si="1"/>
        <v>284.68181818181819</v>
      </c>
      <c r="I38" s="13">
        <v>27059</v>
      </c>
      <c r="J38" s="13">
        <v>84</v>
      </c>
      <c r="K38" s="14">
        <f t="shared" si="2"/>
        <v>322.13095238095241</v>
      </c>
      <c r="L38" s="13">
        <v>25674</v>
      </c>
      <c r="M38" s="13">
        <v>88</v>
      </c>
      <c r="N38" s="14">
        <f t="shared" si="3"/>
        <v>291.75</v>
      </c>
      <c r="O38" s="13">
        <v>39771.46</v>
      </c>
      <c r="P38" s="13">
        <v>132</v>
      </c>
      <c r="Q38" s="14">
        <f t="shared" si="4"/>
        <v>301.29893939393941</v>
      </c>
      <c r="R38" s="13">
        <v>25991</v>
      </c>
      <c r="S38" s="13">
        <v>100</v>
      </c>
      <c r="T38" s="14">
        <f t="shared" si="5"/>
        <v>259.91000000000003</v>
      </c>
      <c r="U38" s="13">
        <v>39194</v>
      </c>
      <c r="V38" s="13">
        <v>108</v>
      </c>
      <c r="W38" s="14">
        <f t="shared" si="6"/>
        <v>362.90740740740739</v>
      </c>
      <c r="X38" s="15">
        <f t="shared" si="20"/>
        <v>191358.46</v>
      </c>
      <c r="Y38" s="16">
        <f t="shared" si="20"/>
        <v>630</v>
      </c>
      <c r="Z38" s="17">
        <f t="shared" si="8"/>
        <v>303.7435873015873</v>
      </c>
      <c r="AA38" s="18">
        <f t="shared" si="16"/>
        <v>27336.922857142858</v>
      </c>
      <c r="AB38" s="18">
        <f t="shared" si="9"/>
        <v>90</v>
      </c>
      <c r="AC38" s="24">
        <f t="shared" si="10"/>
        <v>303.7435873015873</v>
      </c>
      <c r="AD38" s="19">
        <v>186328.91999999998</v>
      </c>
      <c r="AE38" s="19">
        <v>595</v>
      </c>
      <c r="AF38" s="19">
        <v>313.15784873949576</v>
      </c>
      <c r="AG38" s="20">
        <v>26618.417142857139</v>
      </c>
      <c r="AH38" s="20">
        <v>85</v>
      </c>
      <c r="AI38" s="20">
        <v>313.15784873949576</v>
      </c>
      <c r="AJ38" s="30">
        <f t="shared" si="17"/>
        <v>5029.5400000000081</v>
      </c>
      <c r="AK38" s="30">
        <f t="shared" si="17"/>
        <v>35</v>
      </c>
      <c r="AL38" s="21">
        <f t="shared" si="12"/>
        <v>-9.4142614379084648</v>
      </c>
      <c r="AM38" s="22">
        <f t="shared" si="18"/>
        <v>718.50571428571857</v>
      </c>
      <c r="AN38" s="22">
        <f t="shared" si="18"/>
        <v>5</v>
      </c>
      <c r="AO38" s="22">
        <f t="shared" si="14"/>
        <v>-9.4142614379084648</v>
      </c>
      <c r="AP38" s="23">
        <f t="shared" si="19"/>
        <v>2.6992803908271624E-2</v>
      </c>
      <c r="AQ38" s="23">
        <f t="shared" si="19"/>
        <v>5.8823529411764705E-2</v>
      </c>
      <c r="AR38" s="23">
        <f t="shared" si="19"/>
        <v>-3.006235186441019E-2</v>
      </c>
    </row>
    <row r="39" spans="1:44" ht="16.5" x14ac:dyDescent="0.3">
      <c r="A39" s="11">
        <v>36</v>
      </c>
      <c r="B39" s="31" t="s">
        <v>63</v>
      </c>
      <c r="C39" s="13">
        <v>8095</v>
      </c>
      <c r="D39" s="13">
        <v>37</v>
      </c>
      <c r="E39" s="14">
        <f t="shared" si="0"/>
        <v>218.78378378378378</v>
      </c>
      <c r="F39" s="13">
        <v>5705</v>
      </c>
      <c r="G39" s="13">
        <v>31</v>
      </c>
      <c r="H39" s="14">
        <f t="shared" si="1"/>
        <v>184.03225806451613</v>
      </c>
      <c r="I39" s="13">
        <v>9152</v>
      </c>
      <c r="J39" s="13">
        <v>36</v>
      </c>
      <c r="K39" s="14">
        <f t="shared" si="2"/>
        <v>254.22222222222223</v>
      </c>
      <c r="L39" s="13">
        <v>8838</v>
      </c>
      <c r="M39" s="13">
        <v>52</v>
      </c>
      <c r="N39" s="14">
        <f t="shared" si="3"/>
        <v>169.96153846153845</v>
      </c>
      <c r="O39" s="13">
        <v>8182.82</v>
      </c>
      <c r="P39" s="13">
        <v>39</v>
      </c>
      <c r="Q39" s="14">
        <f t="shared" si="4"/>
        <v>209.81589743589743</v>
      </c>
      <c r="R39" s="13">
        <v>15895</v>
      </c>
      <c r="S39" s="13">
        <v>51</v>
      </c>
      <c r="T39" s="14">
        <f t="shared" si="5"/>
        <v>311.66666666666669</v>
      </c>
      <c r="U39" s="13">
        <v>6476</v>
      </c>
      <c r="V39" s="13">
        <v>36</v>
      </c>
      <c r="W39" s="14">
        <f t="shared" si="6"/>
        <v>179.88888888888889</v>
      </c>
      <c r="X39" s="15">
        <f t="shared" si="20"/>
        <v>62343.82</v>
      </c>
      <c r="Y39" s="16">
        <f t="shared" si="20"/>
        <v>282</v>
      </c>
      <c r="Z39" s="17">
        <f t="shared" si="8"/>
        <v>221.07737588652483</v>
      </c>
      <c r="AA39" s="18">
        <f t="shared" si="16"/>
        <v>8906.26</v>
      </c>
      <c r="AB39" s="18">
        <f>Y39/7</f>
        <v>40.285714285714285</v>
      </c>
      <c r="AC39" s="24">
        <f t="shared" si="10"/>
        <v>221.07737588652483</v>
      </c>
      <c r="AD39" s="19">
        <v>70061.91</v>
      </c>
      <c r="AE39" s="19">
        <v>271</v>
      </c>
      <c r="AF39" s="19">
        <v>258.53103321033211</v>
      </c>
      <c r="AG39" s="20">
        <v>10008.844285714285</v>
      </c>
      <c r="AH39" s="20">
        <v>38.714285714285715</v>
      </c>
      <c r="AI39" s="20">
        <v>258.53103321033211</v>
      </c>
      <c r="AJ39" s="30">
        <f t="shared" si="17"/>
        <v>-7718.0900000000038</v>
      </c>
      <c r="AK39" s="30">
        <f t="shared" si="17"/>
        <v>11</v>
      </c>
      <c r="AL39" s="21">
        <f t="shared" si="12"/>
        <v>-37.453657323807278</v>
      </c>
      <c r="AM39" s="22">
        <f t="shared" si="18"/>
        <v>-1102.5842857142852</v>
      </c>
      <c r="AN39" s="22">
        <f t="shared" si="18"/>
        <v>1.5714285714285694</v>
      </c>
      <c r="AO39" s="22">
        <f t="shared" si="14"/>
        <v>-37.453657323807278</v>
      </c>
      <c r="AP39" s="23">
        <f t="shared" si="19"/>
        <v>-0.1101609990364236</v>
      </c>
      <c r="AQ39" s="23">
        <f t="shared" si="19"/>
        <v>4.059040590405899E-2</v>
      </c>
      <c r="AR39" s="23">
        <f t="shared" si="19"/>
        <v>-0.14487103098890355</v>
      </c>
    </row>
    <row r="40" spans="1:44" ht="16.5" x14ac:dyDescent="0.3">
      <c r="A40" s="11">
        <v>37</v>
      </c>
      <c r="B40" s="32" t="s">
        <v>64</v>
      </c>
      <c r="C40" s="13">
        <v>14061.989999999998</v>
      </c>
      <c r="D40" s="13">
        <v>79</v>
      </c>
      <c r="E40" s="14">
        <f t="shared" si="0"/>
        <v>177.99987341772149</v>
      </c>
      <c r="F40" s="13">
        <v>17057.329999999998</v>
      </c>
      <c r="G40" s="13">
        <v>80</v>
      </c>
      <c r="H40" s="14">
        <f t="shared" si="1"/>
        <v>213.21662499999996</v>
      </c>
      <c r="I40" s="13">
        <v>12742.990000000002</v>
      </c>
      <c r="J40" s="13">
        <v>66</v>
      </c>
      <c r="K40" s="14">
        <f t="shared" si="2"/>
        <v>193.07560606060608</v>
      </c>
      <c r="L40" s="13">
        <v>10581.059999999998</v>
      </c>
      <c r="M40" s="13">
        <v>46</v>
      </c>
      <c r="N40" s="14">
        <f t="shared" si="3"/>
        <v>230.02304347826083</v>
      </c>
      <c r="O40" s="35">
        <v>13595</v>
      </c>
      <c r="P40" s="35">
        <v>69</v>
      </c>
      <c r="Q40" s="14">
        <f t="shared" si="4"/>
        <v>197.02898550724638</v>
      </c>
      <c r="R40" s="35">
        <v>14071.539999999999</v>
      </c>
      <c r="S40" s="35">
        <v>65</v>
      </c>
      <c r="T40" s="14">
        <f t="shared" si="5"/>
        <v>216.48523076923075</v>
      </c>
      <c r="U40" s="13">
        <v>14314.42</v>
      </c>
      <c r="V40" s="13">
        <v>72</v>
      </c>
      <c r="W40" s="14">
        <f t="shared" si="6"/>
        <v>198.8113888888889</v>
      </c>
      <c r="X40" s="15">
        <f t="shared" si="20"/>
        <v>96424.329999999987</v>
      </c>
      <c r="Y40" s="16">
        <f t="shared" si="20"/>
        <v>477</v>
      </c>
      <c r="Z40" s="17">
        <f t="shared" si="8"/>
        <v>202.14744234800835</v>
      </c>
      <c r="AA40" s="18">
        <f t="shared" si="16"/>
        <v>13774.904285714283</v>
      </c>
      <c r="AB40" s="18">
        <f>Y40/7</f>
        <v>68.142857142857139</v>
      </c>
      <c r="AC40" s="24">
        <f t="shared" si="10"/>
        <v>202.14744234800835</v>
      </c>
      <c r="AD40" s="19">
        <v>64628.149999999994</v>
      </c>
      <c r="AE40" s="19">
        <v>329</v>
      </c>
      <c r="AF40" s="19">
        <v>196.43814589665652</v>
      </c>
      <c r="AG40" s="20">
        <v>9232.5928571428558</v>
      </c>
      <c r="AH40" s="20">
        <v>47</v>
      </c>
      <c r="AI40" s="20">
        <v>196.43814589665649</v>
      </c>
      <c r="AJ40" s="36">
        <f t="shared" si="17"/>
        <v>31796.179999999993</v>
      </c>
      <c r="AK40" s="36">
        <f t="shared" si="17"/>
        <v>148</v>
      </c>
      <c r="AL40" s="21">
        <f t="shared" si="12"/>
        <v>5.7092964513518325</v>
      </c>
      <c r="AM40" s="37">
        <f t="shared" si="18"/>
        <v>4542.3114285714273</v>
      </c>
      <c r="AN40" s="37">
        <f t="shared" si="18"/>
        <v>21.142857142857139</v>
      </c>
      <c r="AO40" s="37">
        <f t="shared" si="14"/>
        <v>5.7092964513518609</v>
      </c>
      <c r="AP40" s="23">
        <f t="shared" si="19"/>
        <v>0.49198654146838483</v>
      </c>
      <c r="AQ40" s="23">
        <f t="shared" si="19"/>
        <v>0.44984802431610932</v>
      </c>
      <c r="AR40" s="23">
        <f t="shared" si="19"/>
        <v>2.9064092543183779E-2</v>
      </c>
    </row>
    <row r="41" spans="1:44" ht="16.5" x14ac:dyDescent="0.3">
      <c r="A41" s="11"/>
      <c r="B41" s="38" t="s">
        <v>65</v>
      </c>
      <c r="C41" s="39">
        <f>SUM(C4:C40)</f>
        <v>2820318.81</v>
      </c>
      <c r="D41" s="39">
        <f>SUM(D4:D40)</f>
        <v>5573</v>
      </c>
      <c r="E41" s="40">
        <f t="shared" ref="E41:E46" si="21">IFERROR(C41/D41,"-")</f>
        <v>506.06833123990668</v>
      </c>
      <c r="F41" s="39">
        <f>SUM(F4:F40)</f>
        <v>2387933.7200000002</v>
      </c>
      <c r="G41" s="39">
        <f>SUM(G4:G40)</f>
        <v>4663</v>
      </c>
      <c r="H41" s="40">
        <f t="shared" ref="H41:H46" si="22">IFERROR(F41/G41,"-")</f>
        <v>512.10244906712421</v>
      </c>
      <c r="I41" s="39">
        <f>SUM(I4:I40)</f>
        <v>2874889.59</v>
      </c>
      <c r="J41" s="39">
        <f>SUM(J4:J40)</f>
        <v>5412</v>
      </c>
      <c r="K41" s="40">
        <f t="shared" ref="K41:K46" si="23">IFERROR(I41/J41,"-")</f>
        <v>531.20650221729488</v>
      </c>
      <c r="L41" s="39">
        <f>SUM(L4:L40)</f>
        <v>3004438.53</v>
      </c>
      <c r="M41" s="39">
        <f>SUM(M4:M40)</f>
        <v>5653</v>
      </c>
      <c r="N41" s="40">
        <f t="shared" ref="N41:N46" si="24">IFERROR(L41/M41,"-")</f>
        <v>531.47683177074111</v>
      </c>
      <c r="O41" s="39">
        <f>SUM(O4:O40)</f>
        <v>2835476.4499999997</v>
      </c>
      <c r="P41" s="39">
        <f>SUM(P4:P40)</f>
        <v>5444</v>
      </c>
      <c r="Q41" s="40">
        <f t="shared" ref="Q41:Q46" si="25">IFERROR(O41/P41,"-")</f>
        <v>520.84431484202787</v>
      </c>
      <c r="R41" s="39">
        <f>SUM(R4:R40)</f>
        <v>2878814.2199999997</v>
      </c>
      <c r="S41" s="39">
        <f>SUM(S4:S40)</f>
        <v>5496</v>
      </c>
      <c r="T41" s="40">
        <f t="shared" ref="T41:T46" si="26">IFERROR(R41/S41,"-")</f>
        <v>523.80171397379911</v>
      </c>
      <c r="U41" s="39">
        <f>SUM(U4:U40)</f>
        <v>2872809.6</v>
      </c>
      <c r="V41" s="39">
        <f>SUM(V4:V40)</f>
        <v>5530</v>
      </c>
      <c r="W41" s="40">
        <f t="shared" ref="W41:W46" si="27">IFERROR(U41/V41,"-")</f>
        <v>519.49540687160948</v>
      </c>
      <c r="X41" s="39">
        <f>SUM(X4:X40)</f>
        <v>19665090.920000002</v>
      </c>
      <c r="Y41" s="39">
        <f t="shared" ref="Y41:Z41" si="28">SUM(Y4:Y40)</f>
        <v>37771</v>
      </c>
      <c r="Z41" s="39">
        <f t="shared" si="28"/>
        <v>13879.032502004473</v>
      </c>
      <c r="AA41" s="41">
        <f t="shared" si="16"/>
        <v>2809298.7028571432</v>
      </c>
      <c r="AB41" s="41">
        <f t="shared" si="9"/>
        <v>5395.8571428571431</v>
      </c>
      <c r="AC41" s="42">
        <f t="shared" si="10"/>
        <v>520.63993328214769</v>
      </c>
      <c r="AD41" s="43">
        <f>SUM(AD4:AD40)</f>
        <v>20386703.59</v>
      </c>
      <c r="AE41" s="43">
        <f>SUM(AE4:AE40)</f>
        <v>38393</v>
      </c>
      <c r="AF41" s="44">
        <f>AD41/AE41</f>
        <v>531.0005362956789</v>
      </c>
      <c r="AG41" s="44">
        <f t="shared" ref="AG41:AH47" si="29">AD41/7</f>
        <v>2912386.2271428569</v>
      </c>
      <c r="AH41" s="44">
        <f t="shared" si="29"/>
        <v>5484.7142857142853</v>
      </c>
      <c r="AI41" s="44">
        <f t="shared" ref="AI41:AI47" si="30">AG41/AH41</f>
        <v>531.0005362956789</v>
      </c>
      <c r="AJ41" s="45">
        <f t="shared" si="17"/>
        <v>-721612.66999999806</v>
      </c>
      <c r="AK41" s="45">
        <f>Y41-AE41</f>
        <v>-622</v>
      </c>
      <c r="AL41" s="46">
        <f>IFERROR(Z41-AF41,"-")</f>
        <v>13348.031965708795</v>
      </c>
      <c r="AM41" s="45">
        <f t="shared" si="18"/>
        <v>-103087.52428571368</v>
      </c>
      <c r="AN41" s="45">
        <f t="shared" si="18"/>
        <v>-88.857142857142208</v>
      </c>
      <c r="AO41" s="46">
        <f t="shared" si="14"/>
        <v>-10.360603013531204</v>
      </c>
      <c r="AP41" s="23">
        <f t="shared" si="19"/>
        <v>-3.5396240829927907E-2</v>
      </c>
      <c r="AQ41" s="23">
        <f t="shared" si="19"/>
        <v>-1.6200869950251232E-2</v>
      </c>
      <c r="AR41" s="23">
        <f t="shared" si="19"/>
        <v>-1.9511473728083154E-2</v>
      </c>
    </row>
    <row r="42" spans="1:44" ht="16.5" x14ac:dyDescent="0.3">
      <c r="A42" s="11" t="s">
        <v>66</v>
      </c>
      <c r="B42" s="12" t="s">
        <v>67</v>
      </c>
      <c r="C42" s="13">
        <v>12886</v>
      </c>
      <c r="D42" s="13">
        <v>55</v>
      </c>
      <c r="E42" s="14">
        <f t="shared" ref="E42:E45" si="31">IFERROR((C42/D42),"")</f>
        <v>234.29090909090908</v>
      </c>
      <c r="F42" s="13">
        <v>16438</v>
      </c>
      <c r="G42" s="13">
        <v>79</v>
      </c>
      <c r="H42" s="14">
        <f t="shared" ref="H42:H45" si="32">IFERROR((F42/G42),"")</f>
        <v>208.07594936708861</v>
      </c>
      <c r="I42" s="13">
        <v>16924</v>
      </c>
      <c r="J42" s="13">
        <v>73</v>
      </c>
      <c r="K42" s="14">
        <f t="shared" ref="K42:K45" si="33">IFERROR((I42/J42),"")</f>
        <v>231.83561643835617</v>
      </c>
      <c r="L42" s="13">
        <v>10572</v>
      </c>
      <c r="M42" s="13">
        <v>64</v>
      </c>
      <c r="N42" s="14">
        <f t="shared" ref="N42:N45" si="34">IFERROR((L42/M42),"")</f>
        <v>165.1875</v>
      </c>
      <c r="O42" s="13">
        <v>10809.64</v>
      </c>
      <c r="P42" s="13">
        <v>49</v>
      </c>
      <c r="Q42" s="14">
        <f t="shared" ref="Q42:Q45" si="35">IFERROR((O42/P42),"")</f>
        <v>220.60489795918366</v>
      </c>
      <c r="R42" s="13">
        <v>12591</v>
      </c>
      <c r="S42" s="13">
        <v>60</v>
      </c>
      <c r="T42" s="14">
        <f t="shared" ref="T42:T45" si="36">IFERROR((R42/S42),"")</f>
        <v>209.85</v>
      </c>
      <c r="U42" s="13">
        <v>14705</v>
      </c>
      <c r="V42" s="13">
        <v>82</v>
      </c>
      <c r="W42" s="14">
        <f t="shared" ref="W42:W45" si="37">IFERROR((U42/V42),"")</f>
        <v>179.32926829268294</v>
      </c>
      <c r="X42" s="15">
        <f t="shared" si="20"/>
        <v>94925.64</v>
      </c>
      <c r="Y42" s="16">
        <f t="shared" si="20"/>
        <v>462</v>
      </c>
      <c r="Z42" s="17">
        <f t="shared" si="8"/>
        <v>205.46675324675326</v>
      </c>
      <c r="AA42" s="18">
        <f t="shared" si="16"/>
        <v>13560.805714285714</v>
      </c>
      <c r="AB42" s="18">
        <f t="shared" si="9"/>
        <v>66</v>
      </c>
      <c r="AC42" s="24">
        <f t="shared" si="10"/>
        <v>205.46675324675326</v>
      </c>
      <c r="AD42" s="19">
        <v>88725.489999999991</v>
      </c>
      <c r="AE42" s="19">
        <v>446</v>
      </c>
      <c r="AF42" s="19">
        <v>198.93607623318383</v>
      </c>
      <c r="AG42" s="20">
        <v>12675.069999999998</v>
      </c>
      <c r="AH42" s="20">
        <v>63.714285714285715</v>
      </c>
      <c r="AI42" s="20">
        <v>198.93607623318383</v>
      </c>
      <c r="AJ42" s="21">
        <f t="shared" si="17"/>
        <v>6200.1500000000087</v>
      </c>
      <c r="AK42" s="21">
        <f t="shared" si="17"/>
        <v>16</v>
      </c>
      <c r="AL42" s="47">
        <f t="shared" si="12"/>
        <v>6.5306770135694308</v>
      </c>
      <c r="AM42" s="22">
        <f t="shared" si="18"/>
        <v>885.73571428571631</v>
      </c>
      <c r="AN42" s="22">
        <f t="shared" si="18"/>
        <v>2.2857142857142847</v>
      </c>
      <c r="AO42" s="22">
        <f t="shared" si="14"/>
        <v>6.5306770135694308</v>
      </c>
      <c r="AP42" s="23">
        <f>IFERROR(((AA42-AG42)*1/AG42),"-")</f>
        <v>6.9880143800840275E-2</v>
      </c>
      <c r="AQ42" s="23">
        <f t="shared" si="19"/>
        <v>3.5874439461883394E-2</v>
      </c>
      <c r="AR42" s="23">
        <f t="shared" si="19"/>
        <v>3.2828017608603419E-2</v>
      </c>
    </row>
    <row r="43" spans="1:44" ht="16.5" x14ac:dyDescent="0.3">
      <c r="A43" s="11">
        <v>38</v>
      </c>
      <c r="B43" s="12" t="s">
        <v>68</v>
      </c>
      <c r="C43" s="13">
        <v>201350</v>
      </c>
      <c r="D43" s="13">
        <v>89</v>
      </c>
      <c r="E43" s="14">
        <f t="shared" si="31"/>
        <v>2262.3595505617977</v>
      </c>
      <c r="F43" s="13">
        <v>220760</v>
      </c>
      <c r="G43" s="13">
        <v>98</v>
      </c>
      <c r="H43" s="14">
        <f t="shared" si="32"/>
        <v>2252.6530612244896</v>
      </c>
      <c r="I43" s="13">
        <v>208999</v>
      </c>
      <c r="J43" s="13">
        <v>101</v>
      </c>
      <c r="K43" s="14">
        <f t="shared" si="33"/>
        <v>2069.2970297029701</v>
      </c>
      <c r="L43" s="13">
        <v>230272</v>
      </c>
      <c r="M43" s="13">
        <v>81</v>
      </c>
      <c r="N43" s="14">
        <f t="shared" si="34"/>
        <v>2842.8641975308642</v>
      </c>
      <c r="O43" s="13">
        <v>186898.57</v>
      </c>
      <c r="P43" s="13">
        <v>95</v>
      </c>
      <c r="Q43" s="14">
        <f t="shared" si="35"/>
        <v>1967.3533684210527</v>
      </c>
      <c r="R43" s="13">
        <v>205939</v>
      </c>
      <c r="S43" s="13">
        <v>82</v>
      </c>
      <c r="T43" s="14">
        <f t="shared" si="36"/>
        <v>2511.4512195121952</v>
      </c>
      <c r="U43" s="13">
        <v>165748</v>
      </c>
      <c r="V43" s="13">
        <v>83</v>
      </c>
      <c r="W43" s="14">
        <f t="shared" si="37"/>
        <v>1996.9638554216867</v>
      </c>
      <c r="X43" s="15">
        <f t="shared" ref="X43:Y45" si="38">R43+U43+O43+L43+I43+F43+C43</f>
        <v>1419966.57</v>
      </c>
      <c r="Y43" s="16">
        <f t="shared" si="38"/>
        <v>629</v>
      </c>
      <c r="Z43" s="17">
        <f t="shared" si="8"/>
        <v>2257.498521462639</v>
      </c>
      <c r="AA43" s="18">
        <f t="shared" si="16"/>
        <v>202852.36714285714</v>
      </c>
      <c r="AB43" s="18">
        <f t="shared" si="9"/>
        <v>89.857142857142861</v>
      </c>
      <c r="AC43" s="24">
        <f t="shared" si="10"/>
        <v>2257.498521462639</v>
      </c>
      <c r="AD43" s="19">
        <v>1398956.53</v>
      </c>
      <c r="AE43" s="19">
        <v>637</v>
      </c>
      <c r="AF43" s="19">
        <v>2196.1640973312401</v>
      </c>
      <c r="AG43" s="20">
        <v>199850.93285714285</v>
      </c>
      <c r="AH43" s="20">
        <v>91</v>
      </c>
      <c r="AI43" s="20">
        <v>2196.1640973312401</v>
      </c>
      <c r="AJ43" s="21">
        <f t="shared" si="17"/>
        <v>21010.040000000037</v>
      </c>
      <c r="AK43" s="21">
        <f t="shared" si="17"/>
        <v>-8</v>
      </c>
      <c r="AL43" s="47">
        <f t="shared" si="12"/>
        <v>61.334424131398919</v>
      </c>
      <c r="AM43" s="22">
        <f t="shared" si="18"/>
        <v>3001.434285714291</v>
      </c>
      <c r="AN43" s="22">
        <f t="shared" si="18"/>
        <v>-1.1428571428571388</v>
      </c>
      <c r="AO43" s="22">
        <f t="shared" si="14"/>
        <v>61.334424131398919</v>
      </c>
      <c r="AP43" s="23">
        <f t="shared" si="19"/>
        <v>1.501836515248979E-2</v>
      </c>
      <c r="AQ43" s="23">
        <f t="shared" si="19"/>
        <v>-1.25588697017268E-2</v>
      </c>
      <c r="AR43" s="23">
        <f t="shared" si="19"/>
        <v>2.7927978699739234E-2</v>
      </c>
    </row>
    <row r="44" spans="1:44" ht="16.5" x14ac:dyDescent="0.3">
      <c r="A44" s="11">
        <v>39</v>
      </c>
      <c r="B44" s="12" t="s">
        <v>69</v>
      </c>
      <c r="C44" s="13">
        <v>458000</v>
      </c>
      <c r="D44" s="13">
        <v>305</v>
      </c>
      <c r="E44" s="14">
        <f t="shared" si="31"/>
        <v>1501.639344262295</v>
      </c>
      <c r="F44" s="13">
        <v>393500</v>
      </c>
      <c r="G44" s="13">
        <v>262</v>
      </c>
      <c r="H44" s="14">
        <f t="shared" si="32"/>
        <v>1501.9083969465648</v>
      </c>
      <c r="I44" s="13">
        <v>474500</v>
      </c>
      <c r="J44" s="13">
        <v>316</v>
      </c>
      <c r="K44" s="14">
        <f t="shared" si="33"/>
        <v>1501.5822784810127</v>
      </c>
      <c r="L44" s="13">
        <v>451000</v>
      </c>
      <c r="M44" s="13">
        <v>300</v>
      </c>
      <c r="N44" s="14">
        <f t="shared" si="34"/>
        <v>1503.3333333333333</v>
      </c>
      <c r="O44" s="13">
        <v>530500</v>
      </c>
      <c r="P44" s="13">
        <v>353</v>
      </c>
      <c r="Q44" s="14">
        <f t="shared" si="35"/>
        <v>1502.8328611898016</v>
      </c>
      <c r="R44" s="13">
        <v>401000</v>
      </c>
      <c r="S44" s="13">
        <v>267</v>
      </c>
      <c r="T44" s="14">
        <f t="shared" si="36"/>
        <v>1501.8726591760299</v>
      </c>
      <c r="U44" s="13">
        <v>480000</v>
      </c>
      <c r="V44" s="13">
        <v>319</v>
      </c>
      <c r="W44" s="14">
        <f t="shared" si="37"/>
        <v>1504.7021943573668</v>
      </c>
      <c r="X44" s="15">
        <f t="shared" si="38"/>
        <v>3188500</v>
      </c>
      <c r="Y44" s="16">
        <f t="shared" si="38"/>
        <v>2122</v>
      </c>
      <c r="Z44" s="17">
        <f t="shared" si="8"/>
        <v>1502.5918944392083</v>
      </c>
      <c r="AA44" s="18">
        <f t="shared" si="16"/>
        <v>455500</v>
      </c>
      <c r="AB44" s="18">
        <f t="shared" si="9"/>
        <v>303.14285714285717</v>
      </c>
      <c r="AC44" s="24">
        <f t="shared" si="10"/>
        <v>1502.5918944392081</v>
      </c>
      <c r="AD44" s="19">
        <v>3249000</v>
      </c>
      <c r="AE44" s="19">
        <v>2161</v>
      </c>
      <c r="AF44" s="19">
        <v>1503.4706154558075</v>
      </c>
      <c r="AG44" s="20">
        <v>464142.85714285716</v>
      </c>
      <c r="AH44" s="20">
        <v>308.71428571428572</v>
      </c>
      <c r="AI44" s="20">
        <v>1503.4706154558075</v>
      </c>
      <c r="AJ44" s="21">
        <f t="shared" si="17"/>
        <v>-60500</v>
      </c>
      <c r="AK44" s="21">
        <f t="shared" si="17"/>
        <v>-39</v>
      </c>
      <c r="AL44" s="47">
        <f t="shared" si="12"/>
        <v>-0.87872101659922919</v>
      </c>
      <c r="AM44" s="22">
        <f t="shared" si="18"/>
        <v>-8642.8571428571595</v>
      </c>
      <c r="AN44" s="22">
        <f t="shared" si="18"/>
        <v>-5.5714285714285552</v>
      </c>
      <c r="AO44" s="22">
        <f t="shared" si="14"/>
        <v>-0.87872101659945656</v>
      </c>
      <c r="AP44" s="23">
        <f t="shared" si="19"/>
        <v>-1.8621114188981259E-2</v>
      </c>
      <c r="AQ44" s="23">
        <f t="shared" si="19"/>
        <v>-1.804720037019893E-2</v>
      </c>
      <c r="AR44" s="23">
        <f t="shared" si="19"/>
        <v>-5.8446171648858893E-4</v>
      </c>
    </row>
    <row r="45" spans="1:44" ht="16.5" x14ac:dyDescent="0.3">
      <c r="A45" s="11">
        <v>40</v>
      </c>
      <c r="B45" s="25" t="s">
        <v>70</v>
      </c>
      <c r="C45" s="13">
        <v>7686</v>
      </c>
      <c r="D45" s="13">
        <v>16</v>
      </c>
      <c r="E45" s="14">
        <f t="shared" si="31"/>
        <v>480.375</v>
      </c>
      <c r="F45" s="13"/>
      <c r="G45" s="13"/>
      <c r="H45" s="14" t="str">
        <f t="shared" si="32"/>
        <v/>
      </c>
      <c r="I45" s="13">
        <v>9705</v>
      </c>
      <c r="J45" s="13">
        <v>17</v>
      </c>
      <c r="K45" s="14">
        <f t="shared" si="33"/>
        <v>570.88235294117646</v>
      </c>
      <c r="L45" s="13">
        <v>9638</v>
      </c>
      <c r="M45" s="13">
        <v>18</v>
      </c>
      <c r="N45" s="14">
        <f t="shared" si="34"/>
        <v>535.44444444444446</v>
      </c>
      <c r="O45" s="13">
        <v>9828.6</v>
      </c>
      <c r="P45" s="13">
        <v>5</v>
      </c>
      <c r="Q45" s="14">
        <f t="shared" si="35"/>
        <v>1965.72</v>
      </c>
      <c r="R45" s="13">
        <v>7424</v>
      </c>
      <c r="S45" s="13">
        <v>13</v>
      </c>
      <c r="T45" s="14">
        <f t="shared" si="36"/>
        <v>571.07692307692309</v>
      </c>
      <c r="U45" s="13"/>
      <c r="V45" s="13"/>
      <c r="W45" s="14" t="str">
        <f t="shared" si="37"/>
        <v/>
      </c>
      <c r="X45" s="15">
        <f t="shared" si="38"/>
        <v>44281.599999999999</v>
      </c>
      <c r="Y45" s="16">
        <f t="shared" si="38"/>
        <v>69</v>
      </c>
      <c r="Z45" s="17">
        <f t="shared" si="8"/>
        <v>641.76231884057972</v>
      </c>
      <c r="AA45" s="18">
        <f t="shared" si="16"/>
        <v>6325.9428571428571</v>
      </c>
      <c r="AB45" s="18">
        <f t="shared" si="9"/>
        <v>9.8571428571428577</v>
      </c>
      <c r="AC45" s="24">
        <f t="shared" si="10"/>
        <v>641.76231884057972</v>
      </c>
      <c r="AD45" s="19">
        <v>45276.380000000005</v>
      </c>
      <c r="AE45" s="19">
        <v>100</v>
      </c>
      <c r="AF45" s="19">
        <v>452.76380000000006</v>
      </c>
      <c r="AG45" s="20">
        <v>6468.0542857142864</v>
      </c>
      <c r="AH45" s="20">
        <v>14.285714285714286</v>
      </c>
      <c r="AI45" s="20">
        <v>452.7638</v>
      </c>
      <c r="AJ45" s="21">
        <f t="shared" si="17"/>
        <v>-994.78000000000611</v>
      </c>
      <c r="AK45" s="21">
        <f t="shared" si="17"/>
        <v>-31</v>
      </c>
      <c r="AL45" s="47">
        <f t="shared" si="12"/>
        <v>188.99851884057966</v>
      </c>
      <c r="AM45" s="22">
        <f t="shared" si="18"/>
        <v>-142.11142857142931</v>
      </c>
      <c r="AN45" s="22">
        <f t="shared" si="18"/>
        <v>-4.4285714285714288</v>
      </c>
      <c r="AO45" s="22">
        <f t="shared" si="14"/>
        <v>188.99851884057972</v>
      </c>
      <c r="AP45" s="23">
        <f t="shared" si="19"/>
        <v>-2.1971279506003021E-2</v>
      </c>
      <c r="AQ45" s="23">
        <f t="shared" si="19"/>
        <v>-0.31</v>
      </c>
      <c r="AR45" s="23">
        <f t="shared" si="19"/>
        <v>0.41743292825216971</v>
      </c>
    </row>
    <row r="46" spans="1:44" ht="17.25" thickBot="1" x14ac:dyDescent="0.3">
      <c r="A46" s="11"/>
      <c r="B46" s="48" t="s">
        <v>71</v>
      </c>
      <c r="C46" s="49">
        <f>SUM(C42:C45)</f>
        <v>679922</v>
      </c>
      <c r="D46" s="49">
        <f>SUM(D42:D45)</f>
        <v>465</v>
      </c>
      <c r="E46" s="50">
        <f t="shared" si="21"/>
        <v>1462.1978494623656</v>
      </c>
      <c r="F46" s="49">
        <f>SUM(F42:F45)</f>
        <v>630698</v>
      </c>
      <c r="G46" s="49">
        <f>SUM(G42:G45)</f>
        <v>439</v>
      </c>
      <c r="H46" s="50">
        <f t="shared" si="22"/>
        <v>1436.6697038724374</v>
      </c>
      <c r="I46" s="49">
        <f>SUM(I42:I45)</f>
        <v>710128</v>
      </c>
      <c r="J46" s="49">
        <f>SUM(J42:J45)</f>
        <v>507</v>
      </c>
      <c r="K46" s="50">
        <f t="shared" si="23"/>
        <v>1400.646942800789</v>
      </c>
      <c r="L46" s="49">
        <f>SUM(L42:L45)</f>
        <v>701482</v>
      </c>
      <c r="M46" s="49">
        <f>SUM(M42:M45)</f>
        <v>463</v>
      </c>
      <c r="N46" s="50">
        <f t="shared" si="24"/>
        <v>1515.0799136069115</v>
      </c>
      <c r="O46" s="49">
        <f>SUM(O42:O45)</f>
        <v>738036.80999999994</v>
      </c>
      <c r="P46" s="49">
        <f>SUM(P42:P45)</f>
        <v>502</v>
      </c>
      <c r="Q46" s="50">
        <f t="shared" si="25"/>
        <v>1470.1928486055776</v>
      </c>
      <c r="R46" s="51">
        <f>SUM(R42:R45)</f>
        <v>626954</v>
      </c>
      <c r="S46" s="51">
        <f>SUM(S42:S45)</f>
        <v>422</v>
      </c>
      <c r="T46" s="50">
        <f t="shared" si="26"/>
        <v>1485.6729857819905</v>
      </c>
      <c r="U46" s="49">
        <f>SUM(U42:U45)</f>
        <v>660453</v>
      </c>
      <c r="V46" s="49">
        <f>SUM(V42:V45)</f>
        <v>484</v>
      </c>
      <c r="W46" s="50">
        <f t="shared" si="27"/>
        <v>1364.5723140495868</v>
      </c>
      <c r="X46" s="49">
        <f>SUM(X42:X45)</f>
        <v>4747673.8099999996</v>
      </c>
      <c r="Y46" s="49">
        <f>SUM(Y42:Y45)</f>
        <v>3282</v>
      </c>
      <c r="Z46" s="52">
        <f t="shared" si="8"/>
        <v>1446.5794667885434</v>
      </c>
      <c r="AA46" s="53">
        <f t="shared" si="16"/>
        <v>678239.11571428564</v>
      </c>
      <c r="AB46" s="53">
        <f t="shared" si="9"/>
        <v>468.85714285714283</v>
      </c>
      <c r="AC46" s="54">
        <f t="shared" si="10"/>
        <v>1446.5794667885434</v>
      </c>
      <c r="AD46" s="44">
        <f>SUM(AD42:AD45)</f>
        <v>4781958.3999999994</v>
      </c>
      <c r="AE46" s="44">
        <f>SUM(AE42:AE45)</f>
        <v>3344</v>
      </c>
      <c r="AF46" s="55">
        <f>AD46/AE46</f>
        <v>1430.0114832535883</v>
      </c>
      <c r="AG46" s="44">
        <f t="shared" si="29"/>
        <v>683136.91428571416</v>
      </c>
      <c r="AH46" s="44">
        <f t="shared" si="29"/>
        <v>477.71428571428572</v>
      </c>
      <c r="AI46" s="55">
        <f t="shared" si="30"/>
        <v>1430.0114832535883</v>
      </c>
      <c r="AJ46" s="45">
        <f t="shared" si="17"/>
        <v>-34284.589999999851</v>
      </c>
      <c r="AK46" s="45">
        <f t="shared" si="17"/>
        <v>-62</v>
      </c>
      <c r="AL46" s="56">
        <f t="shared" si="12"/>
        <v>16.567983534955147</v>
      </c>
      <c r="AM46" s="57">
        <f t="shared" si="18"/>
        <v>-4897.7985714285169</v>
      </c>
      <c r="AN46" s="57">
        <f t="shared" si="18"/>
        <v>-8.8571428571428896</v>
      </c>
      <c r="AO46" s="58">
        <f t="shared" si="14"/>
        <v>16.567983534955147</v>
      </c>
      <c r="AP46" s="59">
        <f>IFERROR(((AA46-AG46)*1/AG46),"-")</f>
        <v>-7.169570943988058E-3</v>
      </c>
      <c r="AQ46" s="59">
        <f t="shared" si="19"/>
        <v>-1.8540669856459399E-2</v>
      </c>
      <c r="AR46" s="59">
        <f t="shared" si="19"/>
        <v>1.1585909434279064E-2</v>
      </c>
    </row>
    <row r="47" spans="1:44" ht="17.25" thickBot="1" x14ac:dyDescent="0.35">
      <c r="A47" s="11"/>
      <c r="B47" s="60" t="s">
        <v>72</v>
      </c>
      <c r="C47" s="61">
        <f>C46+C41</f>
        <v>3500240.81</v>
      </c>
      <c r="D47" s="62"/>
      <c r="E47" s="62"/>
      <c r="F47" s="61">
        <f>F46+F41</f>
        <v>3018631.72</v>
      </c>
      <c r="G47" s="62"/>
      <c r="H47" s="62"/>
      <c r="I47" s="61">
        <f>I46+I41</f>
        <v>3585017.59</v>
      </c>
      <c r="J47" s="62"/>
      <c r="K47" s="62"/>
      <c r="L47" s="61">
        <f>L46+L41</f>
        <v>3705920.53</v>
      </c>
      <c r="M47" s="62"/>
      <c r="N47" s="62"/>
      <c r="O47" s="61">
        <f>O46+O41</f>
        <v>3573513.26</v>
      </c>
      <c r="P47" s="62"/>
      <c r="Q47" s="62"/>
      <c r="R47" s="61">
        <f>R46+R41</f>
        <v>3505768.2199999997</v>
      </c>
      <c r="S47" s="62"/>
      <c r="T47" s="62"/>
      <c r="U47" s="61">
        <f>U46+U41</f>
        <v>3533262.6</v>
      </c>
      <c r="V47" s="62"/>
      <c r="W47" s="62"/>
      <c r="X47" s="63">
        <f>X46+X41</f>
        <v>24412764.73</v>
      </c>
      <c r="Y47" s="63">
        <f>Y46+Y41</f>
        <v>41053</v>
      </c>
      <c r="Z47" s="63">
        <f>X47/Y47</f>
        <v>594.66457335639302</v>
      </c>
      <c r="AA47" s="64">
        <f t="shared" si="16"/>
        <v>3487537.8185714288</v>
      </c>
      <c r="AB47" s="63">
        <f t="shared" si="9"/>
        <v>5864.7142857142853</v>
      </c>
      <c r="AC47" s="63">
        <f>AA47/AB47</f>
        <v>594.66457335639302</v>
      </c>
      <c r="AD47" s="63">
        <f>AD46+AD41</f>
        <v>25168661.989999998</v>
      </c>
      <c r="AE47" s="63">
        <f>AE46+AE41</f>
        <v>41737</v>
      </c>
      <c r="AF47" s="63">
        <f t="shared" ref="AF47" si="39">IFERROR(AD47/AE47,"")</f>
        <v>603.02997316529695</v>
      </c>
      <c r="AG47" s="63">
        <f t="shared" si="29"/>
        <v>3595523.1414285712</v>
      </c>
      <c r="AH47" s="63">
        <f t="shared" si="29"/>
        <v>5962.4285714285716</v>
      </c>
      <c r="AI47" s="63">
        <f t="shared" si="30"/>
        <v>603.02997316529695</v>
      </c>
      <c r="AJ47" s="65">
        <f>X47-AD47</f>
        <v>-755897.25999999791</v>
      </c>
      <c r="AK47" s="65">
        <f t="shared" si="17"/>
        <v>-684</v>
      </c>
      <c r="AL47" s="66">
        <f t="shared" si="12"/>
        <v>-8.3653998089039305</v>
      </c>
      <c r="AM47" s="67">
        <f t="shared" si="18"/>
        <v>-107985.32285714243</v>
      </c>
      <c r="AN47" s="67">
        <f t="shared" si="18"/>
        <v>-97.714285714286234</v>
      </c>
      <c r="AO47" s="67">
        <f t="shared" si="14"/>
        <v>-8.3653998089039305</v>
      </c>
      <c r="AP47" s="68">
        <f>IFERROR(((AA47-AG47)*1/AG47),"-")</f>
        <v>-3.0033271546192234E-2</v>
      </c>
      <c r="AQ47" s="68">
        <f>IFERROR(((AB47-AH47)*1/AH47),"-")</f>
        <v>-1.6388336488008328E-2</v>
      </c>
      <c r="AR47" s="69">
        <f t="shared" si="19"/>
        <v>-1.3872278628198278E-2</v>
      </c>
    </row>
  </sheetData>
  <mergeCells count="24">
    <mergeCell ref="X1:Z2"/>
    <mergeCell ref="C2:E2"/>
    <mergeCell ref="F2:H2"/>
    <mergeCell ref="A1:B2"/>
    <mergeCell ref="C1:E1"/>
    <mergeCell ref="F1:H1"/>
    <mergeCell ref="I1:K1"/>
    <mergeCell ref="L1:N1"/>
    <mergeCell ref="AJ1:AL1"/>
    <mergeCell ref="AM1:AO1"/>
    <mergeCell ref="AP1:AR2"/>
    <mergeCell ref="I2:K2"/>
    <mergeCell ref="L2:N2"/>
    <mergeCell ref="O2:Q2"/>
    <mergeCell ref="AJ2:AL2"/>
    <mergeCell ref="AM2:AO2"/>
    <mergeCell ref="AA1:AC2"/>
    <mergeCell ref="AD1:AF2"/>
    <mergeCell ref="AG1:AI2"/>
    <mergeCell ref="O1:Q1"/>
    <mergeCell ref="R2:T2"/>
    <mergeCell ref="U2:W2"/>
    <mergeCell ref="R1:T1"/>
    <mergeCell ref="U1:W1"/>
  </mergeCells>
  <conditionalFormatting sqref="AM26:AP28 AM30:AR35 AM41:AR46 AM4:AR6 AM8:AR24">
    <cfRule type="cellIs" dxfId="311" priority="39" operator="greaterThan">
      <formula>0</formula>
    </cfRule>
  </conditionalFormatting>
  <conditionalFormatting sqref="AN27:AN28">
    <cfRule type="cellIs" dxfId="310" priority="38" operator="lessThan">
      <formula>-2</formula>
    </cfRule>
  </conditionalFormatting>
  <conditionalFormatting sqref="AM41">
    <cfRule type="cellIs" dxfId="309" priority="37" operator="lessThan">
      <formula>-328937</formula>
    </cfRule>
  </conditionalFormatting>
  <conditionalFormatting sqref="AJ26:AL28 AJ30:AL35 AJ42:AL46 AJ4:AL6 AJ8:AL24 AJ41:AK41">
    <cfRule type="cellIs" dxfId="308" priority="35" operator="lessThan">
      <formula>1</formula>
    </cfRule>
    <cfRule type="cellIs" dxfId="307" priority="36" operator="greaterThan">
      <formula>0</formula>
    </cfRule>
  </conditionalFormatting>
  <conditionalFormatting sqref="AQ26:AR28">
    <cfRule type="cellIs" dxfId="306" priority="34" operator="greaterThan">
      <formula>0</formula>
    </cfRule>
  </conditionalFormatting>
  <conditionalFormatting sqref="AM26:AR28 AM30:AR35 AM41:AR45 AM4:AR6 AM8:AR24">
    <cfRule type="cellIs" dxfId="305" priority="33" operator="lessThan">
      <formula>0</formula>
    </cfRule>
  </conditionalFormatting>
  <conditionalFormatting sqref="AM46:AR46">
    <cfRule type="cellIs" dxfId="304" priority="32" operator="lessThan">
      <formula>0</formula>
    </cfRule>
  </conditionalFormatting>
  <conditionalFormatting sqref="AM29:AP29">
    <cfRule type="cellIs" dxfId="303" priority="31" operator="greaterThan">
      <formula>0</formula>
    </cfRule>
  </conditionalFormatting>
  <conditionalFormatting sqref="AN29">
    <cfRule type="cellIs" dxfId="302" priority="30" operator="lessThan">
      <formula>-2</formula>
    </cfRule>
  </conditionalFormatting>
  <conditionalFormatting sqref="AJ29:AL29">
    <cfRule type="cellIs" dxfId="301" priority="28" operator="lessThan">
      <formula>1</formula>
    </cfRule>
    <cfRule type="cellIs" dxfId="300" priority="29" operator="greaterThan">
      <formula>0</formula>
    </cfRule>
  </conditionalFormatting>
  <conditionalFormatting sqref="AQ29:AR29">
    <cfRule type="cellIs" dxfId="299" priority="27" operator="greaterThan">
      <formula>0</formula>
    </cfRule>
  </conditionalFormatting>
  <conditionalFormatting sqref="AM29:AR29">
    <cfRule type="cellIs" dxfId="298" priority="26" operator="lessThan">
      <formula>0</formula>
    </cfRule>
  </conditionalFormatting>
  <conditionalFormatting sqref="AM25:AP25">
    <cfRule type="cellIs" dxfId="297" priority="25" operator="greaterThan">
      <formula>0</formula>
    </cfRule>
  </conditionalFormatting>
  <conditionalFormatting sqref="AJ25:AL25">
    <cfRule type="cellIs" dxfId="296" priority="23" operator="lessThan">
      <formula>1</formula>
    </cfRule>
    <cfRule type="cellIs" dxfId="295" priority="24" operator="greaterThan">
      <formula>0</formula>
    </cfRule>
  </conditionalFormatting>
  <conditionalFormatting sqref="AQ25:AR25">
    <cfRule type="cellIs" dxfId="294" priority="22" operator="greaterThan">
      <formula>0</formula>
    </cfRule>
  </conditionalFormatting>
  <conditionalFormatting sqref="AM25:AR25">
    <cfRule type="cellIs" dxfId="293" priority="21" operator="lessThan">
      <formula>0</formula>
    </cfRule>
  </conditionalFormatting>
  <conditionalFormatting sqref="AM47:AO47">
    <cfRule type="cellIs" dxfId="292" priority="20" operator="greaterThan">
      <formula>0</formula>
    </cfRule>
  </conditionalFormatting>
  <conditionalFormatting sqref="AJ47:AL47">
    <cfRule type="cellIs" dxfId="291" priority="18" operator="lessThan">
      <formula>1</formula>
    </cfRule>
    <cfRule type="cellIs" dxfId="290" priority="19" operator="greaterThan">
      <formula>0</formula>
    </cfRule>
  </conditionalFormatting>
  <conditionalFormatting sqref="AP47">
    <cfRule type="cellIs" dxfId="289" priority="17" operator="greaterThan">
      <formula>0</formula>
    </cfRule>
  </conditionalFormatting>
  <conditionalFormatting sqref="AQ47:AR47">
    <cfRule type="cellIs" dxfId="288" priority="16" operator="greaterThan">
      <formula>0</formula>
    </cfRule>
  </conditionalFormatting>
  <conditionalFormatting sqref="AM47:AR47">
    <cfRule type="cellIs" dxfId="287" priority="15" operator="lessThan">
      <formula>0</formula>
    </cfRule>
  </conditionalFormatting>
  <conditionalFormatting sqref="AM36:AR36">
    <cfRule type="cellIs" dxfId="286" priority="14" operator="greaterThan">
      <formula>0</formula>
    </cfRule>
  </conditionalFormatting>
  <conditionalFormatting sqref="AJ36:AL36">
    <cfRule type="cellIs" dxfId="285" priority="12" operator="lessThan">
      <formula>1</formula>
    </cfRule>
    <cfRule type="cellIs" dxfId="284" priority="13" operator="greaterThan">
      <formula>0</formula>
    </cfRule>
  </conditionalFormatting>
  <conditionalFormatting sqref="AM36:AR36">
    <cfRule type="cellIs" dxfId="283" priority="11" operator="lessThan">
      <formula>0</formula>
    </cfRule>
  </conditionalFormatting>
  <conditionalFormatting sqref="AM37:AR40">
    <cfRule type="cellIs" dxfId="282" priority="10" operator="greaterThan">
      <formula>0</formula>
    </cfRule>
  </conditionalFormatting>
  <conditionalFormatting sqref="AJ37:AL40">
    <cfRule type="cellIs" dxfId="281" priority="8" operator="lessThan">
      <formula>1</formula>
    </cfRule>
    <cfRule type="cellIs" dxfId="280" priority="9" operator="greaterThan">
      <formula>0</formula>
    </cfRule>
  </conditionalFormatting>
  <conditionalFormatting sqref="AM37:AR40">
    <cfRule type="cellIs" dxfId="279" priority="7" operator="lessThan">
      <formula>0</formula>
    </cfRule>
  </conditionalFormatting>
  <conditionalFormatting sqref="AM7:AR7">
    <cfRule type="cellIs" dxfId="278" priority="6" operator="greaterThan">
      <formula>0</formula>
    </cfRule>
  </conditionalFormatting>
  <conditionalFormatting sqref="AJ7:AL7">
    <cfRule type="cellIs" dxfId="277" priority="4" operator="lessThan">
      <formula>1</formula>
    </cfRule>
    <cfRule type="cellIs" dxfId="276" priority="5" operator="greaterThan">
      <formula>0</formula>
    </cfRule>
  </conditionalFormatting>
  <conditionalFormatting sqref="AM7:AR7">
    <cfRule type="cellIs" dxfId="275" priority="3" operator="lessThan">
      <formula>0</formula>
    </cfRule>
  </conditionalFormatting>
  <conditionalFormatting sqref="AL41">
    <cfRule type="cellIs" dxfId="274" priority="2" operator="greaterThan">
      <formula>0</formula>
    </cfRule>
  </conditionalFormatting>
  <conditionalFormatting sqref="AL41">
    <cfRule type="cellIs" dxfId="273" priority="1" operator="lessThan">
      <formula>0</formula>
    </cfRule>
  </conditionalFormatting>
  <hyperlinks>
    <hyperlink ref="B24" r:id="rId1"/>
    <hyperlink ref="B23" r:id="rId2"/>
    <hyperlink ref="B22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="130" zoomScaleNormal="130" workbookViewId="0">
      <pane xSplit="2" ySplit="3" topLeftCell="Z44" activePane="bottomRight" state="frozen"/>
      <selection pane="topRight" activeCell="C1" sqref="C1"/>
      <selection pane="bottomLeft" activeCell="A4" sqref="A4"/>
      <selection pane="bottomRight" activeCell="Y55" sqref="Y55"/>
    </sheetView>
  </sheetViews>
  <sheetFormatPr defaultRowHeight="15" x14ac:dyDescent="0.25"/>
  <cols>
    <col min="2" max="2" width="38.5703125" bestFit="1" customWidth="1"/>
    <col min="3" max="3" width="11.7109375" bestFit="1" customWidth="1"/>
    <col min="6" max="6" width="11.7109375" bestFit="1" customWidth="1"/>
    <col min="8" max="8" width="7.28515625" bestFit="1" customWidth="1"/>
    <col min="9" max="9" width="11.7109375" bestFit="1" customWidth="1"/>
    <col min="12" max="12" width="11.7109375" bestFit="1" customWidth="1"/>
    <col min="15" max="15" width="11.7109375" bestFit="1" customWidth="1"/>
    <col min="18" max="18" width="11.7109375" bestFit="1" customWidth="1"/>
    <col min="21" max="21" width="11.7109375" bestFit="1" customWidth="1"/>
    <col min="24" max="24" width="17.7109375" bestFit="1" customWidth="1"/>
    <col min="25" max="25" width="10.85546875" bestFit="1" customWidth="1"/>
    <col min="26" max="26" width="11.5703125" bestFit="1" customWidth="1"/>
    <col min="27" max="27" width="14.28515625" bestFit="1" customWidth="1"/>
    <col min="29" max="29" width="9" bestFit="1" customWidth="1"/>
    <col min="30" max="30" width="17.7109375" bestFit="1" customWidth="1"/>
    <col min="33" max="33" width="11.7109375" bestFit="1" customWidth="1"/>
    <col min="36" max="36" width="14.140625" bestFit="1" customWidth="1"/>
    <col min="38" max="38" width="10.42578125" bestFit="1" customWidth="1"/>
    <col min="39" max="39" width="12.28515625" bestFit="1" customWidth="1"/>
  </cols>
  <sheetData>
    <row r="1" spans="1:44" x14ac:dyDescent="0.25">
      <c r="A1" s="106" t="s">
        <v>0</v>
      </c>
      <c r="B1" s="107"/>
      <c r="C1" s="101">
        <v>45397</v>
      </c>
      <c r="D1" s="102"/>
      <c r="E1" s="103"/>
      <c r="F1" s="101">
        <v>45398</v>
      </c>
      <c r="G1" s="102"/>
      <c r="H1" s="103"/>
      <c r="I1" s="101">
        <v>45399</v>
      </c>
      <c r="J1" s="102"/>
      <c r="K1" s="103"/>
      <c r="L1" s="101">
        <v>45400</v>
      </c>
      <c r="M1" s="102"/>
      <c r="N1" s="103"/>
      <c r="O1" s="101">
        <v>45401</v>
      </c>
      <c r="P1" s="102"/>
      <c r="Q1" s="103"/>
      <c r="R1" s="101">
        <v>45402</v>
      </c>
      <c r="S1" s="102"/>
      <c r="T1" s="103"/>
      <c r="U1" s="101">
        <v>45403</v>
      </c>
      <c r="V1" s="102"/>
      <c r="W1" s="103"/>
      <c r="X1" s="89" t="s">
        <v>1</v>
      </c>
      <c r="Y1" s="90"/>
      <c r="Z1" s="104"/>
      <c r="AA1" s="89" t="s">
        <v>2</v>
      </c>
      <c r="AB1" s="90"/>
      <c r="AC1" s="91"/>
      <c r="AD1" s="95" t="s">
        <v>3</v>
      </c>
      <c r="AE1" s="96"/>
      <c r="AF1" s="97"/>
      <c r="AG1" s="95" t="s">
        <v>4</v>
      </c>
      <c r="AH1" s="96"/>
      <c r="AI1" s="97"/>
      <c r="AJ1" s="72" t="s">
        <v>5</v>
      </c>
      <c r="AK1" s="73"/>
      <c r="AL1" s="74"/>
      <c r="AM1" s="75" t="s">
        <v>6</v>
      </c>
      <c r="AN1" s="73"/>
      <c r="AO1" s="74"/>
      <c r="AP1" s="76" t="s">
        <v>7</v>
      </c>
      <c r="AQ1" s="77"/>
      <c r="AR1" s="78"/>
    </row>
    <row r="2" spans="1:44" x14ac:dyDescent="0.25">
      <c r="A2" s="108"/>
      <c r="B2" s="109"/>
      <c r="C2" s="83" t="s">
        <v>8</v>
      </c>
      <c r="D2" s="83"/>
      <c r="E2" s="84"/>
      <c r="F2" s="82" t="s">
        <v>9</v>
      </c>
      <c r="G2" s="83"/>
      <c r="H2" s="84"/>
      <c r="I2" s="82" t="s">
        <v>10</v>
      </c>
      <c r="J2" s="83"/>
      <c r="K2" s="84"/>
      <c r="L2" s="82" t="s">
        <v>11</v>
      </c>
      <c r="M2" s="83"/>
      <c r="N2" s="84"/>
      <c r="O2" s="82" t="s">
        <v>12</v>
      </c>
      <c r="P2" s="83"/>
      <c r="Q2" s="84"/>
      <c r="R2" s="82" t="s">
        <v>13</v>
      </c>
      <c r="S2" s="83"/>
      <c r="T2" s="84"/>
      <c r="U2" s="82" t="s">
        <v>14</v>
      </c>
      <c r="V2" s="83"/>
      <c r="W2" s="84"/>
      <c r="X2" s="92"/>
      <c r="Y2" s="93"/>
      <c r="Z2" s="105"/>
      <c r="AA2" s="92"/>
      <c r="AB2" s="93"/>
      <c r="AC2" s="94"/>
      <c r="AD2" s="98"/>
      <c r="AE2" s="99"/>
      <c r="AF2" s="100"/>
      <c r="AG2" s="98"/>
      <c r="AH2" s="99"/>
      <c r="AI2" s="100"/>
      <c r="AJ2" s="85" t="s">
        <v>15</v>
      </c>
      <c r="AK2" s="86"/>
      <c r="AL2" s="87"/>
      <c r="AM2" s="88" t="s">
        <v>15</v>
      </c>
      <c r="AN2" s="86"/>
      <c r="AO2" s="87"/>
      <c r="AP2" s="79"/>
      <c r="AQ2" s="80"/>
      <c r="AR2" s="81"/>
    </row>
    <row r="3" spans="1:44" x14ac:dyDescent="0.25">
      <c r="A3" s="1" t="s">
        <v>16</v>
      </c>
      <c r="B3" s="2" t="s">
        <v>17</v>
      </c>
      <c r="C3" s="3" t="s">
        <v>18</v>
      </c>
      <c r="D3" s="3" t="s">
        <v>19</v>
      </c>
      <c r="E3" s="4" t="s">
        <v>20</v>
      </c>
      <c r="F3" s="3" t="s">
        <v>18</v>
      </c>
      <c r="G3" s="3" t="s">
        <v>19</v>
      </c>
      <c r="H3" s="4" t="s">
        <v>20</v>
      </c>
      <c r="I3" s="3" t="s">
        <v>18</v>
      </c>
      <c r="J3" s="3" t="s">
        <v>19</v>
      </c>
      <c r="K3" s="4" t="s">
        <v>20</v>
      </c>
      <c r="L3" s="3" t="s">
        <v>18</v>
      </c>
      <c r="M3" s="3" t="s">
        <v>19</v>
      </c>
      <c r="N3" s="4" t="s">
        <v>20</v>
      </c>
      <c r="O3" s="3" t="s">
        <v>18</v>
      </c>
      <c r="P3" s="3" t="s">
        <v>19</v>
      </c>
      <c r="Q3" s="4" t="s">
        <v>20</v>
      </c>
      <c r="R3" s="3" t="s">
        <v>18</v>
      </c>
      <c r="S3" s="3" t="s">
        <v>19</v>
      </c>
      <c r="T3" s="4" t="s">
        <v>20</v>
      </c>
      <c r="U3" s="3" t="s">
        <v>18</v>
      </c>
      <c r="V3" s="3" t="s">
        <v>19</v>
      </c>
      <c r="W3" s="4" t="s">
        <v>20</v>
      </c>
      <c r="X3" s="3" t="s">
        <v>21</v>
      </c>
      <c r="Y3" s="3" t="s">
        <v>22</v>
      </c>
      <c r="Z3" s="4" t="s">
        <v>23</v>
      </c>
      <c r="AA3" s="5" t="s">
        <v>18</v>
      </c>
      <c r="AB3" s="3" t="s">
        <v>19</v>
      </c>
      <c r="AC3" s="6" t="s">
        <v>20</v>
      </c>
      <c r="AD3" s="7" t="s">
        <v>21</v>
      </c>
      <c r="AE3" s="7" t="s">
        <v>22</v>
      </c>
      <c r="AF3" s="7" t="s">
        <v>23</v>
      </c>
      <c r="AG3" s="7" t="s">
        <v>18</v>
      </c>
      <c r="AH3" s="7" t="s">
        <v>19</v>
      </c>
      <c r="AI3" s="7" t="s">
        <v>20</v>
      </c>
      <c r="AJ3" s="8" t="s">
        <v>24</v>
      </c>
      <c r="AK3" s="9" t="s">
        <v>25</v>
      </c>
      <c r="AL3" s="10" t="s">
        <v>26</v>
      </c>
      <c r="AM3" s="8" t="s">
        <v>24</v>
      </c>
      <c r="AN3" s="9" t="s">
        <v>25</v>
      </c>
      <c r="AO3" s="9" t="s">
        <v>26</v>
      </c>
      <c r="AP3" s="8" t="s">
        <v>24</v>
      </c>
      <c r="AQ3" s="9" t="s">
        <v>25</v>
      </c>
      <c r="AR3" s="9" t="s">
        <v>26</v>
      </c>
    </row>
    <row r="4" spans="1:44" ht="16.5" x14ac:dyDescent="0.3">
      <c r="A4" s="11">
        <v>1</v>
      </c>
      <c r="B4" s="12" t="s">
        <v>27</v>
      </c>
      <c r="C4" s="13">
        <v>107645</v>
      </c>
      <c r="D4" s="13">
        <v>66</v>
      </c>
      <c r="E4" s="14">
        <f t="shared" ref="E4:E40" si="0">IFERROR((C4/D4),"")</f>
        <v>1630.9848484848485</v>
      </c>
      <c r="F4" s="13">
        <v>131301</v>
      </c>
      <c r="G4" s="13">
        <v>66</v>
      </c>
      <c r="H4" s="14">
        <f t="shared" ref="H4:H40" si="1">IFERROR((F4/G4),"")</f>
        <v>1989.409090909091</v>
      </c>
      <c r="I4" s="13">
        <v>141438</v>
      </c>
      <c r="J4" s="13">
        <v>75</v>
      </c>
      <c r="K4" s="14">
        <f t="shared" ref="K4:K40" si="2">IFERROR((I4/J4),"")</f>
        <v>1885.84</v>
      </c>
      <c r="L4" s="13">
        <v>139862</v>
      </c>
      <c r="M4" s="13">
        <v>86</v>
      </c>
      <c r="N4" s="14">
        <f t="shared" ref="N4:N40" si="3">IFERROR((L4/M4),"")</f>
        <v>1626.3023255813953</v>
      </c>
      <c r="O4" s="13">
        <v>156498.45000000001</v>
      </c>
      <c r="P4" s="13">
        <v>100</v>
      </c>
      <c r="Q4" s="14">
        <f t="shared" ref="Q4:Q40" si="4">IFERROR((O4/P4),"")</f>
        <v>1564.9845</v>
      </c>
      <c r="R4" s="13">
        <v>100841</v>
      </c>
      <c r="S4" s="13">
        <v>79</v>
      </c>
      <c r="T4" s="14">
        <f t="shared" ref="T4:T40" si="5">IFERROR((R4/S4),"")</f>
        <v>1276.4683544303798</v>
      </c>
      <c r="U4" s="13">
        <v>88076</v>
      </c>
      <c r="V4" s="13">
        <v>50</v>
      </c>
      <c r="W4" s="14">
        <f t="shared" ref="W4:W38" si="6">IFERROR((U4/V4),"")</f>
        <v>1761.52</v>
      </c>
      <c r="X4" s="15">
        <f t="shared" ref="X4:X26" si="7">R4+U4+O4+L4+I4+F4+C4</f>
        <v>865661.45</v>
      </c>
      <c r="Y4" s="16">
        <f t="shared" ref="Y4:Y26" si="8">S4+V4+P4+M4+J4+G4+D4</f>
        <v>522</v>
      </c>
      <c r="Z4" s="17">
        <f t="shared" ref="Z4:Z46" si="9">IFERROR(X4/Y4,"-")</f>
        <v>1658.3552681992337</v>
      </c>
      <c r="AA4" s="18">
        <f>X4/7</f>
        <v>123665.92142857143</v>
      </c>
      <c r="AB4" s="18">
        <f t="shared" ref="AB4:AB47" si="10">Y4/7</f>
        <v>74.571428571428569</v>
      </c>
      <c r="AC4" s="17">
        <f t="shared" ref="AC4:AC46" si="11">IFERROR(AA4/AB4,"-")</f>
        <v>1658.3552681992337</v>
      </c>
      <c r="AD4" s="19">
        <v>802551.73</v>
      </c>
      <c r="AE4" s="19">
        <v>514</v>
      </c>
      <c r="AF4" s="19">
        <v>1561.3846887159532</v>
      </c>
      <c r="AG4" s="20">
        <v>114650.24714285714</v>
      </c>
      <c r="AH4" s="20">
        <v>73.428571428571431</v>
      </c>
      <c r="AI4" s="20">
        <v>1561.3846887159532</v>
      </c>
      <c r="AJ4" s="21">
        <f t="shared" ref="AJ4:AK19" si="12">X4-AD4</f>
        <v>63109.719999999972</v>
      </c>
      <c r="AK4" s="21">
        <f t="shared" si="12"/>
        <v>8</v>
      </c>
      <c r="AL4" s="21">
        <f t="shared" ref="AL4:AL47" si="13">IFERROR(Z4-AF4,"-")</f>
        <v>96.970579483280517</v>
      </c>
      <c r="AM4" s="22">
        <f t="shared" ref="AM4:AN19" si="14">AA4-AG4</f>
        <v>9015.6742857142817</v>
      </c>
      <c r="AN4" s="22">
        <f t="shared" si="14"/>
        <v>1.1428571428571388</v>
      </c>
      <c r="AO4" s="22">
        <f t="shared" ref="AO4:AO47" si="15">IFERROR(AC4-AI4,"-")</f>
        <v>96.970579483280517</v>
      </c>
      <c r="AP4" s="23">
        <f t="shared" ref="AP4:AR19" si="16">IFERROR(((AA4-AG4)*1/AG4),"-")</f>
        <v>7.8636326657722078E-2</v>
      </c>
      <c r="AQ4" s="23">
        <f t="shared" si="16"/>
        <v>1.5564202334630295E-2</v>
      </c>
      <c r="AR4" s="23">
        <f t="shared" si="16"/>
        <v>6.2105501728101926E-2</v>
      </c>
    </row>
    <row r="5" spans="1:44" ht="16.5" x14ac:dyDescent="0.3">
      <c r="A5" s="11">
        <v>2</v>
      </c>
      <c r="B5" s="12" t="s">
        <v>28</v>
      </c>
      <c r="C5" s="13">
        <v>26082</v>
      </c>
      <c r="D5" s="13">
        <v>104</v>
      </c>
      <c r="E5" s="14">
        <f t="shared" si="0"/>
        <v>250.78846153846155</v>
      </c>
      <c r="F5" s="13">
        <v>17750</v>
      </c>
      <c r="G5" s="13">
        <v>80</v>
      </c>
      <c r="H5" s="14">
        <f t="shared" si="1"/>
        <v>221.875</v>
      </c>
      <c r="I5" s="13">
        <v>18619</v>
      </c>
      <c r="J5" s="13">
        <v>81</v>
      </c>
      <c r="K5" s="14">
        <f t="shared" si="2"/>
        <v>229.8641975308642</v>
      </c>
      <c r="L5" s="13">
        <v>23897</v>
      </c>
      <c r="M5" s="13">
        <v>80</v>
      </c>
      <c r="N5" s="14">
        <f t="shared" si="3"/>
        <v>298.71249999999998</v>
      </c>
      <c r="O5" s="13">
        <v>27633.57</v>
      </c>
      <c r="P5" s="13">
        <v>83</v>
      </c>
      <c r="Q5" s="14">
        <f t="shared" si="4"/>
        <v>332.93457831325298</v>
      </c>
      <c r="R5" s="13">
        <v>26148</v>
      </c>
      <c r="S5" s="13">
        <v>84</v>
      </c>
      <c r="T5" s="14">
        <f t="shared" si="5"/>
        <v>311.28571428571428</v>
      </c>
      <c r="U5" s="13">
        <v>20629</v>
      </c>
      <c r="V5" s="13">
        <v>72</v>
      </c>
      <c r="W5" s="14">
        <f t="shared" si="6"/>
        <v>286.51388888888891</v>
      </c>
      <c r="X5" s="15">
        <f t="shared" si="7"/>
        <v>160758.57</v>
      </c>
      <c r="Y5" s="16">
        <f t="shared" si="8"/>
        <v>584</v>
      </c>
      <c r="Z5" s="17">
        <f t="shared" si="9"/>
        <v>275.27152397260278</v>
      </c>
      <c r="AA5" s="18">
        <f t="shared" ref="AA5:AA47" si="17">X5/7</f>
        <v>22965.510000000002</v>
      </c>
      <c r="AB5" s="18">
        <f t="shared" si="10"/>
        <v>83.428571428571431</v>
      </c>
      <c r="AC5" s="24">
        <f t="shared" si="11"/>
        <v>275.27152397260278</v>
      </c>
      <c r="AD5" s="19">
        <v>181639.35</v>
      </c>
      <c r="AE5" s="19">
        <v>604</v>
      </c>
      <c r="AF5" s="19">
        <v>300.72740066225168</v>
      </c>
      <c r="AG5" s="20">
        <v>25948.478571428572</v>
      </c>
      <c r="AH5" s="20">
        <v>86.285714285714292</v>
      </c>
      <c r="AI5" s="20">
        <v>300.72740066225163</v>
      </c>
      <c r="AJ5" s="21">
        <f t="shared" si="12"/>
        <v>-20880.78</v>
      </c>
      <c r="AK5" s="21">
        <f t="shared" si="12"/>
        <v>-20</v>
      </c>
      <c r="AL5" s="21">
        <f t="shared" si="13"/>
        <v>-25.455876689648903</v>
      </c>
      <c r="AM5" s="22">
        <f t="shared" si="14"/>
        <v>-2982.9685714285697</v>
      </c>
      <c r="AN5" s="22">
        <f t="shared" si="14"/>
        <v>-2.8571428571428612</v>
      </c>
      <c r="AO5" s="22">
        <f t="shared" si="15"/>
        <v>-25.455876689648846</v>
      </c>
      <c r="AP5" s="23">
        <f t="shared" si="16"/>
        <v>-0.11495735918455989</v>
      </c>
      <c r="AQ5" s="23">
        <f t="shared" si="16"/>
        <v>-3.3112582781456998E-2</v>
      </c>
      <c r="AR5" s="23">
        <f t="shared" si="16"/>
        <v>-8.4647679704578913E-2</v>
      </c>
    </row>
    <row r="6" spans="1:44" ht="16.5" x14ac:dyDescent="0.3">
      <c r="A6" s="11">
        <v>3</v>
      </c>
      <c r="B6" s="25" t="s">
        <v>29</v>
      </c>
      <c r="C6" s="26">
        <v>104217</v>
      </c>
      <c r="D6" s="26">
        <v>183</v>
      </c>
      <c r="E6" s="26">
        <f t="shared" si="0"/>
        <v>569.49180327868851</v>
      </c>
      <c r="F6" s="26">
        <v>96132</v>
      </c>
      <c r="G6" s="26">
        <v>156</v>
      </c>
      <c r="H6" s="26">
        <f t="shared" si="1"/>
        <v>616.23076923076928</v>
      </c>
      <c r="I6" s="26">
        <v>90773</v>
      </c>
      <c r="J6" s="26">
        <v>152</v>
      </c>
      <c r="K6" s="26">
        <f t="shared" si="2"/>
        <v>597.19078947368416</v>
      </c>
      <c r="L6" s="26">
        <v>89986</v>
      </c>
      <c r="M6" s="26">
        <v>129</v>
      </c>
      <c r="N6" s="26">
        <f t="shared" si="3"/>
        <v>697.5658914728682</v>
      </c>
      <c r="O6" s="26">
        <v>84673.0600000001</v>
      </c>
      <c r="P6" s="26">
        <v>159</v>
      </c>
      <c r="Q6" s="26">
        <f t="shared" si="4"/>
        <v>532.53496855345975</v>
      </c>
      <c r="R6" s="26">
        <v>108887</v>
      </c>
      <c r="S6" s="26">
        <v>169</v>
      </c>
      <c r="T6" s="26">
        <f t="shared" si="5"/>
        <v>644.30177514792899</v>
      </c>
      <c r="U6" s="26">
        <v>132080</v>
      </c>
      <c r="V6" s="26">
        <v>198</v>
      </c>
      <c r="W6" s="26">
        <f t="shared" si="6"/>
        <v>667.07070707070704</v>
      </c>
      <c r="X6" s="15">
        <f t="shared" si="7"/>
        <v>706748.06</v>
      </c>
      <c r="Y6" s="16">
        <f t="shared" si="8"/>
        <v>1146</v>
      </c>
      <c r="Z6" s="17">
        <f t="shared" si="9"/>
        <v>616.70860383944159</v>
      </c>
      <c r="AA6" s="18">
        <f t="shared" si="17"/>
        <v>100964.00857142858</v>
      </c>
      <c r="AB6" s="18">
        <f t="shared" si="10"/>
        <v>163.71428571428572</v>
      </c>
      <c r="AC6" s="24">
        <f t="shared" si="11"/>
        <v>616.70860383944159</v>
      </c>
      <c r="AD6" s="19">
        <v>551464.67999999993</v>
      </c>
      <c r="AE6" s="19">
        <v>1055</v>
      </c>
      <c r="AF6" s="19">
        <v>522.71533649289097</v>
      </c>
      <c r="AG6" s="20">
        <v>78780.668571428556</v>
      </c>
      <c r="AH6" s="20">
        <v>150.71428571428572</v>
      </c>
      <c r="AI6" s="20">
        <v>522.71533649289086</v>
      </c>
      <c r="AJ6" s="21">
        <f t="shared" si="12"/>
        <v>155283.38000000012</v>
      </c>
      <c r="AK6" s="21">
        <f t="shared" si="12"/>
        <v>91</v>
      </c>
      <c r="AL6" s="21">
        <f t="shared" si="13"/>
        <v>93.993267346550624</v>
      </c>
      <c r="AM6" s="22">
        <f t="shared" si="14"/>
        <v>22183.340000000026</v>
      </c>
      <c r="AN6" s="22">
        <f t="shared" si="14"/>
        <v>13</v>
      </c>
      <c r="AO6" s="22">
        <f t="shared" si="15"/>
        <v>93.993267346550738</v>
      </c>
      <c r="AP6" s="23">
        <f t="shared" si="16"/>
        <v>0.28158354584014378</v>
      </c>
      <c r="AQ6" s="23">
        <f t="shared" si="16"/>
        <v>8.6255924170616102E-2</v>
      </c>
      <c r="AR6" s="23">
        <f t="shared" si="16"/>
        <v>0.17981731314254079</v>
      </c>
    </row>
    <row r="7" spans="1:44" ht="16.5" x14ac:dyDescent="0.3">
      <c r="A7" s="11">
        <v>4</v>
      </c>
      <c r="B7" s="25" t="s">
        <v>30</v>
      </c>
      <c r="C7" s="26"/>
      <c r="D7" s="26"/>
      <c r="E7" s="26" t="str">
        <f t="shared" si="0"/>
        <v/>
      </c>
      <c r="F7" s="26"/>
      <c r="G7" s="26"/>
      <c r="H7" s="26" t="str">
        <f t="shared" si="1"/>
        <v/>
      </c>
      <c r="I7" s="26"/>
      <c r="J7" s="26"/>
      <c r="K7" s="26" t="str">
        <f t="shared" si="2"/>
        <v/>
      </c>
      <c r="L7" s="26"/>
      <c r="M7" s="26"/>
      <c r="N7" s="26" t="str">
        <f t="shared" si="3"/>
        <v/>
      </c>
      <c r="O7" s="26"/>
      <c r="P7" s="26"/>
      <c r="Q7" s="26" t="str">
        <f t="shared" si="4"/>
        <v/>
      </c>
      <c r="R7" s="26"/>
      <c r="S7" s="26"/>
      <c r="T7" s="26" t="str">
        <f t="shared" si="5"/>
        <v/>
      </c>
      <c r="U7" s="26"/>
      <c r="V7" s="26"/>
      <c r="W7" s="26" t="str">
        <f t="shared" si="6"/>
        <v/>
      </c>
      <c r="X7" s="15">
        <f t="shared" si="7"/>
        <v>0</v>
      </c>
      <c r="Y7" s="16">
        <f t="shared" si="8"/>
        <v>0</v>
      </c>
      <c r="Z7" s="17" t="str">
        <f>IFERROR(X7/Y7,"-")</f>
        <v>-</v>
      </c>
      <c r="AA7" s="18">
        <f t="shared" si="17"/>
        <v>0</v>
      </c>
      <c r="AB7" s="18">
        <f t="shared" si="10"/>
        <v>0</v>
      </c>
      <c r="AC7" s="24"/>
      <c r="AD7" s="19">
        <v>0</v>
      </c>
      <c r="AE7" s="19">
        <v>0</v>
      </c>
      <c r="AF7" s="19" t="s">
        <v>31</v>
      </c>
      <c r="AG7" s="20">
        <v>0</v>
      </c>
      <c r="AH7" s="20">
        <v>0</v>
      </c>
      <c r="AI7" s="20"/>
      <c r="AJ7" s="21">
        <f t="shared" si="12"/>
        <v>0</v>
      </c>
      <c r="AK7" s="21">
        <f t="shared" si="12"/>
        <v>0</v>
      </c>
      <c r="AL7" s="21" t="str">
        <f t="shared" si="13"/>
        <v>-</v>
      </c>
      <c r="AM7" s="22">
        <f t="shared" si="14"/>
        <v>0</v>
      </c>
      <c r="AN7" s="22">
        <f t="shared" si="14"/>
        <v>0</v>
      </c>
      <c r="AO7" s="22">
        <f t="shared" si="15"/>
        <v>0</v>
      </c>
      <c r="AP7" s="23" t="str">
        <f t="shared" si="16"/>
        <v>-</v>
      </c>
      <c r="AQ7" s="23" t="str">
        <f t="shared" si="16"/>
        <v>-</v>
      </c>
      <c r="AR7" s="23" t="str">
        <f t="shared" si="16"/>
        <v>-</v>
      </c>
    </row>
    <row r="8" spans="1:44" ht="16.5" x14ac:dyDescent="0.3">
      <c r="A8" s="11">
        <v>5</v>
      </c>
      <c r="B8" s="12" t="s">
        <v>32</v>
      </c>
      <c r="C8" s="13">
        <v>65657</v>
      </c>
      <c r="D8" s="13">
        <v>272</v>
      </c>
      <c r="E8" s="14">
        <f t="shared" si="0"/>
        <v>241.3860294117647</v>
      </c>
      <c r="F8" s="13">
        <v>78605</v>
      </c>
      <c r="G8" s="13">
        <v>307</v>
      </c>
      <c r="H8" s="14">
        <f t="shared" si="1"/>
        <v>256.04234527687294</v>
      </c>
      <c r="I8" s="13">
        <v>69370</v>
      </c>
      <c r="J8" s="13">
        <v>292</v>
      </c>
      <c r="K8" s="14">
        <f t="shared" si="2"/>
        <v>237.56849315068493</v>
      </c>
      <c r="L8" s="13">
        <v>71673</v>
      </c>
      <c r="M8" s="13">
        <v>285</v>
      </c>
      <c r="N8" s="14">
        <f t="shared" si="3"/>
        <v>251.48421052631579</v>
      </c>
      <c r="O8" s="13">
        <v>87812.38</v>
      </c>
      <c r="P8" s="13">
        <v>321</v>
      </c>
      <c r="Q8" s="14">
        <f t="shared" si="4"/>
        <v>273.55881619937696</v>
      </c>
      <c r="R8" s="13">
        <v>80227</v>
      </c>
      <c r="S8" s="13">
        <v>285</v>
      </c>
      <c r="T8" s="14">
        <f t="shared" si="5"/>
        <v>281.49824561403511</v>
      </c>
      <c r="U8" s="13">
        <v>60243</v>
      </c>
      <c r="V8" s="13">
        <v>217</v>
      </c>
      <c r="W8" s="14">
        <f t="shared" si="6"/>
        <v>277.61751152073731</v>
      </c>
      <c r="X8" s="15">
        <f t="shared" si="7"/>
        <v>513587.38</v>
      </c>
      <c r="Y8" s="16">
        <f t="shared" si="8"/>
        <v>1979</v>
      </c>
      <c r="Z8" s="17">
        <f t="shared" si="9"/>
        <v>259.51863567458315</v>
      </c>
      <c r="AA8" s="18">
        <f t="shared" si="17"/>
        <v>73369.625714285721</v>
      </c>
      <c r="AB8" s="18">
        <f t="shared" si="10"/>
        <v>282.71428571428572</v>
      </c>
      <c r="AC8" s="24">
        <f t="shared" si="11"/>
        <v>259.51863567458315</v>
      </c>
      <c r="AD8" s="19">
        <v>574679.59999999986</v>
      </c>
      <c r="AE8" s="19">
        <v>2376</v>
      </c>
      <c r="AF8" s="19">
        <v>241.86851851851847</v>
      </c>
      <c r="AG8" s="20">
        <v>82097.085714285698</v>
      </c>
      <c r="AH8" s="20">
        <v>339.42857142857144</v>
      </c>
      <c r="AI8" s="20">
        <v>241.86851851851847</v>
      </c>
      <c r="AJ8" s="21">
        <f t="shared" si="12"/>
        <v>-61092.219999999856</v>
      </c>
      <c r="AK8" s="21">
        <f t="shared" si="12"/>
        <v>-397</v>
      </c>
      <c r="AL8" s="21">
        <f t="shared" si="13"/>
        <v>17.650117156064681</v>
      </c>
      <c r="AM8" s="22">
        <f t="shared" si="14"/>
        <v>-8727.4599999999773</v>
      </c>
      <c r="AN8" s="22">
        <f t="shared" si="14"/>
        <v>-56.714285714285722</v>
      </c>
      <c r="AO8" s="22">
        <f t="shared" si="15"/>
        <v>17.650117156064681</v>
      </c>
      <c r="AP8" s="23">
        <f t="shared" si="16"/>
        <v>-0.10630657500283611</v>
      </c>
      <c r="AQ8" s="23">
        <f t="shared" si="16"/>
        <v>-0.16708754208754209</v>
      </c>
      <c r="AR8" s="23">
        <f t="shared" si="16"/>
        <v>7.2974016065316546E-2</v>
      </c>
    </row>
    <row r="9" spans="1:44" ht="16.5" x14ac:dyDescent="0.3">
      <c r="A9" s="11">
        <v>6</v>
      </c>
      <c r="B9" s="12" t="s">
        <v>33</v>
      </c>
      <c r="C9" s="13">
        <v>229856</v>
      </c>
      <c r="D9" s="13">
        <v>403</v>
      </c>
      <c r="E9" s="14">
        <f t="shared" si="0"/>
        <v>570.36228287841186</v>
      </c>
      <c r="F9" s="13">
        <v>194608</v>
      </c>
      <c r="G9" s="13">
        <v>372</v>
      </c>
      <c r="H9" s="14">
        <f t="shared" si="1"/>
        <v>523.13978494623655</v>
      </c>
      <c r="I9" s="13">
        <v>250083</v>
      </c>
      <c r="J9" s="13">
        <v>452</v>
      </c>
      <c r="K9" s="14">
        <f t="shared" si="2"/>
        <v>553.28097345132744</v>
      </c>
      <c r="L9" s="13">
        <v>213007</v>
      </c>
      <c r="M9" s="13">
        <v>378</v>
      </c>
      <c r="N9" s="14">
        <f t="shared" si="3"/>
        <v>563.51058201058197</v>
      </c>
      <c r="O9" s="13">
        <v>226499.91</v>
      </c>
      <c r="P9" s="13">
        <v>406</v>
      </c>
      <c r="Q9" s="14">
        <f t="shared" si="4"/>
        <v>557.88155172413792</v>
      </c>
      <c r="R9" s="13">
        <v>205244</v>
      </c>
      <c r="S9" s="13">
        <v>379</v>
      </c>
      <c r="T9" s="14">
        <f t="shared" si="5"/>
        <v>541.54089709762536</v>
      </c>
      <c r="U9" s="13">
        <v>257253</v>
      </c>
      <c r="V9" s="13">
        <v>479</v>
      </c>
      <c r="W9" s="14">
        <f t="shared" si="6"/>
        <v>537.06263048016706</v>
      </c>
      <c r="X9" s="15">
        <f t="shared" si="7"/>
        <v>1576550.9100000001</v>
      </c>
      <c r="Y9" s="16">
        <f t="shared" si="8"/>
        <v>2869</v>
      </c>
      <c r="Z9" s="17">
        <f t="shared" si="9"/>
        <v>549.51234227954001</v>
      </c>
      <c r="AA9" s="18">
        <f t="shared" si="17"/>
        <v>225221.55857142858</v>
      </c>
      <c r="AB9" s="18">
        <f t="shared" si="10"/>
        <v>409.85714285714283</v>
      </c>
      <c r="AC9" s="24">
        <f t="shared" si="11"/>
        <v>549.51234227954001</v>
      </c>
      <c r="AD9" s="19">
        <v>1354441.07</v>
      </c>
      <c r="AE9" s="19">
        <v>2401</v>
      </c>
      <c r="AF9" s="19">
        <v>564.11539775093718</v>
      </c>
      <c r="AG9" s="20">
        <v>193491.58142857143</v>
      </c>
      <c r="AH9" s="20">
        <v>343</v>
      </c>
      <c r="AI9" s="20">
        <v>564.11539775093706</v>
      </c>
      <c r="AJ9" s="21">
        <f t="shared" si="12"/>
        <v>222109.84000000008</v>
      </c>
      <c r="AK9" s="21">
        <f t="shared" si="12"/>
        <v>468</v>
      </c>
      <c r="AL9" s="21">
        <f t="shared" si="13"/>
        <v>-14.60305547139717</v>
      </c>
      <c r="AM9" s="22">
        <f t="shared" si="14"/>
        <v>31729.977142857155</v>
      </c>
      <c r="AN9" s="22">
        <f t="shared" si="14"/>
        <v>66.857142857142833</v>
      </c>
      <c r="AO9" s="22">
        <f t="shared" si="15"/>
        <v>-14.603055471397056</v>
      </c>
      <c r="AP9" s="23">
        <f t="shared" si="16"/>
        <v>0.16398634456647132</v>
      </c>
      <c r="AQ9" s="23">
        <f t="shared" si="16"/>
        <v>0.19491878384006656</v>
      </c>
      <c r="AR9" s="23">
        <f t="shared" si="16"/>
        <v>-2.58866457636465E-2</v>
      </c>
    </row>
    <row r="10" spans="1:44" ht="16.5" x14ac:dyDescent="0.3">
      <c r="A10" s="11">
        <v>7</v>
      </c>
      <c r="B10" s="12" t="s">
        <v>34</v>
      </c>
      <c r="C10" s="13">
        <v>85040</v>
      </c>
      <c r="D10" s="13">
        <v>288</v>
      </c>
      <c r="E10" s="14">
        <f t="shared" si="0"/>
        <v>295.27777777777777</v>
      </c>
      <c r="F10" s="13">
        <v>66676</v>
      </c>
      <c r="G10" s="13">
        <v>222</v>
      </c>
      <c r="H10" s="14">
        <f t="shared" si="1"/>
        <v>300.34234234234236</v>
      </c>
      <c r="I10" s="13">
        <v>84232</v>
      </c>
      <c r="J10" s="13">
        <v>268</v>
      </c>
      <c r="K10" s="14">
        <f t="shared" si="2"/>
        <v>314.29850746268659</v>
      </c>
      <c r="L10" s="13">
        <v>74352</v>
      </c>
      <c r="M10" s="13">
        <v>238</v>
      </c>
      <c r="N10" s="14">
        <f t="shared" si="3"/>
        <v>312.40336134453781</v>
      </c>
      <c r="O10" s="13">
        <v>80899.16</v>
      </c>
      <c r="P10" s="13">
        <v>253</v>
      </c>
      <c r="Q10" s="14">
        <f t="shared" si="4"/>
        <v>319.75952569169959</v>
      </c>
      <c r="R10" s="13">
        <v>82971</v>
      </c>
      <c r="S10" s="13">
        <v>262</v>
      </c>
      <c r="T10" s="14">
        <f t="shared" si="5"/>
        <v>316.68320610687022</v>
      </c>
      <c r="U10" s="13">
        <v>88017</v>
      </c>
      <c r="V10" s="13">
        <v>277</v>
      </c>
      <c r="W10" s="14">
        <f t="shared" si="6"/>
        <v>317.75090252707582</v>
      </c>
      <c r="X10" s="15">
        <f t="shared" si="7"/>
        <v>562187.16</v>
      </c>
      <c r="Y10" s="16">
        <f t="shared" si="8"/>
        <v>1808</v>
      </c>
      <c r="Z10" s="17">
        <f t="shared" si="9"/>
        <v>310.94422566371685</v>
      </c>
      <c r="AA10" s="18">
        <f t="shared" si="17"/>
        <v>80312.451428571439</v>
      </c>
      <c r="AB10" s="18">
        <f t="shared" si="10"/>
        <v>258.28571428571428</v>
      </c>
      <c r="AC10" s="24">
        <f t="shared" si="11"/>
        <v>310.94422566371685</v>
      </c>
      <c r="AD10" s="19">
        <v>500170.66000000009</v>
      </c>
      <c r="AE10" s="19">
        <v>1717</v>
      </c>
      <c r="AF10" s="19">
        <v>291.3049854397205</v>
      </c>
      <c r="AG10" s="20">
        <v>71452.951428571439</v>
      </c>
      <c r="AH10" s="20">
        <v>245.28571428571428</v>
      </c>
      <c r="AI10" s="20">
        <v>291.3049854397205</v>
      </c>
      <c r="AJ10" s="21">
        <f t="shared" si="12"/>
        <v>62016.499999999942</v>
      </c>
      <c r="AK10" s="21">
        <f t="shared" si="12"/>
        <v>91</v>
      </c>
      <c r="AL10" s="21">
        <f t="shared" si="13"/>
        <v>19.639240223996353</v>
      </c>
      <c r="AM10" s="22">
        <f t="shared" si="14"/>
        <v>8859.5</v>
      </c>
      <c r="AN10" s="22">
        <f t="shared" si="14"/>
        <v>13</v>
      </c>
      <c r="AO10" s="22">
        <f t="shared" si="15"/>
        <v>19.639240223996353</v>
      </c>
      <c r="AP10" s="23">
        <f t="shared" si="16"/>
        <v>0.12399067950127261</v>
      </c>
      <c r="AQ10" s="23">
        <f t="shared" si="16"/>
        <v>5.299941758881771E-2</v>
      </c>
      <c r="AR10" s="23">
        <f t="shared" si="16"/>
        <v>6.7418139769737262E-2</v>
      </c>
    </row>
    <row r="11" spans="1:44" ht="16.5" x14ac:dyDescent="0.3">
      <c r="A11" s="11">
        <v>8</v>
      </c>
      <c r="B11" s="12" t="s">
        <v>35</v>
      </c>
      <c r="C11" s="13">
        <v>31634</v>
      </c>
      <c r="D11" s="13">
        <v>93</v>
      </c>
      <c r="E11" s="14">
        <f t="shared" si="0"/>
        <v>340.15053763440858</v>
      </c>
      <c r="F11" s="13">
        <v>20819</v>
      </c>
      <c r="G11" s="13">
        <v>67</v>
      </c>
      <c r="H11" s="14">
        <f t="shared" si="1"/>
        <v>310.73134328358208</v>
      </c>
      <c r="I11" s="13">
        <v>23481</v>
      </c>
      <c r="J11" s="13">
        <v>80</v>
      </c>
      <c r="K11" s="14">
        <f t="shared" si="2"/>
        <v>293.51249999999999</v>
      </c>
      <c r="L11" s="13">
        <v>19789</v>
      </c>
      <c r="M11" s="13">
        <v>74</v>
      </c>
      <c r="N11" s="14">
        <f t="shared" si="3"/>
        <v>267.41891891891891</v>
      </c>
      <c r="O11" s="13">
        <v>35771.61</v>
      </c>
      <c r="P11" s="13">
        <v>108</v>
      </c>
      <c r="Q11" s="14">
        <f t="shared" si="4"/>
        <v>331.2186111111111</v>
      </c>
      <c r="R11" s="13">
        <v>25200</v>
      </c>
      <c r="S11" s="13">
        <v>87</v>
      </c>
      <c r="T11" s="14">
        <f t="shared" si="5"/>
        <v>289.65517241379308</v>
      </c>
      <c r="U11" s="13">
        <v>19052</v>
      </c>
      <c r="V11" s="13">
        <v>77</v>
      </c>
      <c r="W11" s="14">
        <f t="shared" si="6"/>
        <v>247.42857142857142</v>
      </c>
      <c r="X11" s="15">
        <f t="shared" si="7"/>
        <v>175746.61</v>
      </c>
      <c r="Y11" s="16">
        <f t="shared" si="8"/>
        <v>586</v>
      </c>
      <c r="Z11" s="17">
        <f t="shared" si="9"/>
        <v>299.90889078498293</v>
      </c>
      <c r="AA11" s="18">
        <f t="shared" si="17"/>
        <v>25106.658571428568</v>
      </c>
      <c r="AB11" s="18">
        <f t="shared" si="10"/>
        <v>83.714285714285708</v>
      </c>
      <c r="AC11" s="24">
        <f t="shared" si="11"/>
        <v>299.90889078498293</v>
      </c>
      <c r="AD11" s="19">
        <v>183807.06</v>
      </c>
      <c r="AE11" s="19">
        <v>661</v>
      </c>
      <c r="AF11" s="19">
        <v>278.0742208774584</v>
      </c>
      <c r="AG11" s="20">
        <v>26258.151428571429</v>
      </c>
      <c r="AH11" s="20">
        <v>94.428571428571431</v>
      </c>
      <c r="AI11" s="20">
        <v>278.0742208774584</v>
      </c>
      <c r="AJ11" s="21">
        <f t="shared" si="12"/>
        <v>-8060.4500000000116</v>
      </c>
      <c r="AK11" s="21">
        <f t="shared" si="12"/>
        <v>-75</v>
      </c>
      <c r="AL11" s="21">
        <f t="shared" si="13"/>
        <v>21.834669907524528</v>
      </c>
      <c r="AM11" s="22">
        <f t="shared" si="14"/>
        <v>-1151.4928571428609</v>
      </c>
      <c r="AN11" s="22">
        <f t="shared" si="14"/>
        <v>-10.714285714285722</v>
      </c>
      <c r="AO11" s="22">
        <f t="shared" si="15"/>
        <v>21.834669907524528</v>
      </c>
      <c r="AP11" s="23">
        <f t="shared" si="16"/>
        <v>-4.3852776928155132E-2</v>
      </c>
      <c r="AQ11" s="23">
        <f t="shared" si="16"/>
        <v>-0.11346444780635409</v>
      </c>
      <c r="AR11" s="23">
        <f t="shared" si="16"/>
        <v>7.85210144206306E-2</v>
      </c>
    </row>
    <row r="12" spans="1:44" ht="16.5" x14ac:dyDescent="0.3">
      <c r="A12" s="11">
        <v>9</v>
      </c>
      <c r="B12" s="25" t="s">
        <v>36</v>
      </c>
      <c r="C12" s="27">
        <v>69715</v>
      </c>
      <c r="D12" s="27">
        <v>112</v>
      </c>
      <c r="E12" s="27">
        <f t="shared" si="0"/>
        <v>622.45535714285711</v>
      </c>
      <c r="F12" s="27">
        <v>43524</v>
      </c>
      <c r="G12" s="27">
        <v>85</v>
      </c>
      <c r="H12" s="27">
        <f t="shared" si="1"/>
        <v>512.04705882352937</v>
      </c>
      <c r="I12" s="27">
        <v>68511</v>
      </c>
      <c r="J12" s="27">
        <v>126</v>
      </c>
      <c r="K12" s="27">
        <f t="shared" si="2"/>
        <v>543.73809523809518</v>
      </c>
      <c r="L12" s="27">
        <v>62287</v>
      </c>
      <c r="M12" s="27">
        <v>107</v>
      </c>
      <c r="N12" s="27">
        <f t="shared" si="3"/>
        <v>582.12149532710282</v>
      </c>
      <c r="O12" s="27">
        <v>63847.6</v>
      </c>
      <c r="P12" s="27">
        <v>113</v>
      </c>
      <c r="Q12" s="27">
        <f t="shared" si="4"/>
        <v>565.02300884955753</v>
      </c>
      <c r="R12" s="27">
        <v>61004</v>
      </c>
      <c r="S12" s="27">
        <v>115</v>
      </c>
      <c r="T12" s="27">
        <f t="shared" si="5"/>
        <v>530.46956521739128</v>
      </c>
      <c r="U12" s="27">
        <v>82030.34</v>
      </c>
      <c r="V12" s="27">
        <v>137</v>
      </c>
      <c r="W12" s="27">
        <f t="shared" si="6"/>
        <v>598.76160583941601</v>
      </c>
      <c r="X12" s="15">
        <f t="shared" si="7"/>
        <v>450918.94</v>
      </c>
      <c r="Y12" s="16">
        <f t="shared" si="8"/>
        <v>795</v>
      </c>
      <c r="Z12" s="17">
        <f t="shared" si="9"/>
        <v>567.19363522012577</v>
      </c>
      <c r="AA12" s="18">
        <f t="shared" si="17"/>
        <v>64416.991428571426</v>
      </c>
      <c r="AB12" s="18">
        <f t="shared" si="10"/>
        <v>113.57142857142857</v>
      </c>
      <c r="AC12" s="24">
        <f t="shared" si="11"/>
        <v>567.19363522012577</v>
      </c>
      <c r="AD12" s="19">
        <v>498751.62</v>
      </c>
      <c r="AE12" s="19">
        <v>890</v>
      </c>
      <c r="AF12" s="19">
        <v>560.39507865168537</v>
      </c>
      <c r="AG12" s="20">
        <v>71250.231428571424</v>
      </c>
      <c r="AH12" s="20">
        <v>127.14285714285714</v>
      </c>
      <c r="AI12" s="20">
        <v>560.39507865168537</v>
      </c>
      <c r="AJ12" s="21">
        <f t="shared" si="12"/>
        <v>-47832.679999999993</v>
      </c>
      <c r="AK12" s="21">
        <f t="shared" si="12"/>
        <v>-95</v>
      </c>
      <c r="AL12" s="21">
        <f t="shared" si="13"/>
        <v>6.7985565684404037</v>
      </c>
      <c r="AM12" s="22">
        <f t="shared" si="14"/>
        <v>-6833.239999999998</v>
      </c>
      <c r="AN12" s="22">
        <f t="shared" si="14"/>
        <v>-13.571428571428569</v>
      </c>
      <c r="AO12" s="22">
        <f t="shared" si="15"/>
        <v>6.7985565684404037</v>
      </c>
      <c r="AP12" s="23">
        <f t="shared" si="16"/>
        <v>-9.5904811296653014E-2</v>
      </c>
      <c r="AQ12" s="23">
        <f t="shared" si="16"/>
        <v>-0.10674157303370785</v>
      </c>
      <c r="AR12" s="23">
        <f t="shared" si="16"/>
        <v>1.2131720686765808E-2</v>
      </c>
    </row>
    <row r="13" spans="1:44" ht="16.5" x14ac:dyDescent="0.3">
      <c r="A13" s="11">
        <v>10</v>
      </c>
      <c r="B13" s="25" t="s">
        <v>37</v>
      </c>
      <c r="C13" s="27"/>
      <c r="D13" s="27"/>
      <c r="E13" s="27" t="str">
        <f t="shared" si="0"/>
        <v/>
      </c>
      <c r="F13" s="27"/>
      <c r="G13" s="27"/>
      <c r="H13" s="27" t="str">
        <f t="shared" si="1"/>
        <v/>
      </c>
      <c r="I13" s="27"/>
      <c r="J13" s="27"/>
      <c r="K13" s="27" t="str">
        <f t="shared" si="2"/>
        <v/>
      </c>
      <c r="L13" s="27"/>
      <c r="M13" s="27"/>
      <c r="N13" s="27" t="str">
        <f t="shared" si="3"/>
        <v/>
      </c>
      <c r="O13" s="27"/>
      <c r="P13" s="27"/>
      <c r="Q13" s="27" t="str">
        <f t="shared" si="4"/>
        <v/>
      </c>
      <c r="R13" s="27"/>
      <c r="S13" s="27"/>
      <c r="T13" s="27" t="str">
        <f t="shared" si="5"/>
        <v/>
      </c>
      <c r="U13" s="27">
        <v>43666.66</v>
      </c>
      <c r="V13" s="27">
        <v>70</v>
      </c>
      <c r="W13" s="27">
        <f t="shared" si="6"/>
        <v>623.80942857142861</v>
      </c>
      <c r="X13" s="15">
        <f t="shared" si="7"/>
        <v>43666.66</v>
      </c>
      <c r="Y13" s="16">
        <f t="shared" si="8"/>
        <v>70</v>
      </c>
      <c r="Z13" s="17">
        <f t="shared" si="9"/>
        <v>623.80942857142861</v>
      </c>
      <c r="AA13" s="18">
        <f t="shared" si="17"/>
        <v>6238.0942857142863</v>
      </c>
      <c r="AB13" s="18">
        <f t="shared" si="10"/>
        <v>10</v>
      </c>
      <c r="AC13" s="24">
        <f t="shared" si="11"/>
        <v>623.80942857142861</v>
      </c>
      <c r="AD13" s="19">
        <v>0</v>
      </c>
      <c r="AE13" s="19">
        <v>0</v>
      </c>
      <c r="AF13" s="19" t="s">
        <v>31</v>
      </c>
      <c r="AG13" s="20">
        <v>0</v>
      </c>
      <c r="AH13" s="20">
        <v>0</v>
      </c>
      <c r="AI13" s="20" t="s">
        <v>31</v>
      </c>
      <c r="AJ13" s="21">
        <f t="shared" si="12"/>
        <v>43666.66</v>
      </c>
      <c r="AK13" s="21">
        <f t="shared" si="12"/>
        <v>70</v>
      </c>
      <c r="AL13" s="21" t="str">
        <f t="shared" si="13"/>
        <v>-</v>
      </c>
      <c r="AM13" s="22">
        <f t="shared" si="14"/>
        <v>6238.0942857142863</v>
      </c>
      <c r="AN13" s="22">
        <f t="shared" si="14"/>
        <v>10</v>
      </c>
      <c r="AO13" s="22" t="str">
        <f t="shared" si="15"/>
        <v>-</v>
      </c>
      <c r="AP13" s="23" t="str">
        <f t="shared" si="16"/>
        <v>-</v>
      </c>
      <c r="AQ13" s="23" t="str">
        <f t="shared" si="16"/>
        <v>-</v>
      </c>
      <c r="AR13" s="23" t="str">
        <f t="shared" si="16"/>
        <v>-</v>
      </c>
    </row>
    <row r="14" spans="1:44" ht="16.5" x14ac:dyDescent="0.3">
      <c r="A14" s="11">
        <v>11</v>
      </c>
      <c r="B14" s="25" t="s">
        <v>38</v>
      </c>
      <c r="C14" s="28">
        <v>150164</v>
      </c>
      <c r="D14" s="28">
        <v>294</v>
      </c>
      <c r="E14" s="28">
        <f t="shared" si="0"/>
        <v>510.76190476190476</v>
      </c>
      <c r="F14" s="28">
        <v>132665</v>
      </c>
      <c r="G14" s="28">
        <v>261</v>
      </c>
      <c r="H14" s="28">
        <f t="shared" si="1"/>
        <v>508.29501915708812</v>
      </c>
      <c r="I14" s="28">
        <v>184111</v>
      </c>
      <c r="J14" s="28">
        <v>329</v>
      </c>
      <c r="K14" s="28">
        <f t="shared" si="2"/>
        <v>559.60790273556233</v>
      </c>
      <c r="L14" s="28">
        <v>163075</v>
      </c>
      <c r="M14" s="28">
        <v>290</v>
      </c>
      <c r="N14" s="28">
        <f t="shared" si="3"/>
        <v>562.32758620689651</v>
      </c>
      <c r="O14" s="28">
        <v>169767.92</v>
      </c>
      <c r="P14" s="28">
        <v>318</v>
      </c>
      <c r="Q14" s="28">
        <f t="shared" si="4"/>
        <v>533.86138364779879</v>
      </c>
      <c r="R14" s="28">
        <v>166632</v>
      </c>
      <c r="S14" s="28">
        <v>286</v>
      </c>
      <c r="T14" s="28">
        <f t="shared" si="5"/>
        <v>582.62937062937067</v>
      </c>
      <c r="U14" s="28">
        <v>184937</v>
      </c>
      <c r="V14" s="28">
        <v>327</v>
      </c>
      <c r="W14" s="28">
        <f t="shared" si="6"/>
        <v>565.55657492354737</v>
      </c>
      <c r="X14" s="15">
        <f t="shared" si="7"/>
        <v>1151351.92</v>
      </c>
      <c r="Y14" s="16">
        <f t="shared" si="8"/>
        <v>2105</v>
      </c>
      <c r="Z14" s="17">
        <f t="shared" si="9"/>
        <v>546.96053206650822</v>
      </c>
      <c r="AA14" s="18">
        <f t="shared" si="17"/>
        <v>164478.84571428571</v>
      </c>
      <c r="AB14" s="18">
        <f t="shared" si="10"/>
        <v>300.71428571428572</v>
      </c>
      <c r="AC14" s="24">
        <f t="shared" si="11"/>
        <v>546.96053206650822</v>
      </c>
      <c r="AD14" s="19">
        <v>1168996.27</v>
      </c>
      <c r="AE14" s="19">
        <v>2063</v>
      </c>
      <c r="AF14" s="19">
        <v>566.64870092098886</v>
      </c>
      <c r="AG14" s="20">
        <v>166999.46714285715</v>
      </c>
      <c r="AH14" s="20">
        <v>294.71428571428572</v>
      </c>
      <c r="AI14" s="20">
        <v>566.64870092098886</v>
      </c>
      <c r="AJ14" s="21">
        <f t="shared" si="12"/>
        <v>-17644.350000000093</v>
      </c>
      <c r="AK14" s="21">
        <f t="shared" si="12"/>
        <v>42</v>
      </c>
      <c r="AL14" s="21">
        <f t="shared" si="13"/>
        <v>-19.688168854480637</v>
      </c>
      <c r="AM14" s="22">
        <f t="shared" si="14"/>
        <v>-2520.6214285714377</v>
      </c>
      <c r="AN14" s="22">
        <f t="shared" si="14"/>
        <v>6</v>
      </c>
      <c r="AO14" s="22">
        <f t="shared" si="15"/>
        <v>-19.688168854480637</v>
      </c>
      <c r="AP14" s="23">
        <f t="shared" si="16"/>
        <v>-1.5093589648493971E-2</v>
      </c>
      <c r="AQ14" s="23">
        <f t="shared" si="16"/>
        <v>2.0358700920988852E-2</v>
      </c>
      <c r="AR14" s="23">
        <f t="shared" si="16"/>
        <v>-3.4744928952419631E-2</v>
      </c>
    </row>
    <row r="15" spans="1:44" ht="16.5" x14ac:dyDescent="0.3">
      <c r="A15" s="11">
        <v>12</v>
      </c>
      <c r="B15" s="25" t="s">
        <v>39</v>
      </c>
      <c r="C15" s="28"/>
      <c r="D15" s="28"/>
      <c r="E15" s="28" t="str">
        <f t="shared" si="0"/>
        <v/>
      </c>
      <c r="F15" s="28"/>
      <c r="G15" s="28"/>
      <c r="H15" s="28" t="str">
        <f t="shared" si="1"/>
        <v/>
      </c>
      <c r="I15" s="28"/>
      <c r="J15" s="28"/>
      <c r="K15" s="28" t="str">
        <f t="shared" si="2"/>
        <v/>
      </c>
      <c r="L15" s="28"/>
      <c r="M15" s="28"/>
      <c r="N15" s="28" t="str">
        <f t="shared" si="3"/>
        <v/>
      </c>
      <c r="O15" s="28"/>
      <c r="P15" s="28"/>
      <c r="Q15" s="28" t="str">
        <f t="shared" si="4"/>
        <v/>
      </c>
      <c r="R15" s="28"/>
      <c r="S15" s="28"/>
      <c r="T15" s="28" t="str">
        <f t="shared" si="5"/>
        <v/>
      </c>
      <c r="U15" s="28"/>
      <c r="V15" s="28"/>
      <c r="W15" s="28" t="str">
        <f t="shared" si="6"/>
        <v/>
      </c>
      <c r="X15" s="15">
        <f t="shared" si="7"/>
        <v>0</v>
      </c>
      <c r="Y15" s="16">
        <f t="shared" si="8"/>
        <v>0</v>
      </c>
      <c r="Z15" s="17" t="str">
        <f t="shared" si="9"/>
        <v>-</v>
      </c>
      <c r="AA15" s="18">
        <f t="shared" si="17"/>
        <v>0</v>
      </c>
      <c r="AB15" s="18">
        <f t="shared" si="10"/>
        <v>0</v>
      </c>
      <c r="AC15" s="24" t="str">
        <f t="shared" si="11"/>
        <v>-</v>
      </c>
      <c r="AD15" s="19">
        <v>0</v>
      </c>
      <c r="AE15" s="19">
        <v>0</v>
      </c>
      <c r="AF15" s="19" t="s">
        <v>31</v>
      </c>
      <c r="AG15" s="20">
        <v>0</v>
      </c>
      <c r="AH15" s="20">
        <v>0</v>
      </c>
      <c r="AI15" s="20" t="s">
        <v>31</v>
      </c>
      <c r="AJ15" s="21">
        <f t="shared" si="12"/>
        <v>0</v>
      </c>
      <c r="AK15" s="21">
        <f t="shared" si="12"/>
        <v>0</v>
      </c>
      <c r="AL15" s="21" t="str">
        <f t="shared" si="13"/>
        <v>-</v>
      </c>
      <c r="AM15" s="22">
        <f t="shared" si="14"/>
        <v>0</v>
      </c>
      <c r="AN15" s="22">
        <f t="shared" si="14"/>
        <v>0</v>
      </c>
      <c r="AO15" s="22" t="str">
        <f t="shared" si="15"/>
        <v>-</v>
      </c>
      <c r="AP15" s="23" t="str">
        <f t="shared" si="16"/>
        <v>-</v>
      </c>
      <c r="AQ15" s="23" t="str">
        <f t="shared" si="16"/>
        <v>-</v>
      </c>
      <c r="AR15" s="23" t="str">
        <f t="shared" si="16"/>
        <v>-</v>
      </c>
    </row>
    <row r="16" spans="1:44" ht="16.5" x14ac:dyDescent="0.3">
      <c r="A16" s="11">
        <v>13</v>
      </c>
      <c r="B16" s="12" t="s">
        <v>40</v>
      </c>
      <c r="C16" s="13">
        <v>18667</v>
      </c>
      <c r="D16" s="13">
        <v>53</v>
      </c>
      <c r="E16" s="14">
        <f t="shared" si="0"/>
        <v>352.20754716981133</v>
      </c>
      <c r="F16" s="13">
        <v>17794</v>
      </c>
      <c r="G16" s="13">
        <v>55</v>
      </c>
      <c r="H16" s="14">
        <f t="shared" si="1"/>
        <v>323.5272727272727</v>
      </c>
      <c r="I16" s="13">
        <v>15514</v>
      </c>
      <c r="J16" s="13">
        <v>40</v>
      </c>
      <c r="K16" s="14">
        <f t="shared" si="2"/>
        <v>387.85</v>
      </c>
      <c r="L16" s="13">
        <v>14038</v>
      </c>
      <c r="M16" s="13">
        <v>40</v>
      </c>
      <c r="N16" s="14">
        <f t="shared" si="3"/>
        <v>350.95</v>
      </c>
      <c r="O16" s="13">
        <v>23876.21</v>
      </c>
      <c r="P16" s="13">
        <v>59</v>
      </c>
      <c r="Q16" s="14">
        <f t="shared" si="4"/>
        <v>404.68152542372877</v>
      </c>
      <c r="R16" s="13">
        <v>19213</v>
      </c>
      <c r="S16" s="13">
        <v>53</v>
      </c>
      <c r="T16" s="14">
        <f t="shared" si="5"/>
        <v>362.50943396226415</v>
      </c>
      <c r="U16" s="13">
        <v>18438</v>
      </c>
      <c r="V16" s="13">
        <v>45</v>
      </c>
      <c r="W16" s="14">
        <f t="shared" si="6"/>
        <v>409.73333333333335</v>
      </c>
      <c r="X16" s="15">
        <f t="shared" si="7"/>
        <v>127540.20999999999</v>
      </c>
      <c r="Y16" s="16">
        <f t="shared" si="8"/>
        <v>345</v>
      </c>
      <c r="Z16" s="17">
        <f t="shared" si="9"/>
        <v>369.68176811594202</v>
      </c>
      <c r="AA16" s="18">
        <f t="shared" si="17"/>
        <v>18220.03</v>
      </c>
      <c r="AB16" s="18">
        <f t="shared" si="10"/>
        <v>49.285714285714285</v>
      </c>
      <c r="AC16" s="24">
        <f t="shared" si="11"/>
        <v>369.68176811594202</v>
      </c>
      <c r="AD16" s="19">
        <v>98979.95</v>
      </c>
      <c r="AE16" s="19">
        <v>303</v>
      </c>
      <c r="AF16" s="19">
        <v>326.666501650165</v>
      </c>
      <c r="AG16" s="20">
        <v>14139.992857142857</v>
      </c>
      <c r="AH16" s="20">
        <v>43.285714285714285</v>
      </c>
      <c r="AI16" s="20">
        <v>326.666501650165</v>
      </c>
      <c r="AJ16" s="21">
        <f t="shared" si="12"/>
        <v>28560.259999999995</v>
      </c>
      <c r="AK16" s="21">
        <f t="shared" si="12"/>
        <v>42</v>
      </c>
      <c r="AL16" s="21">
        <f t="shared" si="13"/>
        <v>43.015266465777017</v>
      </c>
      <c r="AM16" s="22">
        <f t="shared" si="14"/>
        <v>4080.0371428571416</v>
      </c>
      <c r="AN16" s="22">
        <f t="shared" si="14"/>
        <v>6</v>
      </c>
      <c r="AO16" s="22">
        <f t="shared" si="15"/>
        <v>43.015266465777017</v>
      </c>
      <c r="AP16" s="23">
        <f t="shared" si="16"/>
        <v>0.28854591258128531</v>
      </c>
      <c r="AQ16" s="23">
        <f t="shared" si="16"/>
        <v>0.13861386138613863</v>
      </c>
      <c r="AR16" s="23">
        <f t="shared" si="16"/>
        <v>0.13167945365834632</v>
      </c>
    </row>
    <row r="17" spans="1:44" ht="16.5" x14ac:dyDescent="0.3">
      <c r="A17" s="11">
        <v>14</v>
      </c>
      <c r="B17" s="12" t="s">
        <v>41</v>
      </c>
      <c r="C17" s="13">
        <v>68388</v>
      </c>
      <c r="D17" s="13">
        <v>179</v>
      </c>
      <c r="E17" s="14">
        <f t="shared" si="0"/>
        <v>382.0558659217877</v>
      </c>
      <c r="F17" s="13">
        <v>48352</v>
      </c>
      <c r="G17" s="13">
        <v>130</v>
      </c>
      <c r="H17" s="14">
        <f t="shared" si="1"/>
        <v>371.93846153846152</v>
      </c>
      <c r="I17" s="13">
        <v>70422</v>
      </c>
      <c r="J17" s="13">
        <v>183</v>
      </c>
      <c r="K17" s="14">
        <f t="shared" si="2"/>
        <v>384.81967213114751</v>
      </c>
      <c r="L17" s="13">
        <v>44939</v>
      </c>
      <c r="M17" s="13">
        <v>118</v>
      </c>
      <c r="N17" s="14">
        <f t="shared" si="3"/>
        <v>380.83898305084745</v>
      </c>
      <c r="O17" s="13">
        <v>54790.300000000097</v>
      </c>
      <c r="P17" s="13">
        <v>150</v>
      </c>
      <c r="Q17" s="14">
        <f t="shared" si="4"/>
        <v>365.26866666666734</v>
      </c>
      <c r="R17" s="13">
        <v>69457</v>
      </c>
      <c r="S17" s="13">
        <v>187</v>
      </c>
      <c r="T17" s="14">
        <f t="shared" si="5"/>
        <v>371.42780748663102</v>
      </c>
      <c r="U17" s="13">
        <v>66066</v>
      </c>
      <c r="V17" s="13">
        <v>174</v>
      </c>
      <c r="W17" s="14">
        <f t="shared" si="6"/>
        <v>379.68965517241378</v>
      </c>
      <c r="X17" s="15">
        <f t="shared" si="7"/>
        <v>422414.3000000001</v>
      </c>
      <c r="Y17" s="16">
        <f t="shared" si="8"/>
        <v>1121</v>
      </c>
      <c r="Z17" s="17">
        <f t="shared" si="9"/>
        <v>376.8191793041928</v>
      </c>
      <c r="AA17" s="18">
        <f t="shared" si="17"/>
        <v>60344.900000000016</v>
      </c>
      <c r="AB17" s="18">
        <f t="shared" si="10"/>
        <v>160.14285714285714</v>
      </c>
      <c r="AC17" s="24">
        <f t="shared" si="11"/>
        <v>376.8191793041928</v>
      </c>
      <c r="AD17" s="19">
        <v>395886.66000000003</v>
      </c>
      <c r="AE17" s="19">
        <v>1013</v>
      </c>
      <c r="AF17" s="19">
        <v>390.8061796643633</v>
      </c>
      <c r="AG17" s="20">
        <v>56555.23714285715</v>
      </c>
      <c r="AH17" s="20">
        <v>144.71428571428572</v>
      </c>
      <c r="AI17" s="20">
        <v>390.8061796643633</v>
      </c>
      <c r="AJ17" s="21">
        <f t="shared" si="12"/>
        <v>26527.640000000072</v>
      </c>
      <c r="AK17" s="21">
        <f t="shared" si="12"/>
        <v>108</v>
      </c>
      <c r="AL17" s="21">
        <f t="shared" si="13"/>
        <v>-13.987000360170498</v>
      </c>
      <c r="AM17" s="22">
        <f t="shared" si="14"/>
        <v>3789.6628571428664</v>
      </c>
      <c r="AN17" s="22">
        <f t="shared" si="14"/>
        <v>15.428571428571416</v>
      </c>
      <c r="AO17" s="22">
        <f t="shared" si="15"/>
        <v>-13.987000360170498</v>
      </c>
      <c r="AP17" s="23">
        <f t="shared" si="16"/>
        <v>6.7008168449020383E-2</v>
      </c>
      <c r="AQ17" s="23">
        <f t="shared" si="16"/>
        <v>0.10661401776900287</v>
      </c>
      <c r="AR17" s="23">
        <f t="shared" si="16"/>
        <v>-3.5790120750349895E-2</v>
      </c>
    </row>
    <row r="18" spans="1:44" ht="16.5" x14ac:dyDescent="0.3">
      <c r="A18" s="11">
        <v>15</v>
      </c>
      <c r="B18" s="12" t="s">
        <v>42</v>
      </c>
      <c r="C18" s="13">
        <v>221476.42</v>
      </c>
      <c r="D18" s="13">
        <v>157</v>
      </c>
      <c r="E18" s="14">
        <f t="shared" si="0"/>
        <v>1410.6778343949045</v>
      </c>
      <c r="F18" s="13">
        <v>222119.62</v>
      </c>
      <c r="G18" s="13">
        <v>164</v>
      </c>
      <c r="H18" s="14">
        <f t="shared" si="1"/>
        <v>1354.3879268292683</v>
      </c>
      <c r="I18" s="13">
        <v>298302.53999999998</v>
      </c>
      <c r="J18" s="13">
        <v>197</v>
      </c>
      <c r="K18" s="14">
        <f t="shared" si="2"/>
        <v>1514.2260913705584</v>
      </c>
      <c r="L18" s="13">
        <v>245276.5</v>
      </c>
      <c r="M18" s="13">
        <v>165</v>
      </c>
      <c r="N18" s="14">
        <f t="shared" si="3"/>
        <v>1486.5242424242424</v>
      </c>
      <c r="O18" s="13">
        <v>283589.78999999998</v>
      </c>
      <c r="P18" s="13">
        <v>197</v>
      </c>
      <c r="Q18" s="14">
        <f t="shared" si="4"/>
        <v>1439.542081218274</v>
      </c>
      <c r="R18" s="13">
        <v>219305.14</v>
      </c>
      <c r="S18" s="13">
        <v>157</v>
      </c>
      <c r="T18" s="14">
        <f t="shared" si="5"/>
        <v>1396.8480254777071</v>
      </c>
      <c r="U18" s="13">
        <v>271940.3</v>
      </c>
      <c r="V18" s="13">
        <v>200</v>
      </c>
      <c r="W18" s="14">
        <f t="shared" si="6"/>
        <v>1359.7014999999999</v>
      </c>
      <c r="X18" s="15">
        <f t="shared" si="7"/>
        <v>1762010.31</v>
      </c>
      <c r="Y18" s="16">
        <f t="shared" si="8"/>
        <v>1237</v>
      </c>
      <c r="Z18" s="17">
        <f t="shared" si="9"/>
        <v>1424.4222392886015</v>
      </c>
      <c r="AA18" s="18">
        <f t="shared" si="17"/>
        <v>251715.75857142857</v>
      </c>
      <c r="AB18" s="18">
        <f t="shared" si="10"/>
        <v>176.71428571428572</v>
      </c>
      <c r="AC18" s="24">
        <f t="shared" si="11"/>
        <v>1424.4222392886013</v>
      </c>
      <c r="AD18" s="19">
        <v>1637793.8299999998</v>
      </c>
      <c r="AE18" s="19">
        <v>1041</v>
      </c>
      <c r="AF18" s="19">
        <v>1573.2889817483187</v>
      </c>
      <c r="AG18" s="20">
        <v>233970.54714285713</v>
      </c>
      <c r="AH18" s="20">
        <v>148.71428571428572</v>
      </c>
      <c r="AI18" s="20">
        <v>1573.2889817483187</v>
      </c>
      <c r="AJ18" s="21">
        <f t="shared" si="12"/>
        <v>124216.48000000021</v>
      </c>
      <c r="AK18" s="21">
        <f t="shared" si="12"/>
        <v>196</v>
      </c>
      <c r="AL18" s="21">
        <f t="shared" si="13"/>
        <v>-148.86674245971722</v>
      </c>
      <c r="AM18" s="22">
        <f t="shared" si="14"/>
        <v>17745.211428571434</v>
      </c>
      <c r="AN18" s="22">
        <f t="shared" si="14"/>
        <v>28</v>
      </c>
      <c r="AO18" s="22">
        <f t="shared" si="15"/>
        <v>-148.86674245971744</v>
      </c>
      <c r="AP18" s="23">
        <f t="shared" si="16"/>
        <v>7.5843783096923773E-2</v>
      </c>
      <c r="AQ18" s="23">
        <f t="shared" si="16"/>
        <v>0.18828049951969258</v>
      </c>
      <c r="AR18" s="23">
        <f t="shared" si="16"/>
        <v>-9.4621359576477257E-2</v>
      </c>
    </row>
    <row r="19" spans="1:44" ht="16.5" x14ac:dyDescent="0.3">
      <c r="A19" s="11">
        <v>16</v>
      </c>
      <c r="B19" s="12" t="s">
        <v>43</v>
      </c>
      <c r="C19" s="13">
        <v>30295</v>
      </c>
      <c r="D19" s="13">
        <v>188</v>
      </c>
      <c r="E19" s="14">
        <f t="shared" si="0"/>
        <v>161.14361702127658</v>
      </c>
      <c r="F19" s="13">
        <v>31876</v>
      </c>
      <c r="G19" s="13">
        <v>210</v>
      </c>
      <c r="H19" s="14">
        <f t="shared" si="1"/>
        <v>151.7904761904762</v>
      </c>
      <c r="I19" s="13">
        <v>29143</v>
      </c>
      <c r="J19" s="13">
        <v>192</v>
      </c>
      <c r="K19" s="14">
        <f t="shared" si="2"/>
        <v>151.78645833333334</v>
      </c>
      <c r="L19" s="13">
        <v>35048</v>
      </c>
      <c r="M19" s="13">
        <v>219</v>
      </c>
      <c r="N19" s="14">
        <f t="shared" si="3"/>
        <v>160.03652968036531</v>
      </c>
      <c r="O19" s="13">
        <v>36628.49</v>
      </c>
      <c r="P19" s="13">
        <v>223</v>
      </c>
      <c r="Q19" s="14">
        <f t="shared" si="4"/>
        <v>164.2533183856502</v>
      </c>
      <c r="R19" s="13">
        <v>49417</v>
      </c>
      <c r="S19" s="13">
        <v>256</v>
      </c>
      <c r="T19" s="14">
        <f t="shared" si="5"/>
        <v>193.03515625</v>
      </c>
      <c r="U19" s="13">
        <v>30590</v>
      </c>
      <c r="V19" s="13">
        <v>177</v>
      </c>
      <c r="W19" s="14">
        <f t="shared" si="6"/>
        <v>172.82485875706215</v>
      </c>
      <c r="X19" s="15">
        <f t="shared" si="7"/>
        <v>242997.49</v>
      </c>
      <c r="Y19" s="16">
        <f t="shared" si="8"/>
        <v>1465</v>
      </c>
      <c r="Z19" s="17">
        <f t="shared" si="9"/>
        <v>165.86859385665528</v>
      </c>
      <c r="AA19" s="18">
        <f t="shared" si="17"/>
        <v>34713.927142857145</v>
      </c>
      <c r="AB19" s="18">
        <f t="shared" si="10"/>
        <v>209.28571428571428</v>
      </c>
      <c r="AC19" s="24">
        <f t="shared" si="11"/>
        <v>165.86859385665531</v>
      </c>
      <c r="AD19" s="19">
        <v>256800.47000000009</v>
      </c>
      <c r="AE19" s="19">
        <v>1726</v>
      </c>
      <c r="AF19" s="19">
        <v>148.78358632676714</v>
      </c>
      <c r="AG19" s="20">
        <v>36685.781428571441</v>
      </c>
      <c r="AH19" s="20">
        <v>246.57142857142858</v>
      </c>
      <c r="AI19" s="20">
        <v>148.78358632676714</v>
      </c>
      <c r="AJ19" s="21">
        <f t="shared" si="12"/>
        <v>-13802.980000000098</v>
      </c>
      <c r="AK19" s="21">
        <f t="shared" si="12"/>
        <v>-261</v>
      </c>
      <c r="AL19" s="21">
        <f t="shared" si="13"/>
        <v>17.085007529888145</v>
      </c>
      <c r="AM19" s="22">
        <f t="shared" si="14"/>
        <v>-1971.8542857142966</v>
      </c>
      <c r="AN19" s="22">
        <f t="shared" si="14"/>
        <v>-37.285714285714306</v>
      </c>
      <c r="AO19" s="22">
        <f t="shared" si="15"/>
        <v>17.085007529888173</v>
      </c>
      <c r="AP19" s="23">
        <f t="shared" si="16"/>
        <v>-5.3749823744481742E-2</v>
      </c>
      <c r="AQ19" s="23">
        <f t="shared" si="16"/>
        <v>-0.15121668597914259</v>
      </c>
      <c r="AR19" s="23">
        <f t="shared" si="16"/>
        <v>0.11483126567714996</v>
      </c>
    </row>
    <row r="20" spans="1:44" ht="16.5" x14ac:dyDescent="0.3">
      <c r="A20" s="11">
        <v>17</v>
      </c>
      <c r="B20" s="25" t="s">
        <v>44</v>
      </c>
      <c r="C20" s="13">
        <v>15920</v>
      </c>
      <c r="D20" s="13">
        <v>72</v>
      </c>
      <c r="E20" s="14">
        <f t="shared" si="0"/>
        <v>221.11111111111111</v>
      </c>
      <c r="F20" s="13">
        <v>22190</v>
      </c>
      <c r="G20" s="13">
        <v>102</v>
      </c>
      <c r="H20" s="14">
        <f t="shared" si="1"/>
        <v>217.54901960784315</v>
      </c>
      <c r="I20" s="13">
        <v>24000</v>
      </c>
      <c r="J20" s="13">
        <v>112</v>
      </c>
      <c r="K20" s="14">
        <f t="shared" si="2"/>
        <v>214.28571428571428</v>
      </c>
      <c r="L20" s="13">
        <v>13895</v>
      </c>
      <c r="M20" s="13">
        <v>67</v>
      </c>
      <c r="N20" s="14">
        <f t="shared" si="3"/>
        <v>207.38805970149255</v>
      </c>
      <c r="O20" s="13">
        <v>23209.54</v>
      </c>
      <c r="P20" s="13">
        <v>74</v>
      </c>
      <c r="Q20" s="14">
        <f t="shared" si="4"/>
        <v>313.64243243243243</v>
      </c>
      <c r="R20" s="13">
        <v>17324</v>
      </c>
      <c r="S20" s="13">
        <v>67</v>
      </c>
      <c r="T20" s="14">
        <f t="shared" si="5"/>
        <v>258.56716417910445</v>
      </c>
      <c r="U20" s="13">
        <v>14410</v>
      </c>
      <c r="V20" s="13">
        <v>58</v>
      </c>
      <c r="W20" s="14">
        <f t="shared" si="6"/>
        <v>248.44827586206895</v>
      </c>
      <c r="X20" s="15">
        <f t="shared" si="7"/>
        <v>130948.54000000001</v>
      </c>
      <c r="Y20" s="16">
        <f t="shared" si="8"/>
        <v>552</v>
      </c>
      <c r="Z20" s="17">
        <f t="shared" si="9"/>
        <v>237.22561594202901</v>
      </c>
      <c r="AA20" s="18">
        <f t="shared" si="17"/>
        <v>18706.934285714287</v>
      </c>
      <c r="AB20" s="18">
        <f t="shared" si="10"/>
        <v>78.857142857142861</v>
      </c>
      <c r="AC20" s="24">
        <f t="shared" si="11"/>
        <v>237.22561594202898</v>
      </c>
      <c r="AD20" s="19">
        <v>113540.26</v>
      </c>
      <c r="AE20" s="19">
        <v>523</v>
      </c>
      <c r="AF20" s="19">
        <v>217.09418738049712</v>
      </c>
      <c r="AG20" s="20">
        <v>16220.037142857142</v>
      </c>
      <c r="AH20" s="20">
        <v>74.714285714285708</v>
      </c>
      <c r="AI20" s="20">
        <v>217.09418738049715</v>
      </c>
      <c r="AJ20" s="21">
        <f t="shared" ref="AJ20:AK47" si="18">X20-AD20</f>
        <v>17408.280000000013</v>
      </c>
      <c r="AK20" s="21">
        <f t="shared" si="18"/>
        <v>29</v>
      </c>
      <c r="AL20" s="21">
        <f t="shared" si="13"/>
        <v>20.131428561531891</v>
      </c>
      <c r="AM20" s="22">
        <f t="shared" ref="AM20:AN47" si="19">AA20-AG20</f>
        <v>2486.8971428571458</v>
      </c>
      <c r="AN20" s="22">
        <f t="shared" si="19"/>
        <v>4.142857142857153</v>
      </c>
      <c r="AO20" s="22">
        <f t="shared" si="15"/>
        <v>20.131428561531834</v>
      </c>
      <c r="AP20" s="23">
        <f t="shared" ref="AP20:AR47" si="20">IFERROR(((AA20-AG20)*1/AG20),"-")</f>
        <v>0.153322530704087</v>
      </c>
      <c r="AQ20" s="23">
        <f t="shared" si="20"/>
        <v>5.5449330783938953E-2</v>
      </c>
      <c r="AR20" s="23">
        <f t="shared" si="20"/>
        <v>9.2731310793908242E-2</v>
      </c>
    </row>
    <row r="21" spans="1:44" ht="16.5" x14ac:dyDescent="0.3">
      <c r="A21" s="11">
        <v>18</v>
      </c>
      <c r="B21" s="25" t="s">
        <v>45</v>
      </c>
      <c r="C21" s="13">
        <v>12844</v>
      </c>
      <c r="D21" s="13">
        <v>66</v>
      </c>
      <c r="E21" s="14">
        <f t="shared" si="0"/>
        <v>194.60606060606059</v>
      </c>
      <c r="F21" s="13">
        <v>6162</v>
      </c>
      <c r="G21" s="13">
        <v>37</v>
      </c>
      <c r="H21" s="14">
        <f t="shared" si="1"/>
        <v>166.54054054054055</v>
      </c>
      <c r="I21" s="13">
        <v>5991</v>
      </c>
      <c r="J21" s="13">
        <v>39</v>
      </c>
      <c r="K21" s="14">
        <f t="shared" si="2"/>
        <v>153.61538461538461</v>
      </c>
      <c r="L21" s="13">
        <v>11390</v>
      </c>
      <c r="M21" s="13">
        <v>56</v>
      </c>
      <c r="N21" s="14">
        <f t="shared" si="3"/>
        <v>203.39285714285714</v>
      </c>
      <c r="O21" s="13">
        <v>5399.96</v>
      </c>
      <c r="P21" s="13">
        <v>37</v>
      </c>
      <c r="Q21" s="14">
        <f t="shared" si="4"/>
        <v>145.94486486486485</v>
      </c>
      <c r="R21" s="13">
        <v>7467</v>
      </c>
      <c r="S21" s="13">
        <v>44</v>
      </c>
      <c r="T21" s="14">
        <f t="shared" si="5"/>
        <v>169.70454545454547</v>
      </c>
      <c r="U21" s="13">
        <v>7867</v>
      </c>
      <c r="V21" s="13">
        <v>37</v>
      </c>
      <c r="W21" s="14">
        <f t="shared" si="6"/>
        <v>212.62162162162161</v>
      </c>
      <c r="X21" s="15">
        <f t="shared" si="7"/>
        <v>57120.959999999999</v>
      </c>
      <c r="Y21" s="16">
        <f t="shared" si="8"/>
        <v>316</v>
      </c>
      <c r="Z21" s="17">
        <f t="shared" si="9"/>
        <v>180.76253164556962</v>
      </c>
      <c r="AA21" s="18">
        <f t="shared" si="17"/>
        <v>8160.1371428571429</v>
      </c>
      <c r="AB21" s="18">
        <f t="shared" si="10"/>
        <v>45.142857142857146</v>
      </c>
      <c r="AC21" s="24">
        <f t="shared" si="11"/>
        <v>180.7625316455696</v>
      </c>
      <c r="AD21" s="19">
        <v>52810.17</v>
      </c>
      <c r="AE21" s="19">
        <v>308</v>
      </c>
      <c r="AF21" s="19">
        <v>171.46159090909092</v>
      </c>
      <c r="AG21" s="20">
        <v>7544.3099999999995</v>
      </c>
      <c r="AH21" s="20">
        <v>44</v>
      </c>
      <c r="AI21" s="20">
        <v>171.46159090909089</v>
      </c>
      <c r="AJ21" s="21">
        <f t="shared" si="18"/>
        <v>4310.7900000000009</v>
      </c>
      <c r="AK21" s="21">
        <f t="shared" si="18"/>
        <v>8</v>
      </c>
      <c r="AL21" s="21">
        <f t="shared" si="13"/>
        <v>9.300940736478708</v>
      </c>
      <c r="AM21" s="22">
        <f t="shared" si="19"/>
        <v>615.82714285714337</v>
      </c>
      <c r="AN21" s="22">
        <f t="shared" si="19"/>
        <v>1.1428571428571459</v>
      </c>
      <c r="AO21" s="22">
        <f t="shared" si="15"/>
        <v>9.300940736478708</v>
      </c>
      <c r="AP21" s="23">
        <f t="shared" si="20"/>
        <v>8.1628027328827082E-2</v>
      </c>
      <c r="AQ21" s="23">
        <f t="shared" si="20"/>
        <v>2.5974025974026042E-2</v>
      </c>
      <c r="AR21" s="23">
        <f t="shared" si="20"/>
        <v>5.4245039295185801E-2</v>
      </c>
    </row>
    <row r="22" spans="1:44" ht="16.5" x14ac:dyDescent="0.3">
      <c r="A22" s="11">
        <v>19</v>
      </c>
      <c r="B22" s="29" t="s">
        <v>46</v>
      </c>
      <c r="C22" s="13">
        <v>15742.080000000005</v>
      </c>
      <c r="D22" s="13">
        <v>68</v>
      </c>
      <c r="E22" s="14">
        <f t="shared" si="0"/>
        <v>231.50117647058832</v>
      </c>
      <c r="F22" s="13">
        <v>25395.390000000003</v>
      </c>
      <c r="G22" s="13">
        <v>71</v>
      </c>
      <c r="H22" s="14">
        <f t="shared" si="1"/>
        <v>357.68154929577469</v>
      </c>
      <c r="I22" s="13">
        <v>21506.850000000006</v>
      </c>
      <c r="J22" s="13">
        <v>78</v>
      </c>
      <c r="K22" s="14">
        <f t="shared" si="2"/>
        <v>275.72884615384623</v>
      </c>
      <c r="L22" s="13">
        <v>15106.660000000003</v>
      </c>
      <c r="M22" s="13">
        <v>43</v>
      </c>
      <c r="N22" s="14">
        <f t="shared" si="3"/>
        <v>351.31767441860472</v>
      </c>
      <c r="O22" s="13">
        <v>21859</v>
      </c>
      <c r="P22" s="13">
        <v>44</v>
      </c>
      <c r="Q22" s="14">
        <f t="shared" si="4"/>
        <v>496.79545454545456</v>
      </c>
      <c r="R22" s="13">
        <v>19388.700000000008</v>
      </c>
      <c r="S22" s="13">
        <v>54</v>
      </c>
      <c r="T22" s="14">
        <f t="shared" si="5"/>
        <v>359.05000000000013</v>
      </c>
      <c r="U22" s="13">
        <v>16086.840000000007</v>
      </c>
      <c r="V22" s="13">
        <v>53</v>
      </c>
      <c r="W22" s="14">
        <f t="shared" si="6"/>
        <v>303.52528301886804</v>
      </c>
      <c r="X22" s="15">
        <f t="shared" si="7"/>
        <v>135085.52000000002</v>
      </c>
      <c r="Y22" s="16">
        <f t="shared" si="8"/>
        <v>411</v>
      </c>
      <c r="Z22" s="17">
        <f t="shared" si="9"/>
        <v>328.67523114355237</v>
      </c>
      <c r="AA22" s="18">
        <f t="shared" si="17"/>
        <v>19297.931428571432</v>
      </c>
      <c r="AB22" s="18">
        <f t="shared" si="10"/>
        <v>58.714285714285715</v>
      </c>
      <c r="AC22" s="24">
        <f t="shared" si="11"/>
        <v>328.67523114355237</v>
      </c>
      <c r="AD22" s="19">
        <v>114338.35</v>
      </c>
      <c r="AE22" s="19">
        <v>327</v>
      </c>
      <c r="AF22" s="19">
        <v>349.65856269113152</v>
      </c>
      <c r="AG22" s="20">
        <v>16334.050000000001</v>
      </c>
      <c r="AH22" s="20">
        <v>46.714285714285715</v>
      </c>
      <c r="AI22" s="20">
        <v>349.65856269113152</v>
      </c>
      <c r="AJ22" s="21">
        <f t="shared" si="18"/>
        <v>20747.170000000013</v>
      </c>
      <c r="AK22" s="21">
        <f t="shared" si="18"/>
        <v>84</v>
      </c>
      <c r="AL22" s="21">
        <f t="shared" si="13"/>
        <v>-20.983331547579155</v>
      </c>
      <c r="AM22" s="22">
        <f t="shared" si="19"/>
        <v>2963.8814285714307</v>
      </c>
      <c r="AN22" s="22">
        <f t="shared" si="19"/>
        <v>12</v>
      </c>
      <c r="AO22" s="22">
        <f t="shared" si="15"/>
        <v>-20.983331547579155</v>
      </c>
      <c r="AP22" s="23">
        <f t="shared" si="20"/>
        <v>0.18145416651543436</v>
      </c>
      <c r="AQ22" s="23">
        <f t="shared" si="20"/>
        <v>0.25688073394495414</v>
      </c>
      <c r="AR22" s="23">
        <f t="shared" si="20"/>
        <v>-6.0010918611807705E-2</v>
      </c>
    </row>
    <row r="23" spans="1:44" ht="16.5" x14ac:dyDescent="0.3">
      <c r="A23" s="11">
        <v>20</v>
      </c>
      <c r="B23" s="25" t="s">
        <v>47</v>
      </c>
      <c r="C23" s="13">
        <v>1000</v>
      </c>
      <c r="D23" s="13">
        <v>4</v>
      </c>
      <c r="E23" s="14">
        <f t="shared" si="0"/>
        <v>250</v>
      </c>
      <c r="F23" s="13">
        <v>8428.59</v>
      </c>
      <c r="G23" s="13">
        <v>14</v>
      </c>
      <c r="H23" s="14">
        <f t="shared" si="1"/>
        <v>602.04214285714284</v>
      </c>
      <c r="I23" s="13">
        <v>6580.9900000000007</v>
      </c>
      <c r="J23" s="13">
        <v>13</v>
      </c>
      <c r="K23" s="14">
        <f t="shared" si="2"/>
        <v>506.23000000000008</v>
      </c>
      <c r="L23" s="13">
        <v>8695.2199999999993</v>
      </c>
      <c r="M23" s="13">
        <v>17</v>
      </c>
      <c r="N23" s="14">
        <f t="shared" si="3"/>
        <v>511.48352941176466</v>
      </c>
      <c r="O23" s="13">
        <v>3171</v>
      </c>
      <c r="P23" s="13">
        <v>7</v>
      </c>
      <c r="Q23" s="14">
        <f t="shared" si="4"/>
        <v>453</v>
      </c>
      <c r="R23" s="13">
        <v>3561.8900000000003</v>
      </c>
      <c r="S23" s="13">
        <v>11</v>
      </c>
      <c r="T23" s="14">
        <f t="shared" si="5"/>
        <v>323.80818181818182</v>
      </c>
      <c r="U23" s="13">
        <v>2304.77</v>
      </c>
      <c r="V23" s="13">
        <v>6</v>
      </c>
      <c r="W23" s="14">
        <f t="shared" si="6"/>
        <v>384.12833333333333</v>
      </c>
      <c r="X23" s="15">
        <f t="shared" si="7"/>
        <v>33742.46</v>
      </c>
      <c r="Y23" s="16">
        <f t="shared" si="8"/>
        <v>72</v>
      </c>
      <c r="Z23" s="17">
        <f t="shared" si="9"/>
        <v>468.64527777777778</v>
      </c>
      <c r="AA23" s="18">
        <f t="shared" si="17"/>
        <v>4820.3514285714282</v>
      </c>
      <c r="AB23" s="18">
        <f t="shared" si="10"/>
        <v>10.285714285714286</v>
      </c>
      <c r="AC23" s="24">
        <f t="shared" si="11"/>
        <v>468.64527777777772</v>
      </c>
      <c r="AD23" s="19">
        <v>30947.46</v>
      </c>
      <c r="AE23" s="19">
        <v>76</v>
      </c>
      <c r="AF23" s="19">
        <v>407.20342105263154</v>
      </c>
      <c r="AG23" s="20">
        <v>4421.0657142857144</v>
      </c>
      <c r="AH23" s="20">
        <v>10.857142857142858</v>
      </c>
      <c r="AI23" s="20">
        <v>407.2034210526316</v>
      </c>
      <c r="AJ23" s="21">
        <f t="shared" si="18"/>
        <v>2795</v>
      </c>
      <c r="AK23" s="21">
        <f t="shared" si="18"/>
        <v>-4</v>
      </c>
      <c r="AL23" s="21">
        <f t="shared" si="13"/>
        <v>61.441856725146238</v>
      </c>
      <c r="AM23" s="22">
        <f t="shared" si="19"/>
        <v>399.28571428571377</v>
      </c>
      <c r="AN23" s="22">
        <f t="shared" si="19"/>
        <v>-0.57142857142857117</v>
      </c>
      <c r="AO23" s="22">
        <f t="shared" si="15"/>
        <v>61.441856725146124</v>
      </c>
      <c r="AP23" s="23">
        <f t="shared" si="20"/>
        <v>9.0314358593564584E-2</v>
      </c>
      <c r="AQ23" s="23">
        <f t="shared" si="20"/>
        <v>-5.2631578947368397E-2</v>
      </c>
      <c r="AR23" s="23">
        <f t="shared" si="20"/>
        <v>0.15088737851542922</v>
      </c>
    </row>
    <row r="24" spans="1:44" ht="16.5" x14ac:dyDescent="0.3">
      <c r="A24" s="11">
        <v>21</v>
      </c>
      <c r="B24" s="25" t="s">
        <v>48</v>
      </c>
      <c r="C24" s="13">
        <v>46671.5</v>
      </c>
      <c r="D24" s="13">
        <v>69</v>
      </c>
      <c r="E24" s="14">
        <f t="shared" si="0"/>
        <v>676.39855072463763</v>
      </c>
      <c r="F24" s="13">
        <v>43019.07</v>
      </c>
      <c r="G24" s="13">
        <v>66</v>
      </c>
      <c r="H24" s="14">
        <f t="shared" si="1"/>
        <v>651.80409090909086</v>
      </c>
      <c r="I24" s="13">
        <v>56180.959999999977</v>
      </c>
      <c r="J24" s="13">
        <v>79</v>
      </c>
      <c r="K24" s="14">
        <f t="shared" si="2"/>
        <v>711.15139240506301</v>
      </c>
      <c r="L24" s="13">
        <v>51923.799999999996</v>
      </c>
      <c r="M24" s="13">
        <v>75</v>
      </c>
      <c r="N24" s="14">
        <f t="shared" si="3"/>
        <v>692.31733333333329</v>
      </c>
      <c r="O24" s="13">
        <v>61238</v>
      </c>
      <c r="P24" s="13">
        <v>95</v>
      </c>
      <c r="Q24" s="14">
        <f t="shared" si="4"/>
        <v>644.61052631578946</v>
      </c>
      <c r="R24" s="13">
        <v>52834.239999999998</v>
      </c>
      <c r="S24" s="13">
        <v>69</v>
      </c>
      <c r="T24" s="14">
        <f t="shared" si="5"/>
        <v>765.71362318840579</v>
      </c>
      <c r="U24" s="13">
        <v>57205.600000000006</v>
      </c>
      <c r="V24" s="13">
        <v>77</v>
      </c>
      <c r="W24" s="14">
        <f t="shared" si="6"/>
        <v>742.92987012987021</v>
      </c>
      <c r="X24" s="15">
        <f t="shared" si="7"/>
        <v>369073.17</v>
      </c>
      <c r="Y24" s="16">
        <f t="shared" si="8"/>
        <v>530</v>
      </c>
      <c r="Z24" s="17">
        <f t="shared" si="9"/>
        <v>696.36447169811322</v>
      </c>
      <c r="AA24" s="18">
        <f t="shared" si="17"/>
        <v>52724.73857142857</v>
      </c>
      <c r="AB24" s="18">
        <f t="shared" si="10"/>
        <v>75.714285714285708</v>
      </c>
      <c r="AC24" s="24">
        <f t="shared" si="11"/>
        <v>696.36447169811322</v>
      </c>
      <c r="AD24" s="19">
        <v>333491.32999999996</v>
      </c>
      <c r="AE24" s="19">
        <v>489</v>
      </c>
      <c r="AF24" s="19">
        <v>681.98635991820038</v>
      </c>
      <c r="AG24" s="20">
        <v>47641.618571428568</v>
      </c>
      <c r="AH24" s="20">
        <v>69.857142857142861</v>
      </c>
      <c r="AI24" s="20">
        <v>681.98635991820026</v>
      </c>
      <c r="AJ24" s="21">
        <f t="shared" si="18"/>
        <v>35581.840000000026</v>
      </c>
      <c r="AK24" s="21">
        <f t="shared" si="18"/>
        <v>41</v>
      </c>
      <c r="AL24" s="21">
        <f t="shared" si="13"/>
        <v>14.378111779912842</v>
      </c>
      <c r="AM24" s="22">
        <f t="shared" si="19"/>
        <v>5083.1200000000026</v>
      </c>
      <c r="AN24" s="22">
        <f t="shared" si="19"/>
        <v>5.857142857142847</v>
      </c>
      <c r="AO24" s="22">
        <f t="shared" si="15"/>
        <v>14.378111779912956</v>
      </c>
      <c r="AP24" s="23">
        <f t="shared" si="20"/>
        <v>0.10669494766175787</v>
      </c>
      <c r="AQ24" s="23">
        <f t="shared" si="20"/>
        <v>8.3844580777095959E-2</v>
      </c>
      <c r="AR24" s="23">
        <f t="shared" si="20"/>
        <v>2.108269699358432E-2</v>
      </c>
    </row>
    <row r="25" spans="1:44" ht="16.5" x14ac:dyDescent="0.3">
      <c r="A25" s="11">
        <v>22</v>
      </c>
      <c r="B25" s="12" t="s">
        <v>49</v>
      </c>
      <c r="C25" s="13">
        <v>13143</v>
      </c>
      <c r="D25" s="13">
        <v>33</v>
      </c>
      <c r="E25" s="14">
        <f t="shared" si="0"/>
        <v>398.27272727272725</v>
      </c>
      <c r="F25" s="13">
        <v>12276</v>
      </c>
      <c r="G25" s="13">
        <v>32</v>
      </c>
      <c r="H25" s="14">
        <f t="shared" si="1"/>
        <v>383.625</v>
      </c>
      <c r="I25" s="13">
        <v>10598</v>
      </c>
      <c r="J25" s="13">
        <v>21</v>
      </c>
      <c r="K25" s="14">
        <f t="shared" si="2"/>
        <v>504.66666666666669</v>
      </c>
      <c r="L25" s="13">
        <v>8010</v>
      </c>
      <c r="M25" s="13">
        <v>21</v>
      </c>
      <c r="N25" s="14">
        <f t="shared" si="3"/>
        <v>381.42857142857144</v>
      </c>
      <c r="O25" s="13">
        <v>10748.76</v>
      </c>
      <c r="P25" s="13">
        <v>30</v>
      </c>
      <c r="Q25" s="14">
        <f t="shared" si="4"/>
        <v>358.29200000000003</v>
      </c>
      <c r="R25" s="13">
        <v>5867</v>
      </c>
      <c r="S25" s="13">
        <v>19</v>
      </c>
      <c r="T25" s="14">
        <f t="shared" si="5"/>
        <v>308.78947368421052</v>
      </c>
      <c r="U25" s="13">
        <v>9501</v>
      </c>
      <c r="V25" s="13">
        <v>24</v>
      </c>
      <c r="W25" s="14">
        <f t="shared" si="6"/>
        <v>395.875</v>
      </c>
      <c r="X25" s="15">
        <f t="shared" si="7"/>
        <v>70143.760000000009</v>
      </c>
      <c r="Y25" s="16">
        <f t="shared" si="8"/>
        <v>180</v>
      </c>
      <c r="Z25" s="17">
        <f t="shared" si="9"/>
        <v>389.6875555555556</v>
      </c>
      <c r="AA25" s="18">
        <f t="shared" si="17"/>
        <v>10020.537142857143</v>
      </c>
      <c r="AB25" s="18">
        <f t="shared" si="10"/>
        <v>25.714285714285715</v>
      </c>
      <c r="AC25" s="24">
        <f t="shared" si="11"/>
        <v>389.68755555555555</v>
      </c>
      <c r="AD25" s="19">
        <v>80525.459999999992</v>
      </c>
      <c r="AE25" s="19">
        <v>186</v>
      </c>
      <c r="AF25" s="19">
        <v>432.93258064516124</v>
      </c>
      <c r="AG25" s="20">
        <v>11503.637142857142</v>
      </c>
      <c r="AH25" s="20">
        <v>26.571428571428573</v>
      </c>
      <c r="AI25" s="20">
        <v>432.93258064516124</v>
      </c>
      <c r="AJ25" s="21">
        <f t="shared" si="18"/>
        <v>-10381.699999999983</v>
      </c>
      <c r="AK25" s="21">
        <f t="shared" si="18"/>
        <v>-6</v>
      </c>
      <c r="AL25" s="21">
        <f t="shared" si="13"/>
        <v>-43.245025089605633</v>
      </c>
      <c r="AM25" s="22">
        <f t="shared" si="19"/>
        <v>-1483.0999999999985</v>
      </c>
      <c r="AN25" s="22">
        <f t="shared" si="19"/>
        <v>-0.85714285714285765</v>
      </c>
      <c r="AO25" s="22">
        <f t="shared" si="15"/>
        <v>-43.24502508960569</v>
      </c>
      <c r="AP25" s="23">
        <f t="shared" si="20"/>
        <v>-0.12892444203361261</v>
      </c>
      <c r="AQ25" s="23">
        <f t="shared" si="20"/>
        <v>-3.2258064516129052E-2</v>
      </c>
      <c r="AR25" s="23">
        <f t="shared" si="20"/>
        <v>-9.9888590101399721E-2</v>
      </c>
    </row>
    <row r="26" spans="1:44" ht="16.5" x14ac:dyDescent="0.3">
      <c r="A26" s="11">
        <v>23</v>
      </c>
      <c r="B26" s="12" t="s">
        <v>50</v>
      </c>
      <c r="C26" s="13">
        <v>10962</v>
      </c>
      <c r="D26" s="13">
        <v>71</v>
      </c>
      <c r="E26" s="14">
        <f t="shared" si="0"/>
        <v>154.3943661971831</v>
      </c>
      <c r="F26" s="13"/>
      <c r="G26" s="13"/>
      <c r="H26" s="14" t="str">
        <f t="shared" si="1"/>
        <v/>
      </c>
      <c r="I26" s="13"/>
      <c r="J26" s="13"/>
      <c r="K26" s="14" t="str">
        <f t="shared" si="2"/>
        <v/>
      </c>
      <c r="L26" s="13"/>
      <c r="M26" s="13"/>
      <c r="N26" s="14" t="str">
        <f t="shared" si="3"/>
        <v/>
      </c>
      <c r="O26" s="13"/>
      <c r="P26" s="13"/>
      <c r="Q26" s="14" t="str">
        <f t="shared" si="4"/>
        <v/>
      </c>
      <c r="R26" s="13"/>
      <c r="S26" s="13"/>
      <c r="T26" s="14" t="str">
        <f t="shared" si="5"/>
        <v/>
      </c>
      <c r="U26" s="13"/>
      <c r="V26" s="13"/>
      <c r="W26" s="14" t="str">
        <f t="shared" si="6"/>
        <v/>
      </c>
      <c r="X26" s="15">
        <f t="shared" si="7"/>
        <v>10962</v>
      </c>
      <c r="Y26" s="16">
        <f t="shared" si="8"/>
        <v>71</v>
      </c>
      <c r="Z26" s="17">
        <f t="shared" si="9"/>
        <v>154.3943661971831</v>
      </c>
      <c r="AA26" s="18">
        <f t="shared" si="17"/>
        <v>1566</v>
      </c>
      <c r="AB26" s="18">
        <f t="shared" si="10"/>
        <v>10.142857142857142</v>
      </c>
      <c r="AC26" s="24">
        <f t="shared" si="11"/>
        <v>154.3943661971831</v>
      </c>
      <c r="AD26" s="19">
        <v>6723.8600000000006</v>
      </c>
      <c r="AE26" s="19">
        <v>37</v>
      </c>
      <c r="AF26" s="19">
        <v>181.72594594594597</v>
      </c>
      <c r="AG26" s="20">
        <v>960.55142857142869</v>
      </c>
      <c r="AH26" s="20">
        <v>5.2857142857142856</v>
      </c>
      <c r="AI26" s="20">
        <v>181.72594594594597</v>
      </c>
      <c r="AJ26" s="21">
        <f t="shared" si="18"/>
        <v>4238.1399999999994</v>
      </c>
      <c r="AK26" s="21">
        <f t="shared" si="18"/>
        <v>34</v>
      </c>
      <c r="AL26" s="21">
        <f t="shared" si="13"/>
        <v>-27.331579748762863</v>
      </c>
      <c r="AM26" s="22">
        <f t="shared" si="19"/>
        <v>605.44857142857131</v>
      </c>
      <c r="AN26" s="22">
        <f t="shared" si="19"/>
        <v>4.8571428571428568</v>
      </c>
      <c r="AO26" s="22">
        <f t="shared" si="15"/>
        <v>-27.331579748762863</v>
      </c>
      <c r="AP26" s="23">
        <f t="shared" si="20"/>
        <v>0.63031354013914609</v>
      </c>
      <c r="AQ26" s="23">
        <f t="shared" si="20"/>
        <v>0.91891891891891886</v>
      </c>
      <c r="AR26" s="23">
        <f t="shared" si="20"/>
        <v>-0.15039998612467032</v>
      </c>
    </row>
    <row r="27" spans="1:44" ht="16.5" x14ac:dyDescent="0.3">
      <c r="A27" s="11">
        <v>24</v>
      </c>
      <c r="B27" s="12" t="s">
        <v>51</v>
      </c>
      <c r="C27" s="13">
        <v>14524</v>
      </c>
      <c r="D27" s="13">
        <v>73</v>
      </c>
      <c r="E27" s="14">
        <f t="shared" si="0"/>
        <v>198.95890410958904</v>
      </c>
      <c r="F27" s="13">
        <v>12834</v>
      </c>
      <c r="G27" s="13">
        <v>70</v>
      </c>
      <c r="H27" s="14">
        <f t="shared" si="1"/>
        <v>183.34285714285716</v>
      </c>
      <c r="I27" s="13">
        <v>11686</v>
      </c>
      <c r="J27" s="13">
        <v>60</v>
      </c>
      <c r="K27" s="14">
        <f t="shared" si="2"/>
        <v>194.76666666666668</v>
      </c>
      <c r="L27" s="13">
        <v>10362</v>
      </c>
      <c r="M27" s="13">
        <v>50</v>
      </c>
      <c r="N27" s="14">
        <f t="shared" si="3"/>
        <v>207.24</v>
      </c>
      <c r="O27" s="13">
        <v>8371.3799999999992</v>
      </c>
      <c r="P27" s="13">
        <v>53</v>
      </c>
      <c r="Q27" s="14">
        <f t="shared" si="4"/>
        <v>157.95056603773583</v>
      </c>
      <c r="R27" s="13">
        <v>8068</v>
      </c>
      <c r="S27" s="13">
        <v>61</v>
      </c>
      <c r="T27" s="14">
        <f t="shared" si="5"/>
        <v>132.26229508196721</v>
      </c>
      <c r="U27" s="13">
        <v>8267</v>
      </c>
      <c r="V27" s="13">
        <v>56</v>
      </c>
      <c r="W27" s="14">
        <f t="shared" si="6"/>
        <v>147.625</v>
      </c>
      <c r="X27" s="15">
        <f>R27+U27+O27+L27+I27+F27+D27</f>
        <v>59661.38</v>
      </c>
      <c r="Y27" s="16">
        <f t="shared" ref="Y27:Y38" si="21">S27+V27+P27+M27+J27+G27+D27</f>
        <v>423</v>
      </c>
      <c r="Z27" s="17">
        <f t="shared" si="9"/>
        <v>141.04345153664303</v>
      </c>
      <c r="AA27" s="18">
        <f t="shared" si="17"/>
        <v>8523.0542857142846</v>
      </c>
      <c r="AB27" s="18">
        <f t="shared" si="10"/>
        <v>60.428571428571431</v>
      </c>
      <c r="AC27" s="24">
        <f t="shared" si="11"/>
        <v>141.043451536643</v>
      </c>
      <c r="AD27" s="19">
        <v>64290.43</v>
      </c>
      <c r="AE27" s="19">
        <v>421</v>
      </c>
      <c r="AF27" s="19">
        <v>152.7088598574822</v>
      </c>
      <c r="AG27" s="20">
        <v>9184.3471428571429</v>
      </c>
      <c r="AH27" s="20">
        <v>60.142857142857146</v>
      </c>
      <c r="AI27" s="20">
        <v>152.70885985748217</v>
      </c>
      <c r="AJ27" s="21">
        <f t="shared" si="18"/>
        <v>-4629.0500000000029</v>
      </c>
      <c r="AK27" s="21">
        <f t="shared" si="18"/>
        <v>2</v>
      </c>
      <c r="AL27" s="21">
        <f t="shared" si="13"/>
        <v>-11.665408320839163</v>
      </c>
      <c r="AM27" s="22">
        <f t="shared" si="19"/>
        <v>-661.29285714285834</v>
      </c>
      <c r="AN27" s="22">
        <f t="shared" si="19"/>
        <v>0.2857142857142847</v>
      </c>
      <c r="AO27" s="22">
        <f t="shared" si="15"/>
        <v>-11.665408320839163</v>
      </c>
      <c r="AP27" s="23">
        <f t="shared" si="20"/>
        <v>-7.2002162685799551E-2</v>
      </c>
      <c r="AQ27" s="23">
        <f t="shared" si="20"/>
        <v>4.7505938242280114E-3</v>
      </c>
      <c r="AR27" s="23">
        <f t="shared" si="20"/>
        <v>-7.6389859316126643E-2</v>
      </c>
    </row>
    <row r="28" spans="1:44" ht="16.5" x14ac:dyDescent="0.3">
      <c r="A28" s="11">
        <v>25</v>
      </c>
      <c r="B28" s="12" t="s">
        <v>52</v>
      </c>
      <c r="C28" s="13">
        <v>11486</v>
      </c>
      <c r="D28" s="13">
        <v>86</v>
      </c>
      <c r="E28" s="14">
        <f t="shared" si="0"/>
        <v>133.55813953488371</v>
      </c>
      <c r="F28" s="13">
        <v>11991</v>
      </c>
      <c r="G28" s="13">
        <v>117</v>
      </c>
      <c r="H28" s="14">
        <f t="shared" si="1"/>
        <v>102.48717948717949</v>
      </c>
      <c r="I28" s="13">
        <v>15362</v>
      </c>
      <c r="J28" s="13">
        <v>136</v>
      </c>
      <c r="K28" s="14">
        <f t="shared" si="2"/>
        <v>112.95588235294117</v>
      </c>
      <c r="L28" s="13">
        <v>13696</v>
      </c>
      <c r="M28" s="13">
        <v>129</v>
      </c>
      <c r="N28" s="14">
        <f t="shared" si="3"/>
        <v>106.17054263565892</v>
      </c>
      <c r="O28" s="13">
        <v>13009.72</v>
      </c>
      <c r="P28" s="13">
        <v>112</v>
      </c>
      <c r="Q28" s="14">
        <f t="shared" si="4"/>
        <v>116.15821428571428</v>
      </c>
      <c r="R28" s="13">
        <v>10277</v>
      </c>
      <c r="S28" s="13">
        <v>88</v>
      </c>
      <c r="T28" s="14">
        <f t="shared" si="5"/>
        <v>116.78409090909091</v>
      </c>
      <c r="U28" s="13"/>
      <c r="V28" s="13"/>
      <c r="W28" s="14" t="str">
        <f t="shared" si="6"/>
        <v/>
      </c>
      <c r="X28" s="15">
        <f t="shared" ref="X28:X38" si="22">R28+U28+O28+L28+I28+F28+C28</f>
        <v>75821.72</v>
      </c>
      <c r="Y28" s="16">
        <f t="shared" si="21"/>
        <v>668</v>
      </c>
      <c r="Z28" s="17">
        <f t="shared" si="9"/>
        <v>113.50556886227545</v>
      </c>
      <c r="AA28" s="18">
        <f t="shared" si="17"/>
        <v>10831.674285714285</v>
      </c>
      <c r="AB28" s="18">
        <f t="shared" si="10"/>
        <v>95.428571428571431</v>
      </c>
      <c r="AC28" s="24">
        <f t="shared" si="11"/>
        <v>113.50556886227544</v>
      </c>
      <c r="AD28" s="19">
        <v>40653.279999999999</v>
      </c>
      <c r="AE28" s="19">
        <v>415</v>
      </c>
      <c r="AF28" s="19">
        <v>97.959710843373486</v>
      </c>
      <c r="AG28" s="20">
        <v>5807.6114285714284</v>
      </c>
      <c r="AH28" s="20">
        <v>59.285714285714285</v>
      </c>
      <c r="AI28" s="20">
        <v>97.959710843373486</v>
      </c>
      <c r="AJ28" s="21">
        <f t="shared" si="18"/>
        <v>35168.44</v>
      </c>
      <c r="AK28" s="21">
        <f t="shared" si="18"/>
        <v>253</v>
      </c>
      <c r="AL28" s="21">
        <f t="shared" si="13"/>
        <v>15.545858018901967</v>
      </c>
      <c r="AM28" s="22">
        <f t="shared" si="19"/>
        <v>5024.062857142857</v>
      </c>
      <c r="AN28" s="22">
        <f t="shared" si="19"/>
        <v>36.142857142857146</v>
      </c>
      <c r="AO28" s="22">
        <f t="shared" si="15"/>
        <v>15.545858018901953</v>
      </c>
      <c r="AP28" s="23">
        <f t="shared" si="20"/>
        <v>0.86508247305014507</v>
      </c>
      <c r="AQ28" s="23">
        <f t="shared" si="20"/>
        <v>0.60963855421686752</v>
      </c>
      <c r="AR28" s="23">
        <f t="shared" si="20"/>
        <v>0.15869644658055415</v>
      </c>
    </row>
    <row r="29" spans="1:44" ht="16.5" x14ac:dyDescent="0.3">
      <c r="A29" s="11">
        <v>26</v>
      </c>
      <c r="B29" s="12" t="s">
        <v>53</v>
      </c>
      <c r="C29" s="13">
        <v>19923.579999999998</v>
      </c>
      <c r="D29" s="13">
        <v>44</v>
      </c>
      <c r="E29" s="14">
        <f t="shared" si="0"/>
        <v>452.80863636363631</v>
      </c>
      <c r="F29" s="13">
        <v>13628.379999999992</v>
      </c>
      <c r="G29" s="13">
        <v>27</v>
      </c>
      <c r="H29" s="14">
        <f t="shared" si="1"/>
        <v>504.75481481481449</v>
      </c>
      <c r="I29" s="13">
        <v>14127.459999999994</v>
      </c>
      <c r="J29" s="13">
        <v>28</v>
      </c>
      <c r="K29" s="14">
        <f t="shared" si="2"/>
        <v>504.55214285714266</v>
      </c>
      <c r="L29" s="13">
        <v>12666.499999999991</v>
      </c>
      <c r="M29" s="13">
        <v>28</v>
      </c>
      <c r="N29" s="14">
        <f t="shared" si="3"/>
        <v>452.37499999999966</v>
      </c>
      <c r="O29" s="13">
        <v>12267</v>
      </c>
      <c r="P29" s="13">
        <v>32</v>
      </c>
      <c r="Q29" s="14">
        <f t="shared" si="4"/>
        <v>383.34375</v>
      </c>
      <c r="R29" s="13">
        <v>11199.859999999997</v>
      </c>
      <c r="S29" s="13">
        <v>29</v>
      </c>
      <c r="T29" s="14">
        <f t="shared" si="5"/>
        <v>386.20206896551713</v>
      </c>
      <c r="U29" s="13">
        <v>13961.69999999999</v>
      </c>
      <c r="V29" s="13">
        <v>26</v>
      </c>
      <c r="W29" s="14">
        <f t="shared" si="6"/>
        <v>536.98846153846114</v>
      </c>
      <c r="X29" s="15">
        <f t="shared" si="22"/>
        <v>97774.479999999967</v>
      </c>
      <c r="Y29" s="16">
        <f t="shared" si="21"/>
        <v>214</v>
      </c>
      <c r="Z29" s="17">
        <f t="shared" si="9"/>
        <v>456.89009345794375</v>
      </c>
      <c r="AA29" s="18">
        <f t="shared" si="17"/>
        <v>13967.782857142853</v>
      </c>
      <c r="AB29" s="18">
        <f t="shared" si="10"/>
        <v>30.571428571428573</v>
      </c>
      <c r="AC29" s="24">
        <f>IFERROR(AA29/AB29,"-")</f>
        <v>456.89009345794375</v>
      </c>
      <c r="AD29" s="19">
        <v>80631.179999999964</v>
      </c>
      <c r="AE29" s="19">
        <v>175</v>
      </c>
      <c r="AF29" s="19">
        <v>460.74959999999982</v>
      </c>
      <c r="AG29" s="20">
        <v>11518.739999999994</v>
      </c>
      <c r="AH29" s="20">
        <v>25</v>
      </c>
      <c r="AI29" s="20">
        <v>460.74959999999976</v>
      </c>
      <c r="AJ29" s="21">
        <f t="shared" si="18"/>
        <v>17143.300000000003</v>
      </c>
      <c r="AK29" s="21">
        <f t="shared" si="18"/>
        <v>39</v>
      </c>
      <c r="AL29" s="21">
        <f t="shared" si="13"/>
        <v>-3.8595065420560672</v>
      </c>
      <c r="AM29" s="22">
        <f t="shared" si="19"/>
        <v>2449.0428571428583</v>
      </c>
      <c r="AN29" s="22">
        <f t="shared" si="19"/>
        <v>5.571428571428573</v>
      </c>
      <c r="AO29" s="22">
        <f t="shared" si="15"/>
        <v>-3.8595065420560104</v>
      </c>
      <c r="AP29" s="23">
        <f t="shared" si="20"/>
        <v>0.21261378042588508</v>
      </c>
      <c r="AQ29" s="23">
        <f t="shared" si="20"/>
        <v>0.22285714285714292</v>
      </c>
      <c r="AR29" s="23">
        <f t="shared" si="20"/>
        <v>-8.3765814274304583E-3</v>
      </c>
    </row>
    <row r="30" spans="1:44" ht="16.5" x14ac:dyDescent="0.3">
      <c r="A30" s="11">
        <v>27</v>
      </c>
      <c r="B30" s="12" t="s">
        <v>54</v>
      </c>
      <c r="C30" s="13">
        <v>1302012</v>
      </c>
      <c r="D30" s="13">
        <v>1746</v>
      </c>
      <c r="E30" s="14">
        <f t="shared" si="0"/>
        <v>745.71134020618558</v>
      </c>
      <c r="F30" s="13">
        <v>1188546</v>
      </c>
      <c r="G30" s="13">
        <v>1575</v>
      </c>
      <c r="H30" s="14">
        <f t="shared" si="1"/>
        <v>754.63238095238091</v>
      </c>
      <c r="I30" s="13">
        <v>1447099</v>
      </c>
      <c r="J30" s="13">
        <v>1919</v>
      </c>
      <c r="K30" s="14">
        <f t="shared" si="2"/>
        <v>754.09015112037514</v>
      </c>
      <c r="L30" s="13">
        <v>1283550</v>
      </c>
      <c r="M30" s="13">
        <v>1683</v>
      </c>
      <c r="N30" s="14">
        <f t="shared" si="3"/>
        <v>762.65597147950086</v>
      </c>
      <c r="O30" s="13">
        <v>1327817.69</v>
      </c>
      <c r="P30" s="13">
        <v>1773</v>
      </c>
      <c r="Q30" s="14">
        <f t="shared" si="4"/>
        <v>748.91014664410602</v>
      </c>
      <c r="R30" s="13">
        <v>1301482</v>
      </c>
      <c r="S30" s="13">
        <v>1753</v>
      </c>
      <c r="T30" s="14">
        <f t="shared" si="5"/>
        <v>742.43126069594985</v>
      </c>
      <c r="U30" s="13">
        <v>1384674</v>
      </c>
      <c r="V30" s="13">
        <v>1869</v>
      </c>
      <c r="W30" s="14">
        <f t="shared" si="6"/>
        <v>740.86356340288921</v>
      </c>
      <c r="X30" s="15">
        <f t="shared" si="22"/>
        <v>9235180.6899999995</v>
      </c>
      <c r="Y30" s="16">
        <f t="shared" si="21"/>
        <v>12318</v>
      </c>
      <c r="Z30" s="17">
        <f t="shared" si="9"/>
        <v>749.73053174216591</v>
      </c>
      <c r="AA30" s="18">
        <f t="shared" si="17"/>
        <v>1319311.527142857</v>
      </c>
      <c r="AB30" s="18">
        <f t="shared" si="10"/>
        <v>1759.7142857142858</v>
      </c>
      <c r="AC30" s="24">
        <f t="shared" si="11"/>
        <v>749.73053174216579</v>
      </c>
      <c r="AD30" s="19">
        <v>8744137.9900000002</v>
      </c>
      <c r="AE30" s="19">
        <v>11681</v>
      </c>
      <c r="AF30" s="19">
        <v>748.5778606283709</v>
      </c>
      <c r="AG30" s="20">
        <v>1249162.57</v>
      </c>
      <c r="AH30" s="20">
        <v>1668.7142857142858</v>
      </c>
      <c r="AI30" s="20">
        <v>748.5778606283709</v>
      </c>
      <c r="AJ30" s="21">
        <f t="shared" si="18"/>
        <v>491042.69999999925</v>
      </c>
      <c r="AK30" s="21">
        <f t="shared" si="18"/>
        <v>637</v>
      </c>
      <c r="AL30" s="21">
        <f t="shared" si="13"/>
        <v>1.1526711137950088</v>
      </c>
      <c r="AM30" s="22">
        <f t="shared" si="19"/>
        <v>70148.957142856903</v>
      </c>
      <c r="AN30" s="22">
        <f t="shared" si="19"/>
        <v>91</v>
      </c>
      <c r="AO30" s="22">
        <f t="shared" si="15"/>
        <v>1.1526711137948951</v>
      </c>
      <c r="AP30" s="23">
        <f t="shared" si="20"/>
        <v>5.6156787617208943E-2</v>
      </c>
      <c r="AQ30" s="23">
        <f t="shared" si="20"/>
        <v>5.4533002311445936E-2</v>
      </c>
      <c r="AR30" s="23">
        <f t="shared" si="20"/>
        <v>1.5398145930034858E-3</v>
      </c>
    </row>
    <row r="31" spans="1:44" ht="16.5" x14ac:dyDescent="0.3">
      <c r="A31" s="11">
        <v>28</v>
      </c>
      <c r="B31" s="25" t="s">
        <v>55</v>
      </c>
      <c r="C31" s="13">
        <v>81394</v>
      </c>
      <c r="D31" s="13">
        <v>281</v>
      </c>
      <c r="E31" s="14">
        <f t="shared" si="0"/>
        <v>289.65836298932385</v>
      </c>
      <c r="F31" s="13">
        <v>100423</v>
      </c>
      <c r="G31" s="13">
        <v>347</v>
      </c>
      <c r="H31" s="14">
        <f t="shared" si="1"/>
        <v>289.4034582132565</v>
      </c>
      <c r="I31" s="13">
        <v>72680</v>
      </c>
      <c r="J31" s="13">
        <v>249</v>
      </c>
      <c r="K31" s="14">
        <f t="shared" si="2"/>
        <v>291.88755020080322</v>
      </c>
      <c r="L31" s="13">
        <v>85556</v>
      </c>
      <c r="M31" s="13">
        <v>289</v>
      </c>
      <c r="N31" s="14">
        <f t="shared" si="3"/>
        <v>296.0415224913495</v>
      </c>
      <c r="O31" s="13">
        <v>95616.91</v>
      </c>
      <c r="P31" s="13">
        <v>329</v>
      </c>
      <c r="Q31" s="14">
        <f t="shared" si="4"/>
        <v>290.62890577507602</v>
      </c>
      <c r="R31" s="13">
        <v>91969</v>
      </c>
      <c r="S31" s="13">
        <v>306</v>
      </c>
      <c r="T31" s="14">
        <f t="shared" si="5"/>
        <v>300.55228758169937</v>
      </c>
      <c r="U31" s="13">
        <v>95822</v>
      </c>
      <c r="V31" s="13">
        <v>287</v>
      </c>
      <c r="W31" s="14">
        <f t="shared" si="6"/>
        <v>333.8745644599303</v>
      </c>
      <c r="X31" s="15">
        <f t="shared" si="22"/>
        <v>623460.91</v>
      </c>
      <c r="Y31" s="16">
        <f t="shared" si="21"/>
        <v>2088</v>
      </c>
      <c r="Z31" s="17">
        <f t="shared" si="9"/>
        <v>298.59238984674329</v>
      </c>
      <c r="AA31" s="18">
        <f t="shared" si="17"/>
        <v>89065.844285714295</v>
      </c>
      <c r="AB31" s="18">
        <f t="shared" si="10"/>
        <v>298.28571428571428</v>
      </c>
      <c r="AC31" s="24">
        <f t="shared" si="11"/>
        <v>298.59238984674334</v>
      </c>
      <c r="AD31" s="19">
        <v>641380.93999999994</v>
      </c>
      <c r="AE31" s="19">
        <v>2165</v>
      </c>
      <c r="AF31" s="19">
        <v>296.24985681293299</v>
      </c>
      <c r="AG31" s="20">
        <v>91625.848571428563</v>
      </c>
      <c r="AH31" s="20">
        <v>309.28571428571428</v>
      </c>
      <c r="AI31" s="20">
        <v>296.24985681293299</v>
      </c>
      <c r="AJ31" s="21">
        <f t="shared" si="18"/>
        <v>-17920.029999999912</v>
      </c>
      <c r="AK31" s="21">
        <f t="shared" si="18"/>
        <v>-77</v>
      </c>
      <c r="AL31" s="21">
        <f t="shared" si="13"/>
        <v>2.3425330338102981</v>
      </c>
      <c r="AM31" s="22">
        <f t="shared" si="19"/>
        <v>-2560.0042857142689</v>
      </c>
      <c r="AN31" s="22">
        <f t="shared" si="19"/>
        <v>-11</v>
      </c>
      <c r="AO31" s="22">
        <f t="shared" si="15"/>
        <v>2.3425330338103549</v>
      </c>
      <c r="AP31" s="23">
        <f t="shared" si="20"/>
        <v>-2.7939760729403473E-2</v>
      </c>
      <c r="AQ31" s="23">
        <f t="shared" si="20"/>
        <v>-3.5565819861431869E-2</v>
      </c>
      <c r="AR31" s="23">
        <f t="shared" si="20"/>
        <v>7.9072883241579003E-3</v>
      </c>
    </row>
    <row r="32" spans="1:44" ht="16.5" x14ac:dyDescent="0.3">
      <c r="A32" s="11">
        <v>29</v>
      </c>
      <c r="B32" s="25" t="s">
        <v>56</v>
      </c>
      <c r="C32" s="13">
        <v>12067</v>
      </c>
      <c r="D32" s="13">
        <v>45</v>
      </c>
      <c r="E32" s="14">
        <f t="shared" si="0"/>
        <v>268.15555555555557</v>
      </c>
      <c r="F32" s="13">
        <v>12539</v>
      </c>
      <c r="G32" s="13">
        <v>47</v>
      </c>
      <c r="H32" s="14">
        <f t="shared" si="1"/>
        <v>266.78723404255317</v>
      </c>
      <c r="I32" s="13">
        <v>6379</v>
      </c>
      <c r="J32" s="13">
        <v>26</v>
      </c>
      <c r="K32" s="14">
        <f t="shared" si="2"/>
        <v>245.34615384615384</v>
      </c>
      <c r="L32" s="13">
        <v>15634</v>
      </c>
      <c r="M32" s="13">
        <v>59</v>
      </c>
      <c r="N32" s="14">
        <f t="shared" si="3"/>
        <v>264.9830508474576</v>
      </c>
      <c r="O32" s="13">
        <v>18613.16</v>
      </c>
      <c r="P32" s="13">
        <v>73</v>
      </c>
      <c r="Q32" s="14">
        <f t="shared" si="4"/>
        <v>254.97479452054793</v>
      </c>
      <c r="R32" s="13">
        <v>12571</v>
      </c>
      <c r="S32" s="13">
        <v>47</v>
      </c>
      <c r="T32" s="14">
        <f t="shared" si="5"/>
        <v>267.468085106383</v>
      </c>
      <c r="U32" s="13">
        <v>14105</v>
      </c>
      <c r="V32" s="13">
        <v>50</v>
      </c>
      <c r="W32" s="14">
        <f t="shared" si="6"/>
        <v>282.10000000000002</v>
      </c>
      <c r="X32" s="15">
        <f t="shared" si="22"/>
        <v>91908.160000000003</v>
      </c>
      <c r="Y32" s="16">
        <f t="shared" si="21"/>
        <v>347</v>
      </c>
      <c r="Z32" s="17">
        <f t="shared" si="9"/>
        <v>264.86501440922189</v>
      </c>
      <c r="AA32" s="18">
        <f t="shared" si="17"/>
        <v>13129.737142857144</v>
      </c>
      <c r="AB32" s="18">
        <f t="shared" si="10"/>
        <v>49.571428571428569</v>
      </c>
      <c r="AC32" s="24">
        <f t="shared" si="11"/>
        <v>264.86501440922194</v>
      </c>
      <c r="AD32" s="19">
        <v>82936.22</v>
      </c>
      <c r="AE32" s="19">
        <v>326</v>
      </c>
      <c r="AF32" s="19">
        <v>254.4055828220859</v>
      </c>
      <c r="AG32" s="20">
        <v>11848.031428571428</v>
      </c>
      <c r="AH32" s="20">
        <v>46.571428571428569</v>
      </c>
      <c r="AI32" s="20">
        <v>254.4055828220859</v>
      </c>
      <c r="AJ32" s="21">
        <f t="shared" si="18"/>
        <v>8971.9400000000023</v>
      </c>
      <c r="AK32" s="21">
        <f t="shared" si="18"/>
        <v>21</v>
      </c>
      <c r="AL32" s="21">
        <f t="shared" si="13"/>
        <v>10.459431587135981</v>
      </c>
      <c r="AM32" s="22">
        <f t="shared" si="19"/>
        <v>1281.7057142857157</v>
      </c>
      <c r="AN32" s="22">
        <f t="shared" si="19"/>
        <v>3</v>
      </c>
      <c r="AO32" s="22">
        <f t="shared" si="15"/>
        <v>10.459431587136038</v>
      </c>
      <c r="AP32" s="23">
        <f t="shared" si="20"/>
        <v>0.10817879088292195</v>
      </c>
      <c r="AQ32" s="23">
        <f t="shared" si="20"/>
        <v>6.4417177914110432E-2</v>
      </c>
      <c r="AR32" s="23">
        <f t="shared" si="20"/>
        <v>4.1113215642168743E-2</v>
      </c>
    </row>
    <row r="33" spans="1:44" ht="16.5" x14ac:dyDescent="0.3">
      <c r="A33" s="11">
        <v>30</v>
      </c>
      <c r="B33" s="25" t="s">
        <v>57</v>
      </c>
      <c r="C33" s="13">
        <v>40011</v>
      </c>
      <c r="D33" s="13">
        <v>173</v>
      </c>
      <c r="E33" s="14">
        <f t="shared" si="0"/>
        <v>231.27745664739885</v>
      </c>
      <c r="F33" s="13">
        <v>45055</v>
      </c>
      <c r="G33" s="13">
        <v>220</v>
      </c>
      <c r="H33" s="14">
        <f t="shared" si="1"/>
        <v>204.79545454545453</v>
      </c>
      <c r="I33" s="13">
        <v>32819</v>
      </c>
      <c r="J33" s="13">
        <v>147</v>
      </c>
      <c r="K33" s="14">
        <f t="shared" si="2"/>
        <v>223.25850340136054</v>
      </c>
      <c r="L33" s="13">
        <v>42853</v>
      </c>
      <c r="M33" s="13">
        <v>210</v>
      </c>
      <c r="N33" s="14">
        <f t="shared" si="3"/>
        <v>204.06190476190477</v>
      </c>
      <c r="O33" s="13">
        <v>43386.52</v>
      </c>
      <c r="P33" s="13">
        <v>191</v>
      </c>
      <c r="Q33" s="14">
        <f t="shared" si="4"/>
        <v>227.15455497382197</v>
      </c>
      <c r="R33" s="13">
        <v>48067</v>
      </c>
      <c r="S33" s="13">
        <v>213</v>
      </c>
      <c r="T33" s="14">
        <f t="shared" si="5"/>
        <v>225.66666666666666</v>
      </c>
      <c r="U33" s="13">
        <v>38796</v>
      </c>
      <c r="V33" s="13">
        <v>178</v>
      </c>
      <c r="W33" s="14">
        <f t="shared" si="6"/>
        <v>217.95505617977528</v>
      </c>
      <c r="X33" s="15">
        <f t="shared" si="22"/>
        <v>290987.52000000002</v>
      </c>
      <c r="Y33" s="16">
        <f t="shared" si="21"/>
        <v>1332</v>
      </c>
      <c r="Z33" s="17">
        <f t="shared" si="9"/>
        <v>218.45909909909912</v>
      </c>
      <c r="AA33" s="18">
        <f t="shared" si="17"/>
        <v>41569.645714285718</v>
      </c>
      <c r="AB33" s="18">
        <f t="shared" si="10"/>
        <v>190.28571428571428</v>
      </c>
      <c r="AC33" s="24">
        <f t="shared" si="11"/>
        <v>218.45909909909912</v>
      </c>
      <c r="AD33" s="19">
        <v>307267.94</v>
      </c>
      <c r="AE33" s="19">
        <v>1350</v>
      </c>
      <c r="AF33" s="19">
        <v>227.60588148148148</v>
      </c>
      <c r="AG33" s="20">
        <v>43895.42</v>
      </c>
      <c r="AH33" s="20">
        <v>192.85714285714286</v>
      </c>
      <c r="AI33" s="20">
        <v>227.60588148148148</v>
      </c>
      <c r="AJ33" s="21">
        <f t="shared" si="18"/>
        <v>-16280.419999999984</v>
      </c>
      <c r="AK33" s="21">
        <f t="shared" si="18"/>
        <v>-18</v>
      </c>
      <c r="AL33" s="21">
        <f t="shared" si="13"/>
        <v>-9.1467823823823551</v>
      </c>
      <c r="AM33" s="22">
        <f t="shared" si="19"/>
        <v>-2325.7742857142803</v>
      </c>
      <c r="AN33" s="22">
        <f t="shared" si="19"/>
        <v>-2.5714285714285836</v>
      </c>
      <c r="AO33" s="22">
        <f t="shared" si="15"/>
        <v>-9.1467823823823551</v>
      </c>
      <c r="AP33" s="23">
        <f t="shared" si="20"/>
        <v>-5.2984440875933764E-2</v>
      </c>
      <c r="AQ33" s="23">
        <f t="shared" si="20"/>
        <v>-1.3333333333333397E-2</v>
      </c>
      <c r="AR33" s="23">
        <f t="shared" si="20"/>
        <v>-4.0186933320203143E-2</v>
      </c>
    </row>
    <row r="34" spans="1:44" ht="16.5" x14ac:dyDescent="0.3">
      <c r="A34" s="11">
        <v>31</v>
      </c>
      <c r="B34" s="25" t="s">
        <v>58</v>
      </c>
      <c r="C34" s="13">
        <v>8505</v>
      </c>
      <c r="D34" s="13">
        <v>30</v>
      </c>
      <c r="E34" s="14">
        <f t="shared" si="0"/>
        <v>283.5</v>
      </c>
      <c r="F34" s="13">
        <v>8638</v>
      </c>
      <c r="G34" s="13">
        <v>34</v>
      </c>
      <c r="H34" s="14">
        <f t="shared" si="1"/>
        <v>254.05882352941177</v>
      </c>
      <c r="I34" s="13">
        <v>9905</v>
      </c>
      <c r="J34" s="13">
        <v>33</v>
      </c>
      <c r="K34" s="14">
        <f t="shared" si="2"/>
        <v>300.15151515151513</v>
      </c>
      <c r="L34" s="13">
        <v>7914</v>
      </c>
      <c r="M34" s="13">
        <v>24</v>
      </c>
      <c r="N34" s="14">
        <f t="shared" si="3"/>
        <v>329.75</v>
      </c>
      <c r="O34" s="13">
        <v>13619.44</v>
      </c>
      <c r="P34" s="13">
        <v>38</v>
      </c>
      <c r="Q34" s="14">
        <f t="shared" si="4"/>
        <v>358.40631578947369</v>
      </c>
      <c r="R34" s="13">
        <v>6476</v>
      </c>
      <c r="S34" s="13">
        <v>28</v>
      </c>
      <c r="T34" s="14">
        <f t="shared" si="5"/>
        <v>231.28571428571428</v>
      </c>
      <c r="U34" s="13">
        <v>13276</v>
      </c>
      <c r="V34" s="13">
        <v>39</v>
      </c>
      <c r="W34" s="14">
        <f t="shared" si="6"/>
        <v>340.41025641025641</v>
      </c>
      <c r="X34" s="15">
        <f t="shared" si="22"/>
        <v>68333.440000000002</v>
      </c>
      <c r="Y34" s="16">
        <f t="shared" si="21"/>
        <v>226</v>
      </c>
      <c r="Z34" s="17">
        <f t="shared" si="9"/>
        <v>302.36035398230092</v>
      </c>
      <c r="AA34" s="18">
        <f t="shared" si="17"/>
        <v>9761.92</v>
      </c>
      <c r="AB34" s="18">
        <f t="shared" si="10"/>
        <v>32.285714285714285</v>
      </c>
      <c r="AC34" s="24">
        <f t="shared" si="11"/>
        <v>302.36035398230092</v>
      </c>
      <c r="AD34" s="19">
        <v>64397.38</v>
      </c>
      <c r="AE34" s="19">
        <v>214</v>
      </c>
      <c r="AF34" s="19">
        <v>300.92233644859812</v>
      </c>
      <c r="AG34" s="20">
        <v>9199.6257142857139</v>
      </c>
      <c r="AH34" s="20">
        <v>30.571428571428573</v>
      </c>
      <c r="AI34" s="20">
        <v>300.92233644859812</v>
      </c>
      <c r="AJ34" s="21">
        <f t="shared" si="18"/>
        <v>3936.0600000000049</v>
      </c>
      <c r="AK34" s="21">
        <f t="shared" si="18"/>
        <v>12</v>
      </c>
      <c r="AL34" s="21">
        <f t="shared" si="13"/>
        <v>1.4380175337028049</v>
      </c>
      <c r="AM34" s="22">
        <f t="shared" si="19"/>
        <v>562.29428571428616</v>
      </c>
      <c r="AN34" s="22">
        <f t="shared" si="19"/>
        <v>1.7142857142857117</v>
      </c>
      <c r="AO34" s="22">
        <f t="shared" si="15"/>
        <v>1.4380175337028049</v>
      </c>
      <c r="AP34" s="23">
        <f t="shared" si="20"/>
        <v>6.1121430716591318E-2</v>
      </c>
      <c r="AQ34" s="23">
        <f t="shared" si="20"/>
        <v>5.6074766355140103E-2</v>
      </c>
      <c r="AR34" s="23">
        <f t="shared" si="20"/>
        <v>4.7786998820821634E-3</v>
      </c>
    </row>
    <row r="35" spans="1:44" ht="16.5" x14ac:dyDescent="0.3">
      <c r="A35" s="11">
        <v>32</v>
      </c>
      <c r="B35" s="25" t="s">
        <v>59</v>
      </c>
      <c r="C35" s="13">
        <v>10104</v>
      </c>
      <c r="D35" s="13">
        <v>38</v>
      </c>
      <c r="E35" s="14">
        <f t="shared" si="0"/>
        <v>265.89473684210526</v>
      </c>
      <c r="F35" s="13">
        <v>17493</v>
      </c>
      <c r="G35" s="13">
        <v>58</v>
      </c>
      <c r="H35" s="14">
        <f t="shared" si="1"/>
        <v>301.60344827586209</v>
      </c>
      <c r="I35" s="13">
        <v>9838</v>
      </c>
      <c r="J35" s="13">
        <v>30</v>
      </c>
      <c r="K35" s="14">
        <f t="shared" si="2"/>
        <v>327.93333333333334</v>
      </c>
      <c r="L35" s="13">
        <v>12533</v>
      </c>
      <c r="M35" s="13">
        <v>46</v>
      </c>
      <c r="N35" s="14">
        <f t="shared" si="3"/>
        <v>272.45652173913044</v>
      </c>
      <c r="O35" s="13">
        <v>13370.54</v>
      </c>
      <c r="P35" s="13">
        <v>53</v>
      </c>
      <c r="Q35" s="14">
        <f t="shared" si="4"/>
        <v>252.27433962264152</v>
      </c>
      <c r="R35" s="13">
        <v>22188</v>
      </c>
      <c r="S35" s="13">
        <v>71</v>
      </c>
      <c r="T35" s="14">
        <f t="shared" si="5"/>
        <v>312.50704225352115</v>
      </c>
      <c r="U35" s="13">
        <v>14390</v>
      </c>
      <c r="V35" s="13">
        <v>42</v>
      </c>
      <c r="W35" s="14">
        <f t="shared" si="6"/>
        <v>342.61904761904759</v>
      </c>
      <c r="X35" s="15">
        <f t="shared" si="22"/>
        <v>99916.540000000008</v>
      </c>
      <c r="Y35" s="16">
        <f t="shared" si="21"/>
        <v>338</v>
      </c>
      <c r="Z35" s="17">
        <f t="shared" si="9"/>
        <v>295.61106508875741</v>
      </c>
      <c r="AA35" s="18">
        <f t="shared" si="17"/>
        <v>14273.791428571431</v>
      </c>
      <c r="AB35" s="18">
        <f t="shared" si="10"/>
        <v>48.285714285714285</v>
      </c>
      <c r="AC35" s="24">
        <f t="shared" si="11"/>
        <v>295.61106508875747</v>
      </c>
      <c r="AD35" s="19">
        <v>92136.16</v>
      </c>
      <c r="AE35" s="19">
        <v>295</v>
      </c>
      <c r="AF35" s="19">
        <v>312.32596610169492</v>
      </c>
      <c r="AG35" s="20">
        <v>13162.308571428572</v>
      </c>
      <c r="AH35" s="20">
        <v>42.142857142857146</v>
      </c>
      <c r="AI35" s="20">
        <v>312.32596610169492</v>
      </c>
      <c r="AJ35" s="21">
        <f t="shared" si="18"/>
        <v>7780.3800000000047</v>
      </c>
      <c r="AK35" s="21">
        <f t="shared" si="18"/>
        <v>43</v>
      </c>
      <c r="AL35" s="21">
        <f t="shared" si="13"/>
        <v>-16.714901012937503</v>
      </c>
      <c r="AM35" s="22">
        <f t="shared" si="19"/>
        <v>1111.4828571428588</v>
      </c>
      <c r="AN35" s="22">
        <f t="shared" si="19"/>
        <v>6.1428571428571388</v>
      </c>
      <c r="AO35" s="22">
        <f t="shared" si="15"/>
        <v>-16.714901012937446</v>
      </c>
      <c r="AP35" s="23">
        <f t="shared" si="20"/>
        <v>8.4444370158252874E-2</v>
      </c>
      <c r="AQ35" s="23">
        <f t="shared" si="20"/>
        <v>0.14576271186440667</v>
      </c>
      <c r="AR35" s="23">
        <f t="shared" si="20"/>
        <v>-5.3517487583773261E-2</v>
      </c>
    </row>
    <row r="36" spans="1:44" ht="16.5" x14ac:dyDescent="0.3">
      <c r="A36" s="11">
        <v>33</v>
      </c>
      <c r="B36" s="25" t="s">
        <v>60</v>
      </c>
      <c r="C36" s="13">
        <v>12255</v>
      </c>
      <c r="D36" s="13">
        <v>42</v>
      </c>
      <c r="E36" s="14">
        <f t="shared" si="0"/>
        <v>291.78571428571428</v>
      </c>
      <c r="F36" s="13">
        <v>14619</v>
      </c>
      <c r="G36" s="13">
        <v>53</v>
      </c>
      <c r="H36" s="14">
        <f t="shared" si="1"/>
        <v>275.83018867924528</v>
      </c>
      <c r="I36" s="13">
        <v>12351</v>
      </c>
      <c r="J36" s="13">
        <v>46</v>
      </c>
      <c r="K36" s="14">
        <f t="shared" si="2"/>
        <v>268.5</v>
      </c>
      <c r="L36" s="13">
        <v>14551</v>
      </c>
      <c r="M36" s="13">
        <v>56</v>
      </c>
      <c r="N36" s="14">
        <f t="shared" si="3"/>
        <v>259.83928571428572</v>
      </c>
      <c r="O36" s="13">
        <v>19695.3</v>
      </c>
      <c r="P36" s="13">
        <v>62</v>
      </c>
      <c r="Q36" s="14">
        <f t="shared" si="4"/>
        <v>317.66612903225803</v>
      </c>
      <c r="R36" s="13">
        <v>18076</v>
      </c>
      <c r="S36" s="13">
        <v>63</v>
      </c>
      <c r="T36" s="14">
        <f t="shared" si="5"/>
        <v>286.92063492063494</v>
      </c>
      <c r="U36" s="13">
        <v>12743</v>
      </c>
      <c r="V36" s="13">
        <v>43</v>
      </c>
      <c r="W36" s="14">
        <f t="shared" si="6"/>
        <v>296.3488372093023</v>
      </c>
      <c r="X36" s="15">
        <f t="shared" si="22"/>
        <v>104290.3</v>
      </c>
      <c r="Y36" s="16">
        <f t="shared" si="21"/>
        <v>365</v>
      </c>
      <c r="Z36" s="17">
        <f t="shared" si="9"/>
        <v>285.72684931506848</v>
      </c>
      <c r="AA36" s="18">
        <f t="shared" si="17"/>
        <v>14898.614285714286</v>
      </c>
      <c r="AB36" s="18">
        <f t="shared" si="10"/>
        <v>52.142857142857146</v>
      </c>
      <c r="AC36" s="24">
        <f t="shared" si="11"/>
        <v>285.72684931506848</v>
      </c>
      <c r="AD36" s="19">
        <v>98523.760000000009</v>
      </c>
      <c r="AE36" s="19">
        <v>323</v>
      </c>
      <c r="AF36" s="19">
        <v>305.02712074303406</v>
      </c>
      <c r="AG36" s="20">
        <v>14074.822857142859</v>
      </c>
      <c r="AH36" s="20">
        <v>46.142857142857146</v>
      </c>
      <c r="AI36" s="20">
        <v>305.02712074303406</v>
      </c>
      <c r="AJ36" s="21">
        <f t="shared" si="18"/>
        <v>5766.5399999999936</v>
      </c>
      <c r="AK36" s="21">
        <f t="shared" si="18"/>
        <v>42</v>
      </c>
      <c r="AL36" s="21">
        <f t="shared" si="13"/>
        <v>-19.300271427965583</v>
      </c>
      <c r="AM36" s="22">
        <f t="shared" si="19"/>
        <v>823.79142857142688</v>
      </c>
      <c r="AN36" s="22">
        <f t="shared" si="19"/>
        <v>6</v>
      </c>
      <c r="AO36" s="22">
        <f t="shared" si="15"/>
        <v>-19.300271427965583</v>
      </c>
      <c r="AP36" s="23">
        <f>IFERROR(((AA36-AG36)*1/AG36),"-")</f>
        <v>5.8529434930213661E-2</v>
      </c>
      <c r="AQ36" s="23">
        <f t="shared" si="20"/>
        <v>0.13003095975232198</v>
      </c>
      <c r="AR36" s="23">
        <f t="shared" si="20"/>
        <v>-6.3273952102851971E-2</v>
      </c>
    </row>
    <row r="37" spans="1:44" ht="16.5" x14ac:dyDescent="0.3">
      <c r="A37" s="11">
        <v>34</v>
      </c>
      <c r="B37" s="25" t="s">
        <v>61</v>
      </c>
      <c r="C37" s="13">
        <v>19459</v>
      </c>
      <c r="D37" s="13">
        <v>82</v>
      </c>
      <c r="E37" s="14">
        <f t="shared" si="0"/>
        <v>237.30487804878049</v>
      </c>
      <c r="F37" s="13">
        <v>22201</v>
      </c>
      <c r="G37" s="13">
        <v>105</v>
      </c>
      <c r="H37" s="14">
        <f t="shared" si="1"/>
        <v>211.43809523809523</v>
      </c>
      <c r="I37" s="13">
        <v>20872</v>
      </c>
      <c r="J37" s="13">
        <v>94</v>
      </c>
      <c r="K37" s="13">
        <v>6633</v>
      </c>
      <c r="L37" s="13">
        <v>16520</v>
      </c>
      <c r="M37" s="13">
        <v>90</v>
      </c>
      <c r="N37" s="14">
        <f t="shared" si="3"/>
        <v>183.55555555555554</v>
      </c>
      <c r="O37" s="13">
        <v>26536.91</v>
      </c>
      <c r="P37" s="13">
        <v>122</v>
      </c>
      <c r="Q37" s="14">
        <f t="shared" si="4"/>
        <v>217.51565573770492</v>
      </c>
      <c r="R37" s="13">
        <v>24323</v>
      </c>
      <c r="S37" s="13">
        <v>104</v>
      </c>
      <c r="T37" s="14">
        <f t="shared" si="5"/>
        <v>233.875</v>
      </c>
      <c r="U37" s="13">
        <v>23476</v>
      </c>
      <c r="V37" s="13">
        <v>109</v>
      </c>
      <c r="W37" s="14">
        <f t="shared" si="6"/>
        <v>215.37614678899084</v>
      </c>
      <c r="X37" s="15">
        <f t="shared" si="22"/>
        <v>153387.91</v>
      </c>
      <c r="Y37" s="16">
        <f t="shared" si="21"/>
        <v>706</v>
      </c>
      <c r="Z37" s="17">
        <f t="shared" si="9"/>
        <v>217.26332861189803</v>
      </c>
      <c r="AA37" s="18">
        <f t="shared" si="17"/>
        <v>21912.558571428573</v>
      </c>
      <c r="AB37" s="18">
        <f t="shared" si="10"/>
        <v>100.85714285714286</v>
      </c>
      <c r="AC37" s="24">
        <f t="shared" si="11"/>
        <v>217.26332861189803</v>
      </c>
      <c r="AD37" s="19">
        <v>160269.19</v>
      </c>
      <c r="AE37" s="19">
        <v>707</v>
      </c>
      <c r="AF37" s="19">
        <v>226.68909476661952</v>
      </c>
      <c r="AG37" s="20">
        <v>22895.598571428571</v>
      </c>
      <c r="AH37" s="20">
        <v>101</v>
      </c>
      <c r="AI37" s="20">
        <v>226.68909476661952</v>
      </c>
      <c r="AJ37" s="21">
        <f t="shared" si="18"/>
        <v>-6881.2799999999988</v>
      </c>
      <c r="AK37" s="21">
        <f t="shared" si="18"/>
        <v>-1</v>
      </c>
      <c r="AL37" s="21">
        <f t="shared" si="13"/>
        <v>-9.4257661547214866</v>
      </c>
      <c r="AM37" s="22">
        <f t="shared" si="19"/>
        <v>-983.03999999999724</v>
      </c>
      <c r="AN37" s="22">
        <f t="shared" si="19"/>
        <v>-0.1428571428571388</v>
      </c>
      <c r="AO37" s="22">
        <f t="shared" si="15"/>
        <v>-9.4257661547214866</v>
      </c>
      <c r="AP37" s="23">
        <f>IFERROR(((AA37-AG37)*1/AG37),"-")</f>
        <v>-4.2935763261797114E-2</v>
      </c>
      <c r="AQ37" s="23">
        <f t="shared" si="20"/>
        <v>-1.4144271570013741E-3</v>
      </c>
      <c r="AR37" s="23">
        <f t="shared" si="20"/>
        <v>-4.1580148195595738E-2</v>
      </c>
    </row>
    <row r="38" spans="1:44" ht="16.5" x14ac:dyDescent="0.3">
      <c r="A38" s="11">
        <v>35</v>
      </c>
      <c r="B38" s="25" t="s">
        <v>62</v>
      </c>
      <c r="C38" s="13">
        <v>25537</v>
      </c>
      <c r="D38" s="13">
        <v>93</v>
      </c>
      <c r="E38" s="14">
        <f t="shared" si="0"/>
        <v>274.59139784946234</v>
      </c>
      <c r="F38" s="13">
        <v>21330</v>
      </c>
      <c r="G38" s="13">
        <v>75</v>
      </c>
      <c r="H38" s="14">
        <f t="shared" si="1"/>
        <v>284.39999999999998</v>
      </c>
      <c r="I38" s="13">
        <v>28057</v>
      </c>
      <c r="J38" s="13">
        <v>91</v>
      </c>
      <c r="K38" s="14">
        <f t="shared" si="2"/>
        <v>308.31868131868134</v>
      </c>
      <c r="L38" s="13">
        <v>27832</v>
      </c>
      <c r="M38" s="13">
        <v>84</v>
      </c>
      <c r="N38" s="14">
        <f t="shared" si="3"/>
        <v>331.33333333333331</v>
      </c>
      <c r="O38" s="13">
        <v>23720.02</v>
      </c>
      <c r="P38" s="13">
        <v>80</v>
      </c>
      <c r="Q38" s="14">
        <f t="shared" si="4"/>
        <v>296.50024999999999</v>
      </c>
      <c r="R38" s="13">
        <v>26457</v>
      </c>
      <c r="S38" s="13">
        <v>85</v>
      </c>
      <c r="T38" s="14">
        <f t="shared" si="5"/>
        <v>311.25882352941176</v>
      </c>
      <c r="U38" s="13">
        <v>26600</v>
      </c>
      <c r="V38" s="13">
        <v>84</v>
      </c>
      <c r="W38" s="14">
        <f t="shared" si="6"/>
        <v>316.66666666666669</v>
      </c>
      <c r="X38" s="15">
        <f t="shared" si="22"/>
        <v>179533.02000000002</v>
      </c>
      <c r="Y38" s="16">
        <f t="shared" si="21"/>
        <v>592</v>
      </c>
      <c r="Z38" s="17">
        <f t="shared" si="9"/>
        <v>303.26523648648651</v>
      </c>
      <c r="AA38" s="18">
        <f t="shared" si="17"/>
        <v>25647.574285714287</v>
      </c>
      <c r="AB38" s="18">
        <f t="shared" si="10"/>
        <v>84.571428571428569</v>
      </c>
      <c r="AC38" s="24">
        <f t="shared" si="11"/>
        <v>303.26523648648651</v>
      </c>
      <c r="AD38" s="19">
        <v>191358.46</v>
      </c>
      <c r="AE38" s="19">
        <v>630</v>
      </c>
      <c r="AF38" s="19">
        <v>303.7435873015873</v>
      </c>
      <c r="AG38" s="20">
        <v>27336.922857142858</v>
      </c>
      <c r="AH38" s="20">
        <v>90</v>
      </c>
      <c r="AI38" s="20">
        <v>303.7435873015873</v>
      </c>
      <c r="AJ38" s="30">
        <f t="shared" si="18"/>
        <v>-11825.439999999973</v>
      </c>
      <c r="AK38" s="30">
        <f t="shared" si="18"/>
        <v>-38</v>
      </c>
      <c r="AL38" s="21">
        <f t="shared" si="13"/>
        <v>-0.47835081510078226</v>
      </c>
      <c r="AM38" s="22">
        <f t="shared" si="19"/>
        <v>-1689.3485714285707</v>
      </c>
      <c r="AN38" s="22">
        <f t="shared" si="19"/>
        <v>-5.4285714285714306</v>
      </c>
      <c r="AO38" s="22">
        <f t="shared" si="15"/>
        <v>-0.47835081510078226</v>
      </c>
      <c r="AP38" s="23">
        <f t="shared" si="20"/>
        <v>-6.1797320066225424E-2</v>
      </c>
      <c r="AQ38" s="23">
        <f t="shared" si="20"/>
        <v>-6.0317460317460339E-2</v>
      </c>
      <c r="AR38" s="23">
        <f t="shared" si="20"/>
        <v>-1.5748507461519749E-3</v>
      </c>
    </row>
    <row r="39" spans="1:44" ht="16.5" x14ac:dyDescent="0.3">
      <c r="A39" s="11">
        <v>36</v>
      </c>
      <c r="B39" s="31" t="s">
        <v>63</v>
      </c>
      <c r="C39" s="13">
        <v>9914</v>
      </c>
      <c r="D39" s="13">
        <v>36</v>
      </c>
      <c r="E39" s="14">
        <f t="shared" si="0"/>
        <v>275.38888888888891</v>
      </c>
      <c r="F39" s="13">
        <v>21114</v>
      </c>
      <c r="G39" s="13">
        <v>38</v>
      </c>
      <c r="H39" s="14">
        <f t="shared" si="1"/>
        <v>555.63157894736844</v>
      </c>
      <c r="I39" s="13">
        <v>9914</v>
      </c>
      <c r="J39" s="13">
        <v>34</v>
      </c>
      <c r="K39" s="14">
        <f t="shared" si="2"/>
        <v>291.58823529411762</v>
      </c>
      <c r="L39" s="13">
        <v>7505</v>
      </c>
      <c r="M39" s="13">
        <v>29</v>
      </c>
      <c r="N39" s="14">
        <f t="shared" si="3"/>
        <v>258.79310344827587</v>
      </c>
      <c r="O39" s="13">
        <v>16085.71</v>
      </c>
      <c r="P39" s="13">
        <v>44</v>
      </c>
      <c r="Q39" s="14">
        <f t="shared" si="4"/>
        <v>365.58431818181816</v>
      </c>
      <c r="R39" s="13">
        <v>14229</v>
      </c>
      <c r="S39" s="13">
        <v>51</v>
      </c>
      <c r="T39" s="14">
        <f t="shared" si="5"/>
        <v>279</v>
      </c>
      <c r="U39" s="13">
        <v>5638</v>
      </c>
      <c r="V39" s="13">
        <v>27</v>
      </c>
      <c r="W39" s="14">
        <f>IFERROR((U39/V39),"")</f>
        <v>208.81481481481481</v>
      </c>
      <c r="X39" s="15">
        <f>R39+U39+O39+L39+I39+F39+C39</f>
        <v>84399.709999999992</v>
      </c>
      <c r="Y39" s="16">
        <f>S39+V39+P39+M39+J39+G39+D39</f>
        <v>259</v>
      </c>
      <c r="Z39" s="17">
        <f t="shared" si="9"/>
        <v>325.86760617760615</v>
      </c>
      <c r="AA39" s="18">
        <f t="shared" si="17"/>
        <v>12057.101428571428</v>
      </c>
      <c r="AB39" s="18">
        <f>Y39/7</f>
        <v>37</v>
      </c>
      <c r="AC39" s="24">
        <f t="shared" si="11"/>
        <v>325.86760617760615</v>
      </c>
      <c r="AD39" s="19">
        <v>62343.82</v>
      </c>
      <c r="AE39" s="19">
        <v>282</v>
      </c>
      <c r="AF39" s="19">
        <v>221.07737588652483</v>
      </c>
      <c r="AG39" s="20">
        <v>8906.26</v>
      </c>
      <c r="AH39" s="20">
        <v>40.285714285714285</v>
      </c>
      <c r="AI39" s="20">
        <v>221.07737588652483</v>
      </c>
      <c r="AJ39" s="30">
        <f t="shared" si="18"/>
        <v>22055.889999999992</v>
      </c>
      <c r="AK39" s="30">
        <f t="shared" si="18"/>
        <v>-23</v>
      </c>
      <c r="AL39" s="21">
        <f t="shared" si="13"/>
        <v>104.79023029108131</v>
      </c>
      <c r="AM39" s="22">
        <f t="shared" si="19"/>
        <v>3150.841428571428</v>
      </c>
      <c r="AN39" s="22">
        <f t="shared" si="19"/>
        <v>-3.2857142857142847</v>
      </c>
      <c r="AO39" s="22">
        <f t="shared" si="15"/>
        <v>104.79023029108131</v>
      </c>
      <c r="AP39" s="23">
        <f t="shared" si="20"/>
        <v>0.35377828949204582</v>
      </c>
      <c r="AQ39" s="23">
        <f t="shared" si="20"/>
        <v>-8.1560283687943241E-2</v>
      </c>
      <c r="AR39" s="23">
        <f t="shared" si="20"/>
        <v>0.4739979831535015</v>
      </c>
    </row>
    <row r="40" spans="1:44" ht="16.5" x14ac:dyDescent="0.3">
      <c r="A40" s="11">
        <v>37</v>
      </c>
      <c r="B40" s="32" t="s">
        <v>64</v>
      </c>
      <c r="C40" s="13">
        <v>13962.020000000002</v>
      </c>
      <c r="D40" s="13">
        <v>62</v>
      </c>
      <c r="E40" s="14">
        <f t="shared" si="0"/>
        <v>225.19387096774196</v>
      </c>
      <c r="F40" s="13">
        <v>11981.05</v>
      </c>
      <c r="G40" s="13">
        <v>62</v>
      </c>
      <c r="H40" s="14">
        <f t="shared" si="1"/>
        <v>193.24274193548385</v>
      </c>
      <c r="I40" s="13">
        <v>14242.959999999997</v>
      </c>
      <c r="J40" s="13">
        <v>67</v>
      </c>
      <c r="K40" s="14">
        <f t="shared" si="2"/>
        <v>212.58149253731338</v>
      </c>
      <c r="L40" s="13">
        <v>16276.280000000006</v>
      </c>
      <c r="M40" s="13">
        <v>75</v>
      </c>
      <c r="N40" s="14">
        <f t="shared" si="3"/>
        <v>217.01706666666675</v>
      </c>
      <c r="O40" s="35">
        <v>24157</v>
      </c>
      <c r="P40" s="35">
        <v>95</v>
      </c>
      <c r="Q40" s="14">
        <f t="shared" si="4"/>
        <v>254.2842105263158</v>
      </c>
      <c r="R40" s="13">
        <v>17247.810000000012</v>
      </c>
      <c r="S40" s="13">
        <v>79</v>
      </c>
      <c r="T40" s="14">
        <f t="shared" si="5"/>
        <v>218.32670886075965</v>
      </c>
      <c r="U40" s="13">
        <v>16238.180000000004</v>
      </c>
      <c r="V40" s="13">
        <v>70</v>
      </c>
      <c r="W40" s="14">
        <f>IFERROR((U40/V40),"")</f>
        <v>231.97400000000005</v>
      </c>
      <c r="X40" s="15">
        <f>R40+U40+O40+L40+I40+F40+C40</f>
        <v>114105.30000000002</v>
      </c>
      <c r="Y40" s="16">
        <f>S40+V40+P40+M40+J40+G40+D40</f>
        <v>510</v>
      </c>
      <c r="Z40" s="17">
        <f t="shared" si="9"/>
        <v>223.73588235294122</v>
      </c>
      <c r="AA40" s="18">
        <f t="shared" si="17"/>
        <v>16300.757142857145</v>
      </c>
      <c r="AB40" s="18">
        <f>Y40/7</f>
        <v>72.857142857142861</v>
      </c>
      <c r="AC40" s="24">
        <f t="shared" si="11"/>
        <v>223.73588235294119</v>
      </c>
      <c r="AD40" s="19">
        <v>96424.329999999987</v>
      </c>
      <c r="AE40" s="19">
        <v>477</v>
      </c>
      <c r="AF40" s="19">
        <v>202.14744234800835</v>
      </c>
      <c r="AG40" s="20">
        <v>13774.904285714283</v>
      </c>
      <c r="AH40" s="20">
        <v>68.142857142857139</v>
      </c>
      <c r="AI40" s="20">
        <v>202.14744234800835</v>
      </c>
      <c r="AJ40" s="36">
        <f t="shared" si="18"/>
        <v>17680.97000000003</v>
      </c>
      <c r="AK40" s="36">
        <f t="shared" si="18"/>
        <v>33</v>
      </c>
      <c r="AL40" s="21">
        <f t="shared" si="13"/>
        <v>21.588440004932863</v>
      </c>
      <c r="AM40" s="37">
        <f t="shared" si="19"/>
        <v>2525.8528571428615</v>
      </c>
      <c r="AN40" s="37">
        <f t="shared" si="19"/>
        <v>4.7142857142857224</v>
      </c>
      <c r="AO40" s="37">
        <f t="shared" si="15"/>
        <v>21.588440004932835</v>
      </c>
      <c r="AP40" s="23">
        <f t="shared" si="20"/>
        <v>0.18336627280687387</v>
      </c>
      <c r="AQ40" s="23">
        <f t="shared" si="20"/>
        <v>6.9182389937107042E-2</v>
      </c>
      <c r="AR40" s="23">
        <f t="shared" si="20"/>
        <v>0.10679551397819372</v>
      </c>
    </row>
    <row r="41" spans="1:44" ht="16.5" x14ac:dyDescent="0.3">
      <c r="A41" s="11"/>
      <c r="B41" s="38" t="s">
        <v>65</v>
      </c>
      <c r="C41" s="39">
        <f>SUM(C4:C40)</f>
        <v>2906272.6</v>
      </c>
      <c r="D41" s="39">
        <f>SUM(D4:D40)</f>
        <v>5606</v>
      </c>
      <c r="E41" s="40">
        <f t="shared" ref="E41:E46" si="23">IFERROR(C41/D41,"-")</f>
        <v>518.42179807349271</v>
      </c>
      <c r="F41" s="39">
        <f>SUM(F4:F40)</f>
        <v>2722085.0999999996</v>
      </c>
      <c r="G41" s="39">
        <f>SUM(G4:G40)</f>
        <v>5325</v>
      </c>
      <c r="H41" s="40">
        <f t="shared" ref="H41:H46" si="24">IFERROR(F41/G41,"-")</f>
        <v>511.18969014084502</v>
      </c>
      <c r="I41" s="39">
        <f>SUM(I4:I40)</f>
        <v>3174189.76</v>
      </c>
      <c r="J41" s="39">
        <f>SUM(J4:J40)</f>
        <v>5769</v>
      </c>
      <c r="K41" s="40">
        <f t="shared" ref="K41:K46" si="25">IFERROR(I41/J41,"-")</f>
        <v>550.21490032934651</v>
      </c>
      <c r="L41" s="39">
        <f>SUM(L4:L40)</f>
        <v>2873698.9599999995</v>
      </c>
      <c r="M41" s="39">
        <f>SUM(M4:M40)</f>
        <v>5340</v>
      </c>
      <c r="N41" s="40">
        <f t="shared" ref="N41:N46" si="26">IFERROR(L41/M41,"-")</f>
        <v>538.14587265917589</v>
      </c>
      <c r="O41" s="39">
        <f>SUM(O4:O40)</f>
        <v>3114182.0100000002</v>
      </c>
      <c r="P41" s="39">
        <f>SUM(P4:P40)</f>
        <v>5834</v>
      </c>
      <c r="Q41" s="40">
        <f t="shared" ref="Q41:Q46" si="27">IFERROR(O41/P41,"-")</f>
        <v>533.79876756942065</v>
      </c>
      <c r="R41" s="39">
        <f>SUM(R4:R40)</f>
        <v>2933619.64</v>
      </c>
      <c r="S41" s="39">
        <f>SUM(S4:S40)</f>
        <v>5641</v>
      </c>
      <c r="T41" s="40">
        <f t="shared" ref="T41:T46" si="28">IFERROR(R41/S41,"-")</f>
        <v>520.05311824144655</v>
      </c>
      <c r="U41" s="39">
        <f>SUM(U4:U40)</f>
        <v>3138380.39</v>
      </c>
      <c r="V41" s="39">
        <f>SUM(V4:V40)</f>
        <v>5635</v>
      </c>
      <c r="W41" s="40">
        <f t="shared" ref="W41:W46" si="29">IFERROR(U41/V41,"-")</f>
        <v>556.94416858917486</v>
      </c>
      <c r="X41" s="39">
        <f>SUM(X4:X40)</f>
        <v>20847977.460000005</v>
      </c>
      <c r="Y41" s="39">
        <f t="shared" ref="Y41:Z41" si="30">SUM(Y4:Y40)</f>
        <v>39150</v>
      </c>
      <c r="Z41" s="39">
        <f t="shared" si="30"/>
        <v>14697.646387766481</v>
      </c>
      <c r="AA41" s="41">
        <f t="shared" si="17"/>
        <v>2978282.4942857148</v>
      </c>
      <c r="AB41" s="41">
        <f t="shared" si="10"/>
        <v>5592.8571428571431</v>
      </c>
      <c r="AC41" s="42">
        <f t="shared" si="11"/>
        <v>532.51538850574718</v>
      </c>
      <c r="AD41" s="43">
        <f>SUM(AD4:AD40)</f>
        <v>19665090.920000002</v>
      </c>
      <c r="AE41" s="43">
        <f>SUM(AE4:AE40)</f>
        <v>37771</v>
      </c>
      <c r="AF41" s="44">
        <f>AD41/AE41</f>
        <v>520.63993328214769</v>
      </c>
      <c r="AG41" s="44">
        <f t="shared" ref="AG41:AH47" si="31">AD41/7</f>
        <v>2809298.7028571432</v>
      </c>
      <c r="AH41" s="44">
        <f t="shared" si="31"/>
        <v>5395.8571428571431</v>
      </c>
      <c r="AI41" s="44">
        <f t="shared" ref="AI41:AI47" si="32">AG41/AH41</f>
        <v>520.63993328214769</v>
      </c>
      <c r="AJ41" s="45">
        <f t="shared" si="18"/>
        <v>1182886.5400000028</v>
      </c>
      <c r="AK41" s="45">
        <f>Y41-AE41</f>
        <v>1379</v>
      </c>
      <c r="AL41" s="46">
        <f>IFERROR(Z41-AF41,"-")</f>
        <v>14177.006454484334</v>
      </c>
      <c r="AM41" s="45">
        <f t="shared" si="19"/>
        <v>168983.79142857157</v>
      </c>
      <c r="AN41" s="45">
        <f t="shared" si="19"/>
        <v>197</v>
      </c>
      <c r="AO41" s="46">
        <f t="shared" si="15"/>
        <v>11.875455223599488</v>
      </c>
      <c r="AP41" s="23">
        <f t="shared" si="20"/>
        <v>6.0151592729071439E-2</v>
      </c>
      <c r="AQ41" s="23">
        <f t="shared" si="20"/>
        <v>3.6509491408752745E-2</v>
      </c>
      <c r="AR41" s="23">
        <f t="shared" si="20"/>
        <v>2.2809343779559614E-2</v>
      </c>
    </row>
    <row r="42" spans="1:44" ht="16.5" x14ac:dyDescent="0.3">
      <c r="A42" s="11" t="s">
        <v>66</v>
      </c>
      <c r="B42" s="12" t="s">
        <v>67</v>
      </c>
      <c r="C42" s="13">
        <v>15238</v>
      </c>
      <c r="D42" s="13">
        <v>85</v>
      </c>
      <c r="E42" s="14">
        <f t="shared" ref="E42:E45" si="33">IFERROR((C42/D42),"")</f>
        <v>179.27058823529413</v>
      </c>
      <c r="F42" s="13">
        <v>16772</v>
      </c>
      <c r="G42" s="13">
        <v>83</v>
      </c>
      <c r="H42" s="14">
        <f t="shared" ref="H42:H45" si="34">IFERROR((F42/G42),"")</f>
        <v>202.07228915662651</v>
      </c>
      <c r="I42" s="13">
        <v>17629</v>
      </c>
      <c r="J42" s="13">
        <v>89</v>
      </c>
      <c r="K42" s="14">
        <f t="shared" ref="K42:K45" si="35">IFERROR((I42/J42),"")</f>
        <v>198.07865168539325</v>
      </c>
      <c r="L42" s="13">
        <v>14514</v>
      </c>
      <c r="M42" s="13">
        <v>75</v>
      </c>
      <c r="N42" s="14">
        <f t="shared" ref="N42:N45" si="36">IFERROR((L42/M42),"")</f>
        <v>193.52</v>
      </c>
      <c r="O42" s="13">
        <v>16641.240000000002</v>
      </c>
      <c r="P42" s="13">
        <v>93</v>
      </c>
      <c r="Q42" s="14">
        <f t="shared" ref="Q42:Q45" si="37">IFERROR((O42/P42),"")</f>
        <v>178.93806451612906</v>
      </c>
      <c r="R42" s="13">
        <v>11924</v>
      </c>
      <c r="S42" s="13">
        <v>70</v>
      </c>
      <c r="T42" s="14">
        <f t="shared" ref="T42:T45" si="38">IFERROR((R42/S42),"")</f>
        <v>170.34285714285716</v>
      </c>
      <c r="U42" s="13">
        <v>13181</v>
      </c>
      <c r="V42" s="13">
        <v>64</v>
      </c>
      <c r="W42" s="14">
        <f t="shared" ref="W42:W45" si="39">IFERROR((U42/V42),"")</f>
        <v>205.953125</v>
      </c>
      <c r="X42" s="15">
        <f t="shared" ref="X42:Y45" si="40">R42+U42+O42+L42+I42+F42+C42</f>
        <v>105899.24</v>
      </c>
      <c r="Y42" s="16">
        <f t="shared" si="40"/>
        <v>559</v>
      </c>
      <c r="Z42" s="17">
        <f t="shared" si="9"/>
        <v>189.4440787119857</v>
      </c>
      <c r="AA42" s="18">
        <f t="shared" si="17"/>
        <v>15128.462857142858</v>
      </c>
      <c r="AB42" s="18">
        <f t="shared" si="10"/>
        <v>79.857142857142861</v>
      </c>
      <c r="AC42" s="24">
        <f t="shared" si="11"/>
        <v>189.4440787119857</v>
      </c>
      <c r="AD42" s="19">
        <v>94925.64</v>
      </c>
      <c r="AE42" s="19">
        <v>462</v>
      </c>
      <c r="AF42" s="19">
        <v>205.46675324675326</v>
      </c>
      <c r="AG42" s="20">
        <v>13560.805714285714</v>
      </c>
      <c r="AH42" s="20">
        <v>66</v>
      </c>
      <c r="AI42" s="20">
        <v>205.46675324675326</v>
      </c>
      <c r="AJ42" s="21">
        <f t="shared" si="18"/>
        <v>10973.600000000006</v>
      </c>
      <c r="AK42" s="21">
        <f t="shared" si="18"/>
        <v>97</v>
      </c>
      <c r="AL42" s="47">
        <f t="shared" si="13"/>
        <v>-16.02267453476756</v>
      </c>
      <c r="AM42" s="22">
        <f t="shared" si="19"/>
        <v>1567.6571428571442</v>
      </c>
      <c r="AN42" s="22">
        <f t="shared" si="19"/>
        <v>13.857142857142861</v>
      </c>
      <c r="AO42" s="22">
        <f t="shared" si="15"/>
        <v>-16.02267453476756</v>
      </c>
      <c r="AP42" s="23">
        <f>IFERROR(((AA42-AG42)*1/AG42),"-")</f>
        <v>0.11560206494262255</v>
      </c>
      <c r="AQ42" s="23">
        <f t="shared" si="20"/>
        <v>0.20995670995671001</v>
      </c>
      <c r="AR42" s="23">
        <f t="shared" si="20"/>
        <v>-7.7981835414147452E-2</v>
      </c>
    </row>
    <row r="43" spans="1:44" ht="16.5" x14ac:dyDescent="0.3">
      <c r="A43" s="11">
        <v>38</v>
      </c>
      <c r="B43" s="12" t="s">
        <v>68</v>
      </c>
      <c r="C43" s="13">
        <v>142315</v>
      </c>
      <c r="D43" s="13">
        <v>65</v>
      </c>
      <c r="E43" s="14">
        <f t="shared" si="33"/>
        <v>2189.4615384615386</v>
      </c>
      <c r="F43" s="13">
        <v>231992</v>
      </c>
      <c r="G43" s="13">
        <v>99</v>
      </c>
      <c r="H43" s="14">
        <f t="shared" si="34"/>
        <v>2343.3535353535353</v>
      </c>
      <c r="I43" s="13">
        <v>287003</v>
      </c>
      <c r="J43" s="13">
        <v>125</v>
      </c>
      <c r="K43" s="14">
        <f t="shared" si="35"/>
        <v>2296.0239999999999</v>
      </c>
      <c r="L43" s="13">
        <v>320526</v>
      </c>
      <c r="M43" s="13">
        <v>136</v>
      </c>
      <c r="N43" s="14">
        <f t="shared" si="36"/>
        <v>2356.8088235294117</v>
      </c>
      <c r="O43" s="13">
        <v>259323.17</v>
      </c>
      <c r="P43" s="13">
        <v>124</v>
      </c>
      <c r="Q43" s="14">
        <f t="shared" si="37"/>
        <v>2091.3158870967741</v>
      </c>
      <c r="R43" s="13">
        <v>198812</v>
      </c>
      <c r="S43" s="13">
        <v>92</v>
      </c>
      <c r="T43" s="14">
        <f t="shared" si="38"/>
        <v>2161</v>
      </c>
      <c r="U43" s="13">
        <v>164751</v>
      </c>
      <c r="V43" s="13">
        <v>82</v>
      </c>
      <c r="W43" s="14">
        <f t="shared" si="39"/>
        <v>2009.1585365853659</v>
      </c>
      <c r="X43" s="15">
        <f t="shared" si="40"/>
        <v>1604722.17</v>
      </c>
      <c r="Y43" s="16">
        <f t="shared" si="40"/>
        <v>723</v>
      </c>
      <c r="Z43" s="17">
        <f t="shared" si="9"/>
        <v>2219.5327385892115</v>
      </c>
      <c r="AA43" s="18">
        <f t="shared" si="17"/>
        <v>229246.02428571429</v>
      </c>
      <c r="AB43" s="18">
        <f t="shared" si="10"/>
        <v>103.28571428571429</v>
      </c>
      <c r="AC43" s="24">
        <f t="shared" si="11"/>
        <v>2219.5327385892115</v>
      </c>
      <c r="AD43" s="19">
        <v>1419966.57</v>
      </c>
      <c r="AE43" s="19">
        <v>629</v>
      </c>
      <c r="AF43" s="19">
        <v>2257.498521462639</v>
      </c>
      <c r="AG43" s="20">
        <v>202852.36714285714</v>
      </c>
      <c r="AH43" s="20">
        <v>89.857142857142861</v>
      </c>
      <c r="AI43" s="20">
        <v>2257.498521462639</v>
      </c>
      <c r="AJ43" s="21">
        <f t="shared" si="18"/>
        <v>184755.59999999986</v>
      </c>
      <c r="AK43" s="21">
        <f t="shared" si="18"/>
        <v>94</v>
      </c>
      <c r="AL43" s="47">
        <f t="shared" si="13"/>
        <v>-37.965782873427543</v>
      </c>
      <c r="AM43" s="22">
        <f t="shared" si="19"/>
        <v>26393.657142857148</v>
      </c>
      <c r="AN43" s="22">
        <f t="shared" si="19"/>
        <v>13.428571428571431</v>
      </c>
      <c r="AO43" s="22">
        <f t="shared" si="15"/>
        <v>-37.965782873427543</v>
      </c>
      <c r="AP43" s="23">
        <f t="shared" si="20"/>
        <v>0.13011264060956029</v>
      </c>
      <c r="AQ43" s="23">
        <f t="shared" si="20"/>
        <v>0.1494435612082671</v>
      </c>
      <c r="AR43" s="23">
        <f t="shared" si="20"/>
        <v>-1.6817633549912323E-2</v>
      </c>
    </row>
    <row r="44" spans="1:44" ht="16.5" x14ac:dyDescent="0.3">
      <c r="A44" s="11">
        <v>39</v>
      </c>
      <c r="B44" s="12" t="s">
        <v>69</v>
      </c>
      <c r="C44" s="13">
        <v>412500</v>
      </c>
      <c r="D44" s="13">
        <v>275</v>
      </c>
      <c r="E44" s="14">
        <f t="shared" si="33"/>
        <v>1500</v>
      </c>
      <c r="F44" s="13">
        <v>423500</v>
      </c>
      <c r="G44" s="13">
        <v>282</v>
      </c>
      <c r="H44" s="14">
        <f t="shared" si="34"/>
        <v>1501.7730496453901</v>
      </c>
      <c r="I44" s="13">
        <v>481500</v>
      </c>
      <c r="J44" s="13">
        <v>321</v>
      </c>
      <c r="K44" s="14">
        <f t="shared" si="35"/>
        <v>1500</v>
      </c>
      <c r="L44" s="13">
        <v>457500</v>
      </c>
      <c r="M44" s="13">
        <v>305</v>
      </c>
      <c r="N44" s="14">
        <f t="shared" si="36"/>
        <v>1500</v>
      </c>
      <c r="O44" s="13">
        <v>517500</v>
      </c>
      <c r="P44" s="13">
        <v>345</v>
      </c>
      <c r="Q44" s="14">
        <f t="shared" si="37"/>
        <v>1500</v>
      </c>
      <c r="R44" s="13">
        <v>413000</v>
      </c>
      <c r="S44" s="13">
        <v>275</v>
      </c>
      <c r="T44" s="14">
        <f t="shared" si="38"/>
        <v>1501.8181818181818</v>
      </c>
      <c r="U44" s="13">
        <v>396000</v>
      </c>
      <c r="V44" s="13">
        <v>264</v>
      </c>
      <c r="W44" s="14">
        <f t="shared" si="39"/>
        <v>1500</v>
      </c>
      <c r="X44" s="15">
        <f t="shared" si="40"/>
        <v>3101500</v>
      </c>
      <c r="Y44" s="16">
        <f t="shared" si="40"/>
        <v>2067</v>
      </c>
      <c r="Z44" s="17">
        <f t="shared" si="9"/>
        <v>1500.4837929366231</v>
      </c>
      <c r="AA44" s="18">
        <f t="shared" si="17"/>
        <v>443071.42857142858</v>
      </c>
      <c r="AB44" s="18">
        <f t="shared" si="10"/>
        <v>295.28571428571428</v>
      </c>
      <c r="AC44" s="24">
        <f t="shared" si="11"/>
        <v>1500.4837929366231</v>
      </c>
      <c r="AD44" s="19">
        <v>3188500</v>
      </c>
      <c r="AE44" s="19">
        <v>2122</v>
      </c>
      <c r="AF44" s="19">
        <v>1502.5918944392083</v>
      </c>
      <c r="AG44" s="20">
        <v>455500</v>
      </c>
      <c r="AH44" s="20">
        <v>303.14285714285717</v>
      </c>
      <c r="AI44" s="20">
        <v>1502.5918944392081</v>
      </c>
      <c r="AJ44" s="21">
        <f t="shared" si="18"/>
        <v>-87000</v>
      </c>
      <c r="AK44" s="21">
        <f t="shared" si="18"/>
        <v>-55</v>
      </c>
      <c r="AL44" s="47">
        <f t="shared" si="13"/>
        <v>-2.1081015025852139</v>
      </c>
      <c r="AM44" s="22">
        <f t="shared" si="19"/>
        <v>-12428.57142857142</v>
      </c>
      <c r="AN44" s="22">
        <f t="shared" si="19"/>
        <v>-7.8571428571428896</v>
      </c>
      <c r="AO44" s="22">
        <f t="shared" si="15"/>
        <v>-2.1081015025849865</v>
      </c>
      <c r="AP44" s="23">
        <f t="shared" si="20"/>
        <v>-2.7285557472165576E-2</v>
      </c>
      <c r="AQ44" s="23">
        <f t="shared" si="20"/>
        <v>-2.5918944392083046E-2</v>
      </c>
      <c r="AR44" s="23">
        <f t="shared" si="20"/>
        <v>-1.4029767566207754E-3</v>
      </c>
    </row>
    <row r="45" spans="1:44" ht="16.5" x14ac:dyDescent="0.3">
      <c r="A45" s="11">
        <v>40</v>
      </c>
      <c r="B45" s="25" t="s">
        <v>70</v>
      </c>
      <c r="C45" s="13">
        <v>6633</v>
      </c>
      <c r="D45" s="13">
        <v>6</v>
      </c>
      <c r="E45" s="14">
        <f t="shared" si="33"/>
        <v>1105.5</v>
      </c>
      <c r="F45" s="13">
        <v>8971</v>
      </c>
      <c r="G45" s="13">
        <v>6</v>
      </c>
      <c r="H45" s="14">
        <f t="shared" si="34"/>
        <v>1495.1666666666667</v>
      </c>
      <c r="I45" s="13">
        <v>9914</v>
      </c>
      <c r="J45" s="13">
        <v>6</v>
      </c>
      <c r="K45" s="14">
        <f t="shared" si="35"/>
        <v>1652.3333333333333</v>
      </c>
      <c r="L45" s="13">
        <v>9624</v>
      </c>
      <c r="M45" s="13">
        <v>6</v>
      </c>
      <c r="N45" s="14">
        <f t="shared" si="36"/>
        <v>1604</v>
      </c>
      <c r="O45" s="13">
        <v>10600</v>
      </c>
      <c r="P45" s="13">
        <v>7</v>
      </c>
      <c r="Q45" s="14">
        <f t="shared" si="37"/>
        <v>1514.2857142857142</v>
      </c>
      <c r="R45" s="13">
        <v>10391</v>
      </c>
      <c r="S45" s="13">
        <v>18</v>
      </c>
      <c r="T45" s="14">
        <f t="shared" si="38"/>
        <v>577.27777777777783</v>
      </c>
      <c r="U45" s="13"/>
      <c r="V45" s="13"/>
      <c r="W45" s="14" t="str">
        <f t="shared" si="39"/>
        <v/>
      </c>
      <c r="X45" s="15">
        <f t="shared" si="40"/>
        <v>56133</v>
      </c>
      <c r="Y45" s="16">
        <f t="shared" si="40"/>
        <v>49</v>
      </c>
      <c r="Z45" s="17">
        <f t="shared" si="9"/>
        <v>1145.5714285714287</v>
      </c>
      <c r="AA45" s="18">
        <f t="shared" si="17"/>
        <v>8019</v>
      </c>
      <c r="AB45" s="18">
        <f t="shared" si="10"/>
        <v>7</v>
      </c>
      <c r="AC45" s="24">
        <f t="shared" si="11"/>
        <v>1145.5714285714287</v>
      </c>
      <c r="AD45" s="19">
        <v>44281.599999999999</v>
      </c>
      <c r="AE45" s="19">
        <v>69</v>
      </c>
      <c r="AF45" s="19">
        <v>641.76231884057972</v>
      </c>
      <c r="AG45" s="20">
        <v>6325.9428571428571</v>
      </c>
      <c r="AH45" s="20">
        <v>9.8571428571428577</v>
      </c>
      <c r="AI45" s="20">
        <v>641.76231884057972</v>
      </c>
      <c r="AJ45" s="21">
        <f t="shared" si="18"/>
        <v>11851.400000000001</v>
      </c>
      <c r="AK45" s="21">
        <f t="shared" si="18"/>
        <v>-20</v>
      </c>
      <c r="AL45" s="47">
        <f t="shared" si="13"/>
        <v>503.80910973084895</v>
      </c>
      <c r="AM45" s="22">
        <f t="shared" si="19"/>
        <v>1693.0571428571429</v>
      </c>
      <c r="AN45" s="22">
        <f t="shared" si="19"/>
        <v>-2.8571428571428577</v>
      </c>
      <c r="AO45" s="22">
        <f t="shared" si="15"/>
        <v>503.80910973084895</v>
      </c>
      <c r="AP45" s="23">
        <f t="shared" si="20"/>
        <v>0.2676371224165342</v>
      </c>
      <c r="AQ45" s="23">
        <f t="shared" si="20"/>
        <v>-0.28985507246376813</v>
      </c>
      <c r="AR45" s="23">
        <f t="shared" si="20"/>
        <v>0.78504002952532381</v>
      </c>
    </row>
    <row r="46" spans="1:44" ht="17.25" thickBot="1" x14ac:dyDescent="0.3">
      <c r="A46" s="11"/>
      <c r="B46" s="48" t="s">
        <v>71</v>
      </c>
      <c r="C46" s="49">
        <f>SUM(C42:C45)</f>
        <v>576686</v>
      </c>
      <c r="D46" s="49">
        <f>SUM(D42:D45)</f>
        <v>431</v>
      </c>
      <c r="E46" s="50">
        <f t="shared" si="23"/>
        <v>1338.0185614849188</v>
      </c>
      <c r="F46" s="49">
        <f>SUM(F42:F45)</f>
        <v>681235</v>
      </c>
      <c r="G46" s="49">
        <f>SUM(G42:G45)</f>
        <v>470</v>
      </c>
      <c r="H46" s="50">
        <f t="shared" si="24"/>
        <v>1449.436170212766</v>
      </c>
      <c r="I46" s="49">
        <f>SUM(I42:I45)</f>
        <v>796046</v>
      </c>
      <c r="J46" s="49">
        <f>SUM(J42:J45)</f>
        <v>541</v>
      </c>
      <c r="K46" s="50">
        <f t="shared" si="25"/>
        <v>1471.43438077634</v>
      </c>
      <c r="L46" s="49">
        <f>SUM(L42:L45)</f>
        <v>802164</v>
      </c>
      <c r="M46" s="49">
        <f>SUM(M42:M45)</f>
        <v>522</v>
      </c>
      <c r="N46" s="50">
        <f t="shared" si="26"/>
        <v>1536.7126436781609</v>
      </c>
      <c r="O46" s="49">
        <f>SUM(O42:O45)</f>
        <v>804064.41</v>
      </c>
      <c r="P46" s="49">
        <f>SUM(P42:P45)</f>
        <v>569</v>
      </c>
      <c r="Q46" s="50">
        <f t="shared" si="27"/>
        <v>1413.1184710017576</v>
      </c>
      <c r="R46" s="51">
        <f>SUM(R42:R45)</f>
        <v>634127</v>
      </c>
      <c r="S46" s="51">
        <f>SUM(S42:S45)</f>
        <v>455</v>
      </c>
      <c r="T46" s="50">
        <f t="shared" si="28"/>
        <v>1393.6857142857143</v>
      </c>
      <c r="U46" s="49">
        <f>SUM(U42:U45)</f>
        <v>573932</v>
      </c>
      <c r="V46" s="49">
        <f>SUM(V42:V45)</f>
        <v>410</v>
      </c>
      <c r="W46" s="50">
        <f t="shared" si="29"/>
        <v>1399.8341463414633</v>
      </c>
      <c r="X46" s="49">
        <f>SUM(X42:X45)</f>
        <v>4868254.41</v>
      </c>
      <c r="Y46" s="49">
        <f>SUM(Y42:Y45)</f>
        <v>3398</v>
      </c>
      <c r="Z46" s="52">
        <f t="shared" si="9"/>
        <v>1432.6822866391997</v>
      </c>
      <c r="AA46" s="53">
        <f t="shared" si="17"/>
        <v>695464.91571428569</v>
      </c>
      <c r="AB46" s="53">
        <f t="shared" si="10"/>
        <v>485.42857142857144</v>
      </c>
      <c r="AC46" s="54">
        <f t="shared" si="11"/>
        <v>1432.6822866391994</v>
      </c>
      <c r="AD46" s="44">
        <f>SUM(AD42:AD45)</f>
        <v>4747673.8099999996</v>
      </c>
      <c r="AE46" s="44">
        <f>SUM(AE42:AE45)</f>
        <v>3282</v>
      </c>
      <c r="AF46" s="55">
        <f>AD46/AE46</f>
        <v>1446.5794667885434</v>
      </c>
      <c r="AG46" s="44">
        <f t="shared" si="31"/>
        <v>678239.11571428564</v>
      </c>
      <c r="AH46" s="44">
        <f t="shared" si="31"/>
        <v>468.85714285714283</v>
      </c>
      <c r="AI46" s="55">
        <f t="shared" si="32"/>
        <v>1446.5794667885434</v>
      </c>
      <c r="AJ46" s="45">
        <f t="shared" si="18"/>
        <v>120580.60000000056</v>
      </c>
      <c r="AK46" s="45">
        <f t="shared" si="18"/>
        <v>116</v>
      </c>
      <c r="AL46" s="56">
        <f t="shared" si="13"/>
        <v>-13.89718014934374</v>
      </c>
      <c r="AM46" s="57">
        <f t="shared" si="19"/>
        <v>17225.800000000047</v>
      </c>
      <c r="AN46" s="57">
        <f t="shared" si="19"/>
        <v>16.571428571428612</v>
      </c>
      <c r="AO46" s="58">
        <f t="shared" si="15"/>
        <v>-13.897180149343967</v>
      </c>
      <c r="AP46" s="59">
        <f>IFERROR(((AA46-AG46)*1/AG46),"-")</f>
        <v>2.5397827404659113E-2</v>
      </c>
      <c r="AQ46" s="59">
        <f t="shared" si="20"/>
        <v>3.534430225472282E-2</v>
      </c>
      <c r="AR46" s="59">
        <f t="shared" si="20"/>
        <v>-9.6069247963239714E-3</v>
      </c>
    </row>
    <row r="47" spans="1:44" ht="17.25" thickBot="1" x14ac:dyDescent="0.35">
      <c r="A47" s="11"/>
      <c r="B47" s="60" t="s">
        <v>72</v>
      </c>
      <c r="C47" s="61">
        <f>C46+C41</f>
        <v>3482958.6</v>
      </c>
      <c r="D47" s="62"/>
      <c r="E47" s="62"/>
      <c r="F47" s="61">
        <f>F46+F41</f>
        <v>3403320.0999999996</v>
      </c>
      <c r="G47" s="62"/>
      <c r="H47" s="62"/>
      <c r="I47" s="61">
        <f>I46+I41</f>
        <v>3970235.76</v>
      </c>
      <c r="J47" s="62"/>
      <c r="K47" s="62"/>
      <c r="L47" s="61">
        <f>L46+L41</f>
        <v>3675862.9599999995</v>
      </c>
      <c r="M47" s="62"/>
      <c r="N47" s="62"/>
      <c r="O47" s="61">
        <f>O46+O41</f>
        <v>3918246.4200000004</v>
      </c>
      <c r="P47" s="62"/>
      <c r="Q47" s="62"/>
      <c r="R47" s="61">
        <f>R46+R41</f>
        <v>3567746.64</v>
      </c>
      <c r="S47" s="62"/>
      <c r="T47" s="62"/>
      <c r="U47" s="61">
        <f>U46+U41</f>
        <v>3712312.39</v>
      </c>
      <c r="V47" s="62"/>
      <c r="W47" s="62"/>
      <c r="X47" s="63">
        <f>X46+X41</f>
        <v>25716231.870000005</v>
      </c>
      <c r="Y47" s="63">
        <f>Y46+Y41</f>
        <v>42548</v>
      </c>
      <c r="Z47" s="63">
        <f>X47/Y47</f>
        <v>604.40518637773823</v>
      </c>
      <c r="AA47" s="64">
        <f t="shared" si="17"/>
        <v>3673747.4100000006</v>
      </c>
      <c r="AB47" s="63">
        <f t="shared" si="10"/>
        <v>6078.2857142857147</v>
      </c>
      <c r="AC47" s="63">
        <f>AA47/AB47</f>
        <v>604.40518637773812</v>
      </c>
      <c r="AD47" s="63">
        <f>AD46+AD41</f>
        <v>24412764.73</v>
      </c>
      <c r="AE47" s="63">
        <f>AE46+AE41</f>
        <v>41053</v>
      </c>
      <c r="AF47" s="63">
        <f t="shared" ref="AF47" si="41">IFERROR(AD47/AE47,"")</f>
        <v>594.66457335639302</v>
      </c>
      <c r="AG47" s="63">
        <f t="shared" si="31"/>
        <v>3487537.8185714288</v>
      </c>
      <c r="AH47" s="63">
        <f t="shared" si="31"/>
        <v>5864.7142857142853</v>
      </c>
      <c r="AI47" s="63">
        <f t="shared" si="32"/>
        <v>594.66457335639302</v>
      </c>
      <c r="AJ47" s="65">
        <f>X47-AD47</f>
        <v>1303467.1400000043</v>
      </c>
      <c r="AK47" s="65">
        <f t="shared" si="18"/>
        <v>1495</v>
      </c>
      <c r="AL47" s="66">
        <f t="shared" si="13"/>
        <v>9.7406130213452116</v>
      </c>
      <c r="AM47" s="67">
        <f t="shared" si="19"/>
        <v>186209.59142857185</v>
      </c>
      <c r="AN47" s="67">
        <f t="shared" si="19"/>
        <v>213.57142857142935</v>
      </c>
      <c r="AO47" s="67">
        <f t="shared" si="15"/>
        <v>9.7406130213450979</v>
      </c>
      <c r="AP47" s="68">
        <f>IFERROR(((AA47-AG47)*1/AG47),"-")</f>
        <v>5.3392852240050359E-2</v>
      </c>
      <c r="AQ47" s="68">
        <f>IFERROR(((AB47-AH47)*1/AH47),"-")</f>
        <v>3.6416339853360423E-2</v>
      </c>
      <c r="AR47" s="69">
        <f t="shared" si="20"/>
        <v>1.6380012292252992E-2</v>
      </c>
    </row>
  </sheetData>
  <mergeCells count="24">
    <mergeCell ref="AJ1:AL1"/>
    <mergeCell ref="AM1:AO1"/>
    <mergeCell ref="AP1:AR2"/>
    <mergeCell ref="I2:K2"/>
    <mergeCell ref="L2:N2"/>
    <mergeCell ref="O2:Q2"/>
    <mergeCell ref="AJ2:AL2"/>
    <mergeCell ref="AM2:AO2"/>
    <mergeCell ref="AA1:AC2"/>
    <mergeCell ref="AD1:AF2"/>
    <mergeCell ref="AG1:AI2"/>
    <mergeCell ref="O1:Q1"/>
    <mergeCell ref="R2:T2"/>
    <mergeCell ref="U2:W2"/>
    <mergeCell ref="R1:T1"/>
    <mergeCell ref="U1:W1"/>
    <mergeCell ref="X1:Z2"/>
    <mergeCell ref="C2:E2"/>
    <mergeCell ref="F2:H2"/>
    <mergeCell ref="A1:B2"/>
    <mergeCell ref="C1:E1"/>
    <mergeCell ref="F1:H1"/>
    <mergeCell ref="I1:K1"/>
    <mergeCell ref="L1:N1"/>
  </mergeCells>
  <conditionalFormatting sqref="AM26:AP28 AM30:AR35 AM41:AR46 AM4:AR6 AM8:AR24">
    <cfRule type="cellIs" dxfId="272" priority="39" operator="greaterThan">
      <formula>0</formula>
    </cfRule>
  </conditionalFormatting>
  <conditionalFormatting sqref="AN27:AN28">
    <cfRule type="cellIs" dxfId="271" priority="38" operator="lessThan">
      <formula>-2</formula>
    </cfRule>
  </conditionalFormatting>
  <conditionalFormatting sqref="AM41">
    <cfRule type="cellIs" dxfId="270" priority="37" operator="lessThan">
      <formula>-328937</formula>
    </cfRule>
  </conditionalFormatting>
  <conditionalFormatting sqref="AJ26:AL28 AJ30:AL35 AJ42:AL46 AJ4:AL6 AJ8:AL24 AJ41:AK41">
    <cfRule type="cellIs" dxfId="269" priority="35" operator="lessThan">
      <formula>1</formula>
    </cfRule>
    <cfRule type="cellIs" dxfId="268" priority="36" operator="greaterThan">
      <formula>0</formula>
    </cfRule>
  </conditionalFormatting>
  <conditionalFormatting sqref="AQ26:AR28">
    <cfRule type="cellIs" dxfId="267" priority="34" operator="greaterThan">
      <formula>0</formula>
    </cfRule>
  </conditionalFormatting>
  <conditionalFormatting sqref="AM26:AR28 AM30:AR35 AM41:AR45 AM4:AR6 AM8:AR24">
    <cfRule type="cellIs" dxfId="266" priority="33" operator="lessThan">
      <formula>0</formula>
    </cfRule>
  </conditionalFormatting>
  <conditionalFormatting sqref="AM46:AR46">
    <cfRule type="cellIs" dxfId="265" priority="32" operator="lessThan">
      <formula>0</formula>
    </cfRule>
  </conditionalFormatting>
  <conditionalFormatting sqref="AM29:AP29">
    <cfRule type="cellIs" dxfId="264" priority="31" operator="greaterThan">
      <formula>0</formula>
    </cfRule>
  </conditionalFormatting>
  <conditionalFormatting sqref="AN29">
    <cfRule type="cellIs" dxfId="263" priority="30" operator="lessThan">
      <formula>-2</formula>
    </cfRule>
  </conditionalFormatting>
  <conditionalFormatting sqref="AJ29:AL29">
    <cfRule type="cellIs" dxfId="262" priority="28" operator="lessThan">
      <formula>1</formula>
    </cfRule>
    <cfRule type="cellIs" dxfId="261" priority="29" operator="greaterThan">
      <formula>0</formula>
    </cfRule>
  </conditionalFormatting>
  <conditionalFormatting sqref="AQ29:AR29">
    <cfRule type="cellIs" dxfId="260" priority="27" operator="greaterThan">
      <formula>0</formula>
    </cfRule>
  </conditionalFormatting>
  <conditionalFormatting sqref="AM29:AR29">
    <cfRule type="cellIs" dxfId="259" priority="26" operator="lessThan">
      <formula>0</formula>
    </cfRule>
  </conditionalFormatting>
  <conditionalFormatting sqref="AM25:AP25">
    <cfRule type="cellIs" dxfId="258" priority="25" operator="greaterThan">
      <formula>0</formula>
    </cfRule>
  </conditionalFormatting>
  <conditionalFormatting sqref="AJ25:AL25">
    <cfRule type="cellIs" dxfId="257" priority="23" operator="lessThan">
      <formula>1</formula>
    </cfRule>
    <cfRule type="cellIs" dxfId="256" priority="24" operator="greaterThan">
      <formula>0</formula>
    </cfRule>
  </conditionalFormatting>
  <conditionalFormatting sqref="AQ25:AR25">
    <cfRule type="cellIs" dxfId="255" priority="22" operator="greaterThan">
      <formula>0</formula>
    </cfRule>
  </conditionalFormatting>
  <conditionalFormatting sqref="AM25:AR25">
    <cfRule type="cellIs" dxfId="254" priority="21" operator="lessThan">
      <formula>0</formula>
    </cfRule>
  </conditionalFormatting>
  <conditionalFormatting sqref="AM47:AO47">
    <cfRule type="cellIs" dxfId="253" priority="20" operator="greaterThan">
      <formula>0</formula>
    </cfRule>
  </conditionalFormatting>
  <conditionalFormatting sqref="AJ47:AL47">
    <cfRule type="cellIs" dxfId="252" priority="18" operator="lessThan">
      <formula>1</formula>
    </cfRule>
    <cfRule type="cellIs" dxfId="251" priority="19" operator="greaterThan">
      <formula>0</formula>
    </cfRule>
  </conditionalFormatting>
  <conditionalFormatting sqref="AP47">
    <cfRule type="cellIs" dxfId="250" priority="17" operator="greaterThan">
      <formula>0</formula>
    </cfRule>
  </conditionalFormatting>
  <conditionalFormatting sqref="AQ47:AR47">
    <cfRule type="cellIs" dxfId="249" priority="16" operator="greaterThan">
      <formula>0</formula>
    </cfRule>
  </conditionalFormatting>
  <conditionalFormatting sqref="AM47:AR47">
    <cfRule type="cellIs" dxfId="248" priority="15" operator="lessThan">
      <formula>0</formula>
    </cfRule>
  </conditionalFormatting>
  <conditionalFormatting sqref="AM36:AR36">
    <cfRule type="cellIs" dxfId="247" priority="14" operator="greaterThan">
      <formula>0</formula>
    </cfRule>
  </conditionalFormatting>
  <conditionalFormatting sqref="AJ36:AL36">
    <cfRule type="cellIs" dxfId="246" priority="12" operator="lessThan">
      <formula>1</formula>
    </cfRule>
    <cfRule type="cellIs" dxfId="245" priority="13" operator="greaterThan">
      <formula>0</formula>
    </cfRule>
  </conditionalFormatting>
  <conditionalFormatting sqref="AM36:AR36">
    <cfRule type="cellIs" dxfId="244" priority="11" operator="lessThan">
      <formula>0</formula>
    </cfRule>
  </conditionalFormatting>
  <conditionalFormatting sqref="AM37:AR40">
    <cfRule type="cellIs" dxfId="243" priority="10" operator="greaterThan">
      <formula>0</formula>
    </cfRule>
  </conditionalFormatting>
  <conditionalFormatting sqref="AJ37:AL40">
    <cfRule type="cellIs" dxfId="242" priority="8" operator="lessThan">
      <formula>1</formula>
    </cfRule>
    <cfRule type="cellIs" dxfId="241" priority="9" operator="greaterThan">
      <formula>0</formula>
    </cfRule>
  </conditionalFormatting>
  <conditionalFormatting sqref="AM37:AR40">
    <cfRule type="cellIs" dxfId="240" priority="7" operator="lessThan">
      <formula>0</formula>
    </cfRule>
  </conditionalFormatting>
  <conditionalFormatting sqref="AM7:AR7">
    <cfRule type="cellIs" dxfId="239" priority="6" operator="greaterThan">
      <formula>0</formula>
    </cfRule>
  </conditionalFormatting>
  <conditionalFormatting sqref="AJ7:AL7">
    <cfRule type="cellIs" dxfId="238" priority="4" operator="lessThan">
      <formula>1</formula>
    </cfRule>
    <cfRule type="cellIs" dxfId="237" priority="5" operator="greaterThan">
      <formula>0</formula>
    </cfRule>
  </conditionalFormatting>
  <conditionalFormatting sqref="AM7:AR7">
    <cfRule type="cellIs" dxfId="236" priority="3" operator="lessThan">
      <formula>0</formula>
    </cfRule>
  </conditionalFormatting>
  <conditionalFormatting sqref="AL41">
    <cfRule type="cellIs" dxfId="235" priority="2" operator="greaterThan">
      <formula>0</formula>
    </cfRule>
  </conditionalFormatting>
  <conditionalFormatting sqref="AL41">
    <cfRule type="cellIs" dxfId="234" priority="1" operator="lessThan">
      <formula>0</formula>
    </cfRule>
  </conditionalFormatting>
  <hyperlinks>
    <hyperlink ref="B24" r:id="rId1"/>
    <hyperlink ref="B23" r:id="rId2"/>
    <hyperlink ref="B22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="130" zoomScaleNormal="130" workbookViewId="0">
      <pane xSplit="2" ySplit="2" topLeftCell="AA24" activePane="bottomRight" state="frozen"/>
      <selection pane="topRight" activeCell="C1" sqref="C1"/>
      <selection pane="bottomLeft" activeCell="A3" sqref="A3"/>
      <selection pane="bottomRight" activeCell="AC24" sqref="AC24"/>
    </sheetView>
  </sheetViews>
  <sheetFormatPr defaultRowHeight="15" x14ac:dyDescent="0.25"/>
  <cols>
    <col min="2" max="2" width="38.5703125" bestFit="1" customWidth="1"/>
    <col min="3" max="3" width="11.7109375" bestFit="1" customWidth="1"/>
    <col min="6" max="6" width="11.7109375" bestFit="1" customWidth="1"/>
    <col min="8" max="8" width="7.28515625" bestFit="1" customWidth="1"/>
    <col min="9" max="9" width="11.7109375" bestFit="1" customWidth="1"/>
    <col min="12" max="12" width="11.7109375" bestFit="1" customWidth="1"/>
    <col min="15" max="15" width="11.7109375" bestFit="1" customWidth="1"/>
    <col min="18" max="18" width="11.7109375" bestFit="1" customWidth="1"/>
    <col min="21" max="21" width="11.7109375" bestFit="1" customWidth="1"/>
    <col min="24" max="24" width="17.7109375" bestFit="1" customWidth="1"/>
    <col min="25" max="25" width="10.85546875" bestFit="1" customWidth="1"/>
    <col min="26" max="26" width="11.5703125" bestFit="1" customWidth="1"/>
    <col min="27" max="27" width="14.28515625" bestFit="1" customWidth="1"/>
    <col min="29" max="29" width="9" bestFit="1" customWidth="1"/>
    <col min="30" max="30" width="17.7109375" bestFit="1" customWidth="1"/>
    <col min="33" max="33" width="11.7109375" bestFit="1" customWidth="1"/>
    <col min="36" max="36" width="14.140625" bestFit="1" customWidth="1"/>
    <col min="38" max="38" width="10.42578125" bestFit="1" customWidth="1"/>
    <col min="39" max="39" width="12.28515625" bestFit="1" customWidth="1"/>
  </cols>
  <sheetData>
    <row r="1" spans="1:44" x14ac:dyDescent="0.25">
      <c r="A1" s="106" t="s">
        <v>0</v>
      </c>
      <c r="B1" s="107"/>
      <c r="C1" s="101">
        <v>45404</v>
      </c>
      <c r="D1" s="102"/>
      <c r="E1" s="103"/>
      <c r="F1" s="101">
        <v>45405</v>
      </c>
      <c r="G1" s="102"/>
      <c r="H1" s="103"/>
      <c r="I1" s="101">
        <v>45406</v>
      </c>
      <c r="J1" s="102"/>
      <c r="K1" s="103"/>
      <c r="L1" s="101">
        <v>45407</v>
      </c>
      <c r="M1" s="102"/>
      <c r="N1" s="103"/>
      <c r="O1" s="101">
        <v>45408</v>
      </c>
      <c r="P1" s="102"/>
      <c r="Q1" s="103"/>
      <c r="R1" s="101">
        <v>45409</v>
      </c>
      <c r="S1" s="102"/>
      <c r="T1" s="103"/>
      <c r="U1" s="101">
        <v>45410</v>
      </c>
      <c r="V1" s="102"/>
      <c r="W1" s="103"/>
      <c r="X1" s="89" t="s">
        <v>1</v>
      </c>
      <c r="Y1" s="90"/>
      <c r="Z1" s="104"/>
      <c r="AA1" s="89" t="s">
        <v>2</v>
      </c>
      <c r="AB1" s="90"/>
      <c r="AC1" s="91"/>
      <c r="AD1" s="95" t="s">
        <v>3</v>
      </c>
      <c r="AE1" s="96"/>
      <c r="AF1" s="97"/>
      <c r="AG1" s="95" t="s">
        <v>4</v>
      </c>
      <c r="AH1" s="96"/>
      <c r="AI1" s="97"/>
      <c r="AJ1" s="72" t="s">
        <v>5</v>
      </c>
      <c r="AK1" s="73"/>
      <c r="AL1" s="74"/>
      <c r="AM1" s="75" t="s">
        <v>6</v>
      </c>
      <c r="AN1" s="73"/>
      <c r="AO1" s="74"/>
      <c r="AP1" s="76" t="s">
        <v>7</v>
      </c>
      <c r="AQ1" s="77"/>
      <c r="AR1" s="78"/>
    </row>
    <row r="2" spans="1:44" x14ac:dyDescent="0.25">
      <c r="A2" s="108"/>
      <c r="B2" s="109"/>
      <c r="C2" s="83" t="s">
        <v>8</v>
      </c>
      <c r="D2" s="83"/>
      <c r="E2" s="84"/>
      <c r="F2" s="82" t="s">
        <v>9</v>
      </c>
      <c r="G2" s="83"/>
      <c r="H2" s="84"/>
      <c r="I2" s="82" t="s">
        <v>10</v>
      </c>
      <c r="J2" s="83"/>
      <c r="K2" s="84"/>
      <c r="L2" s="82" t="s">
        <v>11</v>
      </c>
      <c r="M2" s="83"/>
      <c r="N2" s="84"/>
      <c r="O2" s="82" t="s">
        <v>12</v>
      </c>
      <c r="P2" s="83"/>
      <c r="Q2" s="84"/>
      <c r="R2" s="82" t="s">
        <v>13</v>
      </c>
      <c r="S2" s="83"/>
      <c r="T2" s="84"/>
      <c r="U2" s="82" t="s">
        <v>14</v>
      </c>
      <c r="V2" s="83"/>
      <c r="W2" s="84"/>
      <c r="X2" s="92"/>
      <c r="Y2" s="93"/>
      <c r="Z2" s="105"/>
      <c r="AA2" s="92"/>
      <c r="AB2" s="93"/>
      <c r="AC2" s="94"/>
      <c r="AD2" s="98"/>
      <c r="AE2" s="99"/>
      <c r="AF2" s="100"/>
      <c r="AG2" s="98"/>
      <c r="AH2" s="99"/>
      <c r="AI2" s="100"/>
      <c r="AJ2" s="85" t="s">
        <v>15</v>
      </c>
      <c r="AK2" s="86"/>
      <c r="AL2" s="87"/>
      <c r="AM2" s="88" t="s">
        <v>15</v>
      </c>
      <c r="AN2" s="86"/>
      <c r="AO2" s="87"/>
      <c r="AP2" s="79"/>
      <c r="AQ2" s="80"/>
      <c r="AR2" s="81"/>
    </row>
    <row r="3" spans="1:44" x14ac:dyDescent="0.25">
      <c r="A3" s="1" t="s">
        <v>16</v>
      </c>
      <c r="B3" s="2" t="s">
        <v>17</v>
      </c>
      <c r="C3" s="3" t="s">
        <v>18</v>
      </c>
      <c r="D3" s="3" t="s">
        <v>19</v>
      </c>
      <c r="E3" s="4" t="s">
        <v>20</v>
      </c>
      <c r="F3" s="3" t="s">
        <v>18</v>
      </c>
      <c r="G3" s="3" t="s">
        <v>19</v>
      </c>
      <c r="H3" s="4" t="s">
        <v>20</v>
      </c>
      <c r="I3" s="3" t="s">
        <v>18</v>
      </c>
      <c r="J3" s="3" t="s">
        <v>19</v>
      </c>
      <c r="K3" s="4" t="s">
        <v>20</v>
      </c>
      <c r="L3" s="3" t="s">
        <v>18</v>
      </c>
      <c r="M3" s="3" t="s">
        <v>19</v>
      </c>
      <c r="N3" s="4" t="s">
        <v>20</v>
      </c>
      <c r="O3" s="3" t="s">
        <v>18</v>
      </c>
      <c r="P3" s="3" t="s">
        <v>19</v>
      </c>
      <c r="Q3" s="4" t="s">
        <v>20</v>
      </c>
      <c r="R3" s="3" t="s">
        <v>18</v>
      </c>
      <c r="S3" s="3" t="s">
        <v>19</v>
      </c>
      <c r="T3" s="4" t="s">
        <v>20</v>
      </c>
      <c r="U3" s="3" t="s">
        <v>18</v>
      </c>
      <c r="V3" s="3" t="s">
        <v>19</v>
      </c>
      <c r="W3" s="4" t="s">
        <v>20</v>
      </c>
      <c r="X3" s="3" t="s">
        <v>21</v>
      </c>
      <c r="Y3" s="3" t="s">
        <v>22</v>
      </c>
      <c r="Z3" s="4" t="s">
        <v>23</v>
      </c>
      <c r="AA3" s="5" t="s">
        <v>18</v>
      </c>
      <c r="AB3" s="3" t="s">
        <v>19</v>
      </c>
      <c r="AC3" s="6" t="s">
        <v>20</v>
      </c>
      <c r="AD3" s="7" t="s">
        <v>21</v>
      </c>
      <c r="AE3" s="7" t="s">
        <v>22</v>
      </c>
      <c r="AF3" s="7" t="s">
        <v>23</v>
      </c>
      <c r="AG3" s="7" t="s">
        <v>18</v>
      </c>
      <c r="AH3" s="7" t="s">
        <v>19</v>
      </c>
      <c r="AI3" s="7" t="s">
        <v>20</v>
      </c>
      <c r="AJ3" s="8" t="s">
        <v>24</v>
      </c>
      <c r="AK3" s="9" t="s">
        <v>25</v>
      </c>
      <c r="AL3" s="10" t="s">
        <v>26</v>
      </c>
      <c r="AM3" s="8" t="s">
        <v>24</v>
      </c>
      <c r="AN3" s="9" t="s">
        <v>25</v>
      </c>
      <c r="AO3" s="9" t="s">
        <v>26</v>
      </c>
      <c r="AP3" s="8" t="s">
        <v>24</v>
      </c>
      <c r="AQ3" s="9" t="s">
        <v>25</v>
      </c>
      <c r="AR3" s="9" t="s">
        <v>26</v>
      </c>
    </row>
    <row r="4" spans="1:44" ht="16.5" x14ac:dyDescent="0.3">
      <c r="A4" s="11">
        <v>1</v>
      </c>
      <c r="B4" s="12" t="s">
        <v>27</v>
      </c>
      <c r="C4" s="13">
        <v>129933</v>
      </c>
      <c r="D4" s="13">
        <v>87</v>
      </c>
      <c r="E4" s="14">
        <f t="shared" ref="E4:E40" si="0">IFERROR((C4/D4),"")</f>
        <v>1493.4827586206898</v>
      </c>
      <c r="F4" s="13">
        <v>97991</v>
      </c>
      <c r="G4" s="13">
        <v>69</v>
      </c>
      <c r="H4" s="14">
        <f t="shared" ref="H4:H40" si="1">IFERROR((F4/G4),"")</f>
        <v>1420.159420289855</v>
      </c>
      <c r="I4" s="13">
        <v>138542</v>
      </c>
      <c r="J4" s="13">
        <v>82</v>
      </c>
      <c r="K4" s="14">
        <f t="shared" ref="K4:K40" si="2">IFERROR((I4/J4),"")</f>
        <v>1689.5365853658536</v>
      </c>
      <c r="L4" s="13">
        <v>166076</v>
      </c>
      <c r="M4" s="13">
        <v>110</v>
      </c>
      <c r="N4" s="14">
        <f t="shared" ref="N4:N40" si="3">IFERROR((L4/M4),"")</f>
        <v>1509.7818181818182</v>
      </c>
      <c r="O4" s="13">
        <v>170528</v>
      </c>
      <c r="P4" s="13">
        <v>104</v>
      </c>
      <c r="Q4" s="14">
        <f t="shared" ref="Q4:Q40" si="4">IFERROR((O4/P4),"")</f>
        <v>1639.6923076923076</v>
      </c>
      <c r="R4" s="13">
        <v>125102</v>
      </c>
      <c r="S4" s="13">
        <v>86</v>
      </c>
      <c r="T4" s="14">
        <f t="shared" ref="T4:T40" si="5">IFERROR((R4/S4),"")</f>
        <v>1454.6744186046512</v>
      </c>
      <c r="U4" s="13">
        <v>132468.73000000001</v>
      </c>
      <c r="V4" s="13">
        <v>83</v>
      </c>
      <c r="W4" s="14">
        <f t="shared" ref="W4:W40" si="6">IFERROR((U4/V4),"")</f>
        <v>1596.0087951807229</v>
      </c>
      <c r="X4" s="15">
        <f t="shared" ref="X4:Y26" si="7">R4+U4+O4+L4+I4+F4+C4</f>
        <v>960640.73</v>
      </c>
      <c r="Y4" s="16">
        <f t="shared" si="7"/>
        <v>621</v>
      </c>
      <c r="Z4" s="17">
        <f t="shared" ref="Z4:Z46" si="8">IFERROR(X4/Y4,"-")</f>
        <v>1546.9254911433172</v>
      </c>
      <c r="AA4" s="18">
        <f>X4/7</f>
        <v>137234.38999999998</v>
      </c>
      <c r="AB4" s="18">
        <f t="shared" ref="AB4:AB47" si="9">Y4/7</f>
        <v>88.714285714285708</v>
      </c>
      <c r="AC4" s="17">
        <f t="shared" ref="AC4:AC46" si="10">IFERROR(AA4/AB4,"-")</f>
        <v>1546.9254911433172</v>
      </c>
      <c r="AD4" s="19">
        <v>865661.45</v>
      </c>
      <c r="AE4" s="19">
        <v>522</v>
      </c>
      <c r="AF4" s="19">
        <v>1658.3552681992337</v>
      </c>
      <c r="AG4" s="20">
        <v>123665.92142857143</v>
      </c>
      <c r="AH4" s="20">
        <v>74.571428571428569</v>
      </c>
      <c r="AI4" s="20">
        <v>1658.3552681992337</v>
      </c>
      <c r="AJ4" s="21">
        <f t="shared" ref="AJ4:AK19" si="11">X4-AD4</f>
        <v>94979.280000000028</v>
      </c>
      <c r="AK4" s="21">
        <f t="shared" si="11"/>
        <v>99</v>
      </c>
      <c r="AL4" s="21">
        <f t="shared" ref="AL4:AL47" si="12">IFERROR(Z4-AF4,"-")</f>
        <v>-111.42977705591647</v>
      </c>
      <c r="AM4" s="22">
        <f t="shared" ref="AM4:AN19" si="13">AA4-AG4</f>
        <v>13568.468571428559</v>
      </c>
      <c r="AN4" s="22">
        <f t="shared" si="13"/>
        <v>14.142857142857139</v>
      </c>
      <c r="AO4" s="22">
        <f t="shared" ref="AO4:AO47" si="14">IFERROR(AC4-AI4,"-")</f>
        <v>-111.42977705591647</v>
      </c>
      <c r="AP4" s="23">
        <f t="shared" ref="AP4:AR19" si="15">IFERROR(((AA4-AG4)*1/AG4),"-")</f>
        <v>0.10971873588687577</v>
      </c>
      <c r="AQ4" s="23">
        <f t="shared" si="15"/>
        <v>0.18965517241379307</v>
      </c>
      <c r="AR4" s="23">
        <f t="shared" si="15"/>
        <v>-6.7192946645814475E-2</v>
      </c>
    </row>
    <row r="5" spans="1:44" ht="16.5" x14ac:dyDescent="0.3">
      <c r="A5" s="11">
        <v>2</v>
      </c>
      <c r="B5" s="12" t="s">
        <v>28</v>
      </c>
      <c r="C5" s="13">
        <v>28210</v>
      </c>
      <c r="D5" s="13">
        <v>82</v>
      </c>
      <c r="E5" s="14">
        <f t="shared" si="0"/>
        <v>344.02439024390242</v>
      </c>
      <c r="F5" s="13">
        <v>15948</v>
      </c>
      <c r="G5" s="13">
        <v>61</v>
      </c>
      <c r="H5" s="14">
        <f t="shared" si="1"/>
        <v>261.44262295081967</v>
      </c>
      <c r="I5" s="13">
        <v>21043</v>
      </c>
      <c r="J5" s="13">
        <v>74</v>
      </c>
      <c r="K5" s="14">
        <f t="shared" si="2"/>
        <v>284.36486486486484</v>
      </c>
      <c r="L5" s="13">
        <v>19576</v>
      </c>
      <c r="M5" s="13">
        <v>79</v>
      </c>
      <c r="N5" s="14">
        <f t="shared" si="3"/>
        <v>247.79746835443038</v>
      </c>
      <c r="O5" s="13">
        <v>24338</v>
      </c>
      <c r="P5" s="13">
        <v>91</v>
      </c>
      <c r="Q5" s="14">
        <f t="shared" si="4"/>
        <v>267.45054945054943</v>
      </c>
      <c r="R5" s="13">
        <v>24224</v>
      </c>
      <c r="S5" s="13">
        <v>88</v>
      </c>
      <c r="T5" s="14">
        <f t="shared" si="5"/>
        <v>275.27272727272725</v>
      </c>
      <c r="U5" s="13">
        <v>34889.89</v>
      </c>
      <c r="V5" s="13">
        <v>98</v>
      </c>
      <c r="W5" s="14">
        <f t="shared" si="6"/>
        <v>356.01928571428573</v>
      </c>
      <c r="X5" s="15">
        <f t="shared" si="7"/>
        <v>168228.89</v>
      </c>
      <c r="Y5" s="16">
        <f t="shared" si="7"/>
        <v>573</v>
      </c>
      <c r="Z5" s="17">
        <f t="shared" si="8"/>
        <v>293.59317626527053</v>
      </c>
      <c r="AA5" s="18">
        <f t="shared" ref="AA5:AA47" si="16">X5/7</f>
        <v>24032.698571428573</v>
      </c>
      <c r="AB5" s="18">
        <f t="shared" si="9"/>
        <v>81.857142857142861</v>
      </c>
      <c r="AC5" s="24">
        <f t="shared" si="10"/>
        <v>293.59317626527053</v>
      </c>
      <c r="AD5" s="19">
        <v>160758.57</v>
      </c>
      <c r="AE5" s="19">
        <v>584</v>
      </c>
      <c r="AF5" s="19">
        <v>275.27152397260278</v>
      </c>
      <c r="AG5" s="20">
        <v>22965.510000000002</v>
      </c>
      <c r="AH5" s="20">
        <v>83.428571428571431</v>
      </c>
      <c r="AI5" s="20">
        <v>275.27152397260278</v>
      </c>
      <c r="AJ5" s="21">
        <f t="shared" si="11"/>
        <v>7470.320000000007</v>
      </c>
      <c r="AK5" s="21">
        <f t="shared" si="11"/>
        <v>-11</v>
      </c>
      <c r="AL5" s="21">
        <f t="shared" si="12"/>
        <v>18.32165229266775</v>
      </c>
      <c r="AM5" s="22">
        <f t="shared" si="13"/>
        <v>1067.1885714285709</v>
      </c>
      <c r="AN5" s="22">
        <f t="shared" si="13"/>
        <v>-1.5714285714285694</v>
      </c>
      <c r="AO5" s="22">
        <f t="shared" si="14"/>
        <v>18.32165229266775</v>
      </c>
      <c r="AP5" s="23">
        <f t="shared" si="15"/>
        <v>4.6469186681618251E-2</v>
      </c>
      <c r="AQ5" s="23">
        <f t="shared" si="15"/>
        <v>-1.8835616438356139E-2</v>
      </c>
      <c r="AR5" s="23">
        <f t="shared" si="15"/>
        <v>6.6558472987897091E-2</v>
      </c>
    </row>
    <row r="6" spans="1:44" ht="16.5" x14ac:dyDescent="0.3">
      <c r="A6" s="11">
        <v>3</v>
      </c>
      <c r="B6" s="25" t="s">
        <v>29</v>
      </c>
      <c r="C6" s="26">
        <v>74808</v>
      </c>
      <c r="D6" s="26">
        <v>117</v>
      </c>
      <c r="E6" s="26">
        <f t="shared" si="0"/>
        <v>639.38461538461536</v>
      </c>
      <c r="F6" s="26">
        <v>84011</v>
      </c>
      <c r="G6" s="26">
        <v>150</v>
      </c>
      <c r="H6" s="26">
        <f t="shared" si="1"/>
        <v>560.07333333333338</v>
      </c>
      <c r="I6" s="26">
        <v>77003</v>
      </c>
      <c r="J6" s="26">
        <v>148</v>
      </c>
      <c r="K6" s="26">
        <f t="shared" si="2"/>
        <v>520.29054054054052</v>
      </c>
      <c r="L6" s="26">
        <v>161524</v>
      </c>
      <c r="M6" s="26">
        <v>216</v>
      </c>
      <c r="N6" s="26">
        <f t="shared" si="3"/>
        <v>747.7962962962963</v>
      </c>
      <c r="O6" s="26">
        <v>94258</v>
      </c>
      <c r="P6" s="26">
        <v>165</v>
      </c>
      <c r="Q6" s="26">
        <f t="shared" si="4"/>
        <v>571.26060606060605</v>
      </c>
      <c r="R6" s="26">
        <v>101337</v>
      </c>
      <c r="S6" s="26">
        <v>186</v>
      </c>
      <c r="T6" s="26">
        <f t="shared" si="5"/>
        <v>544.82258064516134</v>
      </c>
      <c r="U6" s="26">
        <v>93706.290000000095</v>
      </c>
      <c r="V6" s="26">
        <v>141</v>
      </c>
      <c r="W6" s="26">
        <f t="shared" si="6"/>
        <v>664.58361702127729</v>
      </c>
      <c r="X6" s="15">
        <f t="shared" si="7"/>
        <v>686647.29</v>
      </c>
      <c r="Y6" s="16">
        <f t="shared" si="7"/>
        <v>1123</v>
      </c>
      <c r="Z6" s="17">
        <f t="shared" si="8"/>
        <v>611.44015138023155</v>
      </c>
      <c r="AA6" s="18">
        <f t="shared" si="16"/>
        <v>98092.47</v>
      </c>
      <c r="AB6" s="18">
        <f t="shared" si="9"/>
        <v>160.42857142857142</v>
      </c>
      <c r="AC6" s="24">
        <f t="shared" si="10"/>
        <v>611.44015138023155</v>
      </c>
      <c r="AD6" s="19">
        <v>706748.06</v>
      </c>
      <c r="AE6" s="19">
        <v>1146</v>
      </c>
      <c r="AF6" s="19">
        <v>616.70860383944159</v>
      </c>
      <c r="AG6" s="20">
        <v>100964.00857142858</v>
      </c>
      <c r="AH6" s="20">
        <v>163.71428571428572</v>
      </c>
      <c r="AI6" s="20">
        <v>616.70860383944159</v>
      </c>
      <c r="AJ6" s="21">
        <f t="shared" si="11"/>
        <v>-20100.770000000019</v>
      </c>
      <c r="AK6" s="21">
        <f t="shared" si="11"/>
        <v>-23</v>
      </c>
      <c r="AL6" s="21">
        <f t="shared" si="12"/>
        <v>-5.2684524592100388</v>
      </c>
      <c r="AM6" s="22">
        <f t="shared" si="13"/>
        <v>-2871.5385714285803</v>
      </c>
      <c r="AN6" s="22">
        <f t="shared" si="13"/>
        <v>-3.285714285714306</v>
      </c>
      <c r="AO6" s="22">
        <f t="shared" si="14"/>
        <v>-5.2684524592100388</v>
      </c>
      <c r="AP6" s="23">
        <f t="shared" si="15"/>
        <v>-2.8441210011952576E-2</v>
      </c>
      <c r="AQ6" s="23">
        <f t="shared" si="15"/>
        <v>-2.0069808027923335E-2</v>
      </c>
      <c r="AR6" s="23">
        <f t="shared" si="15"/>
        <v>-8.5428554529809447E-3</v>
      </c>
    </row>
    <row r="7" spans="1:44" ht="16.5" x14ac:dyDescent="0.3">
      <c r="A7" s="11">
        <v>4</v>
      </c>
      <c r="B7" s="25" t="s">
        <v>30</v>
      </c>
      <c r="C7" s="26"/>
      <c r="D7" s="26"/>
      <c r="E7" s="26" t="str">
        <f t="shared" si="0"/>
        <v/>
      </c>
      <c r="F7" s="26"/>
      <c r="G7" s="26"/>
      <c r="H7" s="26" t="str">
        <f t="shared" si="1"/>
        <v/>
      </c>
      <c r="I7" s="26"/>
      <c r="J7" s="26"/>
      <c r="K7" s="26" t="str">
        <f t="shared" si="2"/>
        <v/>
      </c>
      <c r="L7" s="26"/>
      <c r="M7" s="26"/>
      <c r="N7" s="26" t="str">
        <f t="shared" si="3"/>
        <v/>
      </c>
      <c r="O7" s="26"/>
      <c r="P7" s="26"/>
      <c r="Q7" s="26" t="str">
        <f t="shared" si="4"/>
        <v/>
      </c>
      <c r="R7" s="26"/>
      <c r="S7" s="26"/>
      <c r="T7" s="26" t="str">
        <f t="shared" si="5"/>
        <v/>
      </c>
      <c r="U7" s="26"/>
      <c r="V7" s="26"/>
      <c r="W7" s="26" t="str">
        <f t="shared" si="6"/>
        <v/>
      </c>
      <c r="X7" s="15">
        <f t="shared" si="7"/>
        <v>0</v>
      </c>
      <c r="Y7" s="16">
        <f t="shared" si="7"/>
        <v>0</v>
      </c>
      <c r="Z7" s="17" t="str">
        <f>IFERROR(X7/Y7,"-")</f>
        <v>-</v>
      </c>
      <c r="AA7" s="18">
        <f t="shared" si="16"/>
        <v>0</v>
      </c>
      <c r="AB7" s="18">
        <f t="shared" si="9"/>
        <v>0</v>
      </c>
      <c r="AC7" s="24"/>
      <c r="AD7" s="19">
        <v>0</v>
      </c>
      <c r="AE7" s="19">
        <v>0</v>
      </c>
      <c r="AF7" s="19" t="s">
        <v>31</v>
      </c>
      <c r="AG7" s="20">
        <v>0</v>
      </c>
      <c r="AH7" s="20">
        <v>0</v>
      </c>
      <c r="AI7" s="20"/>
      <c r="AJ7" s="21">
        <f t="shared" si="11"/>
        <v>0</v>
      </c>
      <c r="AK7" s="21">
        <f t="shared" si="11"/>
        <v>0</v>
      </c>
      <c r="AL7" s="21" t="str">
        <f t="shared" si="12"/>
        <v>-</v>
      </c>
      <c r="AM7" s="22">
        <f t="shared" si="13"/>
        <v>0</v>
      </c>
      <c r="AN7" s="22">
        <f t="shared" si="13"/>
        <v>0</v>
      </c>
      <c r="AO7" s="22">
        <f t="shared" si="14"/>
        <v>0</v>
      </c>
      <c r="AP7" s="23" t="str">
        <f t="shared" si="15"/>
        <v>-</v>
      </c>
      <c r="AQ7" s="23" t="str">
        <f t="shared" si="15"/>
        <v>-</v>
      </c>
      <c r="AR7" s="23" t="str">
        <f t="shared" si="15"/>
        <v>-</v>
      </c>
    </row>
    <row r="8" spans="1:44" ht="16.5" x14ac:dyDescent="0.3">
      <c r="A8" s="11">
        <v>5</v>
      </c>
      <c r="B8" s="12" t="s">
        <v>32</v>
      </c>
      <c r="C8" s="13">
        <v>81994</v>
      </c>
      <c r="D8" s="13">
        <v>308</v>
      </c>
      <c r="E8" s="14">
        <f t="shared" si="0"/>
        <v>266.21428571428572</v>
      </c>
      <c r="F8" s="13">
        <v>73530</v>
      </c>
      <c r="G8" s="13">
        <v>268</v>
      </c>
      <c r="H8" s="14">
        <f t="shared" si="1"/>
        <v>274.36567164179104</v>
      </c>
      <c r="I8" s="13">
        <v>82676</v>
      </c>
      <c r="J8" s="13">
        <v>298</v>
      </c>
      <c r="K8" s="14">
        <f t="shared" si="2"/>
        <v>277.43624161073825</v>
      </c>
      <c r="L8" s="13">
        <v>88774</v>
      </c>
      <c r="M8" s="13">
        <v>310</v>
      </c>
      <c r="N8" s="14">
        <f t="shared" si="3"/>
        <v>286.36774193548388</v>
      </c>
      <c r="O8" s="13">
        <v>100867</v>
      </c>
      <c r="P8" s="13">
        <v>345</v>
      </c>
      <c r="Q8" s="14">
        <f t="shared" si="4"/>
        <v>292.36811594202896</v>
      </c>
      <c r="R8" s="13">
        <v>103008</v>
      </c>
      <c r="S8" s="13">
        <v>339</v>
      </c>
      <c r="T8" s="14">
        <f t="shared" si="5"/>
        <v>303.85840707964604</v>
      </c>
      <c r="U8" s="13">
        <v>93616.55</v>
      </c>
      <c r="V8" s="13">
        <v>324</v>
      </c>
      <c r="W8" s="14">
        <f t="shared" si="6"/>
        <v>288.93996913580247</v>
      </c>
      <c r="X8" s="15">
        <f t="shared" si="7"/>
        <v>624465.55000000005</v>
      </c>
      <c r="Y8" s="16">
        <f t="shared" si="7"/>
        <v>2192</v>
      </c>
      <c r="Z8" s="17">
        <f t="shared" si="8"/>
        <v>284.88391879562045</v>
      </c>
      <c r="AA8" s="18">
        <f t="shared" si="16"/>
        <v>89209.364285714299</v>
      </c>
      <c r="AB8" s="18">
        <f t="shared" si="9"/>
        <v>313.14285714285717</v>
      </c>
      <c r="AC8" s="24">
        <f t="shared" si="10"/>
        <v>284.88391879562045</v>
      </c>
      <c r="AD8" s="19">
        <v>513587.38</v>
      </c>
      <c r="AE8" s="19">
        <v>1979</v>
      </c>
      <c r="AF8" s="19">
        <v>259.51863567458315</v>
      </c>
      <c r="AG8" s="20">
        <v>73369.625714285721</v>
      </c>
      <c r="AH8" s="20">
        <v>282.71428571428572</v>
      </c>
      <c r="AI8" s="20">
        <v>259.51863567458315</v>
      </c>
      <c r="AJ8" s="21">
        <f t="shared" si="11"/>
        <v>110878.17000000004</v>
      </c>
      <c r="AK8" s="21">
        <f t="shared" si="11"/>
        <v>213</v>
      </c>
      <c r="AL8" s="21">
        <f t="shared" si="12"/>
        <v>25.365283121037294</v>
      </c>
      <c r="AM8" s="22">
        <f t="shared" si="13"/>
        <v>15839.738571428577</v>
      </c>
      <c r="AN8" s="22">
        <f t="shared" si="13"/>
        <v>30.428571428571445</v>
      </c>
      <c r="AO8" s="22">
        <f t="shared" si="14"/>
        <v>25.365283121037294</v>
      </c>
      <c r="AP8" s="23">
        <f t="shared" si="15"/>
        <v>0.21588959214690989</v>
      </c>
      <c r="AQ8" s="23">
        <f t="shared" si="15"/>
        <v>0.10763011622031335</v>
      </c>
      <c r="AR8" s="23">
        <f t="shared" si="15"/>
        <v>9.7739736705626995E-2</v>
      </c>
    </row>
    <row r="9" spans="1:44" ht="16.5" x14ac:dyDescent="0.3">
      <c r="A9" s="11">
        <v>6</v>
      </c>
      <c r="B9" s="12" t="s">
        <v>33</v>
      </c>
      <c r="C9" s="13">
        <v>181521</v>
      </c>
      <c r="D9" s="13">
        <v>327</v>
      </c>
      <c r="E9" s="14">
        <f t="shared" si="0"/>
        <v>555.11009174311926</v>
      </c>
      <c r="F9" s="13">
        <v>230193</v>
      </c>
      <c r="G9" s="13">
        <v>418</v>
      </c>
      <c r="H9" s="14">
        <f t="shared" si="1"/>
        <v>550.70095693779899</v>
      </c>
      <c r="I9" s="13">
        <v>228582</v>
      </c>
      <c r="J9" s="13">
        <v>387</v>
      </c>
      <c r="K9" s="14">
        <f t="shared" si="2"/>
        <v>590.65116279069764</v>
      </c>
      <c r="L9" s="13">
        <v>278292</v>
      </c>
      <c r="M9" s="13">
        <v>512</v>
      </c>
      <c r="N9" s="14">
        <f t="shared" si="3"/>
        <v>543.5390625</v>
      </c>
      <c r="O9" s="13">
        <v>251669</v>
      </c>
      <c r="P9" s="13">
        <v>440</v>
      </c>
      <c r="Q9" s="14">
        <f t="shared" si="4"/>
        <v>571.97500000000002</v>
      </c>
      <c r="R9" s="13">
        <v>232508</v>
      </c>
      <c r="S9" s="13">
        <v>422</v>
      </c>
      <c r="T9" s="14">
        <f t="shared" si="5"/>
        <v>550.96682464454977</v>
      </c>
      <c r="U9" s="13">
        <v>231033.649999999</v>
      </c>
      <c r="V9" s="13">
        <v>429</v>
      </c>
      <c r="W9" s="14">
        <f t="shared" si="6"/>
        <v>538.53997668997442</v>
      </c>
      <c r="X9" s="15">
        <f t="shared" si="7"/>
        <v>1633798.649999999</v>
      </c>
      <c r="Y9" s="16">
        <f t="shared" si="7"/>
        <v>2935</v>
      </c>
      <c r="Z9" s="17">
        <f t="shared" si="8"/>
        <v>556.66052810902863</v>
      </c>
      <c r="AA9" s="18">
        <f t="shared" si="16"/>
        <v>233399.807142857</v>
      </c>
      <c r="AB9" s="18">
        <f t="shared" si="9"/>
        <v>419.28571428571428</v>
      </c>
      <c r="AC9" s="24">
        <f t="shared" si="10"/>
        <v>556.66052810902863</v>
      </c>
      <c r="AD9" s="19">
        <v>1576550.9100000001</v>
      </c>
      <c r="AE9" s="19">
        <v>2869</v>
      </c>
      <c r="AF9" s="19">
        <v>549.51234227954001</v>
      </c>
      <c r="AG9" s="20">
        <v>225221.55857142858</v>
      </c>
      <c r="AH9" s="20">
        <v>409.85714285714283</v>
      </c>
      <c r="AI9" s="20">
        <v>549.51234227954001</v>
      </c>
      <c r="AJ9" s="21">
        <f t="shared" si="11"/>
        <v>57247.739999998827</v>
      </c>
      <c r="AK9" s="21">
        <f t="shared" si="11"/>
        <v>66</v>
      </c>
      <c r="AL9" s="21">
        <f t="shared" si="12"/>
        <v>7.1481858294886251</v>
      </c>
      <c r="AM9" s="22">
        <f t="shared" si="13"/>
        <v>8178.2485714284121</v>
      </c>
      <c r="AN9" s="22">
        <f t="shared" si="13"/>
        <v>9.4285714285714448</v>
      </c>
      <c r="AO9" s="22">
        <f t="shared" si="14"/>
        <v>7.1481858294886251</v>
      </c>
      <c r="AP9" s="23">
        <f t="shared" si="15"/>
        <v>3.6312014814668357E-2</v>
      </c>
      <c r="AQ9" s="23">
        <f t="shared" si="15"/>
        <v>2.3004531195538556E-2</v>
      </c>
      <c r="AR9" s="23">
        <f t="shared" si="15"/>
        <v>1.3008235265173177E-2</v>
      </c>
    </row>
    <row r="10" spans="1:44" ht="16.5" x14ac:dyDescent="0.3">
      <c r="A10" s="11">
        <v>7</v>
      </c>
      <c r="B10" s="12" t="s">
        <v>34</v>
      </c>
      <c r="C10" s="13">
        <v>66137</v>
      </c>
      <c r="D10" s="13">
        <v>220</v>
      </c>
      <c r="E10" s="14">
        <f t="shared" si="0"/>
        <v>300.62272727272727</v>
      </c>
      <c r="F10" s="13">
        <v>57472</v>
      </c>
      <c r="G10" s="13">
        <v>181</v>
      </c>
      <c r="H10" s="14">
        <f t="shared" si="1"/>
        <v>317.52486187845307</v>
      </c>
      <c r="I10" s="13">
        <v>97806</v>
      </c>
      <c r="J10" s="13">
        <v>290</v>
      </c>
      <c r="K10" s="14">
        <f t="shared" si="2"/>
        <v>337.26206896551724</v>
      </c>
      <c r="L10" s="13">
        <v>92682</v>
      </c>
      <c r="M10" s="13">
        <v>294</v>
      </c>
      <c r="N10" s="14">
        <f t="shared" si="3"/>
        <v>315.24489795918367</v>
      </c>
      <c r="O10" s="13">
        <v>92057</v>
      </c>
      <c r="P10" s="13">
        <v>283</v>
      </c>
      <c r="Q10" s="14">
        <f t="shared" si="4"/>
        <v>325.28975265017669</v>
      </c>
      <c r="R10" s="13">
        <v>65990</v>
      </c>
      <c r="S10" s="13">
        <v>241</v>
      </c>
      <c r="T10" s="14">
        <f t="shared" si="5"/>
        <v>273.81742738589213</v>
      </c>
      <c r="U10" s="13">
        <v>71371.370000000097</v>
      </c>
      <c r="V10" s="13">
        <v>216</v>
      </c>
      <c r="W10" s="14">
        <f t="shared" si="6"/>
        <v>330.42300925925969</v>
      </c>
      <c r="X10" s="15">
        <f t="shared" si="7"/>
        <v>543515.37000000011</v>
      </c>
      <c r="Y10" s="16">
        <f t="shared" si="7"/>
        <v>1725</v>
      </c>
      <c r="Z10" s="17">
        <f t="shared" si="8"/>
        <v>315.08137391304354</v>
      </c>
      <c r="AA10" s="18">
        <f t="shared" si="16"/>
        <v>77645.052857142873</v>
      </c>
      <c r="AB10" s="18">
        <f t="shared" si="9"/>
        <v>246.42857142857142</v>
      </c>
      <c r="AC10" s="24">
        <f t="shared" si="10"/>
        <v>315.08137391304354</v>
      </c>
      <c r="AD10" s="19">
        <v>562187.16</v>
      </c>
      <c r="AE10" s="19">
        <v>1808</v>
      </c>
      <c r="AF10" s="19">
        <v>310.94422566371685</v>
      </c>
      <c r="AG10" s="20">
        <v>80312.451428571439</v>
      </c>
      <c r="AH10" s="20">
        <v>258.28571428571428</v>
      </c>
      <c r="AI10" s="20">
        <v>310.94422566371685</v>
      </c>
      <c r="AJ10" s="21">
        <f t="shared" si="11"/>
        <v>-18671.789999999921</v>
      </c>
      <c r="AK10" s="21">
        <f t="shared" si="11"/>
        <v>-83</v>
      </c>
      <c r="AL10" s="21">
        <f t="shared" si="12"/>
        <v>4.1371482493266853</v>
      </c>
      <c r="AM10" s="22">
        <f t="shared" si="13"/>
        <v>-2667.3985714285664</v>
      </c>
      <c r="AN10" s="22">
        <f t="shared" si="13"/>
        <v>-11.857142857142861</v>
      </c>
      <c r="AO10" s="22">
        <f t="shared" si="14"/>
        <v>4.1371482493266853</v>
      </c>
      <c r="AP10" s="23">
        <f t="shared" si="15"/>
        <v>-3.3212764944684899E-2</v>
      </c>
      <c r="AQ10" s="23">
        <f t="shared" si="15"/>
        <v>-4.5907079646017715E-2</v>
      </c>
      <c r="AR10" s="23">
        <f t="shared" si="15"/>
        <v>1.3305113611599821E-2</v>
      </c>
    </row>
    <row r="11" spans="1:44" ht="16.5" x14ac:dyDescent="0.3">
      <c r="A11" s="11">
        <v>8</v>
      </c>
      <c r="B11" s="12" t="s">
        <v>35</v>
      </c>
      <c r="C11" s="13">
        <v>24038</v>
      </c>
      <c r="D11" s="13">
        <v>96</v>
      </c>
      <c r="E11" s="14">
        <f t="shared" si="0"/>
        <v>250.39583333333334</v>
      </c>
      <c r="F11" s="13">
        <v>25400</v>
      </c>
      <c r="G11" s="13">
        <v>97</v>
      </c>
      <c r="H11" s="14">
        <f t="shared" si="1"/>
        <v>261.85567010309279</v>
      </c>
      <c r="I11" s="13">
        <v>21419</v>
      </c>
      <c r="J11" s="13">
        <v>97</v>
      </c>
      <c r="K11" s="14">
        <f t="shared" si="2"/>
        <v>220.81443298969072</v>
      </c>
      <c r="L11" s="13">
        <v>23214</v>
      </c>
      <c r="M11" s="13">
        <v>81</v>
      </c>
      <c r="N11" s="14">
        <f t="shared" si="3"/>
        <v>286.59259259259261</v>
      </c>
      <c r="O11" s="13">
        <v>33572</v>
      </c>
      <c r="P11" s="13">
        <v>104</v>
      </c>
      <c r="Q11" s="14">
        <f t="shared" si="4"/>
        <v>322.80769230769232</v>
      </c>
      <c r="R11" s="13">
        <v>28980</v>
      </c>
      <c r="S11" s="13">
        <v>100</v>
      </c>
      <c r="T11" s="14">
        <f t="shared" si="5"/>
        <v>289.8</v>
      </c>
      <c r="U11" s="13">
        <v>26084.81</v>
      </c>
      <c r="V11" s="13">
        <v>91</v>
      </c>
      <c r="W11" s="14">
        <f>IFERROR((U11/V11),"")</f>
        <v>286.64626373626373</v>
      </c>
      <c r="X11" s="15">
        <f t="shared" si="7"/>
        <v>182707.81</v>
      </c>
      <c r="Y11" s="16">
        <f t="shared" si="7"/>
        <v>666</v>
      </c>
      <c r="Z11" s="17">
        <f t="shared" si="8"/>
        <v>274.33605105105107</v>
      </c>
      <c r="AA11" s="18">
        <f t="shared" si="16"/>
        <v>26101.115714285716</v>
      </c>
      <c r="AB11" s="18">
        <f t="shared" si="9"/>
        <v>95.142857142857139</v>
      </c>
      <c r="AC11" s="24">
        <f t="shared" si="10"/>
        <v>274.33605105105107</v>
      </c>
      <c r="AD11" s="19">
        <v>175746.61</v>
      </c>
      <c r="AE11" s="19">
        <v>586</v>
      </c>
      <c r="AF11" s="19">
        <v>299.90889078498293</v>
      </c>
      <c r="AG11" s="20">
        <v>25106.658571428568</v>
      </c>
      <c r="AH11" s="20">
        <v>83.714285714285708</v>
      </c>
      <c r="AI11" s="20">
        <v>299.90889078498293</v>
      </c>
      <c r="AJ11" s="21">
        <f t="shared" si="11"/>
        <v>6961.2000000000116</v>
      </c>
      <c r="AK11" s="21">
        <f t="shared" si="11"/>
        <v>80</v>
      </c>
      <c r="AL11" s="21">
        <f t="shared" si="12"/>
        <v>-25.572839733931858</v>
      </c>
      <c r="AM11" s="22">
        <f t="shared" si="13"/>
        <v>994.45714285714712</v>
      </c>
      <c r="AN11" s="22">
        <f t="shared" si="13"/>
        <v>11.428571428571431</v>
      </c>
      <c r="AO11" s="22">
        <f t="shared" si="14"/>
        <v>-25.572839733931858</v>
      </c>
      <c r="AP11" s="23">
        <f t="shared" si="15"/>
        <v>3.9609298864996777E-2</v>
      </c>
      <c r="AQ11" s="23">
        <f t="shared" si="15"/>
        <v>0.13651877133105805</v>
      </c>
      <c r="AR11" s="23">
        <f t="shared" si="15"/>
        <v>-8.5268694992660557E-2</v>
      </c>
    </row>
    <row r="12" spans="1:44" ht="16.5" x14ac:dyDescent="0.3">
      <c r="A12" s="11">
        <v>9</v>
      </c>
      <c r="B12" s="25" t="s">
        <v>36</v>
      </c>
      <c r="C12" s="27">
        <v>69792</v>
      </c>
      <c r="D12" s="27">
        <v>133</v>
      </c>
      <c r="E12" s="27">
        <f t="shared" si="0"/>
        <v>524.75187969924809</v>
      </c>
      <c r="F12" s="27">
        <v>81268</v>
      </c>
      <c r="G12" s="27">
        <v>141</v>
      </c>
      <c r="H12" s="27">
        <f t="shared" si="1"/>
        <v>576.36879432624119</v>
      </c>
      <c r="I12" s="27">
        <v>71044</v>
      </c>
      <c r="J12" s="27">
        <v>116</v>
      </c>
      <c r="K12" s="27">
        <f t="shared" si="2"/>
        <v>612.44827586206895</v>
      </c>
      <c r="L12" s="27">
        <v>116859</v>
      </c>
      <c r="M12" s="27">
        <v>206</v>
      </c>
      <c r="N12" s="27">
        <f t="shared" si="3"/>
        <v>567.27669902912623</v>
      </c>
      <c r="O12" s="27">
        <v>86516</v>
      </c>
      <c r="P12" s="27">
        <v>149</v>
      </c>
      <c r="Q12" s="27">
        <f t="shared" si="4"/>
        <v>580.64429530201346</v>
      </c>
      <c r="R12" s="27">
        <v>87858</v>
      </c>
      <c r="S12" s="27">
        <v>173</v>
      </c>
      <c r="T12" s="27">
        <f t="shared" si="5"/>
        <v>507.84971098265896</v>
      </c>
      <c r="U12" s="27">
        <v>62315.28</v>
      </c>
      <c r="V12" s="27">
        <v>126</v>
      </c>
      <c r="W12" s="27">
        <f t="shared" si="6"/>
        <v>494.56571428571425</v>
      </c>
      <c r="X12" s="15">
        <f t="shared" si="7"/>
        <v>575652.28</v>
      </c>
      <c r="Y12" s="16">
        <f t="shared" si="7"/>
        <v>1044</v>
      </c>
      <c r="Z12" s="17">
        <f t="shared" si="8"/>
        <v>551.39107279693485</v>
      </c>
      <c r="AA12" s="18">
        <f t="shared" si="16"/>
        <v>82236.040000000008</v>
      </c>
      <c r="AB12" s="18">
        <f t="shared" si="9"/>
        <v>149.14285714285714</v>
      </c>
      <c r="AC12" s="24">
        <f t="shared" si="10"/>
        <v>551.39107279693496</v>
      </c>
      <c r="AD12" s="19">
        <v>450918.94</v>
      </c>
      <c r="AE12" s="19">
        <v>795</v>
      </c>
      <c r="AF12" s="19">
        <v>567.19363522012577</v>
      </c>
      <c r="AG12" s="20">
        <v>64416.991428571426</v>
      </c>
      <c r="AH12" s="20">
        <v>113.57142857142857</v>
      </c>
      <c r="AI12" s="20">
        <v>567.19363522012577</v>
      </c>
      <c r="AJ12" s="21">
        <f t="shared" si="11"/>
        <v>124733.34000000003</v>
      </c>
      <c r="AK12" s="21">
        <f t="shared" si="11"/>
        <v>249</v>
      </c>
      <c r="AL12" s="21">
        <f t="shared" si="12"/>
        <v>-15.802562423190921</v>
      </c>
      <c r="AM12" s="22">
        <f t="shared" si="13"/>
        <v>17819.048571428582</v>
      </c>
      <c r="AN12" s="22">
        <f t="shared" si="13"/>
        <v>35.571428571428569</v>
      </c>
      <c r="AO12" s="22">
        <f t="shared" si="14"/>
        <v>-15.802562423190807</v>
      </c>
      <c r="AP12" s="23">
        <f t="shared" si="15"/>
        <v>0.27662031672477561</v>
      </c>
      <c r="AQ12" s="23">
        <f t="shared" si="15"/>
        <v>0.31320754716981131</v>
      </c>
      <c r="AR12" s="23">
        <f t="shared" si="15"/>
        <v>-2.7860965712455308E-2</v>
      </c>
    </row>
    <row r="13" spans="1:44" ht="16.5" x14ac:dyDescent="0.3">
      <c r="A13" s="11">
        <v>10</v>
      </c>
      <c r="B13" s="25" t="s">
        <v>37</v>
      </c>
      <c r="C13" s="27"/>
      <c r="D13" s="27"/>
      <c r="E13" s="27" t="str">
        <f t="shared" si="0"/>
        <v/>
      </c>
      <c r="F13" s="27"/>
      <c r="G13" s="27"/>
      <c r="H13" s="27" t="str">
        <f t="shared" si="1"/>
        <v/>
      </c>
      <c r="I13" s="27"/>
      <c r="J13" s="27"/>
      <c r="K13" s="27" t="str">
        <f t="shared" si="2"/>
        <v/>
      </c>
      <c r="L13" s="27"/>
      <c r="M13" s="27"/>
      <c r="N13" s="27" t="str">
        <f t="shared" si="3"/>
        <v/>
      </c>
      <c r="O13" s="27"/>
      <c r="P13" s="27"/>
      <c r="Q13" s="27" t="str">
        <f t="shared" si="4"/>
        <v/>
      </c>
      <c r="R13" s="27"/>
      <c r="S13" s="27"/>
      <c r="T13" s="27" t="str">
        <f t="shared" si="5"/>
        <v/>
      </c>
      <c r="U13" s="27"/>
      <c r="V13" s="27"/>
      <c r="W13" s="27" t="str">
        <f t="shared" si="6"/>
        <v/>
      </c>
      <c r="X13" s="15">
        <f t="shared" si="7"/>
        <v>0</v>
      </c>
      <c r="Y13" s="16">
        <f t="shared" si="7"/>
        <v>0</v>
      </c>
      <c r="Z13" s="17" t="str">
        <f t="shared" si="8"/>
        <v>-</v>
      </c>
      <c r="AA13" s="18">
        <f t="shared" si="16"/>
        <v>0</v>
      </c>
      <c r="AB13" s="18">
        <f t="shared" si="9"/>
        <v>0</v>
      </c>
      <c r="AC13" s="24" t="str">
        <f t="shared" si="10"/>
        <v>-</v>
      </c>
      <c r="AD13" s="19">
        <v>43666.66</v>
      </c>
      <c r="AE13" s="19">
        <v>70</v>
      </c>
      <c r="AF13" s="19">
        <v>623.80942857142861</v>
      </c>
      <c r="AG13" s="20">
        <v>6238.0942857142863</v>
      </c>
      <c r="AH13" s="20">
        <v>10</v>
      </c>
      <c r="AI13" s="20">
        <v>623.80942857142861</v>
      </c>
      <c r="AJ13" s="21">
        <f t="shared" si="11"/>
        <v>-43666.66</v>
      </c>
      <c r="AK13" s="21">
        <f t="shared" si="11"/>
        <v>-70</v>
      </c>
      <c r="AL13" s="21" t="str">
        <f t="shared" si="12"/>
        <v>-</v>
      </c>
      <c r="AM13" s="22">
        <f t="shared" si="13"/>
        <v>-6238.0942857142863</v>
      </c>
      <c r="AN13" s="22">
        <f t="shared" si="13"/>
        <v>-10</v>
      </c>
      <c r="AO13" s="22" t="str">
        <f t="shared" si="14"/>
        <v>-</v>
      </c>
      <c r="AP13" s="23">
        <f t="shared" si="15"/>
        <v>-1</v>
      </c>
      <c r="AQ13" s="23">
        <f t="shared" si="15"/>
        <v>-1</v>
      </c>
      <c r="AR13" s="23" t="str">
        <f t="shared" si="15"/>
        <v>-</v>
      </c>
    </row>
    <row r="14" spans="1:44" ht="16.5" x14ac:dyDescent="0.3">
      <c r="A14" s="11">
        <v>11</v>
      </c>
      <c r="B14" s="25" t="s">
        <v>38</v>
      </c>
      <c r="C14" s="28">
        <v>155284</v>
      </c>
      <c r="D14" s="28">
        <v>292</v>
      </c>
      <c r="E14" s="28">
        <f t="shared" si="0"/>
        <v>531.79452054794524</v>
      </c>
      <c r="F14" s="28">
        <v>171204</v>
      </c>
      <c r="G14" s="28">
        <v>315</v>
      </c>
      <c r="H14" s="28">
        <f t="shared" si="1"/>
        <v>543.50476190476195</v>
      </c>
      <c r="I14" s="28">
        <v>189474</v>
      </c>
      <c r="J14" s="28">
        <v>322</v>
      </c>
      <c r="K14" s="28">
        <f t="shared" si="2"/>
        <v>588.42857142857144</v>
      </c>
      <c r="L14" s="28">
        <v>233616.72</v>
      </c>
      <c r="M14" s="28">
        <v>400</v>
      </c>
      <c r="N14" s="28">
        <f t="shared" si="3"/>
        <v>584.04179999999997</v>
      </c>
      <c r="O14" s="28">
        <v>182206</v>
      </c>
      <c r="P14" s="28">
        <v>323</v>
      </c>
      <c r="Q14" s="28">
        <f t="shared" si="4"/>
        <v>564.10526315789468</v>
      </c>
      <c r="R14" s="28">
        <v>215552</v>
      </c>
      <c r="S14" s="28">
        <v>393</v>
      </c>
      <c r="T14" s="28">
        <f t="shared" si="5"/>
        <v>548.47837150127225</v>
      </c>
      <c r="U14" s="28">
        <v>147913.5</v>
      </c>
      <c r="V14" s="28">
        <v>172</v>
      </c>
      <c r="W14" s="28">
        <f t="shared" si="6"/>
        <v>859.96220930232562</v>
      </c>
      <c r="X14" s="15">
        <f t="shared" si="7"/>
        <v>1295250.22</v>
      </c>
      <c r="Y14" s="16">
        <f t="shared" si="7"/>
        <v>2217</v>
      </c>
      <c r="Z14" s="17">
        <f t="shared" si="8"/>
        <v>584.23555254848895</v>
      </c>
      <c r="AA14" s="18">
        <f t="shared" si="16"/>
        <v>185035.7457142857</v>
      </c>
      <c r="AB14" s="18">
        <f t="shared" si="9"/>
        <v>316.71428571428572</v>
      </c>
      <c r="AC14" s="24">
        <f t="shared" si="10"/>
        <v>584.23555254848884</v>
      </c>
      <c r="AD14" s="19">
        <v>1151351.92</v>
      </c>
      <c r="AE14" s="19">
        <v>2105</v>
      </c>
      <c r="AF14" s="19">
        <v>546.96053206650822</v>
      </c>
      <c r="AG14" s="20">
        <v>164478.84571428571</v>
      </c>
      <c r="AH14" s="20">
        <v>300.71428571428572</v>
      </c>
      <c r="AI14" s="20">
        <v>546.96053206650822</v>
      </c>
      <c r="AJ14" s="21">
        <f t="shared" si="11"/>
        <v>143898.30000000005</v>
      </c>
      <c r="AK14" s="21">
        <f t="shared" si="11"/>
        <v>112</v>
      </c>
      <c r="AL14" s="21">
        <f t="shared" si="12"/>
        <v>37.275020481980732</v>
      </c>
      <c r="AM14" s="22">
        <f t="shared" si="13"/>
        <v>20556.899999999994</v>
      </c>
      <c r="AN14" s="22">
        <f t="shared" si="13"/>
        <v>16</v>
      </c>
      <c r="AO14" s="22">
        <f t="shared" si="14"/>
        <v>37.275020481980619</v>
      </c>
      <c r="AP14" s="23">
        <f t="shared" si="15"/>
        <v>0.12498202982108196</v>
      </c>
      <c r="AQ14" s="23">
        <f t="shared" si="15"/>
        <v>5.3206650831353917E-2</v>
      </c>
      <c r="AR14" s="23">
        <f t="shared" si="15"/>
        <v>6.8149378788172094E-2</v>
      </c>
    </row>
    <row r="15" spans="1:44" ht="16.5" x14ac:dyDescent="0.3">
      <c r="A15" s="11">
        <v>12</v>
      </c>
      <c r="B15" s="25" t="s">
        <v>39</v>
      </c>
      <c r="C15" s="28"/>
      <c r="D15" s="28"/>
      <c r="E15" s="28" t="str">
        <f t="shared" si="0"/>
        <v/>
      </c>
      <c r="F15" s="28"/>
      <c r="G15" s="28"/>
      <c r="H15" s="28" t="str">
        <f t="shared" si="1"/>
        <v/>
      </c>
      <c r="I15" s="28"/>
      <c r="J15" s="28"/>
      <c r="K15" s="28" t="str">
        <f t="shared" si="2"/>
        <v/>
      </c>
      <c r="L15" s="28">
        <v>60714.28</v>
      </c>
      <c r="M15" s="28">
        <v>170</v>
      </c>
      <c r="N15" s="28">
        <f t="shared" si="3"/>
        <v>357.14282352941177</v>
      </c>
      <c r="O15" s="28"/>
      <c r="P15" s="28"/>
      <c r="Q15" s="28" t="str">
        <f t="shared" si="4"/>
        <v/>
      </c>
      <c r="R15" s="28">
        <v>75000</v>
      </c>
      <c r="S15" s="28">
        <v>210</v>
      </c>
      <c r="T15" s="28">
        <f t="shared" si="5"/>
        <v>357.14285714285717</v>
      </c>
      <c r="U15" s="28">
        <v>42857.14</v>
      </c>
      <c r="V15" s="28">
        <v>120</v>
      </c>
      <c r="W15" s="28">
        <f t="shared" si="6"/>
        <v>357.14283333333333</v>
      </c>
      <c r="X15" s="15">
        <f t="shared" si="7"/>
        <v>178571.41999999998</v>
      </c>
      <c r="Y15" s="16">
        <f t="shared" si="7"/>
        <v>500</v>
      </c>
      <c r="Z15" s="17">
        <f t="shared" si="8"/>
        <v>357.14283999999998</v>
      </c>
      <c r="AA15" s="18">
        <f t="shared" si="16"/>
        <v>25510.202857142856</v>
      </c>
      <c r="AB15" s="18">
        <f t="shared" si="9"/>
        <v>71.428571428571431</v>
      </c>
      <c r="AC15" s="24">
        <f t="shared" si="10"/>
        <v>357.14283999999998</v>
      </c>
      <c r="AD15" s="19">
        <v>0</v>
      </c>
      <c r="AE15" s="19">
        <v>0</v>
      </c>
      <c r="AF15" s="19" t="s">
        <v>31</v>
      </c>
      <c r="AG15" s="20">
        <v>0</v>
      </c>
      <c r="AH15" s="20">
        <v>0</v>
      </c>
      <c r="AI15" s="20" t="s">
        <v>31</v>
      </c>
      <c r="AJ15" s="21">
        <f t="shared" si="11"/>
        <v>178571.41999999998</v>
      </c>
      <c r="AK15" s="21">
        <f t="shared" si="11"/>
        <v>500</v>
      </c>
      <c r="AL15" s="21" t="str">
        <f t="shared" si="12"/>
        <v>-</v>
      </c>
      <c r="AM15" s="22">
        <f t="shared" si="13"/>
        <v>25510.202857142856</v>
      </c>
      <c r="AN15" s="22">
        <f t="shared" si="13"/>
        <v>71.428571428571431</v>
      </c>
      <c r="AO15" s="22" t="str">
        <f t="shared" si="14"/>
        <v>-</v>
      </c>
      <c r="AP15" s="23" t="str">
        <f t="shared" si="15"/>
        <v>-</v>
      </c>
      <c r="AQ15" s="23" t="str">
        <f t="shared" si="15"/>
        <v>-</v>
      </c>
      <c r="AR15" s="23" t="str">
        <f t="shared" si="15"/>
        <v>-</v>
      </c>
    </row>
    <row r="16" spans="1:44" ht="16.5" x14ac:dyDescent="0.3">
      <c r="A16" s="11">
        <v>13</v>
      </c>
      <c r="B16" s="12" t="s">
        <v>40</v>
      </c>
      <c r="C16" s="13">
        <v>17933</v>
      </c>
      <c r="D16" s="13">
        <v>46</v>
      </c>
      <c r="E16" s="14">
        <f t="shared" si="0"/>
        <v>389.8478260869565</v>
      </c>
      <c r="F16" s="13">
        <v>16391</v>
      </c>
      <c r="G16" s="13">
        <v>52</v>
      </c>
      <c r="H16" s="14">
        <f t="shared" si="1"/>
        <v>315.21153846153845</v>
      </c>
      <c r="I16" s="13">
        <v>15333</v>
      </c>
      <c r="J16" s="13">
        <v>54</v>
      </c>
      <c r="K16" s="14">
        <f t="shared" si="2"/>
        <v>283.94444444444446</v>
      </c>
      <c r="L16" s="13">
        <v>20440</v>
      </c>
      <c r="M16" s="13">
        <v>58</v>
      </c>
      <c r="N16" s="14">
        <f t="shared" si="3"/>
        <v>352.41379310344826</v>
      </c>
      <c r="O16" s="13">
        <v>15044</v>
      </c>
      <c r="P16" s="13">
        <v>48</v>
      </c>
      <c r="Q16" s="14">
        <f t="shared" si="4"/>
        <v>313.41666666666669</v>
      </c>
      <c r="R16" s="13">
        <v>17752</v>
      </c>
      <c r="S16" s="13">
        <v>59</v>
      </c>
      <c r="T16" s="14">
        <f t="shared" si="5"/>
        <v>300.88135593220341</v>
      </c>
      <c r="U16" s="13">
        <v>16809.580000000002</v>
      </c>
      <c r="V16" s="13">
        <v>57</v>
      </c>
      <c r="W16" s="14">
        <f t="shared" si="6"/>
        <v>294.90491228070181</v>
      </c>
      <c r="X16" s="15">
        <f t="shared" si="7"/>
        <v>119702.58</v>
      </c>
      <c r="Y16" s="16">
        <f t="shared" si="7"/>
        <v>374</v>
      </c>
      <c r="Z16" s="17">
        <f t="shared" si="8"/>
        <v>320.0603743315508</v>
      </c>
      <c r="AA16" s="18">
        <f t="shared" si="16"/>
        <v>17100.368571428571</v>
      </c>
      <c r="AB16" s="18">
        <f t="shared" si="9"/>
        <v>53.428571428571431</v>
      </c>
      <c r="AC16" s="24">
        <f t="shared" si="10"/>
        <v>320.0603743315508</v>
      </c>
      <c r="AD16" s="19">
        <v>127540.20999999999</v>
      </c>
      <c r="AE16" s="19">
        <v>345</v>
      </c>
      <c r="AF16" s="19">
        <v>369.68176811594202</v>
      </c>
      <c r="AG16" s="20">
        <v>18220.03</v>
      </c>
      <c r="AH16" s="20">
        <v>49.285714285714285</v>
      </c>
      <c r="AI16" s="20">
        <v>369.68176811594202</v>
      </c>
      <c r="AJ16" s="21">
        <f t="shared" si="11"/>
        <v>-7837.6299999999901</v>
      </c>
      <c r="AK16" s="21">
        <f t="shared" si="11"/>
        <v>29</v>
      </c>
      <c r="AL16" s="21">
        <f t="shared" si="12"/>
        <v>-49.621393784391216</v>
      </c>
      <c r="AM16" s="22">
        <f t="shared" si="13"/>
        <v>-1119.6614285714277</v>
      </c>
      <c r="AN16" s="22">
        <f t="shared" si="13"/>
        <v>4.1428571428571459</v>
      </c>
      <c r="AO16" s="22">
        <f t="shared" si="14"/>
        <v>-49.621393784391216</v>
      </c>
      <c r="AP16" s="23">
        <f t="shared" si="15"/>
        <v>-6.1452227497508387E-2</v>
      </c>
      <c r="AQ16" s="23">
        <f t="shared" si="15"/>
        <v>8.4057971014492819E-2</v>
      </c>
      <c r="AR16" s="23">
        <f t="shared" si="15"/>
        <v>-0.13422732215679251</v>
      </c>
    </row>
    <row r="17" spans="1:44" ht="16.5" x14ac:dyDescent="0.3">
      <c r="A17" s="11">
        <v>14</v>
      </c>
      <c r="B17" s="12" t="s">
        <v>41</v>
      </c>
      <c r="C17" s="13">
        <v>62023</v>
      </c>
      <c r="D17" s="13">
        <v>151</v>
      </c>
      <c r="E17" s="14">
        <f t="shared" si="0"/>
        <v>410.74834437086093</v>
      </c>
      <c r="F17" s="13">
        <v>59692</v>
      </c>
      <c r="G17" s="13">
        <v>163</v>
      </c>
      <c r="H17" s="14">
        <f t="shared" si="1"/>
        <v>366.20858895705521</v>
      </c>
      <c r="I17" s="13">
        <v>73401</v>
      </c>
      <c r="J17" s="13">
        <v>193</v>
      </c>
      <c r="K17" s="14">
        <f t="shared" si="2"/>
        <v>380.31606217616581</v>
      </c>
      <c r="L17" s="13">
        <v>93352</v>
      </c>
      <c r="M17" s="13">
        <v>239</v>
      </c>
      <c r="N17" s="14">
        <f t="shared" si="3"/>
        <v>390.59414225941424</v>
      </c>
      <c r="O17" s="13">
        <v>70727</v>
      </c>
      <c r="P17" s="13">
        <v>194</v>
      </c>
      <c r="Q17" s="14">
        <f t="shared" si="4"/>
        <v>364.57216494845363</v>
      </c>
      <c r="R17" s="13">
        <v>74504</v>
      </c>
      <c r="S17" s="13">
        <v>188</v>
      </c>
      <c r="T17" s="14">
        <f t="shared" si="5"/>
        <v>396.29787234042556</v>
      </c>
      <c r="U17" s="13">
        <v>60382.530000000101</v>
      </c>
      <c r="V17" s="13">
        <v>159</v>
      </c>
      <c r="W17" s="14">
        <f t="shared" si="6"/>
        <v>379.76433962264213</v>
      </c>
      <c r="X17" s="15">
        <f t="shared" si="7"/>
        <v>494081.53000000009</v>
      </c>
      <c r="Y17" s="16">
        <f t="shared" si="7"/>
        <v>1287</v>
      </c>
      <c r="Z17" s="17">
        <f t="shared" si="8"/>
        <v>383.90173271173279</v>
      </c>
      <c r="AA17" s="18">
        <f t="shared" si="16"/>
        <v>70583.075714285733</v>
      </c>
      <c r="AB17" s="18">
        <f t="shared" si="9"/>
        <v>183.85714285714286</v>
      </c>
      <c r="AC17" s="24">
        <f t="shared" si="10"/>
        <v>383.90173271173279</v>
      </c>
      <c r="AD17" s="19">
        <v>422414.3000000001</v>
      </c>
      <c r="AE17" s="19">
        <v>1121</v>
      </c>
      <c r="AF17" s="19">
        <v>376.8191793041928</v>
      </c>
      <c r="AG17" s="20">
        <v>60344.900000000016</v>
      </c>
      <c r="AH17" s="20">
        <v>160.14285714285714</v>
      </c>
      <c r="AI17" s="20">
        <v>376.8191793041928</v>
      </c>
      <c r="AJ17" s="21">
        <f t="shared" si="11"/>
        <v>71667.229999999981</v>
      </c>
      <c r="AK17" s="21">
        <f t="shared" si="11"/>
        <v>166</v>
      </c>
      <c r="AL17" s="21">
        <f t="shared" si="12"/>
        <v>7.0825534075399901</v>
      </c>
      <c r="AM17" s="22">
        <f t="shared" si="13"/>
        <v>10238.175714285717</v>
      </c>
      <c r="AN17" s="22">
        <f t="shared" si="13"/>
        <v>23.714285714285722</v>
      </c>
      <c r="AO17" s="22">
        <f t="shared" si="14"/>
        <v>7.0825534075399901</v>
      </c>
      <c r="AP17" s="23">
        <f t="shared" si="15"/>
        <v>0.16966099395782766</v>
      </c>
      <c r="AQ17" s="23">
        <f t="shared" si="15"/>
        <v>0.14808206958073156</v>
      </c>
      <c r="AR17" s="23">
        <f t="shared" si="15"/>
        <v>1.8795628769793842E-2</v>
      </c>
    </row>
    <row r="18" spans="1:44" ht="16.5" x14ac:dyDescent="0.3">
      <c r="A18" s="11">
        <v>15</v>
      </c>
      <c r="B18" s="12" t="s">
        <v>42</v>
      </c>
      <c r="C18" s="13">
        <v>276722.36</v>
      </c>
      <c r="D18" s="13">
        <v>166</v>
      </c>
      <c r="E18" s="14">
        <f t="shared" si="0"/>
        <v>1667.0021686746986</v>
      </c>
      <c r="F18" s="13">
        <v>225509.16</v>
      </c>
      <c r="G18" s="13">
        <v>157</v>
      </c>
      <c r="H18" s="14">
        <f t="shared" si="1"/>
        <v>1436.364076433121</v>
      </c>
      <c r="I18" s="13">
        <v>279713.54000000004</v>
      </c>
      <c r="J18" s="13">
        <v>193</v>
      </c>
      <c r="K18" s="14">
        <f t="shared" si="2"/>
        <v>1449.292953367876</v>
      </c>
      <c r="L18" s="13">
        <v>508381.36</v>
      </c>
      <c r="M18" s="13">
        <v>265</v>
      </c>
      <c r="N18" s="14">
        <f t="shared" si="3"/>
        <v>1918.4202264150942</v>
      </c>
      <c r="O18" s="13">
        <v>326349.32</v>
      </c>
      <c r="P18" s="13">
        <v>172</v>
      </c>
      <c r="Q18" s="14">
        <f t="shared" si="4"/>
        <v>1897.3797674418604</v>
      </c>
      <c r="R18" s="13">
        <v>333632.88</v>
      </c>
      <c r="S18" s="13">
        <v>193</v>
      </c>
      <c r="T18" s="14">
        <f t="shared" si="5"/>
        <v>1728.6677720207254</v>
      </c>
      <c r="U18" s="13">
        <v>247272.87</v>
      </c>
      <c r="V18" s="13">
        <v>153</v>
      </c>
      <c r="W18" s="14">
        <f t="shared" si="6"/>
        <v>1616.1625490196079</v>
      </c>
      <c r="X18" s="15">
        <f t="shared" si="7"/>
        <v>2197581.4900000002</v>
      </c>
      <c r="Y18" s="16">
        <f t="shared" si="7"/>
        <v>1299</v>
      </c>
      <c r="Z18" s="17">
        <f t="shared" si="8"/>
        <v>1691.7486451116245</v>
      </c>
      <c r="AA18" s="18">
        <f t="shared" si="16"/>
        <v>313940.21285714291</v>
      </c>
      <c r="AB18" s="18">
        <f t="shared" si="9"/>
        <v>185.57142857142858</v>
      </c>
      <c r="AC18" s="24">
        <f t="shared" si="10"/>
        <v>1691.7486451116245</v>
      </c>
      <c r="AD18" s="19">
        <v>1762010.31</v>
      </c>
      <c r="AE18" s="19">
        <v>1237</v>
      </c>
      <c r="AF18" s="19">
        <v>1424.4222392886015</v>
      </c>
      <c r="AG18" s="20">
        <v>251715.75857142857</v>
      </c>
      <c r="AH18" s="20">
        <v>176.71428571428572</v>
      </c>
      <c r="AI18" s="20">
        <v>1424.4222392886013</v>
      </c>
      <c r="AJ18" s="21">
        <f t="shared" si="11"/>
        <v>435571.18000000017</v>
      </c>
      <c r="AK18" s="21">
        <f t="shared" si="11"/>
        <v>62</v>
      </c>
      <c r="AL18" s="21">
        <f t="shared" si="12"/>
        <v>267.32640582302292</v>
      </c>
      <c r="AM18" s="22">
        <f t="shared" si="13"/>
        <v>62224.454285714339</v>
      </c>
      <c r="AN18" s="22">
        <f t="shared" si="13"/>
        <v>8.8571428571428612</v>
      </c>
      <c r="AO18" s="22">
        <f t="shared" si="14"/>
        <v>267.32640582302315</v>
      </c>
      <c r="AP18" s="23">
        <f t="shared" si="15"/>
        <v>0.2472012663762452</v>
      </c>
      <c r="AQ18" s="23">
        <f t="shared" si="15"/>
        <v>5.0121261115602285E-2</v>
      </c>
      <c r="AR18" s="23">
        <f t="shared" si="15"/>
        <v>0.18767356928977316</v>
      </c>
    </row>
    <row r="19" spans="1:44" ht="16.5" x14ac:dyDescent="0.3">
      <c r="A19" s="11">
        <v>16</v>
      </c>
      <c r="B19" s="12" t="s">
        <v>43</v>
      </c>
      <c r="C19" s="13">
        <v>45695</v>
      </c>
      <c r="D19" s="13">
        <v>266</v>
      </c>
      <c r="E19" s="14">
        <f t="shared" si="0"/>
        <v>171.78571428571428</v>
      </c>
      <c r="F19" s="13">
        <v>44781</v>
      </c>
      <c r="G19" s="13">
        <v>223</v>
      </c>
      <c r="H19" s="14">
        <f t="shared" si="1"/>
        <v>200.81165919282512</v>
      </c>
      <c r="I19" s="13">
        <v>36514</v>
      </c>
      <c r="J19" s="13">
        <v>219</v>
      </c>
      <c r="K19" s="14">
        <f t="shared" si="2"/>
        <v>166.73059360730593</v>
      </c>
      <c r="L19" s="13">
        <v>43838</v>
      </c>
      <c r="M19" s="13">
        <v>255</v>
      </c>
      <c r="N19" s="14">
        <f t="shared" si="3"/>
        <v>171.91372549019607</v>
      </c>
      <c r="O19" s="13">
        <v>39341</v>
      </c>
      <c r="P19" s="13">
        <v>220</v>
      </c>
      <c r="Q19" s="14">
        <f t="shared" si="4"/>
        <v>178.82272727272726</v>
      </c>
      <c r="R19" s="13">
        <v>43640</v>
      </c>
      <c r="S19" s="13">
        <v>250</v>
      </c>
      <c r="T19" s="14">
        <f t="shared" si="5"/>
        <v>174.56</v>
      </c>
      <c r="U19" s="13">
        <v>39910.57</v>
      </c>
      <c r="V19" s="13">
        <v>232</v>
      </c>
      <c r="W19" s="14">
        <f t="shared" si="6"/>
        <v>172.02831896551723</v>
      </c>
      <c r="X19" s="15">
        <f t="shared" si="7"/>
        <v>293719.57</v>
      </c>
      <c r="Y19" s="16">
        <f t="shared" si="7"/>
        <v>1665</v>
      </c>
      <c r="Z19" s="17">
        <f t="shared" si="8"/>
        <v>176.40815015015016</v>
      </c>
      <c r="AA19" s="18">
        <f t="shared" si="16"/>
        <v>41959.938571428575</v>
      </c>
      <c r="AB19" s="18">
        <f t="shared" si="9"/>
        <v>237.85714285714286</v>
      </c>
      <c r="AC19" s="24">
        <f t="shared" si="10"/>
        <v>176.40815015015016</v>
      </c>
      <c r="AD19" s="19">
        <v>242997.49</v>
      </c>
      <c r="AE19" s="19">
        <v>1465</v>
      </c>
      <c r="AF19" s="19">
        <v>165.86859385665528</v>
      </c>
      <c r="AG19" s="20">
        <v>34713.927142857145</v>
      </c>
      <c r="AH19" s="20">
        <v>209.28571428571428</v>
      </c>
      <c r="AI19" s="20">
        <v>165.86859385665531</v>
      </c>
      <c r="AJ19" s="21">
        <f t="shared" si="11"/>
        <v>50722.080000000016</v>
      </c>
      <c r="AK19" s="21">
        <f t="shared" si="11"/>
        <v>200</v>
      </c>
      <c r="AL19" s="21">
        <f t="shared" si="12"/>
        <v>10.539556293494883</v>
      </c>
      <c r="AM19" s="22">
        <f t="shared" si="13"/>
        <v>7246.0114285714299</v>
      </c>
      <c r="AN19" s="22">
        <f t="shared" si="13"/>
        <v>28.571428571428584</v>
      </c>
      <c r="AO19" s="22">
        <f t="shared" si="14"/>
        <v>10.539556293494854</v>
      </c>
      <c r="AP19" s="23">
        <f t="shared" si="15"/>
        <v>0.20873499557546873</v>
      </c>
      <c r="AQ19" s="23">
        <f t="shared" si="15"/>
        <v>0.13651877133105808</v>
      </c>
      <c r="AR19" s="23">
        <f t="shared" si="15"/>
        <v>6.3541602713550499E-2</v>
      </c>
    </row>
    <row r="20" spans="1:44" ht="16.5" x14ac:dyDescent="0.3">
      <c r="A20" s="11">
        <v>17</v>
      </c>
      <c r="B20" s="25" t="s">
        <v>44</v>
      </c>
      <c r="C20" s="13">
        <v>24442</v>
      </c>
      <c r="D20" s="13">
        <v>84</v>
      </c>
      <c r="E20" s="14">
        <f t="shared" si="0"/>
        <v>290.97619047619048</v>
      </c>
      <c r="F20" s="13">
        <v>18956</v>
      </c>
      <c r="G20" s="13">
        <v>64</v>
      </c>
      <c r="H20" s="14">
        <f t="shared" si="1"/>
        <v>296.1875</v>
      </c>
      <c r="I20" s="13">
        <v>18322</v>
      </c>
      <c r="J20" s="13">
        <v>72</v>
      </c>
      <c r="K20" s="14">
        <f t="shared" si="2"/>
        <v>254.47222222222223</v>
      </c>
      <c r="L20" s="13">
        <v>19019</v>
      </c>
      <c r="M20" s="13">
        <v>72</v>
      </c>
      <c r="N20" s="14">
        <f t="shared" si="3"/>
        <v>264.15277777777777</v>
      </c>
      <c r="O20" s="13">
        <v>22933</v>
      </c>
      <c r="P20" s="13">
        <v>83</v>
      </c>
      <c r="Q20" s="14">
        <f t="shared" si="4"/>
        <v>276.30120481927713</v>
      </c>
      <c r="R20" s="13">
        <v>23095</v>
      </c>
      <c r="S20" s="13">
        <v>93</v>
      </c>
      <c r="T20" s="14">
        <f t="shared" si="5"/>
        <v>248.33333333333334</v>
      </c>
      <c r="U20" s="13">
        <v>17799.939999999999</v>
      </c>
      <c r="V20" s="13">
        <v>83</v>
      </c>
      <c r="W20" s="14">
        <f t="shared" si="6"/>
        <v>214.45710843373493</v>
      </c>
      <c r="X20" s="15">
        <f t="shared" si="7"/>
        <v>144566.94</v>
      </c>
      <c r="Y20" s="16">
        <f t="shared" si="7"/>
        <v>551</v>
      </c>
      <c r="Z20" s="17">
        <f t="shared" si="8"/>
        <v>262.37194192377495</v>
      </c>
      <c r="AA20" s="18">
        <f t="shared" si="16"/>
        <v>20652.420000000002</v>
      </c>
      <c r="AB20" s="18">
        <f t="shared" si="9"/>
        <v>78.714285714285708</v>
      </c>
      <c r="AC20" s="24">
        <f t="shared" si="10"/>
        <v>262.37194192377501</v>
      </c>
      <c r="AD20" s="19">
        <v>130948.54000000001</v>
      </c>
      <c r="AE20" s="19">
        <v>552</v>
      </c>
      <c r="AF20" s="19">
        <v>237.22561594202901</v>
      </c>
      <c r="AG20" s="20">
        <v>18706.934285714287</v>
      </c>
      <c r="AH20" s="20">
        <v>78.857142857142861</v>
      </c>
      <c r="AI20" s="20">
        <v>237.22561594202898</v>
      </c>
      <c r="AJ20" s="21">
        <f t="shared" ref="AJ20:AK47" si="17">X20-AD20</f>
        <v>13618.399999999994</v>
      </c>
      <c r="AK20" s="21">
        <f t="shared" si="17"/>
        <v>-1</v>
      </c>
      <c r="AL20" s="21">
        <f t="shared" si="12"/>
        <v>25.146325981745946</v>
      </c>
      <c r="AM20" s="22">
        <f t="shared" ref="AM20:AN47" si="18">AA20-AG20</f>
        <v>1945.4857142857145</v>
      </c>
      <c r="AN20" s="22">
        <f t="shared" si="18"/>
        <v>-0.14285714285715301</v>
      </c>
      <c r="AO20" s="22">
        <f t="shared" si="14"/>
        <v>25.146325981746031</v>
      </c>
      <c r="AP20" s="23">
        <f t="shared" ref="AP20:AR47" si="19">IFERROR(((AA20-AG20)*1/AG20),"-")</f>
        <v>0.10399810490441512</v>
      </c>
      <c r="AQ20" s="23">
        <f t="shared" si="19"/>
        <v>-1.8115942028986793E-3</v>
      </c>
      <c r="AR20" s="23">
        <f t="shared" si="19"/>
        <v>0.10600173122910579</v>
      </c>
    </row>
    <row r="21" spans="1:44" ht="16.5" x14ac:dyDescent="0.3">
      <c r="A21" s="11">
        <v>18</v>
      </c>
      <c r="B21" s="25" t="s">
        <v>45</v>
      </c>
      <c r="C21" s="13">
        <v>5429</v>
      </c>
      <c r="D21" s="13">
        <v>29</v>
      </c>
      <c r="E21" s="14">
        <f t="shared" si="0"/>
        <v>187.20689655172413</v>
      </c>
      <c r="F21" s="13">
        <v>6095</v>
      </c>
      <c r="G21" s="13">
        <v>31</v>
      </c>
      <c r="H21" s="14">
        <f t="shared" si="1"/>
        <v>196.61290322580646</v>
      </c>
      <c r="I21" s="13">
        <v>8314</v>
      </c>
      <c r="J21" s="13">
        <v>47</v>
      </c>
      <c r="K21" s="14">
        <f t="shared" si="2"/>
        <v>176.89361702127658</v>
      </c>
      <c r="L21" s="13">
        <v>7648</v>
      </c>
      <c r="M21" s="13">
        <v>45</v>
      </c>
      <c r="N21" s="14">
        <f t="shared" si="3"/>
        <v>169.95555555555555</v>
      </c>
      <c r="O21" s="13">
        <v>12152</v>
      </c>
      <c r="P21" s="13">
        <v>69</v>
      </c>
      <c r="Q21" s="14">
        <f t="shared" si="4"/>
        <v>176.1159420289855</v>
      </c>
      <c r="R21" s="13">
        <v>11648</v>
      </c>
      <c r="S21" s="13">
        <v>58</v>
      </c>
      <c r="T21" s="14">
        <f t="shared" si="5"/>
        <v>200.82758620689654</v>
      </c>
      <c r="U21" s="13">
        <v>8447.5400000000009</v>
      </c>
      <c r="V21" s="13">
        <v>46</v>
      </c>
      <c r="W21" s="14">
        <f t="shared" si="6"/>
        <v>183.64217391304351</v>
      </c>
      <c r="X21" s="15">
        <f t="shared" si="7"/>
        <v>59733.54</v>
      </c>
      <c r="Y21" s="16">
        <f t="shared" si="7"/>
        <v>325</v>
      </c>
      <c r="Z21" s="17">
        <f t="shared" si="8"/>
        <v>183.79550769230769</v>
      </c>
      <c r="AA21" s="18">
        <f t="shared" si="16"/>
        <v>8533.362857142858</v>
      </c>
      <c r="AB21" s="18">
        <f t="shared" si="9"/>
        <v>46.428571428571431</v>
      </c>
      <c r="AC21" s="24">
        <f t="shared" si="10"/>
        <v>183.79550769230769</v>
      </c>
      <c r="AD21" s="19">
        <v>57120.959999999999</v>
      </c>
      <c r="AE21" s="19">
        <v>316</v>
      </c>
      <c r="AF21" s="19">
        <v>180.76253164556962</v>
      </c>
      <c r="AG21" s="20">
        <v>8160.1371428571429</v>
      </c>
      <c r="AH21" s="20">
        <v>45.142857142857146</v>
      </c>
      <c r="AI21" s="20">
        <v>180.7625316455696</v>
      </c>
      <c r="AJ21" s="21">
        <f t="shared" si="17"/>
        <v>2612.5800000000017</v>
      </c>
      <c r="AK21" s="21">
        <f t="shared" si="17"/>
        <v>9</v>
      </c>
      <c r="AL21" s="21">
        <f t="shared" si="12"/>
        <v>3.0329760467380709</v>
      </c>
      <c r="AM21" s="22">
        <f t="shared" si="18"/>
        <v>373.22571428571518</v>
      </c>
      <c r="AN21" s="22">
        <f t="shared" si="18"/>
        <v>1.2857142857142847</v>
      </c>
      <c r="AO21" s="22">
        <f t="shared" si="14"/>
        <v>3.0329760467380993</v>
      </c>
      <c r="AP21" s="23">
        <f t="shared" si="19"/>
        <v>4.5737676677703003E-2</v>
      </c>
      <c r="AQ21" s="23">
        <f t="shared" si="19"/>
        <v>2.8481012658227823E-2</v>
      </c>
      <c r="AR21" s="23">
        <f t="shared" si="19"/>
        <v>1.6778787169705121E-2</v>
      </c>
    </row>
    <row r="22" spans="1:44" ht="16.5" x14ac:dyDescent="0.3">
      <c r="A22" s="11">
        <v>19</v>
      </c>
      <c r="B22" s="29" t="s">
        <v>46</v>
      </c>
      <c r="C22" s="13">
        <v>21816.30000000001</v>
      </c>
      <c r="D22" s="13">
        <v>60</v>
      </c>
      <c r="E22" s="14">
        <f t="shared" si="0"/>
        <v>363.60500000000019</v>
      </c>
      <c r="F22" s="13">
        <v>17804.910000000007</v>
      </c>
      <c r="G22" s="13">
        <v>56</v>
      </c>
      <c r="H22" s="14">
        <f t="shared" si="1"/>
        <v>317.94482142857157</v>
      </c>
      <c r="I22" s="13">
        <v>19211.580000000009</v>
      </c>
      <c r="J22" s="13">
        <v>67</v>
      </c>
      <c r="K22" s="14">
        <f t="shared" si="2"/>
        <v>286.74000000000012</v>
      </c>
      <c r="L22" s="13">
        <v>23020.290000000008</v>
      </c>
      <c r="M22" s="13">
        <v>84</v>
      </c>
      <c r="N22" s="14">
        <f t="shared" si="3"/>
        <v>274.0510714285715</v>
      </c>
      <c r="O22" s="13">
        <v>25321.190000000002</v>
      </c>
      <c r="P22" s="13">
        <v>75</v>
      </c>
      <c r="Q22" s="14">
        <f t="shared" si="4"/>
        <v>337.6158666666667</v>
      </c>
      <c r="R22" s="13">
        <v>21942.029999999992</v>
      </c>
      <c r="S22" s="13">
        <v>54</v>
      </c>
      <c r="T22" s="14">
        <f t="shared" si="5"/>
        <v>406.33388888888874</v>
      </c>
      <c r="U22" s="13">
        <v>19919.189999999999</v>
      </c>
      <c r="V22" s="13">
        <v>65</v>
      </c>
      <c r="W22" s="14">
        <f t="shared" si="6"/>
        <v>306.44907692307692</v>
      </c>
      <c r="X22" s="15">
        <f t="shared" si="7"/>
        <v>149035.49000000002</v>
      </c>
      <c r="Y22" s="16">
        <f t="shared" si="7"/>
        <v>461</v>
      </c>
      <c r="Z22" s="17">
        <f t="shared" si="8"/>
        <v>323.28739696312368</v>
      </c>
      <c r="AA22" s="18">
        <f t="shared" si="16"/>
        <v>21290.78428571429</v>
      </c>
      <c r="AB22" s="18">
        <f t="shared" si="9"/>
        <v>65.857142857142861</v>
      </c>
      <c r="AC22" s="24">
        <f t="shared" si="10"/>
        <v>323.28739696312368</v>
      </c>
      <c r="AD22" s="19">
        <v>135085.52000000002</v>
      </c>
      <c r="AE22" s="19">
        <v>411</v>
      </c>
      <c r="AF22" s="19">
        <v>328.67523114355237</v>
      </c>
      <c r="AG22" s="20">
        <v>19297.931428571432</v>
      </c>
      <c r="AH22" s="20">
        <v>58.714285714285715</v>
      </c>
      <c r="AI22" s="20">
        <v>328.67523114355237</v>
      </c>
      <c r="AJ22" s="21">
        <f t="shared" si="17"/>
        <v>13949.970000000001</v>
      </c>
      <c r="AK22" s="21">
        <f t="shared" si="17"/>
        <v>50</v>
      </c>
      <c r="AL22" s="21">
        <f t="shared" si="12"/>
        <v>-5.3878341804286833</v>
      </c>
      <c r="AM22" s="22">
        <f t="shared" si="18"/>
        <v>1992.8528571428578</v>
      </c>
      <c r="AN22" s="22">
        <f t="shared" si="18"/>
        <v>7.1428571428571459</v>
      </c>
      <c r="AO22" s="22">
        <f t="shared" si="14"/>
        <v>-5.3878341804286833</v>
      </c>
      <c r="AP22" s="23">
        <f t="shared" si="19"/>
        <v>0.10326769293999832</v>
      </c>
      <c r="AQ22" s="23">
        <f t="shared" si="19"/>
        <v>0.12165450121654506</v>
      </c>
      <c r="AR22" s="23">
        <f t="shared" si="19"/>
        <v>-1.6392577443949497E-2</v>
      </c>
    </row>
    <row r="23" spans="1:44" ht="16.5" x14ac:dyDescent="0.3">
      <c r="A23" s="11">
        <v>20</v>
      </c>
      <c r="B23" s="25" t="s">
        <v>47</v>
      </c>
      <c r="C23" s="13">
        <v>3647.62</v>
      </c>
      <c r="D23" s="13">
        <v>10</v>
      </c>
      <c r="E23" s="14">
        <f t="shared" si="0"/>
        <v>364.762</v>
      </c>
      <c r="F23" s="13">
        <v>8580.98</v>
      </c>
      <c r="G23" s="13">
        <v>22</v>
      </c>
      <c r="H23" s="14">
        <f t="shared" si="1"/>
        <v>390.04454545454541</v>
      </c>
      <c r="I23" s="13">
        <v>10314.310000000001</v>
      </c>
      <c r="J23" s="13">
        <v>17</v>
      </c>
      <c r="K23" s="14">
        <f t="shared" si="2"/>
        <v>606.72411764705885</v>
      </c>
      <c r="L23" s="13">
        <v>4790.5200000000004</v>
      </c>
      <c r="M23" s="13">
        <v>7</v>
      </c>
      <c r="N23" s="14">
        <f t="shared" si="3"/>
        <v>684.36</v>
      </c>
      <c r="O23" s="13">
        <v>3428.57</v>
      </c>
      <c r="P23" s="13">
        <v>9</v>
      </c>
      <c r="Q23" s="14">
        <f t="shared" si="4"/>
        <v>380.95222222222225</v>
      </c>
      <c r="R23" s="13">
        <v>6485.6900000000014</v>
      </c>
      <c r="S23" s="13">
        <v>12</v>
      </c>
      <c r="T23" s="14">
        <f t="shared" si="5"/>
        <v>540.47416666666675</v>
      </c>
      <c r="U23" s="13">
        <v>20266.7</v>
      </c>
      <c r="V23" s="13">
        <v>37</v>
      </c>
      <c r="W23" s="14">
        <f t="shared" si="6"/>
        <v>547.74864864864867</v>
      </c>
      <c r="X23" s="15">
        <f t="shared" si="7"/>
        <v>57514.390000000007</v>
      </c>
      <c r="Y23" s="16">
        <f t="shared" si="7"/>
        <v>114</v>
      </c>
      <c r="Z23" s="17">
        <f t="shared" si="8"/>
        <v>504.51219298245621</v>
      </c>
      <c r="AA23" s="18">
        <f t="shared" si="16"/>
        <v>8216.3414285714298</v>
      </c>
      <c r="AB23" s="18">
        <f t="shared" si="9"/>
        <v>16.285714285714285</v>
      </c>
      <c r="AC23" s="24">
        <f t="shared" si="10"/>
        <v>504.51219298245627</v>
      </c>
      <c r="AD23" s="19">
        <v>33742.46</v>
      </c>
      <c r="AE23" s="19">
        <v>72</v>
      </c>
      <c r="AF23" s="19">
        <v>468.64527777777778</v>
      </c>
      <c r="AG23" s="20">
        <v>4820.3514285714282</v>
      </c>
      <c r="AH23" s="20">
        <v>10.285714285714286</v>
      </c>
      <c r="AI23" s="20">
        <v>468.64527777777772</v>
      </c>
      <c r="AJ23" s="21">
        <f t="shared" si="17"/>
        <v>23771.930000000008</v>
      </c>
      <c r="AK23" s="21">
        <f t="shared" si="17"/>
        <v>42</v>
      </c>
      <c r="AL23" s="21">
        <f t="shared" si="12"/>
        <v>35.866915204678435</v>
      </c>
      <c r="AM23" s="22">
        <f t="shared" si="18"/>
        <v>3395.9900000000016</v>
      </c>
      <c r="AN23" s="22">
        <f t="shared" si="18"/>
        <v>5.9999999999999982</v>
      </c>
      <c r="AO23" s="22">
        <f t="shared" si="14"/>
        <v>35.866915204678548</v>
      </c>
      <c r="AP23" s="23">
        <f t="shared" si="19"/>
        <v>0.7045108744294285</v>
      </c>
      <c r="AQ23" s="23">
        <f t="shared" si="19"/>
        <v>0.58333333333333315</v>
      </c>
      <c r="AR23" s="23">
        <f t="shared" si="19"/>
        <v>7.6533183850165512E-2</v>
      </c>
    </row>
    <row r="24" spans="1:44" ht="16.5" x14ac:dyDescent="0.3">
      <c r="A24" s="11">
        <v>21</v>
      </c>
      <c r="B24" s="25" t="s">
        <v>48</v>
      </c>
      <c r="C24" s="13">
        <v>49481.009999999987</v>
      </c>
      <c r="D24" s="13">
        <v>73</v>
      </c>
      <c r="E24" s="14">
        <f t="shared" si="0"/>
        <v>677.82205479452034</v>
      </c>
      <c r="F24" s="13">
        <v>46180.919999999984</v>
      </c>
      <c r="G24" s="13">
        <v>63</v>
      </c>
      <c r="H24" s="14">
        <f t="shared" si="1"/>
        <v>733.03047619047595</v>
      </c>
      <c r="I24" s="13">
        <v>44281.93</v>
      </c>
      <c r="J24" s="13">
        <v>63</v>
      </c>
      <c r="K24" s="14">
        <f t="shared" si="2"/>
        <v>702.88777777777773</v>
      </c>
      <c r="L24" s="13">
        <v>62685.759999999973</v>
      </c>
      <c r="M24" s="13">
        <v>88</v>
      </c>
      <c r="N24" s="14">
        <f t="shared" si="3"/>
        <v>712.33818181818151</v>
      </c>
      <c r="O24" s="13">
        <v>53080.939999999995</v>
      </c>
      <c r="P24" s="13">
        <v>68</v>
      </c>
      <c r="Q24" s="14">
        <f t="shared" si="4"/>
        <v>780.60205882352932</v>
      </c>
      <c r="R24" s="13">
        <v>63342.860000000022</v>
      </c>
      <c r="S24" s="13">
        <v>90</v>
      </c>
      <c r="T24" s="14">
        <f t="shared" si="5"/>
        <v>703.80955555555579</v>
      </c>
      <c r="U24" s="13">
        <v>59290.52</v>
      </c>
      <c r="V24" s="13">
        <v>73</v>
      </c>
      <c r="W24" s="14">
        <f t="shared" si="6"/>
        <v>812.19890410958897</v>
      </c>
      <c r="X24" s="15">
        <f t="shared" si="7"/>
        <v>378343.94</v>
      </c>
      <c r="Y24" s="16">
        <f t="shared" si="7"/>
        <v>518</v>
      </c>
      <c r="Z24" s="17">
        <f t="shared" si="8"/>
        <v>730.39370656370659</v>
      </c>
      <c r="AA24" s="18">
        <f t="shared" si="16"/>
        <v>54049.134285714288</v>
      </c>
      <c r="AB24" s="18">
        <f t="shared" si="9"/>
        <v>74</v>
      </c>
      <c r="AC24" s="24">
        <f t="shared" si="10"/>
        <v>730.39370656370659</v>
      </c>
      <c r="AD24" s="19">
        <v>369073.17</v>
      </c>
      <c r="AE24" s="19">
        <v>530</v>
      </c>
      <c r="AF24" s="19">
        <v>696.36447169811322</v>
      </c>
      <c r="AG24" s="20">
        <v>52724.73857142857</v>
      </c>
      <c r="AH24" s="20">
        <v>75.714285714285708</v>
      </c>
      <c r="AI24" s="20">
        <v>696.36447169811322</v>
      </c>
      <c r="AJ24" s="21">
        <f t="shared" si="17"/>
        <v>9270.7700000000186</v>
      </c>
      <c r="AK24" s="21">
        <f t="shared" si="17"/>
        <v>-12</v>
      </c>
      <c r="AL24" s="21">
        <f t="shared" si="12"/>
        <v>34.029234865593367</v>
      </c>
      <c r="AM24" s="22">
        <f t="shared" si="18"/>
        <v>1324.395714285718</v>
      </c>
      <c r="AN24" s="22">
        <f t="shared" si="18"/>
        <v>-1.7142857142857082</v>
      </c>
      <c r="AO24" s="22">
        <f t="shared" si="14"/>
        <v>34.029234865593367</v>
      </c>
      <c r="AP24" s="23">
        <f t="shared" si="19"/>
        <v>2.5119057015171344E-2</v>
      </c>
      <c r="AQ24" s="23">
        <f t="shared" si="19"/>
        <v>-2.2641509433962186E-2</v>
      </c>
      <c r="AR24" s="23">
        <f t="shared" si="19"/>
        <v>4.886698883791657E-2</v>
      </c>
    </row>
    <row r="25" spans="1:44" ht="16.5" x14ac:dyDescent="0.3">
      <c r="A25" s="11">
        <v>22</v>
      </c>
      <c r="B25" s="12" t="s">
        <v>49</v>
      </c>
      <c r="C25" s="13">
        <v>6882</v>
      </c>
      <c r="D25" s="13">
        <v>20</v>
      </c>
      <c r="E25" s="14">
        <f t="shared" si="0"/>
        <v>344.1</v>
      </c>
      <c r="F25" s="13">
        <v>8616</v>
      </c>
      <c r="G25" s="13">
        <v>22</v>
      </c>
      <c r="H25" s="14">
        <f t="shared" si="1"/>
        <v>391.63636363636363</v>
      </c>
      <c r="I25" s="13">
        <v>6562</v>
      </c>
      <c r="J25" s="13">
        <v>19</v>
      </c>
      <c r="K25" s="14">
        <f t="shared" si="2"/>
        <v>345.36842105263156</v>
      </c>
      <c r="L25" s="13">
        <v>7391</v>
      </c>
      <c r="M25" s="13">
        <v>19</v>
      </c>
      <c r="N25" s="14">
        <f t="shared" si="3"/>
        <v>389</v>
      </c>
      <c r="O25" s="13">
        <v>12707</v>
      </c>
      <c r="P25" s="13">
        <v>33</v>
      </c>
      <c r="Q25" s="14">
        <f t="shared" si="4"/>
        <v>385.06060606060606</v>
      </c>
      <c r="R25" s="13">
        <v>8323</v>
      </c>
      <c r="S25" s="13">
        <v>26</v>
      </c>
      <c r="T25" s="14">
        <f t="shared" si="5"/>
        <v>320.11538461538464</v>
      </c>
      <c r="U25" s="13">
        <v>10811.52</v>
      </c>
      <c r="V25" s="13">
        <v>22</v>
      </c>
      <c r="W25" s="14">
        <f t="shared" si="6"/>
        <v>491.43272727272728</v>
      </c>
      <c r="X25" s="15">
        <f t="shared" si="7"/>
        <v>61292.520000000004</v>
      </c>
      <c r="Y25" s="16">
        <f t="shared" si="7"/>
        <v>161</v>
      </c>
      <c r="Z25" s="17">
        <f t="shared" si="8"/>
        <v>380.69888198757769</v>
      </c>
      <c r="AA25" s="18">
        <f t="shared" si="16"/>
        <v>8756.0742857142868</v>
      </c>
      <c r="AB25" s="18">
        <f t="shared" si="9"/>
        <v>23</v>
      </c>
      <c r="AC25" s="24">
        <f t="shared" si="10"/>
        <v>380.69888198757769</v>
      </c>
      <c r="AD25" s="19">
        <v>70143.760000000009</v>
      </c>
      <c r="AE25" s="19">
        <v>180</v>
      </c>
      <c r="AF25" s="19">
        <v>389.6875555555556</v>
      </c>
      <c r="AG25" s="20">
        <v>10020.537142857143</v>
      </c>
      <c r="AH25" s="20">
        <v>25.714285714285715</v>
      </c>
      <c r="AI25" s="20">
        <v>389.68755555555555</v>
      </c>
      <c r="AJ25" s="21">
        <f t="shared" si="17"/>
        <v>-8851.2400000000052</v>
      </c>
      <c r="AK25" s="21">
        <f t="shared" si="17"/>
        <v>-19</v>
      </c>
      <c r="AL25" s="21">
        <f t="shared" si="12"/>
        <v>-8.9886735679779122</v>
      </c>
      <c r="AM25" s="22">
        <f t="shared" si="18"/>
        <v>-1264.4628571428566</v>
      </c>
      <c r="AN25" s="22">
        <f t="shared" si="18"/>
        <v>-2.7142857142857153</v>
      </c>
      <c r="AO25" s="22">
        <f t="shared" si="14"/>
        <v>-8.9886735679778553</v>
      </c>
      <c r="AP25" s="23">
        <f t="shared" si="19"/>
        <v>-0.12618713339575746</v>
      </c>
      <c r="AQ25" s="23">
        <f t="shared" si="19"/>
        <v>-0.1055555555555556</v>
      </c>
      <c r="AR25" s="23">
        <f t="shared" si="19"/>
        <v>-2.3066360318238058E-2</v>
      </c>
    </row>
    <row r="26" spans="1:44" ht="16.5" x14ac:dyDescent="0.3">
      <c r="A26" s="11">
        <v>23</v>
      </c>
      <c r="B26" s="12" t="s">
        <v>50</v>
      </c>
      <c r="C26" s="13">
        <v>10248</v>
      </c>
      <c r="D26" s="13">
        <v>53</v>
      </c>
      <c r="E26" s="14">
        <f t="shared" si="0"/>
        <v>193.35849056603774</v>
      </c>
      <c r="F26" s="13">
        <v>610</v>
      </c>
      <c r="G26" s="13">
        <v>4</v>
      </c>
      <c r="H26" s="14">
        <f t="shared" si="1"/>
        <v>152.5</v>
      </c>
      <c r="I26" s="13">
        <v>5591</v>
      </c>
      <c r="J26" s="13">
        <v>27</v>
      </c>
      <c r="K26" s="14">
        <f t="shared" si="2"/>
        <v>207.07407407407408</v>
      </c>
      <c r="L26" s="13"/>
      <c r="M26" s="13"/>
      <c r="N26" s="14" t="str">
        <f t="shared" si="3"/>
        <v/>
      </c>
      <c r="O26" s="13">
        <v>171</v>
      </c>
      <c r="P26" s="13">
        <v>2</v>
      </c>
      <c r="Q26" s="14">
        <f t="shared" si="4"/>
        <v>85.5</v>
      </c>
      <c r="R26" s="13">
        <v>105</v>
      </c>
      <c r="S26" s="13">
        <v>1</v>
      </c>
      <c r="T26" s="14">
        <f t="shared" si="5"/>
        <v>105</v>
      </c>
      <c r="U26" s="13">
        <v>1409.54</v>
      </c>
      <c r="V26" s="13">
        <v>7</v>
      </c>
      <c r="W26" s="14">
        <f t="shared" si="6"/>
        <v>201.36285714285714</v>
      </c>
      <c r="X26" s="15">
        <f t="shared" si="7"/>
        <v>18134.54</v>
      </c>
      <c r="Y26" s="16">
        <f t="shared" si="7"/>
        <v>94</v>
      </c>
      <c r="Z26" s="17">
        <f t="shared" si="8"/>
        <v>192.92063829787236</v>
      </c>
      <c r="AA26" s="18">
        <f t="shared" si="16"/>
        <v>2590.6485714285714</v>
      </c>
      <c r="AB26" s="18">
        <f t="shared" si="9"/>
        <v>13.428571428571429</v>
      </c>
      <c r="AC26" s="24">
        <f t="shared" si="10"/>
        <v>192.92063829787233</v>
      </c>
      <c r="AD26" s="19">
        <v>10962</v>
      </c>
      <c r="AE26" s="19">
        <v>71</v>
      </c>
      <c r="AF26" s="19">
        <v>154.3943661971831</v>
      </c>
      <c r="AG26" s="20">
        <v>1566</v>
      </c>
      <c r="AH26" s="20">
        <v>10.142857142857142</v>
      </c>
      <c r="AI26" s="20">
        <v>154.3943661971831</v>
      </c>
      <c r="AJ26" s="21">
        <f t="shared" si="17"/>
        <v>7172.5400000000009</v>
      </c>
      <c r="AK26" s="21">
        <f t="shared" si="17"/>
        <v>23</v>
      </c>
      <c r="AL26" s="21">
        <f t="shared" si="12"/>
        <v>38.526272100689255</v>
      </c>
      <c r="AM26" s="22">
        <f t="shared" si="18"/>
        <v>1024.6485714285714</v>
      </c>
      <c r="AN26" s="22">
        <f t="shared" si="18"/>
        <v>3.2857142857142865</v>
      </c>
      <c r="AO26" s="22">
        <f t="shared" si="14"/>
        <v>38.526272100689226</v>
      </c>
      <c r="AP26" s="23">
        <f t="shared" si="19"/>
        <v>0.65430943258529461</v>
      </c>
      <c r="AQ26" s="23">
        <f t="shared" si="19"/>
        <v>0.32394366197183105</v>
      </c>
      <c r="AR26" s="23">
        <f t="shared" si="19"/>
        <v>0.2495315926974033</v>
      </c>
    </row>
    <row r="27" spans="1:44" ht="16.5" x14ac:dyDescent="0.3">
      <c r="A27" s="11">
        <v>24</v>
      </c>
      <c r="B27" s="12" t="s">
        <v>51</v>
      </c>
      <c r="C27" s="13">
        <v>11267</v>
      </c>
      <c r="D27" s="13">
        <v>58</v>
      </c>
      <c r="E27" s="14">
        <f t="shared" si="0"/>
        <v>194.25862068965517</v>
      </c>
      <c r="F27" s="13">
        <v>7114</v>
      </c>
      <c r="G27" s="13">
        <v>36</v>
      </c>
      <c r="H27" s="14">
        <f t="shared" si="1"/>
        <v>197.61111111111111</v>
      </c>
      <c r="I27" s="13">
        <v>8172</v>
      </c>
      <c r="J27" s="13">
        <v>41</v>
      </c>
      <c r="K27" s="14">
        <f t="shared" si="2"/>
        <v>199.3170731707317</v>
      </c>
      <c r="L27" s="13">
        <v>9619</v>
      </c>
      <c r="M27" s="13">
        <v>53</v>
      </c>
      <c r="N27" s="14">
        <f t="shared" si="3"/>
        <v>181.49056603773585</v>
      </c>
      <c r="O27" s="13">
        <v>10086</v>
      </c>
      <c r="P27" s="13">
        <v>73</v>
      </c>
      <c r="Q27" s="14">
        <f t="shared" si="4"/>
        <v>138.16438356164383</v>
      </c>
      <c r="R27" s="13">
        <v>8876</v>
      </c>
      <c r="S27" s="13">
        <v>59</v>
      </c>
      <c r="T27" s="14">
        <f t="shared" si="5"/>
        <v>150.4406779661017</v>
      </c>
      <c r="U27" s="13">
        <v>7199.98</v>
      </c>
      <c r="V27" s="13">
        <v>43</v>
      </c>
      <c r="W27" s="14">
        <f t="shared" si="6"/>
        <v>167.4413953488372</v>
      </c>
      <c r="X27" s="15">
        <f>R27+U27+O27+L27+I27+F27+D27</f>
        <v>51124.979999999996</v>
      </c>
      <c r="Y27" s="16">
        <f t="shared" ref="Y27:Y38" si="20">S27+V27+P27+M27+J27+G27+D27</f>
        <v>363</v>
      </c>
      <c r="Z27" s="17">
        <f t="shared" si="8"/>
        <v>140.84016528925619</v>
      </c>
      <c r="AA27" s="18">
        <f t="shared" si="16"/>
        <v>7303.568571428571</v>
      </c>
      <c r="AB27" s="18">
        <f t="shared" si="9"/>
        <v>51.857142857142854</v>
      </c>
      <c r="AC27" s="24">
        <f t="shared" si="10"/>
        <v>140.84016528925619</v>
      </c>
      <c r="AD27" s="19">
        <v>59661.38</v>
      </c>
      <c r="AE27" s="19">
        <v>423</v>
      </c>
      <c r="AF27" s="19">
        <v>141.04345153664303</v>
      </c>
      <c r="AG27" s="20">
        <v>8523.0542857142846</v>
      </c>
      <c r="AH27" s="20">
        <v>60.428571428571431</v>
      </c>
      <c r="AI27" s="20">
        <v>141.043451536643</v>
      </c>
      <c r="AJ27" s="21">
        <f t="shared" si="17"/>
        <v>-8536.4000000000015</v>
      </c>
      <c r="AK27" s="21">
        <f t="shared" si="17"/>
        <v>-60</v>
      </c>
      <c r="AL27" s="21">
        <f t="shared" si="12"/>
        <v>-0.20328624738684198</v>
      </c>
      <c r="AM27" s="22">
        <f t="shared" si="18"/>
        <v>-1219.4857142857136</v>
      </c>
      <c r="AN27" s="22">
        <f t="shared" si="18"/>
        <v>-8.5714285714285765</v>
      </c>
      <c r="AO27" s="22">
        <f t="shared" si="14"/>
        <v>-0.20328624738681356</v>
      </c>
      <c r="AP27" s="23">
        <f t="shared" si="19"/>
        <v>-0.14308083386606205</v>
      </c>
      <c r="AQ27" s="23">
        <f t="shared" si="19"/>
        <v>-0.14184397163120574</v>
      </c>
      <c r="AR27" s="23">
        <f t="shared" si="19"/>
        <v>-1.4413022736755694E-3</v>
      </c>
    </row>
    <row r="28" spans="1:44" ht="16.5" x14ac:dyDescent="0.3">
      <c r="A28" s="11">
        <v>25</v>
      </c>
      <c r="B28" s="12" t="s">
        <v>52</v>
      </c>
      <c r="C28" s="13">
        <v>44638</v>
      </c>
      <c r="D28" s="13">
        <v>118</v>
      </c>
      <c r="E28" s="14">
        <f t="shared" si="0"/>
        <v>378.28813559322032</v>
      </c>
      <c r="F28" s="13">
        <v>12077</v>
      </c>
      <c r="G28" s="13">
        <v>130</v>
      </c>
      <c r="H28" s="14">
        <f t="shared" si="1"/>
        <v>92.9</v>
      </c>
      <c r="I28" s="13">
        <v>10324</v>
      </c>
      <c r="J28" s="13">
        <v>109</v>
      </c>
      <c r="K28" s="14">
        <f t="shared" si="2"/>
        <v>94.715596330275233</v>
      </c>
      <c r="L28" s="13">
        <v>33062</v>
      </c>
      <c r="M28" s="13">
        <v>124</v>
      </c>
      <c r="N28" s="14">
        <f t="shared" si="3"/>
        <v>266.62903225806451</v>
      </c>
      <c r="O28" s="13">
        <v>26334</v>
      </c>
      <c r="P28" s="13">
        <v>120</v>
      </c>
      <c r="Q28" s="14">
        <f t="shared" si="4"/>
        <v>219.45</v>
      </c>
      <c r="R28" s="13"/>
      <c r="S28" s="13"/>
      <c r="T28" s="14" t="str">
        <f t="shared" si="5"/>
        <v/>
      </c>
      <c r="U28" s="13">
        <v>0</v>
      </c>
      <c r="V28" s="13">
        <v>0</v>
      </c>
      <c r="W28" s="14" t="str">
        <f t="shared" si="6"/>
        <v/>
      </c>
      <c r="X28" s="15">
        <f t="shared" ref="X28:X38" si="21">R28+U28+O28+L28+I28+F28+C28</f>
        <v>126435</v>
      </c>
      <c r="Y28" s="16">
        <f t="shared" si="20"/>
        <v>601</v>
      </c>
      <c r="Z28" s="17">
        <f t="shared" si="8"/>
        <v>210.37437603993345</v>
      </c>
      <c r="AA28" s="18">
        <f t="shared" si="16"/>
        <v>18062.142857142859</v>
      </c>
      <c r="AB28" s="18">
        <f t="shared" si="9"/>
        <v>85.857142857142861</v>
      </c>
      <c r="AC28" s="24">
        <f t="shared" si="10"/>
        <v>210.37437603993345</v>
      </c>
      <c r="AD28" s="19">
        <v>75821.72</v>
      </c>
      <c r="AE28" s="19">
        <v>668</v>
      </c>
      <c r="AF28" s="19">
        <v>113.50556886227545</v>
      </c>
      <c r="AG28" s="20">
        <v>10831.674285714285</v>
      </c>
      <c r="AH28" s="20">
        <v>95.428571428571431</v>
      </c>
      <c r="AI28" s="20">
        <v>113.50556886227544</v>
      </c>
      <c r="AJ28" s="21">
        <f t="shared" si="17"/>
        <v>50613.279999999999</v>
      </c>
      <c r="AK28" s="21">
        <f t="shared" si="17"/>
        <v>-67</v>
      </c>
      <c r="AL28" s="21">
        <f t="shared" si="12"/>
        <v>96.868807177657999</v>
      </c>
      <c r="AM28" s="22">
        <f t="shared" si="18"/>
        <v>7230.4685714285733</v>
      </c>
      <c r="AN28" s="22">
        <f t="shared" si="18"/>
        <v>-9.5714285714285694</v>
      </c>
      <c r="AO28" s="22">
        <f t="shared" si="14"/>
        <v>96.868807177658013</v>
      </c>
      <c r="AP28" s="23">
        <f t="shared" si="19"/>
        <v>0.66753009559793708</v>
      </c>
      <c r="AQ28" s="23">
        <f t="shared" si="19"/>
        <v>-0.10029940119760476</v>
      </c>
      <c r="AR28" s="23">
        <f t="shared" si="19"/>
        <v>0.85342779344329778</v>
      </c>
    </row>
    <row r="29" spans="1:44" ht="16.5" x14ac:dyDescent="0.3">
      <c r="A29" s="11">
        <v>26</v>
      </c>
      <c r="B29" s="12" t="s">
        <v>53</v>
      </c>
      <c r="C29" s="13">
        <v>17542.639999999996</v>
      </c>
      <c r="D29" s="13">
        <v>33</v>
      </c>
      <c r="E29" s="14">
        <f t="shared" si="0"/>
        <v>531.59515151515143</v>
      </c>
      <c r="F29" s="13">
        <v>16418.839999999993</v>
      </c>
      <c r="G29" s="13">
        <v>34</v>
      </c>
      <c r="H29" s="14">
        <f t="shared" si="1"/>
        <v>482.90705882352921</v>
      </c>
      <c r="I29" s="13">
        <v>15146.459999999992</v>
      </c>
      <c r="J29" s="13">
        <v>36</v>
      </c>
      <c r="K29" s="14">
        <f t="shared" si="2"/>
        <v>420.73499999999979</v>
      </c>
      <c r="L29" s="13">
        <v>16123.639999999992</v>
      </c>
      <c r="M29" s="13">
        <v>39</v>
      </c>
      <c r="N29" s="14">
        <f t="shared" si="3"/>
        <v>413.42666666666645</v>
      </c>
      <c r="O29" s="13">
        <v>12142.679999999995</v>
      </c>
      <c r="P29" s="13">
        <v>29</v>
      </c>
      <c r="Q29" s="14">
        <f t="shared" si="4"/>
        <v>418.71310344827566</v>
      </c>
      <c r="R29" s="13">
        <v>14074.119999999992</v>
      </c>
      <c r="S29" s="13">
        <v>37</v>
      </c>
      <c r="T29" s="14">
        <f t="shared" si="5"/>
        <v>380.38162162162138</v>
      </c>
      <c r="U29" s="13">
        <v>16784.580000000002</v>
      </c>
      <c r="V29" s="13">
        <v>37</v>
      </c>
      <c r="W29" s="14">
        <f t="shared" si="6"/>
        <v>453.63729729729732</v>
      </c>
      <c r="X29" s="15">
        <f t="shared" si="21"/>
        <v>108232.95999999998</v>
      </c>
      <c r="Y29" s="16">
        <f t="shared" si="20"/>
        <v>245</v>
      </c>
      <c r="Z29" s="17">
        <f t="shared" si="8"/>
        <v>441.76718367346928</v>
      </c>
      <c r="AA29" s="18">
        <f t="shared" si="16"/>
        <v>15461.851428571425</v>
      </c>
      <c r="AB29" s="18">
        <f t="shared" si="9"/>
        <v>35</v>
      </c>
      <c r="AC29" s="24">
        <f>IFERROR(AA29/AB29,"-")</f>
        <v>441.76718367346928</v>
      </c>
      <c r="AD29" s="19">
        <v>97774.479999999967</v>
      </c>
      <c r="AE29" s="19">
        <v>214</v>
      </c>
      <c r="AF29" s="19">
        <v>456.89009345794375</v>
      </c>
      <c r="AG29" s="20">
        <v>13967.782857142853</v>
      </c>
      <c r="AH29" s="20">
        <v>30.571428571428573</v>
      </c>
      <c r="AI29" s="20">
        <v>456.89009345794375</v>
      </c>
      <c r="AJ29" s="21">
        <f t="shared" si="17"/>
        <v>10458.48000000001</v>
      </c>
      <c r="AK29" s="21">
        <f t="shared" si="17"/>
        <v>31</v>
      </c>
      <c r="AL29" s="21">
        <f t="shared" si="12"/>
        <v>-15.122909784474473</v>
      </c>
      <c r="AM29" s="22">
        <f t="shared" si="18"/>
        <v>1494.0685714285719</v>
      </c>
      <c r="AN29" s="22">
        <f t="shared" si="18"/>
        <v>4.428571428571427</v>
      </c>
      <c r="AO29" s="22">
        <f t="shared" si="14"/>
        <v>-15.122909784474473</v>
      </c>
      <c r="AP29" s="23">
        <f t="shared" si="19"/>
        <v>0.10696533492175062</v>
      </c>
      <c r="AQ29" s="23">
        <f t="shared" si="19"/>
        <v>0.14485981308411208</v>
      </c>
      <c r="AR29" s="23">
        <f t="shared" si="19"/>
        <v>-3.3099666639776947E-2</v>
      </c>
    </row>
    <row r="30" spans="1:44" ht="16.5" x14ac:dyDescent="0.3">
      <c r="A30" s="11">
        <v>27</v>
      </c>
      <c r="B30" s="12" t="s">
        <v>54</v>
      </c>
      <c r="C30" s="13">
        <v>1537900</v>
      </c>
      <c r="D30" s="13">
        <v>1619</v>
      </c>
      <c r="E30" s="14">
        <f t="shared" si="0"/>
        <v>949.90735021618286</v>
      </c>
      <c r="F30" s="13">
        <v>1508702</v>
      </c>
      <c r="G30" s="13">
        <v>1594</v>
      </c>
      <c r="H30" s="14">
        <f t="shared" si="1"/>
        <v>946.48808030112923</v>
      </c>
      <c r="I30" s="13">
        <v>1552696</v>
      </c>
      <c r="J30" s="13">
        <v>1593</v>
      </c>
      <c r="K30" s="14">
        <f t="shared" si="2"/>
        <v>974.69930947897046</v>
      </c>
      <c r="L30" s="13">
        <v>1919238</v>
      </c>
      <c r="M30" s="13">
        <v>1965</v>
      </c>
      <c r="N30" s="14">
        <f t="shared" si="3"/>
        <v>976.71145038167936</v>
      </c>
      <c r="O30" s="13">
        <v>1949312</v>
      </c>
      <c r="P30" s="13">
        <v>2040</v>
      </c>
      <c r="Q30" s="14">
        <f t="shared" si="4"/>
        <v>955.54509803921565</v>
      </c>
      <c r="R30" s="13">
        <v>1743231</v>
      </c>
      <c r="S30" s="13">
        <v>1830</v>
      </c>
      <c r="T30" s="14">
        <f t="shared" si="5"/>
        <v>952.58524590163938</v>
      </c>
      <c r="U30" s="13">
        <v>1632760.68</v>
      </c>
      <c r="V30" s="13">
        <v>1712</v>
      </c>
      <c r="W30" s="14">
        <f t="shared" si="6"/>
        <v>953.71535046728968</v>
      </c>
      <c r="X30" s="15">
        <f t="shared" si="21"/>
        <v>11843839.68</v>
      </c>
      <c r="Y30" s="16">
        <f t="shared" si="20"/>
        <v>12353</v>
      </c>
      <c r="Z30" s="17">
        <f t="shared" si="8"/>
        <v>958.78245608354246</v>
      </c>
      <c r="AA30" s="18">
        <f t="shared" si="16"/>
        <v>1691977.097142857</v>
      </c>
      <c r="AB30" s="18">
        <f t="shared" si="9"/>
        <v>1764.7142857142858</v>
      </c>
      <c r="AC30" s="24">
        <f t="shared" si="10"/>
        <v>958.78245608354234</v>
      </c>
      <c r="AD30" s="19">
        <v>9235180.6899999995</v>
      </c>
      <c r="AE30" s="19">
        <v>12318</v>
      </c>
      <c r="AF30" s="19">
        <v>749.73053174216591</v>
      </c>
      <c r="AG30" s="20">
        <v>1319311.527142857</v>
      </c>
      <c r="AH30" s="20">
        <v>1759.7142857142858</v>
      </c>
      <c r="AI30" s="20">
        <v>749.73053174216579</v>
      </c>
      <c r="AJ30" s="21">
        <f t="shared" si="17"/>
        <v>2608658.9900000002</v>
      </c>
      <c r="AK30" s="21">
        <f t="shared" si="17"/>
        <v>35</v>
      </c>
      <c r="AL30" s="21">
        <f t="shared" si="12"/>
        <v>209.05192434137655</v>
      </c>
      <c r="AM30" s="22">
        <f t="shared" si="18"/>
        <v>372665.57000000007</v>
      </c>
      <c r="AN30" s="22">
        <f t="shared" si="18"/>
        <v>5</v>
      </c>
      <c r="AO30" s="22">
        <f t="shared" si="14"/>
        <v>209.05192434137655</v>
      </c>
      <c r="AP30" s="23">
        <f t="shared" si="19"/>
        <v>0.28246972934971354</v>
      </c>
      <c r="AQ30" s="23">
        <f t="shared" si="19"/>
        <v>2.8413703523299237E-3</v>
      </c>
      <c r="AR30" s="23">
        <f t="shared" si="19"/>
        <v>0.27883608241963664</v>
      </c>
    </row>
    <row r="31" spans="1:44" ht="16.5" x14ac:dyDescent="0.3">
      <c r="A31" s="11">
        <v>28</v>
      </c>
      <c r="B31" s="25" t="s">
        <v>55</v>
      </c>
      <c r="C31" s="13">
        <v>95922</v>
      </c>
      <c r="D31" s="13">
        <v>338</v>
      </c>
      <c r="E31" s="14">
        <f t="shared" si="0"/>
        <v>283.79289940828403</v>
      </c>
      <c r="F31" s="13">
        <v>87598</v>
      </c>
      <c r="G31" s="13">
        <v>283</v>
      </c>
      <c r="H31" s="14">
        <f t="shared" si="1"/>
        <v>309.53356890459366</v>
      </c>
      <c r="I31" s="13">
        <v>90584</v>
      </c>
      <c r="J31" s="13">
        <v>289</v>
      </c>
      <c r="K31" s="14">
        <f t="shared" si="2"/>
        <v>313.43944636678202</v>
      </c>
      <c r="L31" s="13">
        <v>101696</v>
      </c>
      <c r="M31" s="13">
        <v>343</v>
      </c>
      <c r="N31" s="14">
        <f t="shared" si="3"/>
        <v>296.48979591836735</v>
      </c>
      <c r="O31" s="13">
        <v>84507</v>
      </c>
      <c r="P31" s="13">
        <v>280</v>
      </c>
      <c r="Q31" s="14">
        <f t="shared" si="4"/>
        <v>301.81071428571431</v>
      </c>
      <c r="R31" s="13">
        <v>99174</v>
      </c>
      <c r="S31" s="13">
        <v>344</v>
      </c>
      <c r="T31" s="14">
        <f t="shared" si="5"/>
        <v>288.29651162790697</v>
      </c>
      <c r="U31" s="13">
        <v>83869.08</v>
      </c>
      <c r="V31" s="13">
        <v>268</v>
      </c>
      <c r="W31" s="14">
        <f t="shared" si="6"/>
        <v>312.94432835820896</v>
      </c>
      <c r="X31" s="15">
        <f t="shared" si="21"/>
        <v>643350.08000000007</v>
      </c>
      <c r="Y31" s="16">
        <f t="shared" si="20"/>
        <v>2145</v>
      </c>
      <c r="Z31" s="17">
        <f t="shared" si="8"/>
        <v>299.93010722610728</v>
      </c>
      <c r="AA31" s="18">
        <f t="shared" si="16"/>
        <v>91907.154285714292</v>
      </c>
      <c r="AB31" s="18">
        <f t="shared" si="9"/>
        <v>306.42857142857144</v>
      </c>
      <c r="AC31" s="24">
        <f t="shared" si="10"/>
        <v>299.93010722610722</v>
      </c>
      <c r="AD31" s="19">
        <v>623460.91</v>
      </c>
      <c r="AE31" s="19">
        <v>2088</v>
      </c>
      <c r="AF31" s="19">
        <v>298.59238984674329</v>
      </c>
      <c r="AG31" s="20">
        <v>89065.844285714295</v>
      </c>
      <c r="AH31" s="20">
        <v>298.28571428571428</v>
      </c>
      <c r="AI31" s="20">
        <v>298.59238984674334</v>
      </c>
      <c r="AJ31" s="21">
        <f t="shared" si="17"/>
        <v>19889.170000000042</v>
      </c>
      <c r="AK31" s="21">
        <f t="shared" si="17"/>
        <v>57</v>
      </c>
      <c r="AL31" s="21">
        <f t="shared" si="12"/>
        <v>1.337717379363994</v>
      </c>
      <c r="AM31" s="22">
        <f t="shared" si="18"/>
        <v>2841.3099999999977</v>
      </c>
      <c r="AN31" s="22">
        <f t="shared" si="18"/>
        <v>8.1428571428571672</v>
      </c>
      <c r="AO31" s="22">
        <f t="shared" si="14"/>
        <v>1.3377173793638804</v>
      </c>
      <c r="AP31" s="23">
        <f t="shared" si="19"/>
        <v>3.190123018297969E-2</v>
      </c>
      <c r="AQ31" s="23">
        <f t="shared" si="19"/>
        <v>2.7298850574712725E-2</v>
      </c>
      <c r="AR31" s="23">
        <f t="shared" si="19"/>
        <v>4.4800786116835807E-3</v>
      </c>
    </row>
    <row r="32" spans="1:44" ht="16.5" x14ac:dyDescent="0.3">
      <c r="A32" s="11">
        <v>29</v>
      </c>
      <c r="B32" s="25" t="s">
        <v>56</v>
      </c>
      <c r="C32" s="13">
        <v>17187</v>
      </c>
      <c r="D32" s="13">
        <v>59</v>
      </c>
      <c r="E32" s="14">
        <f t="shared" si="0"/>
        <v>291.30508474576271</v>
      </c>
      <c r="F32" s="13">
        <v>17388</v>
      </c>
      <c r="G32" s="13">
        <v>59</v>
      </c>
      <c r="H32" s="14">
        <f t="shared" si="1"/>
        <v>294.71186440677968</v>
      </c>
      <c r="I32" s="13">
        <v>15859</v>
      </c>
      <c r="J32" s="13">
        <v>63</v>
      </c>
      <c r="K32" s="14">
        <f t="shared" si="2"/>
        <v>251.73015873015873</v>
      </c>
      <c r="L32" s="13">
        <v>16733</v>
      </c>
      <c r="M32" s="13">
        <v>60</v>
      </c>
      <c r="N32" s="14">
        <f t="shared" si="3"/>
        <v>278.88333333333333</v>
      </c>
      <c r="O32" s="13">
        <v>17348</v>
      </c>
      <c r="P32" s="13">
        <v>64</v>
      </c>
      <c r="Q32" s="14">
        <f t="shared" si="4"/>
        <v>271.0625</v>
      </c>
      <c r="R32" s="13">
        <v>12209</v>
      </c>
      <c r="S32" s="13">
        <v>54</v>
      </c>
      <c r="T32" s="14">
        <f t="shared" si="5"/>
        <v>226.09259259259258</v>
      </c>
      <c r="U32" s="13">
        <v>11742.72</v>
      </c>
      <c r="V32" s="13">
        <v>44</v>
      </c>
      <c r="W32" s="14">
        <f t="shared" si="6"/>
        <v>266.88</v>
      </c>
      <c r="X32" s="15">
        <f t="shared" si="21"/>
        <v>108466.72</v>
      </c>
      <c r="Y32" s="16">
        <f t="shared" si="20"/>
        <v>403</v>
      </c>
      <c r="Z32" s="17">
        <f t="shared" si="8"/>
        <v>269.14818858560795</v>
      </c>
      <c r="AA32" s="18">
        <f t="shared" si="16"/>
        <v>15495.245714285715</v>
      </c>
      <c r="AB32" s="18">
        <f t="shared" si="9"/>
        <v>57.571428571428569</v>
      </c>
      <c r="AC32" s="24">
        <f t="shared" si="10"/>
        <v>269.14818858560795</v>
      </c>
      <c r="AD32" s="19">
        <v>91908.160000000003</v>
      </c>
      <c r="AE32" s="19">
        <v>347</v>
      </c>
      <c r="AF32" s="19">
        <v>264.86501440922189</v>
      </c>
      <c r="AG32" s="20">
        <v>13129.737142857144</v>
      </c>
      <c r="AH32" s="20">
        <v>49.571428571428569</v>
      </c>
      <c r="AI32" s="20">
        <v>264.86501440922194</v>
      </c>
      <c r="AJ32" s="21">
        <f t="shared" si="17"/>
        <v>16558.559999999998</v>
      </c>
      <c r="AK32" s="21">
        <f t="shared" si="17"/>
        <v>56</v>
      </c>
      <c r="AL32" s="21">
        <f t="shared" si="12"/>
        <v>4.2831741763860691</v>
      </c>
      <c r="AM32" s="22">
        <f t="shared" si="18"/>
        <v>2365.5085714285706</v>
      </c>
      <c r="AN32" s="22">
        <f t="shared" si="18"/>
        <v>8</v>
      </c>
      <c r="AO32" s="22">
        <f t="shared" si="14"/>
        <v>4.2831741763860123</v>
      </c>
      <c r="AP32" s="23">
        <f t="shared" si="19"/>
        <v>0.18016419869574141</v>
      </c>
      <c r="AQ32" s="23">
        <f t="shared" si="19"/>
        <v>0.16138328530259366</v>
      </c>
      <c r="AR32" s="23">
        <f t="shared" si="19"/>
        <v>1.6171158678467135E-2</v>
      </c>
    </row>
    <row r="33" spans="1:44" ht="16.5" x14ac:dyDescent="0.3">
      <c r="A33" s="11">
        <v>30</v>
      </c>
      <c r="B33" s="25" t="s">
        <v>57</v>
      </c>
      <c r="C33" s="13">
        <v>47609</v>
      </c>
      <c r="D33" s="13">
        <v>225</v>
      </c>
      <c r="E33" s="14">
        <f t="shared" si="0"/>
        <v>211.59555555555556</v>
      </c>
      <c r="F33" s="13">
        <v>55945</v>
      </c>
      <c r="G33" s="13">
        <v>222</v>
      </c>
      <c r="H33" s="14">
        <f t="shared" si="1"/>
        <v>252.0045045045045</v>
      </c>
      <c r="I33" s="13">
        <v>40724</v>
      </c>
      <c r="J33" s="13">
        <v>198</v>
      </c>
      <c r="K33" s="14">
        <f t="shared" si="2"/>
        <v>205.67676767676767</v>
      </c>
      <c r="L33" s="13">
        <v>36232</v>
      </c>
      <c r="M33" s="13">
        <v>158</v>
      </c>
      <c r="N33" s="14">
        <f t="shared" si="3"/>
        <v>229.31645569620252</v>
      </c>
      <c r="O33" s="13">
        <v>40028</v>
      </c>
      <c r="P33" s="13">
        <v>207</v>
      </c>
      <c r="Q33" s="14">
        <f t="shared" si="4"/>
        <v>193.37198067632849</v>
      </c>
      <c r="R33" s="13">
        <v>43486</v>
      </c>
      <c r="S33" s="13">
        <v>213</v>
      </c>
      <c r="T33" s="14">
        <f t="shared" si="5"/>
        <v>204.15962441314554</v>
      </c>
      <c r="U33" s="13">
        <v>37695.199999999997</v>
      </c>
      <c r="V33" s="13">
        <v>156</v>
      </c>
      <c r="W33" s="14">
        <f t="shared" si="6"/>
        <v>241.63589743589742</v>
      </c>
      <c r="X33" s="15">
        <f t="shared" si="21"/>
        <v>301719.2</v>
      </c>
      <c r="Y33" s="16">
        <f t="shared" si="20"/>
        <v>1379</v>
      </c>
      <c r="Z33" s="17">
        <f t="shared" si="8"/>
        <v>218.79564902102973</v>
      </c>
      <c r="AA33" s="18">
        <f t="shared" si="16"/>
        <v>43102.742857142861</v>
      </c>
      <c r="AB33" s="18">
        <f t="shared" si="9"/>
        <v>197</v>
      </c>
      <c r="AC33" s="24">
        <f t="shared" si="10"/>
        <v>218.79564902102976</v>
      </c>
      <c r="AD33" s="19">
        <v>290987.52000000002</v>
      </c>
      <c r="AE33" s="19">
        <v>1332</v>
      </c>
      <c r="AF33" s="19">
        <v>218.45909909909912</v>
      </c>
      <c r="AG33" s="20">
        <v>41569.645714285718</v>
      </c>
      <c r="AH33" s="20">
        <v>190.28571428571428</v>
      </c>
      <c r="AI33" s="20">
        <v>218.45909909909912</v>
      </c>
      <c r="AJ33" s="21">
        <f t="shared" si="17"/>
        <v>10731.679999999993</v>
      </c>
      <c r="AK33" s="21">
        <f t="shared" si="17"/>
        <v>47</v>
      </c>
      <c r="AL33" s="21">
        <f t="shared" si="12"/>
        <v>0.33654992193061162</v>
      </c>
      <c r="AM33" s="22">
        <f t="shared" si="18"/>
        <v>1533.0971428571429</v>
      </c>
      <c r="AN33" s="22">
        <f t="shared" si="18"/>
        <v>6.7142857142857224</v>
      </c>
      <c r="AO33" s="22">
        <f t="shared" si="14"/>
        <v>0.33654992193064004</v>
      </c>
      <c r="AP33" s="23">
        <f t="shared" si="19"/>
        <v>3.6880207096166871E-2</v>
      </c>
      <c r="AQ33" s="23">
        <f t="shared" si="19"/>
        <v>3.528528528528533E-2</v>
      </c>
      <c r="AR33" s="23">
        <f t="shared" si="19"/>
        <v>1.540562619357739E-3</v>
      </c>
    </row>
    <row r="34" spans="1:44" ht="16.5" x14ac:dyDescent="0.3">
      <c r="A34" s="11">
        <v>31</v>
      </c>
      <c r="B34" s="25" t="s">
        <v>58</v>
      </c>
      <c r="C34" s="13">
        <v>8027</v>
      </c>
      <c r="D34" s="13">
        <v>25</v>
      </c>
      <c r="E34" s="14">
        <f t="shared" si="0"/>
        <v>321.08</v>
      </c>
      <c r="F34" s="13">
        <v>13130</v>
      </c>
      <c r="G34" s="13">
        <v>40</v>
      </c>
      <c r="H34" s="14">
        <f t="shared" si="1"/>
        <v>328.25</v>
      </c>
      <c r="I34" s="13">
        <v>10143</v>
      </c>
      <c r="J34" s="13">
        <v>26</v>
      </c>
      <c r="K34" s="14">
        <f t="shared" si="2"/>
        <v>390.11538461538464</v>
      </c>
      <c r="L34" s="13">
        <v>7848</v>
      </c>
      <c r="M34" s="13">
        <v>31</v>
      </c>
      <c r="N34" s="14">
        <f t="shared" si="3"/>
        <v>253.16129032258064</v>
      </c>
      <c r="O34" s="13">
        <v>14314</v>
      </c>
      <c r="P34" s="13">
        <v>47</v>
      </c>
      <c r="Q34" s="14">
        <f t="shared" si="4"/>
        <v>304.55319148936172</v>
      </c>
      <c r="R34" s="13">
        <v>12968</v>
      </c>
      <c r="S34" s="13">
        <v>44</v>
      </c>
      <c r="T34" s="14">
        <f t="shared" si="5"/>
        <v>294.72727272727275</v>
      </c>
      <c r="U34" s="13">
        <v>13582.8</v>
      </c>
      <c r="V34" s="13">
        <v>39</v>
      </c>
      <c r="W34" s="14">
        <f t="shared" si="6"/>
        <v>348.27692307692308</v>
      </c>
      <c r="X34" s="15">
        <f t="shared" si="21"/>
        <v>80012.800000000003</v>
      </c>
      <c r="Y34" s="16">
        <f t="shared" si="20"/>
        <v>252</v>
      </c>
      <c r="Z34" s="17">
        <f t="shared" si="8"/>
        <v>317.51111111111112</v>
      </c>
      <c r="AA34" s="18">
        <f t="shared" si="16"/>
        <v>11430.4</v>
      </c>
      <c r="AB34" s="18">
        <f t="shared" si="9"/>
        <v>36</v>
      </c>
      <c r="AC34" s="24">
        <f t="shared" si="10"/>
        <v>317.51111111111112</v>
      </c>
      <c r="AD34" s="19">
        <v>68333.440000000002</v>
      </c>
      <c r="AE34" s="19">
        <v>226</v>
      </c>
      <c r="AF34" s="19">
        <v>302.36035398230092</v>
      </c>
      <c r="AG34" s="20">
        <v>9761.92</v>
      </c>
      <c r="AH34" s="20">
        <v>32.285714285714285</v>
      </c>
      <c r="AI34" s="20">
        <v>302.36035398230092</v>
      </c>
      <c r="AJ34" s="21">
        <f t="shared" si="17"/>
        <v>11679.36</v>
      </c>
      <c r="AK34" s="21">
        <f t="shared" si="17"/>
        <v>26</v>
      </c>
      <c r="AL34" s="21">
        <f t="shared" si="12"/>
        <v>15.150757128810199</v>
      </c>
      <c r="AM34" s="22">
        <f t="shared" si="18"/>
        <v>1668.4799999999996</v>
      </c>
      <c r="AN34" s="22">
        <f t="shared" si="18"/>
        <v>3.7142857142857153</v>
      </c>
      <c r="AO34" s="22">
        <f t="shared" si="14"/>
        <v>15.150757128810199</v>
      </c>
      <c r="AP34" s="23">
        <f t="shared" si="19"/>
        <v>0.1709171966170589</v>
      </c>
      <c r="AQ34" s="23">
        <f t="shared" si="19"/>
        <v>0.11504424778761066</v>
      </c>
      <c r="AR34" s="23">
        <f t="shared" si="19"/>
        <v>5.0108279505774983E-2</v>
      </c>
    </row>
    <row r="35" spans="1:44" ht="16.5" x14ac:dyDescent="0.3">
      <c r="A35" s="11">
        <v>32</v>
      </c>
      <c r="B35" s="25" t="s">
        <v>59</v>
      </c>
      <c r="C35" s="13">
        <v>14330</v>
      </c>
      <c r="D35" s="13">
        <v>48</v>
      </c>
      <c r="E35" s="14">
        <f t="shared" si="0"/>
        <v>298.54166666666669</v>
      </c>
      <c r="F35" s="13">
        <v>15524</v>
      </c>
      <c r="G35" s="13">
        <v>60</v>
      </c>
      <c r="H35" s="14">
        <f t="shared" si="1"/>
        <v>258.73333333333335</v>
      </c>
      <c r="I35" s="13">
        <v>14723</v>
      </c>
      <c r="J35" s="13">
        <v>58</v>
      </c>
      <c r="K35" s="14">
        <f t="shared" si="2"/>
        <v>253.84482758620689</v>
      </c>
      <c r="L35" s="13">
        <v>20418</v>
      </c>
      <c r="M35" s="13">
        <v>66</v>
      </c>
      <c r="N35" s="14">
        <f t="shared" si="3"/>
        <v>309.36363636363637</v>
      </c>
      <c r="O35" s="13">
        <v>16761</v>
      </c>
      <c r="P35" s="13">
        <v>52</v>
      </c>
      <c r="Q35" s="14">
        <f t="shared" si="4"/>
        <v>322.32692307692309</v>
      </c>
      <c r="R35" s="13">
        <v>23465</v>
      </c>
      <c r="S35" s="13">
        <v>78</v>
      </c>
      <c r="T35" s="14">
        <f t="shared" si="5"/>
        <v>300.83333333333331</v>
      </c>
      <c r="U35" s="13">
        <v>15513.4</v>
      </c>
      <c r="V35" s="13">
        <v>51</v>
      </c>
      <c r="W35" s="14">
        <f t="shared" si="6"/>
        <v>304.1843137254902</v>
      </c>
      <c r="X35" s="15">
        <f t="shared" si="21"/>
        <v>120734.39999999999</v>
      </c>
      <c r="Y35" s="16">
        <f t="shared" si="20"/>
        <v>413</v>
      </c>
      <c r="Z35" s="17">
        <f t="shared" si="8"/>
        <v>292.33510895883774</v>
      </c>
      <c r="AA35" s="18">
        <f t="shared" si="16"/>
        <v>17247.771428571428</v>
      </c>
      <c r="AB35" s="18">
        <f t="shared" si="9"/>
        <v>59</v>
      </c>
      <c r="AC35" s="24">
        <f t="shared" si="10"/>
        <v>292.33510895883779</v>
      </c>
      <c r="AD35" s="19">
        <v>99916.540000000008</v>
      </c>
      <c r="AE35" s="19">
        <v>338</v>
      </c>
      <c r="AF35" s="19">
        <v>295.61106508875741</v>
      </c>
      <c r="AG35" s="20">
        <v>14273.791428571431</v>
      </c>
      <c r="AH35" s="20">
        <v>48.285714285714285</v>
      </c>
      <c r="AI35" s="20">
        <v>295.61106508875747</v>
      </c>
      <c r="AJ35" s="21">
        <f t="shared" si="17"/>
        <v>20817.859999999986</v>
      </c>
      <c r="AK35" s="21">
        <f t="shared" si="17"/>
        <v>75</v>
      </c>
      <c r="AL35" s="21">
        <f t="shared" si="12"/>
        <v>-3.2759561299196776</v>
      </c>
      <c r="AM35" s="22">
        <f t="shared" si="18"/>
        <v>2973.9799999999977</v>
      </c>
      <c r="AN35" s="22">
        <f t="shared" si="18"/>
        <v>10.714285714285715</v>
      </c>
      <c r="AO35" s="22">
        <f t="shared" si="14"/>
        <v>-3.2759561299196776</v>
      </c>
      <c r="AP35" s="23">
        <f t="shared" si="19"/>
        <v>0.20835249098897921</v>
      </c>
      <c r="AQ35" s="23">
        <f t="shared" si="19"/>
        <v>0.22189349112426038</v>
      </c>
      <c r="AR35" s="23">
        <f t="shared" si="19"/>
        <v>-1.1081980740254323E-2</v>
      </c>
    </row>
    <row r="36" spans="1:44" ht="16.5" x14ac:dyDescent="0.3">
      <c r="A36" s="11">
        <v>33</v>
      </c>
      <c r="B36" s="25" t="s">
        <v>60</v>
      </c>
      <c r="C36" s="13">
        <v>17467</v>
      </c>
      <c r="D36" s="13">
        <v>52</v>
      </c>
      <c r="E36" s="14">
        <f t="shared" si="0"/>
        <v>335.90384615384613</v>
      </c>
      <c r="F36" s="13">
        <v>18107</v>
      </c>
      <c r="G36" s="13">
        <v>70</v>
      </c>
      <c r="H36" s="14">
        <f t="shared" si="1"/>
        <v>258.67142857142858</v>
      </c>
      <c r="I36" s="13">
        <v>14442</v>
      </c>
      <c r="J36" s="13">
        <v>59</v>
      </c>
      <c r="K36" s="14">
        <f t="shared" si="2"/>
        <v>244.77966101694915</v>
      </c>
      <c r="L36" s="13">
        <v>14031</v>
      </c>
      <c r="M36" s="13">
        <v>46</v>
      </c>
      <c r="N36" s="14">
        <f t="shared" si="3"/>
        <v>305.02173913043481</v>
      </c>
      <c r="O36" s="13">
        <v>16572</v>
      </c>
      <c r="P36" s="13">
        <v>58</v>
      </c>
      <c r="Q36" s="14">
        <f t="shared" si="4"/>
        <v>285.72413793103448</v>
      </c>
      <c r="R36" s="13">
        <v>19372</v>
      </c>
      <c r="S36" s="13">
        <v>67</v>
      </c>
      <c r="T36" s="14">
        <f t="shared" si="5"/>
        <v>289.13432835820896</v>
      </c>
      <c r="U36" s="13">
        <v>23169.64</v>
      </c>
      <c r="V36" s="13">
        <v>56</v>
      </c>
      <c r="W36" s="14">
        <f t="shared" si="6"/>
        <v>413.74357142857144</v>
      </c>
      <c r="X36" s="15">
        <f t="shared" si="21"/>
        <v>123160.64</v>
      </c>
      <c r="Y36" s="16">
        <f t="shared" si="20"/>
        <v>408</v>
      </c>
      <c r="Z36" s="17">
        <f t="shared" si="8"/>
        <v>301.86431372549021</v>
      </c>
      <c r="AA36" s="18">
        <f t="shared" si="16"/>
        <v>17594.377142857142</v>
      </c>
      <c r="AB36" s="18">
        <f t="shared" si="9"/>
        <v>58.285714285714285</v>
      </c>
      <c r="AC36" s="24">
        <f t="shared" si="10"/>
        <v>301.86431372549021</v>
      </c>
      <c r="AD36" s="19">
        <v>104290.3</v>
      </c>
      <c r="AE36" s="19">
        <v>365</v>
      </c>
      <c r="AF36" s="19">
        <v>285.72684931506848</v>
      </c>
      <c r="AG36" s="20">
        <v>14898.614285714286</v>
      </c>
      <c r="AH36" s="20">
        <v>52.142857142857146</v>
      </c>
      <c r="AI36" s="20">
        <v>285.72684931506848</v>
      </c>
      <c r="AJ36" s="21">
        <f t="shared" si="17"/>
        <v>18870.339999999997</v>
      </c>
      <c r="AK36" s="21">
        <f t="shared" si="17"/>
        <v>43</v>
      </c>
      <c r="AL36" s="21">
        <f t="shared" si="12"/>
        <v>16.137464410421728</v>
      </c>
      <c r="AM36" s="22">
        <f t="shared" si="18"/>
        <v>2695.7628571428559</v>
      </c>
      <c r="AN36" s="22">
        <f t="shared" si="18"/>
        <v>6.1428571428571388</v>
      </c>
      <c r="AO36" s="22">
        <f t="shared" si="14"/>
        <v>16.137464410421728</v>
      </c>
      <c r="AP36" s="23">
        <f>IFERROR(((AA36-AG36)*1/AG36),"-")</f>
        <v>0.18094050932828834</v>
      </c>
      <c r="AQ36" s="23">
        <f t="shared" si="19"/>
        <v>0.11780821917808211</v>
      </c>
      <c r="AR36" s="23">
        <f t="shared" si="19"/>
        <v>5.6478641923591463E-2</v>
      </c>
    </row>
    <row r="37" spans="1:44" ht="16.5" x14ac:dyDescent="0.3">
      <c r="A37" s="11">
        <v>34</v>
      </c>
      <c r="B37" s="25" t="s">
        <v>61</v>
      </c>
      <c r="C37" s="13">
        <v>20295</v>
      </c>
      <c r="D37" s="13">
        <v>95</v>
      </c>
      <c r="E37" s="14">
        <f t="shared" si="0"/>
        <v>213.63157894736841</v>
      </c>
      <c r="F37" s="13">
        <v>22145</v>
      </c>
      <c r="G37" s="13">
        <v>104</v>
      </c>
      <c r="H37" s="14">
        <f t="shared" si="1"/>
        <v>212.93269230769232</v>
      </c>
      <c r="I37" s="13">
        <v>17981</v>
      </c>
      <c r="J37" s="13">
        <v>85</v>
      </c>
      <c r="K37" s="14">
        <f t="shared" si="2"/>
        <v>211.54117647058823</v>
      </c>
      <c r="L37" s="13">
        <v>21186</v>
      </c>
      <c r="M37" s="13">
        <v>112</v>
      </c>
      <c r="N37" s="14">
        <f t="shared" si="3"/>
        <v>189.16071428571428</v>
      </c>
      <c r="O37" s="13">
        <v>26024</v>
      </c>
      <c r="P37" s="13">
        <v>120</v>
      </c>
      <c r="Q37" s="14">
        <f t="shared" si="4"/>
        <v>216.86666666666667</v>
      </c>
      <c r="R37" s="13">
        <v>31134</v>
      </c>
      <c r="S37" s="13">
        <v>154</v>
      </c>
      <c r="T37" s="14">
        <f t="shared" si="5"/>
        <v>202.16883116883116</v>
      </c>
      <c r="U37" s="13">
        <v>22754.560000000001</v>
      </c>
      <c r="V37" s="13">
        <v>115</v>
      </c>
      <c r="W37" s="14">
        <f t="shared" si="6"/>
        <v>197.8657391304348</v>
      </c>
      <c r="X37" s="15">
        <f t="shared" si="21"/>
        <v>161519.56</v>
      </c>
      <c r="Y37" s="16">
        <f t="shared" si="20"/>
        <v>785</v>
      </c>
      <c r="Z37" s="17">
        <f t="shared" si="8"/>
        <v>205.75740127388534</v>
      </c>
      <c r="AA37" s="18">
        <f t="shared" si="16"/>
        <v>23074.222857142857</v>
      </c>
      <c r="AB37" s="18">
        <f t="shared" si="9"/>
        <v>112.14285714285714</v>
      </c>
      <c r="AC37" s="24">
        <f t="shared" si="10"/>
        <v>205.75740127388536</v>
      </c>
      <c r="AD37" s="19">
        <v>153387.91</v>
      </c>
      <c r="AE37" s="19">
        <v>706</v>
      </c>
      <c r="AF37" s="19">
        <v>217.26332861189803</v>
      </c>
      <c r="AG37" s="20">
        <v>21912.558571428573</v>
      </c>
      <c r="AH37" s="20">
        <v>100.85714285714286</v>
      </c>
      <c r="AI37" s="20">
        <v>217.26332861189803</v>
      </c>
      <c r="AJ37" s="21">
        <f t="shared" si="17"/>
        <v>8131.6499999999942</v>
      </c>
      <c r="AK37" s="21">
        <f t="shared" si="17"/>
        <v>79</v>
      </c>
      <c r="AL37" s="21">
        <f t="shared" si="12"/>
        <v>-11.505927338012697</v>
      </c>
      <c r="AM37" s="22">
        <f t="shared" si="18"/>
        <v>1161.6642857142833</v>
      </c>
      <c r="AN37" s="22">
        <f t="shared" si="18"/>
        <v>11.285714285714278</v>
      </c>
      <c r="AO37" s="22">
        <f t="shared" si="14"/>
        <v>-11.505927338012668</v>
      </c>
      <c r="AP37" s="23">
        <f>IFERROR(((AA37-AG37)*1/AG37),"-")</f>
        <v>5.3013630604915228E-2</v>
      </c>
      <c r="AQ37" s="23">
        <f t="shared" si="19"/>
        <v>0.11189801699716706</v>
      </c>
      <c r="AR37" s="23">
        <f t="shared" si="19"/>
        <v>-5.2958441774432832E-2</v>
      </c>
    </row>
    <row r="38" spans="1:44" ht="16.5" x14ac:dyDescent="0.3">
      <c r="A38" s="11">
        <v>35</v>
      </c>
      <c r="B38" s="25" t="s">
        <v>62</v>
      </c>
      <c r="C38" s="13">
        <v>22143</v>
      </c>
      <c r="D38" s="13">
        <v>83</v>
      </c>
      <c r="E38" s="14">
        <f t="shared" si="0"/>
        <v>266.7831325301205</v>
      </c>
      <c r="F38" s="13">
        <v>32794</v>
      </c>
      <c r="G38" s="13">
        <v>105</v>
      </c>
      <c r="H38" s="14">
        <f t="shared" si="1"/>
        <v>312.32380952380953</v>
      </c>
      <c r="I38" s="13">
        <v>21796</v>
      </c>
      <c r="J38" s="13">
        <v>69</v>
      </c>
      <c r="K38" s="14">
        <f t="shared" si="2"/>
        <v>315.8840579710145</v>
      </c>
      <c r="L38" s="13">
        <v>37457</v>
      </c>
      <c r="M38" s="13">
        <v>117</v>
      </c>
      <c r="N38" s="14">
        <f t="shared" si="3"/>
        <v>320.14529914529913</v>
      </c>
      <c r="O38" s="13">
        <v>33019</v>
      </c>
      <c r="P38" s="13">
        <v>111</v>
      </c>
      <c r="Q38" s="14">
        <f t="shared" si="4"/>
        <v>297.46846846846847</v>
      </c>
      <c r="R38" s="13">
        <v>28962</v>
      </c>
      <c r="S38" s="13">
        <v>96</v>
      </c>
      <c r="T38" s="14">
        <f t="shared" si="5"/>
        <v>301.6875</v>
      </c>
      <c r="U38" s="13">
        <v>31142.880000000001</v>
      </c>
      <c r="V38" s="13">
        <v>102</v>
      </c>
      <c r="W38" s="14">
        <f t="shared" si="6"/>
        <v>305.32235294117646</v>
      </c>
      <c r="X38" s="15">
        <f t="shared" si="21"/>
        <v>207313.88</v>
      </c>
      <c r="Y38" s="16">
        <f t="shared" si="20"/>
        <v>683</v>
      </c>
      <c r="Z38" s="17">
        <f t="shared" si="8"/>
        <v>303.53423133235725</v>
      </c>
      <c r="AA38" s="18">
        <f t="shared" si="16"/>
        <v>29616.268571428573</v>
      </c>
      <c r="AB38" s="18">
        <f t="shared" si="9"/>
        <v>97.571428571428569</v>
      </c>
      <c r="AC38" s="24">
        <f t="shared" si="10"/>
        <v>303.53423133235725</v>
      </c>
      <c r="AD38" s="19">
        <v>179533.02000000002</v>
      </c>
      <c r="AE38" s="19">
        <v>592</v>
      </c>
      <c r="AF38" s="19">
        <v>303.26523648648651</v>
      </c>
      <c r="AG38" s="20">
        <v>25647.574285714287</v>
      </c>
      <c r="AH38" s="20">
        <v>84.571428571428569</v>
      </c>
      <c r="AI38" s="20">
        <v>303.26523648648651</v>
      </c>
      <c r="AJ38" s="30">
        <f t="shared" si="17"/>
        <v>27780.859999999986</v>
      </c>
      <c r="AK38" s="30">
        <f t="shared" si="17"/>
        <v>91</v>
      </c>
      <c r="AL38" s="21">
        <f t="shared" si="12"/>
        <v>0.2689948458707363</v>
      </c>
      <c r="AM38" s="22">
        <f t="shared" si="18"/>
        <v>3968.6942857142858</v>
      </c>
      <c r="AN38" s="22">
        <f t="shared" si="18"/>
        <v>13</v>
      </c>
      <c r="AO38" s="22">
        <f t="shared" si="14"/>
        <v>0.2689948458707363</v>
      </c>
      <c r="AP38" s="23">
        <f t="shared" si="19"/>
        <v>0.15473955710208628</v>
      </c>
      <c r="AQ38" s="23">
        <f t="shared" si="19"/>
        <v>0.15371621621621623</v>
      </c>
      <c r="AR38" s="23">
        <f t="shared" si="19"/>
        <v>8.8699532128115415E-4</v>
      </c>
    </row>
    <row r="39" spans="1:44" ht="16.5" x14ac:dyDescent="0.3">
      <c r="A39" s="11">
        <v>36</v>
      </c>
      <c r="B39" s="31" t="s">
        <v>63</v>
      </c>
      <c r="C39" s="13">
        <v>6714</v>
      </c>
      <c r="D39" s="13">
        <v>28</v>
      </c>
      <c r="E39" s="14">
        <f t="shared" si="0"/>
        <v>239.78571428571428</v>
      </c>
      <c r="F39" s="13">
        <v>12295</v>
      </c>
      <c r="G39" s="13">
        <v>41</v>
      </c>
      <c r="H39" s="14">
        <f t="shared" si="1"/>
        <v>299.8780487804878</v>
      </c>
      <c r="I39" s="13">
        <v>6867</v>
      </c>
      <c r="J39" s="13">
        <v>22</v>
      </c>
      <c r="K39" s="14">
        <f t="shared" si="2"/>
        <v>312.13636363636363</v>
      </c>
      <c r="L39" s="13">
        <v>7571</v>
      </c>
      <c r="M39" s="13">
        <v>32</v>
      </c>
      <c r="N39" s="14">
        <f t="shared" si="3"/>
        <v>236.59375</v>
      </c>
      <c r="O39" s="13">
        <v>12057</v>
      </c>
      <c r="P39" s="13">
        <v>37</v>
      </c>
      <c r="Q39" s="14">
        <f t="shared" si="4"/>
        <v>325.86486486486484</v>
      </c>
      <c r="R39" s="13">
        <v>8543</v>
      </c>
      <c r="S39" s="13">
        <v>38</v>
      </c>
      <c r="T39" s="14">
        <f t="shared" si="5"/>
        <v>224.81578947368422</v>
      </c>
      <c r="U39" s="13">
        <v>12228.5</v>
      </c>
      <c r="V39" s="13">
        <v>69</v>
      </c>
      <c r="W39" s="14">
        <f t="shared" si="6"/>
        <v>177.22463768115941</v>
      </c>
      <c r="X39" s="15">
        <f>R39+U39+O39+L39+I39+F39+C39</f>
        <v>66275.5</v>
      </c>
      <c r="Y39" s="16">
        <f>S39+V39+P39+M39+J39+G39+D39</f>
        <v>267</v>
      </c>
      <c r="Z39" s="17">
        <f t="shared" si="8"/>
        <v>248.22284644194755</v>
      </c>
      <c r="AA39" s="18">
        <f t="shared" si="16"/>
        <v>9467.9285714285706</v>
      </c>
      <c r="AB39" s="18">
        <f>Y39/7</f>
        <v>38.142857142857146</v>
      </c>
      <c r="AC39" s="24">
        <f t="shared" si="10"/>
        <v>248.22284644194752</v>
      </c>
      <c r="AD39" s="19">
        <v>84399.709999999992</v>
      </c>
      <c r="AE39" s="19">
        <v>259</v>
      </c>
      <c r="AF39" s="19">
        <v>325.86760617760615</v>
      </c>
      <c r="AG39" s="20">
        <v>12057.101428571428</v>
      </c>
      <c r="AH39" s="20">
        <v>37</v>
      </c>
      <c r="AI39" s="20">
        <v>325.86760617760615</v>
      </c>
      <c r="AJ39" s="30">
        <f t="shared" si="17"/>
        <v>-18124.209999999992</v>
      </c>
      <c r="AK39" s="30">
        <f t="shared" si="17"/>
        <v>8</v>
      </c>
      <c r="AL39" s="21">
        <f t="shared" si="12"/>
        <v>-77.644759735658596</v>
      </c>
      <c r="AM39" s="22">
        <f t="shared" si="18"/>
        <v>-2589.1728571428575</v>
      </c>
      <c r="AN39" s="22">
        <f t="shared" si="18"/>
        <v>1.1428571428571459</v>
      </c>
      <c r="AO39" s="22">
        <f t="shared" si="14"/>
        <v>-77.644759735658624</v>
      </c>
      <c r="AP39" s="23">
        <f t="shared" si="19"/>
        <v>-0.21474256250406551</v>
      </c>
      <c r="AQ39" s="23">
        <f t="shared" si="19"/>
        <v>3.0888030888030972E-2</v>
      </c>
      <c r="AR39" s="23">
        <f t="shared" si="19"/>
        <v>-0.23827087523802612</v>
      </c>
    </row>
    <row r="40" spans="1:44" ht="16.5" x14ac:dyDescent="0.3">
      <c r="A40" s="11">
        <v>37</v>
      </c>
      <c r="B40" s="32" t="s">
        <v>64</v>
      </c>
      <c r="C40" s="13">
        <v>22319.19</v>
      </c>
      <c r="D40" s="13">
        <v>91</v>
      </c>
      <c r="E40" s="14">
        <f t="shared" si="0"/>
        <v>245.26582417582415</v>
      </c>
      <c r="F40" s="13">
        <v>15181.000000000002</v>
      </c>
      <c r="G40" s="13">
        <v>56</v>
      </c>
      <c r="H40" s="14">
        <f t="shared" si="1"/>
        <v>271.08928571428572</v>
      </c>
      <c r="I40" s="13">
        <v>9113.36</v>
      </c>
      <c r="J40" s="13">
        <v>41</v>
      </c>
      <c r="K40" s="14">
        <f t="shared" si="2"/>
        <v>222.27707317073171</v>
      </c>
      <c r="L40" s="13">
        <v>20560.099999999999</v>
      </c>
      <c r="M40" s="13">
        <v>73</v>
      </c>
      <c r="N40" s="14">
        <f t="shared" si="3"/>
        <v>281.64520547945204</v>
      </c>
      <c r="O40" s="13">
        <v>18342.900000000009</v>
      </c>
      <c r="P40" s="13">
        <v>80</v>
      </c>
      <c r="Q40" s="14">
        <f t="shared" si="4"/>
        <v>229.28625000000011</v>
      </c>
      <c r="R40" s="13">
        <v>17836.290000000005</v>
      </c>
      <c r="S40" s="13">
        <v>65</v>
      </c>
      <c r="T40" s="14">
        <f t="shared" si="5"/>
        <v>274.40446153846159</v>
      </c>
      <c r="U40" s="35">
        <v>9514.34</v>
      </c>
      <c r="V40" s="35">
        <v>47</v>
      </c>
      <c r="W40" s="14">
        <f t="shared" si="6"/>
        <v>202.4327659574468</v>
      </c>
      <c r="X40" s="15">
        <f>R40+U40+O40+L40+I40+F40+C40</f>
        <v>112867.18000000001</v>
      </c>
      <c r="Y40" s="16">
        <f>S40+V40+P40+M40+J40+G40+D40</f>
        <v>453</v>
      </c>
      <c r="Z40" s="17">
        <f t="shared" si="8"/>
        <v>249.15492273730686</v>
      </c>
      <c r="AA40" s="18">
        <f t="shared" si="16"/>
        <v>16123.882857142858</v>
      </c>
      <c r="AB40" s="18">
        <f>Y40/7</f>
        <v>64.714285714285708</v>
      </c>
      <c r="AC40" s="24">
        <f t="shared" si="10"/>
        <v>249.15492273730689</v>
      </c>
      <c r="AD40" s="19">
        <v>114105.30000000002</v>
      </c>
      <c r="AE40" s="19">
        <v>510</v>
      </c>
      <c r="AF40" s="19">
        <v>223.73588235294122</v>
      </c>
      <c r="AG40" s="20">
        <v>16300.757142857145</v>
      </c>
      <c r="AH40" s="20">
        <v>72.857142857142861</v>
      </c>
      <c r="AI40" s="20">
        <v>223.73588235294119</v>
      </c>
      <c r="AJ40" s="36">
        <f t="shared" si="17"/>
        <v>-1238.1200000000099</v>
      </c>
      <c r="AK40" s="36">
        <f t="shared" si="17"/>
        <v>-57</v>
      </c>
      <c r="AL40" s="21">
        <f t="shared" si="12"/>
        <v>25.419040384365644</v>
      </c>
      <c r="AM40" s="37">
        <f t="shared" si="18"/>
        <v>-176.87428571428609</v>
      </c>
      <c r="AN40" s="37">
        <f t="shared" si="18"/>
        <v>-8.142857142857153</v>
      </c>
      <c r="AO40" s="37">
        <f t="shared" si="14"/>
        <v>25.419040384365701</v>
      </c>
      <c r="AP40" s="23">
        <f t="shared" si="19"/>
        <v>-1.0850679153378524E-2</v>
      </c>
      <c r="AQ40" s="23">
        <f t="shared" si="19"/>
        <v>-0.11176470588235307</v>
      </c>
      <c r="AR40" s="23">
        <f t="shared" si="19"/>
        <v>0.11361181817169322</v>
      </c>
    </row>
    <row r="41" spans="1:44" ht="16.5" x14ac:dyDescent="0.3">
      <c r="A41" s="11"/>
      <c r="B41" s="38" t="s">
        <v>65</v>
      </c>
      <c r="C41" s="39">
        <f>SUM(C4:C40)</f>
        <v>3219397.1199999996</v>
      </c>
      <c r="D41" s="39">
        <f>SUM(D4:D40)</f>
        <v>5492</v>
      </c>
      <c r="E41" s="40">
        <f t="shared" ref="E41:E46" si="22">IFERROR(C41/D41,"-")</f>
        <v>586.19758193736334</v>
      </c>
      <c r="F41" s="39">
        <f>SUM(F4:F40)</f>
        <v>3124652.8099999996</v>
      </c>
      <c r="G41" s="39">
        <f>SUM(G4:G40)</f>
        <v>5391</v>
      </c>
      <c r="H41" s="40">
        <f t="shared" ref="H41:H46" si="23">IFERROR(F41/G41,"-")</f>
        <v>579.60541828974203</v>
      </c>
      <c r="I41" s="39">
        <f>SUM(I4:I40)</f>
        <v>3273718.18</v>
      </c>
      <c r="J41" s="39">
        <f>SUM(J4:J40)</f>
        <v>5474</v>
      </c>
      <c r="K41" s="40">
        <f t="shared" ref="K41:K46" si="24">IFERROR(I41/J41,"-")</f>
        <v>598.04862623310191</v>
      </c>
      <c r="L41" s="39">
        <f>SUM(L4:L40)</f>
        <v>4293668.67</v>
      </c>
      <c r="M41" s="39">
        <f>SUM(M4:M40)</f>
        <v>6729</v>
      </c>
      <c r="N41" s="40">
        <f t="shared" ref="N41:N46" si="25">IFERROR(L41/M41,"-")</f>
        <v>638.08421310744541</v>
      </c>
      <c r="O41" s="39">
        <f>SUM(O4:O40)</f>
        <v>3894113.6</v>
      </c>
      <c r="P41" s="39">
        <f>SUM(P4:P40)</f>
        <v>6295</v>
      </c>
      <c r="Q41" s="40">
        <f t="shared" ref="Q41:Q46" si="26">IFERROR(O41/P41,"-")</f>
        <v>618.60422557585389</v>
      </c>
      <c r="R41" s="39">
        <f>SUM(R4:R40)</f>
        <v>3727359.87</v>
      </c>
      <c r="S41" s="39">
        <f>SUM(S4:S40)</f>
        <v>6341</v>
      </c>
      <c r="T41" s="40">
        <f t="shared" ref="T41:T46" si="27">IFERROR(R41/S41,"-")</f>
        <v>587.81893549913264</v>
      </c>
      <c r="U41" s="39">
        <f>SUM(U4:U40)</f>
        <v>3356536.0699999994</v>
      </c>
      <c r="V41" s="39">
        <f>SUM(V4:V40)</f>
        <v>5473</v>
      </c>
      <c r="W41" s="40">
        <f t="shared" ref="W41:W46" si="28">IFERROR(U41/V41,"-")</f>
        <v>613.28998172848515</v>
      </c>
      <c r="X41" s="39">
        <f>SUM(X4:X40)</f>
        <v>24878237.319999993</v>
      </c>
      <c r="Y41" s="39">
        <f t="shared" ref="Y41:Z41" si="29">SUM(Y4:Y40)</f>
        <v>41195</v>
      </c>
      <c r="Z41" s="39">
        <f t="shared" si="29"/>
        <v>14983.807386218748</v>
      </c>
      <c r="AA41" s="41">
        <f t="shared" si="16"/>
        <v>3554033.902857142</v>
      </c>
      <c r="AB41" s="41">
        <f t="shared" si="9"/>
        <v>5885</v>
      </c>
      <c r="AC41" s="42">
        <f t="shared" si="10"/>
        <v>603.91400218473098</v>
      </c>
      <c r="AD41" s="43">
        <f>SUM(AD4:AD40)</f>
        <v>20847977.460000005</v>
      </c>
      <c r="AE41" s="43">
        <f>SUM(AE4:AE40)</f>
        <v>39150</v>
      </c>
      <c r="AF41" s="44">
        <f>AD41/AE41</f>
        <v>532.5153885057473</v>
      </c>
      <c r="AG41" s="44">
        <f t="shared" ref="AG41:AH47" si="30">AD41/7</f>
        <v>2978282.4942857148</v>
      </c>
      <c r="AH41" s="44">
        <f t="shared" si="30"/>
        <v>5592.8571428571431</v>
      </c>
      <c r="AI41" s="44">
        <f t="shared" ref="AI41:AI47" si="31">AG41/AH41</f>
        <v>532.51538850574718</v>
      </c>
      <c r="AJ41" s="45">
        <f t="shared" si="17"/>
        <v>4030259.8599999882</v>
      </c>
      <c r="AK41" s="45">
        <f>Y41-AE41</f>
        <v>2045</v>
      </c>
      <c r="AL41" s="46">
        <f>IFERROR(Z41-AF41,"-")</f>
        <v>14451.291997713</v>
      </c>
      <c r="AM41" s="45">
        <f t="shared" si="18"/>
        <v>575751.40857142722</v>
      </c>
      <c r="AN41" s="45">
        <f t="shared" si="18"/>
        <v>292.14285714285688</v>
      </c>
      <c r="AO41" s="46">
        <f t="shared" si="14"/>
        <v>71.398613678983793</v>
      </c>
      <c r="AP41" s="23">
        <f t="shared" si="19"/>
        <v>0.1933165875554429</v>
      </c>
      <c r="AQ41" s="23">
        <f t="shared" si="19"/>
        <v>5.2234993614303914E-2</v>
      </c>
      <c r="AR41" s="23">
        <f t="shared" si="19"/>
        <v>0.1340780289548632</v>
      </c>
    </row>
    <row r="42" spans="1:44" ht="16.5" x14ac:dyDescent="0.3">
      <c r="A42" s="11" t="s">
        <v>66</v>
      </c>
      <c r="B42" s="12" t="s">
        <v>67</v>
      </c>
      <c r="C42" s="13">
        <v>13629</v>
      </c>
      <c r="D42" s="13">
        <v>73</v>
      </c>
      <c r="E42" s="14">
        <f t="shared" ref="E42:E45" si="32">IFERROR((C42/D42),"")</f>
        <v>186.69863013698631</v>
      </c>
      <c r="F42" s="13">
        <v>13596</v>
      </c>
      <c r="G42" s="13">
        <v>61</v>
      </c>
      <c r="H42" s="14">
        <f t="shared" ref="H42:H45" si="33">IFERROR((F42/G42),"")</f>
        <v>222.88524590163934</v>
      </c>
      <c r="I42" s="13">
        <v>15357</v>
      </c>
      <c r="J42" s="13">
        <v>86</v>
      </c>
      <c r="K42" s="14">
        <f t="shared" ref="K42:K45" si="34">IFERROR((I42/J42),"")</f>
        <v>178.56976744186048</v>
      </c>
      <c r="L42" s="13">
        <v>16624</v>
      </c>
      <c r="M42" s="13">
        <v>75</v>
      </c>
      <c r="N42" s="14">
        <f t="shared" ref="N42:N45" si="35">IFERROR((L42/M42),"")</f>
        <v>221.65333333333334</v>
      </c>
      <c r="O42" s="13">
        <v>17972</v>
      </c>
      <c r="P42" s="13">
        <v>79</v>
      </c>
      <c r="Q42" s="14">
        <f t="shared" ref="Q42:Q45" si="36">IFERROR((O42/P42),"")</f>
        <v>227.49367088607596</v>
      </c>
      <c r="R42" s="13">
        <v>18195</v>
      </c>
      <c r="S42" s="13">
        <v>76</v>
      </c>
      <c r="T42" s="14">
        <f t="shared" ref="T42:T45" si="37">IFERROR((R42/S42),"")</f>
        <v>239.40789473684211</v>
      </c>
      <c r="U42" s="13">
        <v>11033.53</v>
      </c>
      <c r="V42" s="13">
        <v>53</v>
      </c>
      <c r="W42" s="14">
        <f t="shared" ref="W42:W45" si="38">IFERROR((U42/V42),"")</f>
        <v>208.17981132075474</v>
      </c>
      <c r="X42" s="15">
        <f t="shared" ref="X42:Y45" si="39">R42+U42+O42+L42+I42+F42+C42</f>
        <v>106406.53</v>
      </c>
      <c r="Y42" s="16">
        <f t="shared" si="39"/>
        <v>503</v>
      </c>
      <c r="Z42" s="17">
        <f t="shared" si="8"/>
        <v>211.5437972166998</v>
      </c>
      <c r="AA42" s="18">
        <f t="shared" si="16"/>
        <v>15200.932857142858</v>
      </c>
      <c r="AB42" s="18">
        <f t="shared" si="9"/>
        <v>71.857142857142861</v>
      </c>
      <c r="AC42" s="24">
        <f t="shared" si="10"/>
        <v>211.5437972166998</v>
      </c>
      <c r="AD42" s="19">
        <v>105899.24</v>
      </c>
      <c r="AE42" s="19">
        <v>559</v>
      </c>
      <c r="AF42" s="19">
        <v>189.4440787119857</v>
      </c>
      <c r="AG42" s="20">
        <v>15128.462857142858</v>
      </c>
      <c r="AH42" s="20">
        <v>79.857142857142861</v>
      </c>
      <c r="AI42" s="20">
        <v>189.4440787119857</v>
      </c>
      <c r="AJ42" s="21">
        <f t="shared" si="17"/>
        <v>507.2899999999936</v>
      </c>
      <c r="AK42" s="21">
        <f t="shared" si="17"/>
        <v>-56</v>
      </c>
      <c r="AL42" s="47">
        <f t="shared" si="12"/>
        <v>22.099718504714104</v>
      </c>
      <c r="AM42" s="22">
        <f t="shared" si="18"/>
        <v>72.469999999999345</v>
      </c>
      <c r="AN42" s="22">
        <f t="shared" si="18"/>
        <v>-8</v>
      </c>
      <c r="AO42" s="22">
        <f t="shared" si="14"/>
        <v>22.099718504714104</v>
      </c>
      <c r="AP42" s="23">
        <f>IFERROR(((AA42-AG42)*1/AG42),"-")</f>
        <v>4.79030822128653E-3</v>
      </c>
      <c r="AQ42" s="23">
        <f t="shared" si="19"/>
        <v>-0.10017889087656529</v>
      </c>
      <c r="AR42" s="23">
        <f t="shared" si="19"/>
        <v>0.11665563080655898</v>
      </c>
    </row>
    <row r="43" spans="1:44" ht="16.5" x14ac:dyDescent="0.3">
      <c r="A43" s="11">
        <v>38</v>
      </c>
      <c r="B43" s="12" t="s">
        <v>68</v>
      </c>
      <c r="C43" s="13">
        <v>168714</v>
      </c>
      <c r="D43" s="13">
        <v>73</v>
      </c>
      <c r="E43" s="14">
        <f t="shared" si="32"/>
        <v>2311.1506849315069</v>
      </c>
      <c r="F43" s="13">
        <v>214131</v>
      </c>
      <c r="G43" s="13">
        <v>80</v>
      </c>
      <c r="H43" s="14">
        <f t="shared" si="33"/>
        <v>2676.6374999999998</v>
      </c>
      <c r="I43" s="13">
        <v>248131</v>
      </c>
      <c r="J43" s="13">
        <v>111</v>
      </c>
      <c r="K43" s="14">
        <f t="shared" si="34"/>
        <v>2235.4144144144143</v>
      </c>
      <c r="L43" s="13">
        <v>225156</v>
      </c>
      <c r="M43" s="13">
        <v>94</v>
      </c>
      <c r="N43" s="14">
        <f t="shared" si="35"/>
        <v>2395.2765957446809</v>
      </c>
      <c r="O43" s="13">
        <v>303209</v>
      </c>
      <c r="P43" s="13">
        <v>157</v>
      </c>
      <c r="Q43" s="14">
        <f t="shared" si="36"/>
        <v>1931.2675159235669</v>
      </c>
      <c r="R43" s="13">
        <v>231657</v>
      </c>
      <c r="S43" s="13">
        <v>93</v>
      </c>
      <c r="T43" s="14">
        <f t="shared" si="37"/>
        <v>2490.9354838709678</v>
      </c>
      <c r="U43" s="13">
        <v>204600.69</v>
      </c>
      <c r="V43" s="13">
        <v>92</v>
      </c>
      <c r="W43" s="14">
        <f t="shared" si="38"/>
        <v>2223.9205434782607</v>
      </c>
      <c r="X43" s="15">
        <f t="shared" si="39"/>
        <v>1595598.69</v>
      </c>
      <c r="Y43" s="16">
        <f t="shared" si="39"/>
        <v>700</v>
      </c>
      <c r="Z43" s="17">
        <f t="shared" si="8"/>
        <v>2279.4267</v>
      </c>
      <c r="AA43" s="18">
        <f t="shared" si="16"/>
        <v>227942.66999999998</v>
      </c>
      <c r="AB43" s="18">
        <f t="shared" si="9"/>
        <v>100</v>
      </c>
      <c r="AC43" s="24">
        <f t="shared" si="10"/>
        <v>2279.4267</v>
      </c>
      <c r="AD43" s="19">
        <v>1604722.17</v>
      </c>
      <c r="AE43" s="19">
        <v>723</v>
      </c>
      <c r="AF43" s="19">
        <v>2219.5327385892115</v>
      </c>
      <c r="AG43" s="20">
        <v>229246.02428571429</v>
      </c>
      <c r="AH43" s="20">
        <v>103.28571428571429</v>
      </c>
      <c r="AI43" s="20">
        <v>2219.5327385892115</v>
      </c>
      <c r="AJ43" s="21">
        <f t="shared" si="17"/>
        <v>-9123.4799999999814</v>
      </c>
      <c r="AK43" s="21">
        <f t="shared" si="17"/>
        <v>-23</v>
      </c>
      <c r="AL43" s="47">
        <f t="shared" si="12"/>
        <v>59.893961410788506</v>
      </c>
      <c r="AM43" s="22">
        <f t="shared" si="18"/>
        <v>-1303.3542857143038</v>
      </c>
      <c r="AN43" s="22">
        <f t="shared" si="18"/>
        <v>-3.2857142857142918</v>
      </c>
      <c r="AO43" s="22">
        <f t="shared" si="14"/>
        <v>59.893961410788506</v>
      </c>
      <c r="AP43" s="23">
        <f t="shared" si="19"/>
        <v>-5.6853953728327484E-3</v>
      </c>
      <c r="AQ43" s="23">
        <f t="shared" si="19"/>
        <v>-3.1811894882434362E-2</v>
      </c>
      <c r="AR43" s="23">
        <f t="shared" si="19"/>
        <v>2.6984941636345745E-2</v>
      </c>
    </row>
    <row r="44" spans="1:44" ht="16.5" x14ac:dyDescent="0.3">
      <c r="A44" s="11">
        <v>39</v>
      </c>
      <c r="B44" s="12" t="s">
        <v>69</v>
      </c>
      <c r="C44" s="13">
        <v>414000</v>
      </c>
      <c r="D44" s="13">
        <v>276</v>
      </c>
      <c r="E44" s="14">
        <f t="shared" si="32"/>
        <v>1500</v>
      </c>
      <c r="F44" s="13">
        <v>430500</v>
      </c>
      <c r="G44" s="13">
        <v>287</v>
      </c>
      <c r="H44" s="14">
        <f t="shared" si="33"/>
        <v>1500</v>
      </c>
      <c r="I44" s="13">
        <v>465000</v>
      </c>
      <c r="J44" s="13">
        <v>310</v>
      </c>
      <c r="K44" s="14">
        <f t="shared" si="34"/>
        <v>1500</v>
      </c>
      <c r="L44" s="13">
        <v>548000</v>
      </c>
      <c r="M44" s="13">
        <v>365</v>
      </c>
      <c r="N44" s="14">
        <f t="shared" si="35"/>
        <v>1501.3698630136987</v>
      </c>
      <c r="O44" s="13">
        <v>473500</v>
      </c>
      <c r="P44" s="13">
        <v>315</v>
      </c>
      <c r="Q44" s="14">
        <f t="shared" si="36"/>
        <v>1503.1746031746031</v>
      </c>
      <c r="R44" s="13">
        <v>361500</v>
      </c>
      <c r="S44" s="13">
        <v>241</v>
      </c>
      <c r="T44" s="14">
        <f t="shared" si="37"/>
        <v>1500</v>
      </c>
      <c r="U44" s="13">
        <v>352500</v>
      </c>
      <c r="V44" s="13">
        <v>235</v>
      </c>
      <c r="W44" s="14">
        <f t="shared" si="38"/>
        <v>1500</v>
      </c>
      <c r="X44" s="15">
        <f t="shared" si="39"/>
        <v>3045000</v>
      </c>
      <c r="Y44" s="16">
        <f t="shared" si="39"/>
        <v>2029</v>
      </c>
      <c r="Z44" s="17">
        <f t="shared" si="8"/>
        <v>1500.7392804337112</v>
      </c>
      <c r="AA44" s="18">
        <f t="shared" si="16"/>
        <v>435000</v>
      </c>
      <c r="AB44" s="18">
        <f t="shared" si="9"/>
        <v>289.85714285714283</v>
      </c>
      <c r="AC44" s="24">
        <f t="shared" si="10"/>
        <v>1500.7392804337112</v>
      </c>
      <c r="AD44" s="19">
        <v>3101500</v>
      </c>
      <c r="AE44" s="19">
        <v>2067</v>
      </c>
      <c r="AF44" s="19">
        <v>1500.4837929366231</v>
      </c>
      <c r="AG44" s="20">
        <v>443071.42857142858</v>
      </c>
      <c r="AH44" s="20">
        <v>295.28571428571428</v>
      </c>
      <c r="AI44" s="20">
        <v>1500.4837929366231</v>
      </c>
      <c r="AJ44" s="21">
        <f t="shared" si="17"/>
        <v>-56500</v>
      </c>
      <c r="AK44" s="21">
        <f t="shared" si="17"/>
        <v>-38</v>
      </c>
      <c r="AL44" s="47">
        <f t="shared" si="12"/>
        <v>0.25548749708809737</v>
      </c>
      <c r="AM44" s="22">
        <f t="shared" si="18"/>
        <v>-8071.4285714285797</v>
      </c>
      <c r="AN44" s="22">
        <f t="shared" si="18"/>
        <v>-5.4285714285714448</v>
      </c>
      <c r="AO44" s="22">
        <f t="shared" si="14"/>
        <v>0.25548749708809737</v>
      </c>
      <c r="AP44" s="23">
        <f t="shared" si="19"/>
        <v>-1.8216991778171869E-2</v>
      </c>
      <c r="AQ44" s="23">
        <f t="shared" si="19"/>
        <v>-1.8384131591678819E-2</v>
      </c>
      <c r="AR44" s="23">
        <f t="shared" si="19"/>
        <v>1.7027008108370055E-4</v>
      </c>
    </row>
    <row r="45" spans="1:44" ht="16.5" x14ac:dyDescent="0.3">
      <c r="A45" s="11">
        <v>40</v>
      </c>
      <c r="B45" s="25" t="s">
        <v>70</v>
      </c>
      <c r="C45" s="13">
        <v>7671</v>
      </c>
      <c r="D45" s="13">
        <v>13</v>
      </c>
      <c r="E45" s="14">
        <f t="shared" si="32"/>
        <v>590.07692307692309</v>
      </c>
      <c r="F45" s="13">
        <v>9624</v>
      </c>
      <c r="G45" s="13">
        <v>7</v>
      </c>
      <c r="H45" s="14">
        <f t="shared" si="33"/>
        <v>1374.8571428571429</v>
      </c>
      <c r="I45" s="13">
        <v>9248</v>
      </c>
      <c r="J45" s="13">
        <v>11</v>
      </c>
      <c r="K45" s="14">
        <f t="shared" si="34"/>
        <v>840.72727272727275</v>
      </c>
      <c r="L45" s="13">
        <v>7909</v>
      </c>
      <c r="M45" s="13">
        <v>7</v>
      </c>
      <c r="N45" s="14">
        <f t="shared" si="35"/>
        <v>1129.8571428571429</v>
      </c>
      <c r="O45" s="13">
        <v>11648</v>
      </c>
      <c r="P45" s="13">
        <v>10</v>
      </c>
      <c r="Q45" s="14">
        <f t="shared" si="36"/>
        <v>1164.8</v>
      </c>
      <c r="R45" s="13">
        <v>8591</v>
      </c>
      <c r="S45" s="13">
        <v>6</v>
      </c>
      <c r="T45" s="14">
        <f t="shared" si="37"/>
        <v>1431.8333333333333</v>
      </c>
      <c r="U45" s="13">
        <v>0</v>
      </c>
      <c r="V45" s="13">
        <v>0</v>
      </c>
      <c r="W45" s="14" t="str">
        <f t="shared" si="38"/>
        <v/>
      </c>
      <c r="X45" s="15">
        <f t="shared" si="39"/>
        <v>54691</v>
      </c>
      <c r="Y45" s="16">
        <f t="shared" si="39"/>
        <v>54</v>
      </c>
      <c r="Z45" s="17">
        <f t="shared" si="8"/>
        <v>1012.7962962962963</v>
      </c>
      <c r="AA45" s="18">
        <f t="shared" si="16"/>
        <v>7813</v>
      </c>
      <c r="AB45" s="18">
        <f t="shared" si="9"/>
        <v>7.7142857142857144</v>
      </c>
      <c r="AC45" s="24">
        <f t="shared" si="10"/>
        <v>1012.7962962962963</v>
      </c>
      <c r="AD45" s="19">
        <v>56133</v>
      </c>
      <c r="AE45" s="19">
        <v>49</v>
      </c>
      <c r="AF45" s="19">
        <v>1145.5714285714287</v>
      </c>
      <c r="AG45" s="20">
        <v>8019</v>
      </c>
      <c r="AH45" s="20">
        <v>7</v>
      </c>
      <c r="AI45" s="20">
        <v>1145.5714285714287</v>
      </c>
      <c r="AJ45" s="21">
        <f t="shared" si="17"/>
        <v>-1442</v>
      </c>
      <c r="AK45" s="21">
        <f t="shared" si="17"/>
        <v>5</v>
      </c>
      <c r="AL45" s="47">
        <f t="shared" si="12"/>
        <v>-132.77513227513236</v>
      </c>
      <c r="AM45" s="22">
        <f t="shared" si="18"/>
        <v>-206</v>
      </c>
      <c r="AN45" s="22">
        <f t="shared" si="18"/>
        <v>0.71428571428571441</v>
      </c>
      <c r="AO45" s="22">
        <f t="shared" si="14"/>
        <v>-132.77513227513236</v>
      </c>
      <c r="AP45" s="23">
        <f t="shared" si="19"/>
        <v>-2.5688988651951614E-2</v>
      </c>
      <c r="AQ45" s="23">
        <f t="shared" si="19"/>
        <v>0.10204081632653063</v>
      </c>
      <c r="AR45" s="23">
        <f t="shared" si="19"/>
        <v>-0.11590297118417839</v>
      </c>
    </row>
    <row r="46" spans="1:44" ht="17.25" thickBot="1" x14ac:dyDescent="0.3">
      <c r="A46" s="11"/>
      <c r="B46" s="48" t="s">
        <v>71</v>
      </c>
      <c r="C46" s="49">
        <f>SUM(C42:C45)</f>
        <v>604014</v>
      </c>
      <c r="D46" s="49">
        <f>SUM(D42:D45)</f>
        <v>435</v>
      </c>
      <c r="E46" s="50">
        <f t="shared" si="22"/>
        <v>1388.5379310344827</v>
      </c>
      <c r="F46" s="49">
        <f>SUM(F42:F45)</f>
        <v>667851</v>
      </c>
      <c r="G46" s="49">
        <f>SUM(G42:G45)</f>
        <v>435</v>
      </c>
      <c r="H46" s="50">
        <f t="shared" si="23"/>
        <v>1535.2896551724139</v>
      </c>
      <c r="I46" s="49">
        <f>SUM(I42:I45)</f>
        <v>737736</v>
      </c>
      <c r="J46" s="49">
        <f>SUM(J42:J45)</f>
        <v>518</v>
      </c>
      <c r="K46" s="50">
        <f t="shared" si="24"/>
        <v>1424.2007722007722</v>
      </c>
      <c r="L46" s="49">
        <f>SUM(L42:L45)</f>
        <v>797689</v>
      </c>
      <c r="M46" s="49">
        <f>SUM(M42:M45)</f>
        <v>541</v>
      </c>
      <c r="N46" s="50">
        <f t="shared" si="25"/>
        <v>1474.4713493530498</v>
      </c>
      <c r="O46" s="49">
        <f>SUM(O42:O45)</f>
        <v>806329</v>
      </c>
      <c r="P46" s="49">
        <f>SUM(P42:P45)</f>
        <v>561</v>
      </c>
      <c r="Q46" s="50">
        <f t="shared" si="26"/>
        <v>1437.3065953654188</v>
      </c>
      <c r="R46" s="51">
        <f>SUM(R42:R45)</f>
        <v>619943</v>
      </c>
      <c r="S46" s="51">
        <f>SUM(S42:S45)</f>
        <v>416</v>
      </c>
      <c r="T46" s="50">
        <f t="shared" si="27"/>
        <v>1490.2475961538462</v>
      </c>
      <c r="U46" s="49">
        <f>SUM(U42:U45)</f>
        <v>568134.22</v>
      </c>
      <c r="V46" s="49">
        <f>SUM(V42:V45)</f>
        <v>380</v>
      </c>
      <c r="W46" s="50">
        <f t="shared" si="28"/>
        <v>1495.0900526315788</v>
      </c>
      <c r="X46" s="49">
        <f>SUM(X42:X45)</f>
        <v>4801696.22</v>
      </c>
      <c r="Y46" s="49">
        <f>SUM(Y42:Y45)</f>
        <v>3286</v>
      </c>
      <c r="Z46" s="52">
        <f t="shared" si="8"/>
        <v>1461.2587401095557</v>
      </c>
      <c r="AA46" s="53">
        <f t="shared" si="16"/>
        <v>685956.6028571428</v>
      </c>
      <c r="AB46" s="53">
        <f t="shared" si="9"/>
        <v>469.42857142857144</v>
      </c>
      <c r="AC46" s="54">
        <f t="shared" si="10"/>
        <v>1461.2587401095554</v>
      </c>
      <c r="AD46" s="44">
        <f>SUM(AD42:AD45)</f>
        <v>4868254.41</v>
      </c>
      <c r="AE46" s="44">
        <f>SUM(AE42:AE45)</f>
        <v>3398</v>
      </c>
      <c r="AF46" s="55">
        <f>AD46/AE46</f>
        <v>1432.6822866391997</v>
      </c>
      <c r="AG46" s="44">
        <f t="shared" si="30"/>
        <v>695464.91571428569</v>
      </c>
      <c r="AH46" s="44">
        <f t="shared" si="30"/>
        <v>485.42857142857144</v>
      </c>
      <c r="AI46" s="55">
        <f t="shared" si="31"/>
        <v>1432.6822866391994</v>
      </c>
      <c r="AJ46" s="45">
        <f t="shared" si="17"/>
        <v>-66558.19000000041</v>
      </c>
      <c r="AK46" s="45">
        <f t="shared" si="17"/>
        <v>-112</v>
      </c>
      <c r="AL46" s="56">
        <f t="shared" si="12"/>
        <v>28.576453470356</v>
      </c>
      <c r="AM46" s="57">
        <f t="shared" si="18"/>
        <v>-9508.3128571428824</v>
      </c>
      <c r="AN46" s="57">
        <f t="shared" si="18"/>
        <v>-16</v>
      </c>
      <c r="AO46" s="58">
        <f t="shared" si="14"/>
        <v>28.576453470356</v>
      </c>
      <c r="AP46" s="59">
        <f>IFERROR(((AA46-AG46)*1/AG46),"-")</f>
        <v>-1.3671879978844446E-2</v>
      </c>
      <c r="AQ46" s="59">
        <f t="shared" si="19"/>
        <v>-3.2960565038257797E-2</v>
      </c>
      <c r="AR46" s="59">
        <f t="shared" si="19"/>
        <v>1.9946120460099311E-2</v>
      </c>
    </row>
    <row r="47" spans="1:44" ht="17.25" thickBot="1" x14ac:dyDescent="0.35">
      <c r="A47" s="11"/>
      <c r="B47" s="60" t="s">
        <v>72</v>
      </c>
      <c r="C47" s="61">
        <f>C46+C41</f>
        <v>3823411.1199999996</v>
      </c>
      <c r="D47" s="62"/>
      <c r="E47" s="62"/>
      <c r="F47" s="61">
        <f>F46+F41</f>
        <v>3792503.8099999996</v>
      </c>
      <c r="G47" s="62"/>
      <c r="H47" s="62"/>
      <c r="I47" s="61">
        <f>I46+I41</f>
        <v>4011454.18</v>
      </c>
      <c r="J47" s="62"/>
      <c r="K47" s="62"/>
      <c r="L47" s="61">
        <f>L46+L41</f>
        <v>5091357.67</v>
      </c>
      <c r="M47" s="62"/>
      <c r="N47" s="62"/>
      <c r="O47" s="61">
        <f>O46+O41</f>
        <v>4700442.5999999996</v>
      </c>
      <c r="P47" s="62"/>
      <c r="Q47" s="62"/>
      <c r="R47" s="61">
        <f>R46+R41</f>
        <v>4347302.87</v>
      </c>
      <c r="S47" s="62"/>
      <c r="T47" s="62"/>
      <c r="U47" s="61">
        <f>U46+U41</f>
        <v>3924670.2899999991</v>
      </c>
      <c r="V47" s="62"/>
      <c r="W47" s="62"/>
      <c r="X47" s="63">
        <f>X46+X41</f>
        <v>29679933.539999992</v>
      </c>
      <c r="Y47" s="63">
        <f>Y46+Y41</f>
        <v>44481</v>
      </c>
      <c r="Z47" s="63">
        <f>X47/Y47</f>
        <v>667.24969177851199</v>
      </c>
      <c r="AA47" s="63">
        <f t="shared" si="16"/>
        <v>4239990.5057142843</v>
      </c>
      <c r="AB47" s="63">
        <f t="shared" si="9"/>
        <v>6354.4285714285716</v>
      </c>
      <c r="AC47" s="63">
        <f>AA47/AB47</f>
        <v>667.24969177851187</v>
      </c>
      <c r="AD47" s="63">
        <f>AD46+AD41</f>
        <v>25716231.870000005</v>
      </c>
      <c r="AE47" s="63">
        <f>AE46+AE41</f>
        <v>42548</v>
      </c>
      <c r="AF47" s="63">
        <f t="shared" ref="AF47" si="40">IFERROR(AD47/AE47,"")</f>
        <v>604.40518637773823</v>
      </c>
      <c r="AG47" s="63">
        <f t="shared" si="30"/>
        <v>3673747.4100000006</v>
      </c>
      <c r="AH47" s="63">
        <f t="shared" si="30"/>
        <v>6078.2857142857147</v>
      </c>
      <c r="AI47" s="63">
        <f t="shared" si="31"/>
        <v>604.40518637773812</v>
      </c>
      <c r="AJ47" s="65">
        <f>X47-AD47</f>
        <v>3963701.6699999869</v>
      </c>
      <c r="AK47" s="65">
        <f t="shared" si="17"/>
        <v>1933</v>
      </c>
      <c r="AL47" s="66">
        <f t="shared" si="12"/>
        <v>62.844505400773755</v>
      </c>
      <c r="AM47" s="67">
        <f t="shared" si="18"/>
        <v>566243.09571428364</v>
      </c>
      <c r="AN47" s="67">
        <f t="shared" si="18"/>
        <v>276.14285714285688</v>
      </c>
      <c r="AO47" s="67">
        <f t="shared" si="14"/>
        <v>62.844505400773755</v>
      </c>
      <c r="AP47" s="68">
        <f>IFERROR(((AA47-AG47)*1/AG47),"-")</f>
        <v>0.1541322885108978</v>
      </c>
      <c r="AQ47" s="68">
        <f>IFERROR(((AB47-AH47)*1/AH47),"-")</f>
        <v>4.5431042587195596E-2</v>
      </c>
      <c r="AR47" s="69">
        <f t="shared" si="19"/>
        <v>0.10397744231383467</v>
      </c>
    </row>
  </sheetData>
  <mergeCells count="24">
    <mergeCell ref="AJ1:AL1"/>
    <mergeCell ref="AM1:AO1"/>
    <mergeCell ref="AP1:AR2"/>
    <mergeCell ref="I2:K2"/>
    <mergeCell ref="L2:N2"/>
    <mergeCell ref="O2:Q2"/>
    <mergeCell ref="AJ2:AL2"/>
    <mergeCell ref="AM2:AO2"/>
    <mergeCell ref="AA1:AC2"/>
    <mergeCell ref="AD1:AF2"/>
    <mergeCell ref="AG1:AI2"/>
    <mergeCell ref="O1:Q1"/>
    <mergeCell ref="R2:T2"/>
    <mergeCell ref="U2:W2"/>
    <mergeCell ref="R1:T1"/>
    <mergeCell ref="U1:W1"/>
    <mergeCell ref="X1:Z2"/>
    <mergeCell ref="C2:E2"/>
    <mergeCell ref="F2:H2"/>
    <mergeCell ref="A1:B2"/>
    <mergeCell ref="C1:E1"/>
    <mergeCell ref="F1:H1"/>
    <mergeCell ref="I1:K1"/>
    <mergeCell ref="L1:N1"/>
  </mergeCells>
  <conditionalFormatting sqref="AM26:AP28 AM30:AR35 AM41:AR46 AM4:AR6 AM8:AR24">
    <cfRule type="cellIs" dxfId="233" priority="39" operator="greaterThan">
      <formula>0</formula>
    </cfRule>
  </conditionalFormatting>
  <conditionalFormatting sqref="AN27:AN28">
    <cfRule type="cellIs" dxfId="232" priority="38" operator="lessThan">
      <formula>-2</formula>
    </cfRule>
  </conditionalFormatting>
  <conditionalFormatting sqref="AM41">
    <cfRule type="cellIs" dxfId="231" priority="37" operator="lessThan">
      <formula>-328937</formula>
    </cfRule>
  </conditionalFormatting>
  <conditionalFormatting sqref="AJ26:AL28 AJ30:AL35 AJ42:AL46 AJ4:AL6 AJ8:AL24 AJ41:AK41">
    <cfRule type="cellIs" dxfId="230" priority="35" operator="lessThan">
      <formula>1</formula>
    </cfRule>
    <cfRule type="cellIs" dxfId="229" priority="36" operator="greaterThan">
      <formula>0</formula>
    </cfRule>
  </conditionalFormatting>
  <conditionalFormatting sqref="AQ26:AR28">
    <cfRule type="cellIs" dxfId="228" priority="34" operator="greaterThan">
      <formula>0</formula>
    </cfRule>
  </conditionalFormatting>
  <conditionalFormatting sqref="AM26:AR28 AM30:AR35 AM41:AR45 AM4:AR6 AM8:AR24">
    <cfRule type="cellIs" dxfId="227" priority="33" operator="lessThan">
      <formula>0</formula>
    </cfRule>
  </conditionalFormatting>
  <conditionalFormatting sqref="AM46:AR46">
    <cfRule type="cellIs" dxfId="226" priority="32" operator="lessThan">
      <formula>0</formula>
    </cfRule>
  </conditionalFormatting>
  <conditionalFormatting sqref="AM29:AP29">
    <cfRule type="cellIs" dxfId="225" priority="31" operator="greaterThan">
      <formula>0</formula>
    </cfRule>
  </conditionalFormatting>
  <conditionalFormatting sqref="AN29">
    <cfRule type="cellIs" dxfId="224" priority="30" operator="lessThan">
      <formula>-2</formula>
    </cfRule>
  </conditionalFormatting>
  <conditionalFormatting sqref="AJ29:AL29">
    <cfRule type="cellIs" dxfId="223" priority="28" operator="lessThan">
      <formula>1</formula>
    </cfRule>
    <cfRule type="cellIs" dxfId="222" priority="29" operator="greaterThan">
      <formula>0</formula>
    </cfRule>
  </conditionalFormatting>
  <conditionalFormatting sqref="AQ29:AR29">
    <cfRule type="cellIs" dxfId="221" priority="27" operator="greaterThan">
      <formula>0</formula>
    </cfRule>
  </conditionalFormatting>
  <conditionalFormatting sqref="AM29:AR29">
    <cfRule type="cellIs" dxfId="220" priority="26" operator="lessThan">
      <formula>0</formula>
    </cfRule>
  </conditionalFormatting>
  <conditionalFormatting sqref="AM25:AP25">
    <cfRule type="cellIs" dxfId="219" priority="25" operator="greaterThan">
      <formula>0</formula>
    </cfRule>
  </conditionalFormatting>
  <conditionalFormatting sqref="AJ25:AL25">
    <cfRule type="cellIs" dxfId="218" priority="23" operator="lessThan">
      <formula>1</formula>
    </cfRule>
    <cfRule type="cellIs" dxfId="217" priority="24" operator="greaterThan">
      <formula>0</formula>
    </cfRule>
  </conditionalFormatting>
  <conditionalFormatting sqref="AQ25:AR25">
    <cfRule type="cellIs" dxfId="216" priority="22" operator="greaterThan">
      <formula>0</formula>
    </cfRule>
  </conditionalFormatting>
  <conditionalFormatting sqref="AM25:AR25">
    <cfRule type="cellIs" dxfId="215" priority="21" operator="lessThan">
      <formula>0</formula>
    </cfRule>
  </conditionalFormatting>
  <conditionalFormatting sqref="AM47:AO47">
    <cfRule type="cellIs" dxfId="214" priority="20" operator="greaterThan">
      <formula>0</formula>
    </cfRule>
  </conditionalFormatting>
  <conditionalFormatting sqref="AJ47:AL47">
    <cfRule type="cellIs" dxfId="213" priority="18" operator="lessThan">
      <formula>1</formula>
    </cfRule>
    <cfRule type="cellIs" dxfId="212" priority="19" operator="greaterThan">
      <formula>0</formula>
    </cfRule>
  </conditionalFormatting>
  <conditionalFormatting sqref="AP47">
    <cfRule type="cellIs" dxfId="211" priority="17" operator="greaterThan">
      <formula>0</formula>
    </cfRule>
  </conditionalFormatting>
  <conditionalFormatting sqref="AQ47:AR47">
    <cfRule type="cellIs" dxfId="210" priority="16" operator="greaterThan">
      <formula>0</formula>
    </cfRule>
  </conditionalFormatting>
  <conditionalFormatting sqref="AM47:AR47">
    <cfRule type="cellIs" dxfId="209" priority="15" operator="lessThan">
      <formula>0</formula>
    </cfRule>
  </conditionalFormatting>
  <conditionalFormatting sqref="AM36:AR36">
    <cfRule type="cellIs" dxfId="208" priority="14" operator="greaterThan">
      <formula>0</formula>
    </cfRule>
  </conditionalFormatting>
  <conditionalFormatting sqref="AJ36:AL36">
    <cfRule type="cellIs" dxfId="207" priority="12" operator="lessThan">
      <formula>1</formula>
    </cfRule>
    <cfRule type="cellIs" dxfId="206" priority="13" operator="greaterThan">
      <formula>0</formula>
    </cfRule>
  </conditionalFormatting>
  <conditionalFormatting sqref="AM36:AR36">
    <cfRule type="cellIs" dxfId="205" priority="11" operator="lessThan">
      <formula>0</formula>
    </cfRule>
  </conditionalFormatting>
  <conditionalFormatting sqref="AM37:AR40">
    <cfRule type="cellIs" dxfId="204" priority="10" operator="greaterThan">
      <formula>0</formula>
    </cfRule>
  </conditionalFormatting>
  <conditionalFormatting sqref="AJ37:AL40">
    <cfRule type="cellIs" dxfId="203" priority="8" operator="lessThan">
      <formula>1</formula>
    </cfRule>
    <cfRule type="cellIs" dxfId="202" priority="9" operator="greaterThan">
      <formula>0</formula>
    </cfRule>
  </conditionalFormatting>
  <conditionalFormatting sqref="AM37:AR40">
    <cfRule type="cellIs" dxfId="201" priority="7" operator="lessThan">
      <formula>0</formula>
    </cfRule>
  </conditionalFormatting>
  <conditionalFormatting sqref="AM7:AR7">
    <cfRule type="cellIs" dxfId="200" priority="6" operator="greaterThan">
      <formula>0</formula>
    </cfRule>
  </conditionalFormatting>
  <conditionalFormatting sqref="AJ7:AL7">
    <cfRule type="cellIs" dxfId="199" priority="4" operator="lessThan">
      <formula>1</formula>
    </cfRule>
    <cfRule type="cellIs" dxfId="198" priority="5" operator="greaterThan">
      <formula>0</formula>
    </cfRule>
  </conditionalFormatting>
  <conditionalFormatting sqref="AM7:AR7">
    <cfRule type="cellIs" dxfId="197" priority="3" operator="lessThan">
      <formula>0</formula>
    </cfRule>
  </conditionalFormatting>
  <conditionalFormatting sqref="AL41">
    <cfRule type="cellIs" dxfId="196" priority="2" operator="greaterThan">
      <formula>0</formula>
    </cfRule>
  </conditionalFormatting>
  <conditionalFormatting sqref="AL41">
    <cfRule type="cellIs" dxfId="195" priority="1" operator="lessThan">
      <formula>0</formula>
    </cfRule>
  </conditionalFormatting>
  <hyperlinks>
    <hyperlink ref="B24" r:id="rId1"/>
    <hyperlink ref="B23" r:id="rId2"/>
    <hyperlink ref="B22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="130" zoomScaleNormal="130"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B51" sqref="B51"/>
    </sheetView>
  </sheetViews>
  <sheetFormatPr defaultRowHeight="15" x14ac:dyDescent="0.25"/>
  <cols>
    <col min="2" max="2" width="38.5703125" bestFit="1" customWidth="1"/>
    <col min="3" max="3" width="11.7109375" bestFit="1" customWidth="1"/>
    <col min="6" max="6" width="11.7109375" bestFit="1" customWidth="1"/>
    <col min="8" max="8" width="7.28515625" bestFit="1" customWidth="1"/>
    <col min="9" max="9" width="11.7109375" bestFit="1" customWidth="1"/>
    <col min="12" max="12" width="11.7109375" bestFit="1" customWidth="1"/>
    <col min="15" max="15" width="11.7109375" bestFit="1" customWidth="1"/>
    <col min="18" max="18" width="11.7109375" bestFit="1" customWidth="1"/>
    <col min="21" max="21" width="11.7109375" bestFit="1" customWidth="1"/>
    <col min="24" max="24" width="17.7109375" bestFit="1" customWidth="1"/>
    <col min="25" max="25" width="10.85546875" bestFit="1" customWidth="1"/>
    <col min="26" max="26" width="11.5703125" bestFit="1" customWidth="1"/>
    <col min="27" max="27" width="14.28515625" bestFit="1" customWidth="1"/>
    <col min="29" max="29" width="9" bestFit="1" customWidth="1"/>
    <col min="30" max="30" width="17.7109375" bestFit="1" customWidth="1"/>
    <col min="33" max="33" width="11.7109375" bestFit="1" customWidth="1"/>
    <col min="36" max="36" width="14.140625" bestFit="1" customWidth="1"/>
    <col min="38" max="38" width="10.42578125" bestFit="1" customWidth="1"/>
    <col min="39" max="39" width="12.28515625" bestFit="1" customWidth="1"/>
  </cols>
  <sheetData>
    <row r="1" spans="1:44" x14ac:dyDescent="0.25">
      <c r="A1" s="106" t="s">
        <v>0</v>
      </c>
      <c r="B1" s="107"/>
      <c r="C1" s="101">
        <v>45411</v>
      </c>
      <c r="D1" s="102"/>
      <c r="E1" s="103"/>
      <c r="F1" s="101">
        <v>45412</v>
      </c>
      <c r="G1" s="102"/>
      <c r="H1" s="103"/>
      <c r="I1" s="101">
        <v>45413</v>
      </c>
      <c r="J1" s="102"/>
      <c r="K1" s="103"/>
      <c r="L1" s="101">
        <v>45414</v>
      </c>
      <c r="M1" s="102"/>
      <c r="N1" s="103"/>
      <c r="O1" s="101">
        <v>45415</v>
      </c>
      <c r="P1" s="102"/>
      <c r="Q1" s="103"/>
      <c r="R1" s="101">
        <v>45416</v>
      </c>
      <c r="S1" s="102"/>
      <c r="T1" s="103"/>
      <c r="U1" s="101">
        <v>45417</v>
      </c>
      <c r="V1" s="102"/>
      <c r="W1" s="103"/>
      <c r="X1" s="89" t="s">
        <v>1</v>
      </c>
      <c r="Y1" s="90"/>
      <c r="Z1" s="104"/>
      <c r="AA1" s="89" t="s">
        <v>2</v>
      </c>
      <c r="AB1" s="90"/>
      <c r="AC1" s="91"/>
      <c r="AD1" s="95" t="s">
        <v>3</v>
      </c>
      <c r="AE1" s="96"/>
      <c r="AF1" s="97"/>
      <c r="AG1" s="95" t="s">
        <v>4</v>
      </c>
      <c r="AH1" s="96"/>
      <c r="AI1" s="97"/>
      <c r="AJ1" s="72" t="s">
        <v>5</v>
      </c>
      <c r="AK1" s="73"/>
      <c r="AL1" s="74"/>
      <c r="AM1" s="75" t="s">
        <v>6</v>
      </c>
      <c r="AN1" s="73"/>
      <c r="AO1" s="74"/>
      <c r="AP1" s="76" t="s">
        <v>7</v>
      </c>
      <c r="AQ1" s="77"/>
      <c r="AR1" s="78"/>
    </row>
    <row r="2" spans="1:44" x14ac:dyDescent="0.25">
      <c r="A2" s="108"/>
      <c r="B2" s="109"/>
      <c r="C2" s="83" t="s">
        <v>8</v>
      </c>
      <c r="D2" s="83"/>
      <c r="E2" s="84"/>
      <c r="F2" s="82" t="s">
        <v>9</v>
      </c>
      <c r="G2" s="83"/>
      <c r="H2" s="84"/>
      <c r="I2" s="82" t="s">
        <v>10</v>
      </c>
      <c r="J2" s="83"/>
      <c r="K2" s="84"/>
      <c r="L2" s="82" t="s">
        <v>11</v>
      </c>
      <c r="M2" s="83"/>
      <c r="N2" s="84"/>
      <c r="O2" s="82" t="s">
        <v>12</v>
      </c>
      <c r="P2" s="83"/>
      <c r="Q2" s="84"/>
      <c r="R2" s="82" t="s">
        <v>13</v>
      </c>
      <c r="S2" s="83"/>
      <c r="T2" s="84"/>
      <c r="U2" s="82" t="s">
        <v>14</v>
      </c>
      <c r="V2" s="83"/>
      <c r="W2" s="84"/>
      <c r="X2" s="92"/>
      <c r="Y2" s="93"/>
      <c r="Z2" s="105"/>
      <c r="AA2" s="92"/>
      <c r="AB2" s="93"/>
      <c r="AC2" s="94"/>
      <c r="AD2" s="98"/>
      <c r="AE2" s="99"/>
      <c r="AF2" s="100"/>
      <c r="AG2" s="98"/>
      <c r="AH2" s="99"/>
      <c r="AI2" s="100"/>
      <c r="AJ2" s="85" t="s">
        <v>15</v>
      </c>
      <c r="AK2" s="86"/>
      <c r="AL2" s="87"/>
      <c r="AM2" s="88" t="s">
        <v>15</v>
      </c>
      <c r="AN2" s="86"/>
      <c r="AO2" s="87"/>
      <c r="AP2" s="79"/>
      <c r="AQ2" s="80"/>
      <c r="AR2" s="81"/>
    </row>
    <row r="3" spans="1:44" x14ac:dyDescent="0.25">
      <c r="A3" s="1" t="s">
        <v>16</v>
      </c>
      <c r="B3" s="2" t="s">
        <v>17</v>
      </c>
      <c r="C3" s="3" t="s">
        <v>18</v>
      </c>
      <c r="D3" s="3" t="s">
        <v>19</v>
      </c>
      <c r="E3" s="4" t="s">
        <v>20</v>
      </c>
      <c r="F3" s="3" t="s">
        <v>18</v>
      </c>
      <c r="G3" s="3" t="s">
        <v>19</v>
      </c>
      <c r="H3" s="4" t="s">
        <v>20</v>
      </c>
      <c r="I3" s="3" t="s">
        <v>18</v>
      </c>
      <c r="J3" s="3" t="s">
        <v>19</v>
      </c>
      <c r="K3" s="4" t="s">
        <v>20</v>
      </c>
      <c r="L3" s="3" t="s">
        <v>18</v>
      </c>
      <c r="M3" s="3" t="s">
        <v>19</v>
      </c>
      <c r="N3" s="4" t="s">
        <v>20</v>
      </c>
      <c r="O3" s="3" t="s">
        <v>18</v>
      </c>
      <c r="P3" s="3" t="s">
        <v>19</v>
      </c>
      <c r="Q3" s="4" t="s">
        <v>20</v>
      </c>
      <c r="R3" s="3" t="s">
        <v>18</v>
      </c>
      <c r="S3" s="3" t="s">
        <v>19</v>
      </c>
      <c r="T3" s="4" t="s">
        <v>20</v>
      </c>
      <c r="U3" s="3" t="s">
        <v>18</v>
      </c>
      <c r="V3" s="3" t="s">
        <v>19</v>
      </c>
      <c r="W3" s="4" t="s">
        <v>20</v>
      </c>
      <c r="X3" s="3" t="s">
        <v>21</v>
      </c>
      <c r="Y3" s="3" t="s">
        <v>22</v>
      </c>
      <c r="Z3" s="4" t="s">
        <v>23</v>
      </c>
      <c r="AA3" s="5" t="s">
        <v>18</v>
      </c>
      <c r="AB3" s="3" t="s">
        <v>19</v>
      </c>
      <c r="AC3" s="6" t="s">
        <v>20</v>
      </c>
      <c r="AD3" s="7" t="s">
        <v>21</v>
      </c>
      <c r="AE3" s="7" t="s">
        <v>22</v>
      </c>
      <c r="AF3" s="7" t="s">
        <v>23</v>
      </c>
      <c r="AG3" s="7" t="s">
        <v>18</v>
      </c>
      <c r="AH3" s="7" t="s">
        <v>19</v>
      </c>
      <c r="AI3" s="7" t="s">
        <v>20</v>
      </c>
      <c r="AJ3" s="8" t="s">
        <v>24</v>
      </c>
      <c r="AK3" s="9" t="s">
        <v>25</v>
      </c>
      <c r="AL3" s="10" t="s">
        <v>26</v>
      </c>
      <c r="AM3" s="8" t="s">
        <v>24</v>
      </c>
      <c r="AN3" s="9" t="s">
        <v>25</v>
      </c>
      <c r="AO3" s="9" t="s">
        <v>26</v>
      </c>
      <c r="AP3" s="8" t="s">
        <v>24</v>
      </c>
      <c r="AQ3" s="9" t="s">
        <v>25</v>
      </c>
      <c r="AR3" s="9" t="s">
        <v>26</v>
      </c>
    </row>
    <row r="4" spans="1:44" ht="16.5" x14ac:dyDescent="0.3">
      <c r="A4" s="11">
        <v>1</v>
      </c>
      <c r="B4" s="12" t="s">
        <v>27</v>
      </c>
      <c r="C4" s="13">
        <v>86438.8</v>
      </c>
      <c r="D4" s="13">
        <v>54</v>
      </c>
      <c r="E4" s="14">
        <f t="shared" ref="E4:E40" si="0">IFERROR((C4/D4),"")</f>
        <v>1600.7185185185185</v>
      </c>
      <c r="F4" s="13">
        <v>99418.08</v>
      </c>
      <c r="G4" s="13">
        <v>60</v>
      </c>
      <c r="H4" s="14">
        <f t="shared" ref="H4:H30" si="1">IFERROR((F4/G4),"")</f>
        <v>1656.9680000000001</v>
      </c>
      <c r="I4" s="13">
        <v>223762</v>
      </c>
      <c r="J4" s="13">
        <v>150</v>
      </c>
      <c r="K4" s="14">
        <f t="shared" ref="K4:K40" si="2">IFERROR((I4/J4),"")</f>
        <v>1491.7466666666667</v>
      </c>
      <c r="L4" s="13">
        <v>107109</v>
      </c>
      <c r="M4" s="13">
        <v>73</v>
      </c>
      <c r="N4" s="14">
        <f t="shared" ref="N4:N40" si="3">IFERROR((L4/M4),"")</f>
        <v>1467.2465753424658</v>
      </c>
      <c r="O4" s="13">
        <v>156263</v>
      </c>
      <c r="P4" s="13">
        <v>97</v>
      </c>
      <c r="Q4" s="14">
        <f t="shared" ref="Q4:Q40" si="4">IFERROR((O4/P4),"")</f>
        <v>1610.9587628865979</v>
      </c>
      <c r="R4" s="13">
        <v>135106</v>
      </c>
      <c r="S4" s="13">
        <v>93</v>
      </c>
      <c r="T4" s="14">
        <f t="shared" ref="T4:T40" si="5">IFERROR((R4/S4),"")</f>
        <v>1452.752688172043</v>
      </c>
      <c r="U4" s="13">
        <v>98300.95</v>
      </c>
      <c r="V4" s="13">
        <v>53</v>
      </c>
      <c r="W4" s="14">
        <f t="shared" ref="W4:W40" si="6">IFERROR((U4/V4),"")</f>
        <v>1854.7349056603773</v>
      </c>
      <c r="X4" s="15">
        <f t="shared" ref="X4:Y26" si="7">R4+U4+O4+L4+I4+F4+C4</f>
        <v>906397.83</v>
      </c>
      <c r="Y4" s="16">
        <f t="shared" si="7"/>
        <v>580</v>
      </c>
      <c r="Z4" s="17">
        <f t="shared" ref="Z4:Z46" si="8">IFERROR(X4/Y4,"-")</f>
        <v>1562.7548793103447</v>
      </c>
      <c r="AA4" s="18">
        <f>X4/7</f>
        <v>129485.40428571428</v>
      </c>
      <c r="AB4" s="18">
        <f t="shared" ref="AB4:AB47" si="9">Y4/7</f>
        <v>82.857142857142861</v>
      </c>
      <c r="AC4" s="17">
        <f t="shared" ref="AC4:AC46" si="10">IFERROR(AA4/AB4,"-")</f>
        <v>1562.7548793103447</v>
      </c>
      <c r="AD4" s="19">
        <v>960640.73</v>
      </c>
      <c r="AE4" s="19">
        <v>621</v>
      </c>
      <c r="AF4" s="19">
        <v>1546.9254911433172</v>
      </c>
      <c r="AG4" s="20">
        <v>137234.38999999998</v>
      </c>
      <c r="AH4" s="20">
        <v>88.714285714285708</v>
      </c>
      <c r="AI4" s="20">
        <v>1546.9254911433172</v>
      </c>
      <c r="AJ4" s="21">
        <f t="shared" ref="AJ4:AK19" si="11">X4-AD4</f>
        <v>-54242.900000000023</v>
      </c>
      <c r="AK4" s="21">
        <f t="shared" si="11"/>
        <v>-41</v>
      </c>
      <c r="AL4" s="21">
        <f t="shared" ref="AL4:AL47" si="12">IFERROR(Z4-AF4,"-")</f>
        <v>15.829388167027446</v>
      </c>
      <c r="AM4" s="22">
        <f t="shared" ref="AM4:AN19" si="13">AA4-AG4</f>
        <v>-7748.9857142857072</v>
      </c>
      <c r="AN4" s="22">
        <f t="shared" si="13"/>
        <v>-5.857142857142847</v>
      </c>
      <c r="AO4" s="22">
        <f t="shared" ref="AO4:AO47" si="14">IFERROR(AC4-AI4,"-")</f>
        <v>15.829388167027446</v>
      </c>
      <c r="AP4" s="23">
        <f t="shared" ref="AP4:AR19" si="15">IFERROR(((AA4-AG4)*1/AG4),"-")</f>
        <v>-5.6465334339925351E-2</v>
      </c>
      <c r="AQ4" s="23">
        <f t="shared" si="15"/>
        <v>-6.6022544283413739E-2</v>
      </c>
      <c r="AR4" s="23">
        <f t="shared" si="15"/>
        <v>1.0232805818803918E-2</v>
      </c>
    </row>
    <row r="5" spans="1:44" ht="16.5" x14ac:dyDescent="0.3">
      <c r="A5" s="11">
        <v>2</v>
      </c>
      <c r="B5" s="12" t="s">
        <v>28</v>
      </c>
      <c r="C5" s="13">
        <v>26081.22</v>
      </c>
      <c r="D5" s="13">
        <v>95</v>
      </c>
      <c r="E5" s="14">
        <f t="shared" si="0"/>
        <v>274.53915789473683</v>
      </c>
      <c r="F5" s="13">
        <v>21675.4</v>
      </c>
      <c r="G5" s="13">
        <v>89</v>
      </c>
      <c r="H5" s="14">
        <f t="shared" si="1"/>
        <v>243.54382022471913</v>
      </c>
      <c r="I5" s="13">
        <v>21162</v>
      </c>
      <c r="J5" s="13">
        <v>78</v>
      </c>
      <c r="K5" s="14">
        <f t="shared" si="2"/>
        <v>271.30769230769232</v>
      </c>
      <c r="L5" s="13">
        <v>29843</v>
      </c>
      <c r="M5" s="13">
        <v>97</v>
      </c>
      <c r="N5" s="14">
        <f t="shared" si="3"/>
        <v>307.65979381443299</v>
      </c>
      <c r="O5" s="13">
        <v>18892</v>
      </c>
      <c r="P5" s="13">
        <v>67</v>
      </c>
      <c r="Q5" s="14">
        <f t="shared" si="4"/>
        <v>281.97014925373134</v>
      </c>
      <c r="R5" s="13">
        <v>16886</v>
      </c>
      <c r="S5" s="13">
        <v>62</v>
      </c>
      <c r="T5" s="14">
        <f t="shared" si="5"/>
        <v>272.35483870967744</v>
      </c>
      <c r="U5" s="13">
        <v>24143.040000000001</v>
      </c>
      <c r="V5" s="13">
        <v>99</v>
      </c>
      <c r="W5" s="14">
        <f t="shared" si="6"/>
        <v>243.86909090909091</v>
      </c>
      <c r="X5" s="15">
        <f t="shared" si="7"/>
        <v>158682.66</v>
      </c>
      <c r="Y5" s="16">
        <f t="shared" si="7"/>
        <v>587</v>
      </c>
      <c r="Z5" s="17">
        <f t="shared" si="8"/>
        <v>270.32821124361158</v>
      </c>
      <c r="AA5" s="18">
        <f t="shared" ref="AA5:AA47" si="16">X5/7</f>
        <v>22668.951428571429</v>
      </c>
      <c r="AB5" s="18">
        <f t="shared" si="9"/>
        <v>83.857142857142861</v>
      </c>
      <c r="AC5" s="24">
        <f t="shared" si="10"/>
        <v>270.32821124361158</v>
      </c>
      <c r="AD5" s="19">
        <v>168228.89</v>
      </c>
      <c r="AE5" s="19">
        <v>573</v>
      </c>
      <c r="AF5" s="19">
        <v>293.59317626527053</v>
      </c>
      <c r="AG5" s="20">
        <v>24032.698571428573</v>
      </c>
      <c r="AH5" s="20">
        <v>81.857142857142861</v>
      </c>
      <c r="AI5" s="20">
        <v>293.59317626527053</v>
      </c>
      <c r="AJ5" s="21">
        <f t="shared" si="11"/>
        <v>-9546.2300000000105</v>
      </c>
      <c r="AK5" s="21">
        <f t="shared" si="11"/>
        <v>14</v>
      </c>
      <c r="AL5" s="21">
        <f t="shared" si="12"/>
        <v>-23.264965021658952</v>
      </c>
      <c r="AM5" s="22">
        <f t="shared" si="13"/>
        <v>-1363.7471428571444</v>
      </c>
      <c r="AN5" s="22">
        <f t="shared" si="13"/>
        <v>2</v>
      </c>
      <c r="AO5" s="22">
        <f t="shared" si="14"/>
        <v>-23.264965021658952</v>
      </c>
      <c r="AP5" s="23">
        <f t="shared" si="15"/>
        <v>-5.6745485273070578E-2</v>
      </c>
      <c r="AQ5" s="23">
        <f t="shared" si="15"/>
        <v>2.4432809773123908E-2</v>
      </c>
      <c r="AR5" s="23">
        <f t="shared" si="15"/>
        <v>-7.9242185794666894E-2</v>
      </c>
    </row>
    <row r="6" spans="1:44" ht="16.5" x14ac:dyDescent="0.3">
      <c r="A6" s="11">
        <v>3</v>
      </c>
      <c r="B6" s="25" t="s">
        <v>29</v>
      </c>
      <c r="C6" s="26">
        <v>88901.92</v>
      </c>
      <c r="D6" s="26">
        <v>149</v>
      </c>
      <c r="E6" s="26">
        <f t="shared" si="0"/>
        <v>596.65718120805366</v>
      </c>
      <c r="F6" s="26">
        <v>64076.639999999999</v>
      </c>
      <c r="G6" s="26">
        <v>117</v>
      </c>
      <c r="H6" s="26">
        <f t="shared" si="1"/>
        <v>547.66358974358968</v>
      </c>
      <c r="I6" s="26">
        <v>76948</v>
      </c>
      <c r="J6" s="26">
        <v>142</v>
      </c>
      <c r="K6" s="26">
        <f t="shared" si="2"/>
        <v>541.88732394366195</v>
      </c>
      <c r="L6" s="26">
        <v>97436</v>
      </c>
      <c r="M6" s="26">
        <v>180</v>
      </c>
      <c r="N6" s="26">
        <f t="shared" si="3"/>
        <v>541.31111111111113</v>
      </c>
      <c r="O6" s="26">
        <v>107020</v>
      </c>
      <c r="P6" s="26">
        <v>190</v>
      </c>
      <c r="Q6" s="26">
        <f t="shared" si="4"/>
        <v>563.26315789473688</v>
      </c>
      <c r="R6" s="26">
        <v>95897</v>
      </c>
      <c r="S6" s="26">
        <v>176</v>
      </c>
      <c r="T6" s="26">
        <f t="shared" si="5"/>
        <v>544.86931818181813</v>
      </c>
      <c r="U6" s="26">
        <v>91714.46</v>
      </c>
      <c r="V6" s="26">
        <v>158</v>
      </c>
      <c r="W6" s="26">
        <f t="shared" si="6"/>
        <v>580.47126582278486</v>
      </c>
      <c r="X6" s="15">
        <f t="shared" si="7"/>
        <v>621994.02</v>
      </c>
      <c r="Y6" s="16">
        <f t="shared" si="7"/>
        <v>1112</v>
      </c>
      <c r="Z6" s="17">
        <f t="shared" si="8"/>
        <v>559.34714028776978</v>
      </c>
      <c r="AA6" s="18">
        <f t="shared" si="16"/>
        <v>88856.28857142858</v>
      </c>
      <c r="AB6" s="18">
        <f t="shared" si="9"/>
        <v>158.85714285714286</v>
      </c>
      <c r="AC6" s="24">
        <f t="shared" si="10"/>
        <v>559.34714028776978</v>
      </c>
      <c r="AD6" s="19">
        <v>686647.29</v>
      </c>
      <c r="AE6" s="19">
        <v>1123</v>
      </c>
      <c r="AF6" s="19">
        <v>611.44015138023155</v>
      </c>
      <c r="AG6" s="20">
        <v>98092.47</v>
      </c>
      <c r="AH6" s="20">
        <v>160.42857142857142</v>
      </c>
      <c r="AI6" s="20">
        <v>611.44015138023155</v>
      </c>
      <c r="AJ6" s="21">
        <f t="shared" si="11"/>
        <v>-64653.270000000019</v>
      </c>
      <c r="AK6" s="21">
        <f t="shared" si="11"/>
        <v>-11</v>
      </c>
      <c r="AL6" s="21">
        <f t="shared" si="12"/>
        <v>-52.093011092461779</v>
      </c>
      <c r="AM6" s="22">
        <f t="shared" si="13"/>
        <v>-9236.1814285714208</v>
      </c>
      <c r="AN6" s="22">
        <f t="shared" si="13"/>
        <v>-1.5714285714285552</v>
      </c>
      <c r="AO6" s="22">
        <f t="shared" si="14"/>
        <v>-52.093011092461779</v>
      </c>
      <c r="AP6" s="23">
        <f t="shared" si="15"/>
        <v>-9.4157904562617509E-2</v>
      </c>
      <c r="AQ6" s="23">
        <f t="shared" si="15"/>
        <v>-9.795191451469178E-3</v>
      </c>
      <c r="AR6" s="23">
        <f t="shared" si="15"/>
        <v>-8.5197236352355765E-2</v>
      </c>
    </row>
    <row r="7" spans="1:44" ht="16.5" x14ac:dyDescent="0.3">
      <c r="A7" s="11">
        <v>4</v>
      </c>
      <c r="B7" s="25" t="s">
        <v>30</v>
      </c>
      <c r="C7" s="26"/>
      <c r="D7" s="26"/>
      <c r="E7" s="26" t="str">
        <f t="shared" si="0"/>
        <v/>
      </c>
      <c r="F7" s="26"/>
      <c r="G7" s="26"/>
      <c r="H7" s="26" t="str">
        <f t="shared" si="1"/>
        <v/>
      </c>
      <c r="I7" s="26"/>
      <c r="J7" s="26"/>
      <c r="K7" s="26" t="str">
        <f t="shared" si="2"/>
        <v/>
      </c>
      <c r="L7" s="26"/>
      <c r="M7" s="26"/>
      <c r="N7" s="26" t="str">
        <f t="shared" si="3"/>
        <v/>
      </c>
      <c r="O7" s="26"/>
      <c r="P7" s="26"/>
      <c r="Q7" s="26" t="str">
        <f t="shared" si="4"/>
        <v/>
      </c>
      <c r="R7" s="26"/>
      <c r="S7" s="26"/>
      <c r="T7" s="26" t="str">
        <f t="shared" si="5"/>
        <v/>
      </c>
      <c r="U7" s="26"/>
      <c r="V7" s="26"/>
      <c r="W7" s="26" t="str">
        <f t="shared" si="6"/>
        <v/>
      </c>
      <c r="X7" s="15">
        <f t="shared" si="7"/>
        <v>0</v>
      </c>
      <c r="Y7" s="16">
        <f t="shared" si="7"/>
        <v>0</v>
      </c>
      <c r="Z7" s="17" t="str">
        <f>IFERROR(X7/Y7,"-")</f>
        <v>-</v>
      </c>
      <c r="AA7" s="18">
        <f t="shared" si="16"/>
        <v>0</v>
      </c>
      <c r="AB7" s="18">
        <f t="shared" si="9"/>
        <v>0</v>
      </c>
      <c r="AC7" s="24"/>
      <c r="AD7" s="19">
        <v>0</v>
      </c>
      <c r="AE7" s="19">
        <v>0</v>
      </c>
      <c r="AF7" s="19" t="s">
        <v>31</v>
      </c>
      <c r="AG7" s="20">
        <v>0</v>
      </c>
      <c r="AH7" s="20">
        <v>0</v>
      </c>
      <c r="AI7" s="20"/>
      <c r="AJ7" s="21">
        <f t="shared" si="11"/>
        <v>0</v>
      </c>
      <c r="AK7" s="21">
        <f t="shared" si="11"/>
        <v>0</v>
      </c>
      <c r="AL7" s="21" t="str">
        <f t="shared" si="12"/>
        <v>-</v>
      </c>
      <c r="AM7" s="22">
        <f t="shared" si="13"/>
        <v>0</v>
      </c>
      <c r="AN7" s="22">
        <f t="shared" si="13"/>
        <v>0</v>
      </c>
      <c r="AO7" s="22">
        <f t="shared" si="14"/>
        <v>0</v>
      </c>
      <c r="AP7" s="23" t="str">
        <f t="shared" si="15"/>
        <v>-</v>
      </c>
      <c r="AQ7" s="23" t="str">
        <f t="shared" si="15"/>
        <v>-</v>
      </c>
      <c r="AR7" s="23" t="str">
        <f t="shared" si="15"/>
        <v>-</v>
      </c>
    </row>
    <row r="8" spans="1:44" ht="16.5" x14ac:dyDescent="0.3">
      <c r="A8" s="11">
        <v>5</v>
      </c>
      <c r="B8" s="12" t="s">
        <v>32</v>
      </c>
      <c r="C8" s="13">
        <v>88419.25</v>
      </c>
      <c r="D8" s="13">
        <v>292</v>
      </c>
      <c r="E8" s="14">
        <f t="shared" si="0"/>
        <v>302.80565068493149</v>
      </c>
      <c r="F8" s="13">
        <v>95505.8100000001</v>
      </c>
      <c r="G8" s="13">
        <v>318</v>
      </c>
      <c r="H8" s="14">
        <f t="shared" si="1"/>
        <v>300.33273584905692</v>
      </c>
      <c r="I8" s="13">
        <v>123440</v>
      </c>
      <c r="J8" s="13">
        <v>398</v>
      </c>
      <c r="K8" s="14">
        <f t="shared" si="2"/>
        <v>310.1507537688442</v>
      </c>
      <c r="L8" s="13">
        <v>92435</v>
      </c>
      <c r="M8" s="13">
        <v>336</v>
      </c>
      <c r="N8" s="14">
        <f t="shared" si="3"/>
        <v>275.10416666666669</v>
      </c>
      <c r="O8" s="13">
        <v>96752</v>
      </c>
      <c r="P8" s="13">
        <v>367</v>
      </c>
      <c r="Q8" s="14">
        <f t="shared" si="4"/>
        <v>263.62942779291552</v>
      </c>
      <c r="R8" s="13">
        <v>109905</v>
      </c>
      <c r="S8" s="13">
        <v>382</v>
      </c>
      <c r="T8" s="14">
        <f t="shared" si="5"/>
        <v>287.70942408376965</v>
      </c>
      <c r="U8" s="13">
        <v>91899.82</v>
      </c>
      <c r="V8" s="13">
        <v>318</v>
      </c>
      <c r="W8" s="14">
        <f t="shared" si="6"/>
        <v>288.9931446540881</v>
      </c>
      <c r="X8" s="15">
        <f t="shared" si="7"/>
        <v>698356.88000000012</v>
      </c>
      <c r="Y8" s="16">
        <f t="shared" si="7"/>
        <v>2411</v>
      </c>
      <c r="Z8" s="17">
        <f t="shared" si="8"/>
        <v>289.65445043550397</v>
      </c>
      <c r="AA8" s="18">
        <f t="shared" si="16"/>
        <v>99765.268571428591</v>
      </c>
      <c r="AB8" s="18">
        <f t="shared" si="9"/>
        <v>344.42857142857144</v>
      </c>
      <c r="AC8" s="24">
        <f t="shared" si="10"/>
        <v>289.65445043550397</v>
      </c>
      <c r="AD8" s="19">
        <v>624465.55000000005</v>
      </c>
      <c r="AE8" s="19">
        <v>2192</v>
      </c>
      <c r="AF8" s="19">
        <v>284.88391879562045</v>
      </c>
      <c r="AG8" s="20">
        <v>89209.364285714299</v>
      </c>
      <c r="AH8" s="20">
        <v>313.14285714285717</v>
      </c>
      <c r="AI8" s="20">
        <v>284.88391879562045</v>
      </c>
      <c r="AJ8" s="21">
        <f t="shared" si="11"/>
        <v>73891.330000000075</v>
      </c>
      <c r="AK8" s="21">
        <f t="shared" si="11"/>
        <v>219</v>
      </c>
      <c r="AL8" s="21">
        <f t="shared" si="12"/>
        <v>4.7705316398835294</v>
      </c>
      <c r="AM8" s="22">
        <f t="shared" si="13"/>
        <v>10555.904285714292</v>
      </c>
      <c r="AN8" s="22">
        <f t="shared" si="13"/>
        <v>31.285714285714278</v>
      </c>
      <c r="AO8" s="22">
        <f t="shared" si="14"/>
        <v>4.7705316398835294</v>
      </c>
      <c r="AP8" s="23">
        <f t="shared" si="15"/>
        <v>0.11832731205108117</v>
      </c>
      <c r="AQ8" s="23">
        <f t="shared" si="15"/>
        <v>9.9908759124087559E-2</v>
      </c>
      <c r="AR8" s="23">
        <f t="shared" si="15"/>
        <v>1.6745528003305702E-2</v>
      </c>
    </row>
    <row r="9" spans="1:44" ht="16.5" x14ac:dyDescent="0.3">
      <c r="A9" s="11">
        <v>6</v>
      </c>
      <c r="B9" s="12" t="s">
        <v>33</v>
      </c>
      <c r="C9" s="13">
        <v>209065.53999999899</v>
      </c>
      <c r="D9" s="13">
        <v>383</v>
      </c>
      <c r="E9" s="14">
        <f t="shared" si="0"/>
        <v>545.86302872062402</v>
      </c>
      <c r="F9" s="13">
        <v>196075.09</v>
      </c>
      <c r="G9" s="13">
        <v>353</v>
      </c>
      <c r="H9" s="14">
        <f t="shared" si="1"/>
        <v>555.45351274787538</v>
      </c>
      <c r="I9" s="13">
        <v>222163</v>
      </c>
      <c r="J9" s="13">
        <v>375</v>
      </c>
      <c r="K9" s="14">
        <f t="shared" si="2"/>
        <v>592.43466666666666</v>
      </c>
      <c r="L9" s="13">
        <v>223286</v>
      </c>
      <c r="M9" s="13">
        <v>408</v>
      </c>
      <c r="N9" s="14">
        <f t="shared" si="3"/>
        <v>547.26960784313724</v>
      </c>
      <c r="O9" s="13">
        <v>217132</v>
      </c>
      <c r="P9" s="13">
        <v>395</v>
      </c>
      <c r="Q9" s="14">
        <f t="shared" si="4"/>
        <v>549.70126582278476</v>
      </c>
      <c r="R9" s="13">
        <v>217627</v>
      </c>
      <c r="S9" s="13">
        <v>388</v>
      </c>
      <c r="T9" s="14">
        <f t="shared" si="5"/>
        <v>560.89432989690727</v>
      </c>
      <c r="U9" s="13">
        <v>193033.00000000009</v>
      </c>
      <c r="V9" s="13">
        <v>353</v>
      </c>
      <c r="W9" s="14">
        <f t="shared" si="6"/>
        <v>546.83569405099172</v>
      </c>
      <c r="X9" s="15">
        <f t="shared" si="7"/>
        <v>1478381.629999999</v>
      </c>
      <c r="Y9" s="16">
        <f t="shared" si="7"/>
        <v>2655</v>
      </c>
      <c r="Z9" s="17">
        <f t="shared" si="8"/>
        <v>556.82923917137441</v>
      </c>
      <c r="AA9" s="18">
        <f t="shared" si="16"/>
        <v>211197.37571428556</v>
      </c>
      <c r="AB9" s="18">
        <f t="shared" si="9"/>
        <v>379.28571428571428</v>
      </c>
      <c r="AC9" s="24">
        <f t="shared" si="10"/>
        <v>556.82923917137441</v>
      </c>
      <c r="AD9" s="19">
        <v>1633798.649999999</v>
      </c>
      <c r="AE9" s="19">
        <v>2935</v>
      </c>
      <c r="AF9" s="19">
        <v>556.66052810902863</v>
      </c>
      <c r="AG9" s="20">
        <v>233399.807142857</v>
      </c>
      <c r="AH9" s="20">
        <v>419.28571428571428</v>
      </c>
      <c r="AI9" s="20">
        <v>556.66052810902863</v>
      </c>
      <c r="AJ9" s="21">
        <f t="shared" si="11"/>
        <v>-155417.02000000002</v>
      </c>
      <c r="AK9" s="21">
        <f t="shared" si="11"/>
        <v>-280</v>
      </c>
      <c r="AL9" s="21">
        <f t="shared" si="12"/>
        <v>0.16871106234577837</v>
      </c>
      <c r="AM9" s="22">
        <f t="shared" si="13"/>
        <v>-22202.431428571435</v>
      </c>
      <c r="AN9" s="22">
        <f t="shared" si="13"/>
        <v>-40</v>
      </c>
      <c r="AO9" s="22">
        <f t="shared" si="14"/>
        <v>0.16871106234577837</v>
      </c>
      <c r="AP9" s="23">
        <f t="shared" si="15"/>
        <v>-9.5126177267927201E-2</v>
      </c>
      <c r="AQ9" s="23">
        <f t="shared" si="15"/>
        <v>-9.540034071550256E-2</v>
      </c>
      <c r="AR9" s="23">
        <f t="shared" si="15"/>
        <v>3.0307710683006125E-4</v>
      </c>
    </row>
    <row r="10" spans="1:44" ht="16.5" x14ac:dyDescent="0.3">
      <c r="A10" s="11">
        <v>7</v>
      </c>
      <c r="B10" s="12" t="s">
        <v>34</v>
      </c>
      <c r="C10" s="13">
        <v>74904.540000000095</v>
      </c>
      <c r="D10" s="13">
        <v>238</v>
      </c>
      <c r="E10" s="14">
        <f t="shared" si="0"/>
        <v>314.72495798319369</v>
      </c>
      <c r="F10" s="13">
        <v>71832.140000000101</v>
      </c>
      <c r="G10" s="13">
        <v>226</v>
      </c>
      <c r="H10" s="14">
        <f t="shared" si="1"/>
        <v>317.84132743362875</v>
      </c>
      <c r="I10" s="13">
        <v>78747</v>
      </c>
      <c r="J10" s="13">
        <v>230</v>
      </c>
      <c r="K10" s="14">
        <f t="shared" si="2"/>
        <v>342.37826086956522</v>
      </c>
      <c r="L10" s="13">
        <v>88880</v>
      </c>
      <c r="M10" s="13">
        <v>263</v>
      </c>
      <c r="N10" s="14">
        <f t="shared" si="3"/>
        <v>337.94676806083652</v>
      </c>
      <c r="O10" s="13">
        <v>85200</v>
      </c>
      <c r="P10" s="13">
        <v>271</v>
      </c>
      <c r="Q10" s="14">
        <f t="shared" si="4"/>
        <v>314.39114391143909</v>
      </c>
      <c r="R10" s="13">
        <v>80063</v>
      </c>
      <c r="S10" s="13">
        <v>250</v>
      </c>
      <c r="T10" s="14">
        <f t="shared" si="5"/>
        <v>320.25200000000001</v>
      </c>
      <c r="U10" s="13">
        <v>68651.470000000103</v>
      </c>
      <c r="V10" s="13">
        <v>202</v>
      </c>
      <c r="W10" s="14">
        <f t="shared" si="6"/>
        <v>339.85876237623813</v>
      </c>
      <c r="X10" s="15">
        <f t="shared" si="7"/>
        <v>548278.15000000037</v>
      </c>
      <c r="Y10" s="16">
        <f t="shared" si="7"/>
        <v>1680</v>
      </c>
      <c r="Z10" s="17">
        <f t="shared" si="8"/>
        <v>326.3560416666669</v>
      </c>
      <c r="AA10" s="18">
        <f t="shared" si="16"/>
        <v>78325.450000000055</v>
      </c>
      <c r="AB10" s="18">
        <f t="shared" si="9"/>
        <v>240</v>
      </c>
      <c r="AC10" s="24">
        <f t="shared" si="10"/>
        <v>326.3560416666669</v>
      </c>
      <c r="AD10" s="19">
        <v>543515.37000000011</v>
      </c>
      <c r="AE10" s="19">
        <v>1725</v>
      </c>
      <c r="AF10" s="19">
        <v>315.08137391304354</v>
      </c>
      <c r="AG10" s="20">
        <v>77645.052857142873</v>
      </c>
      <c r="AH10" s="20">
        <v>246.42857142857142</v>
      </c>
      <c r="AI10" s="20">
        <v>315.08137391304354</v>
      </c>
      <c r="AJ10" s="21">
        <f t="shared" si="11"/>
        <v>4762.7800000002608</v>
      </c>
      <c r="AK10" s="21">
        <f t="shared" si="11"/>
        <v>-45</v>
      </c>
      <c r="AL10" s="21">
        <f t="shared" si="12"/>
        <v>11.274667753623362</v>
      </c>
      <c r="AM10" s="22">
        <f t="shared" si="13"/>
        <v>680.39714285718219</v>
      </c>
      <c r="AN10" s="22">
        <f t="shared" si="13"/>
        <v>-6.4285714285714164</v>
      </c>
      <c r="AO10" s="22">
        <f t="shared" si="14"/>
        <v>11.274667753623362</v>
      </c>
      <c r="AP10" s="23">
        <f t="shared" si="15"/>
        <v>8.7629168610268999E-3</v>
      </c>
      <c r="AQ10" s="23">
        <f t="shared" si="15"/>
        <v>-2.6086956521739084E-2</v>
      </c>
      <c r="AR10" s="23">
        <f t="shared" si="15"/>
        <v>3.5783352134090146E-2</v>
      </c>
    </row>
    <row r="11" spans="1:44" ht="16.5" x14ac:dyDescent="0.3">
      <c r="A11" s="11">
        <v>8</v>
      </c>
      <c r="B11" s="12" t="s">
        <v>35</v>
      </c>
      <c r="C11" s="13">
        <v>25657.34</v>
      </c>
      <c r="D11" s="13">
        <v>95</v>
      </c>
      <c r="E11" s="14">
        <f t="shared" si="0"/>
        <v>270.07726315789472</v>
      </c>
      <c r="F11" s="13">
        <v>28171.52</v>
      </c>
      <c r="G11" s="13">
        <v>105</v>
      </c>
      <c r="H11" s="14">
        <f t="shared" si="1"/>
        <v>268.30019047619049</v>
      </c>
      <c r="I11" s="13">
        <v>22648</v>
      </c>
      <c r="J11" s="13">
        <v>86</v>
      </c>
      <c r="K11" s="14">
        <f t="shared" si="2"/>
        <v>263.3488372093023</v>
      </c>
      <c r="L11" s="13">
        <v>20980</v>
      </c>
      <c r="M11" s="13">
        <v>73</v>
      </c>
      <c r="N11" s="14">
        <f t="shared" si="3"/>
        <v>287.39726027397262</v>
      </c>
      <c r="O11" s="13">
        <v>20481</v>
      </c>
      <c r="P11" s="13">
        <v>79</v>
      </c>
      <c r="Q11" s="14">
        <f t="shared" si="4"/>
        <v>259.25316455696202</v>
      </c>
      <c r="R11" s="13">
        <v>18476</v>
      </c>
      <c r="S11" s="13">
        <v>78</v>
      </c>
      <c r="T11" s="14">
        <f t="shared" si="5"/>
        <v>236.87179487179486</v>
      </c>
      <c r="U11" s="13">
        <v>26644.79</v>
      </c>
      <c r="V11" s="13">
        <v>98</v>
      </c>
      <c r="W11" s="14">
        <f t="shared" si="6"/>
        <v>271.88561224489797</v>
      </c>
      <c r="X11" s="15">
        <f t="shared" si="7"/>
        <v>163058.65</v>
      </c>
      <c r="Y11" s="16">
        <f t="shared" si="7"/>
        <v>614</v>
      </c>
      <c r="Z11" s="17">
        <f t="shared" si="8"/>
        <v>265.56783387622147</v>
      </c>
      <c r="AA11" s="18">
        <f t="shared" si="16"/>
        <v>23294.092857142856</v>
      </c>
      <c r="AB11" s="18">
        <f t="shared" si="9"/>
        <v>87.714285714285708</v>
      </c>
      <c r="AC11" s="24">
        <f t="shared" si="10"/>
        <v>265.56783387622153</v>
      </c>
      <c r="AD11" s="19">
        <v>182707.81</v>
      </c>
      <c r="AE11" s="19">
        <v>666</v>
      </c>
      <c r="AF11" s="19">
        <v>274.33605105105107</v>
      </c>
      <c r="AG11" s="20">
        <v>26101.115714285716</v>
      </c>
      <c r="AH11" s="20">
        <v>95.142857142857139</v>
      </c>
      <c r="AI11" s="20">
        <v>274.33605105105107</v>
      </c>
      <c r="AJ11" s="21">
        <f t="shared" si="11"/>
        <v>-19649.160000000003</v>
      </c>
      <c r="AK11" s="21">
        <f t="shared" si="11"/>
        <v>-52</v>
      </c>
      <c r="AL11" s="21">
        <f t="shared" si="12"/>
        <v>-8.7682171748296014</v>
      </c>
      <c r="AM11" s="22">
        <f t="shared" si="13"/>
        <v>-2807.0228571428597</v>
      </c>
      <c r="AN11" s="22">
        <f t="shared" si="13"/>
        <v>-7.4285714285714306</v>
      </c>
      <c r="AO11" s="22">
        <f t="shared" si="14"/>
        <v>-8.7682171748295445</v>
      </c>
      <c r="AP11" s="23">
        <f t="shared" si="15"/>
        <v>-0.10754417120975845</v>
      </c>
      <c r="AQ11" s="23">
        <f t="shared" si="15"/>
        <v>-7.8078078078078109E-2</v>
      </c>
      <c r="AR11" s="23">
        <f t="shared" si="15"/>
        <v>-3.1961592875731346E-2</v>
      </c>
    </row>
    <row r="12" spans="1:44" ht="16.5" x14ac:dyDescent="0.3">
      <c r="A12" s="11">
        <v>9</v>
      </c>
      <c r="B12" s="25" t="s">
        <v>36</v>
      </c>
      <c r="C12" s="27">
        <v>66486.69</v>
      </c>
      <c r="D12" s="27">
        <v>124</v>
      </c>
      <c r="E12" s="27">
        <f t="shared" si="0"/>
        <v>536.18298387096775</v>
      </c>
      <c r="F12" s="27">
        <v>48867.39</v>
      </c>
      <c r="G12" s="27">
        <v>90</v>
      </c>
      <c r="H12" s="27">
        <f t="shared" si="1"/>
        <v>542.971</v>
      </c>
      <c r="I12" s="27">
        <v>69153.279999999999</v>
      </c>
      <c r="J12" s="27">
        <v>130</v>
      </c>
      <c r="K12" s="27">
        <f t="shared" si="2"/>
        <v>531.94830769230771</v>
      </c>
      <c r="L12" s="27">
        <v>67840</v>
      </c>
      <c r="M12" s="27">
        <v>117</v>
      </c>
      <c r="N12" s="27">
        <f t="shared" si="3"/>
        <v>579.82905982905982</v>
      </c>
      <c r="O12" s="27">
        <v>71301</v>
      </c>
      <c r="P12" s="27">
        <v>149</v>
      </c>
      <c r="Q12" s="27">
        <f t="shared" si="4"/>
        <v>478.53020134228188</v>
      </c>
      <c r="R12" s="27">
        <v>66534</v>
      </c>
      <c r="S12" s="27">
        <v>119</v>
      </c>
      <c r="T12" s="27">
        <f t="shared" si="5"/>
        <v>559.10924369747897</v>
      </c>
      <c r="U12" s="27">
        <v>80139.389999999898</v>
      </c>
      <c r="V12" s="27">
        <v>143</v>
      </c>
      <c r="W12" s="27">
        <f t="shared" si="6"/>
        <v>560.415314685314</v>
      </c>
      <c r="X12" s="15">
        <f t="shared" si="7"/>
        <v>470321.74999999994</v>
      </c>
      <c r="Y12" s="16">
        <f t="shared" si="7"/>
        <v>872</v>
      </c>
      <c r="Z12" s="17">
        <f t="shared" si="8"/>
        <v>539.35980504587144</v>
      </c>
      <c r="AA12" s="18">
        <f t="shared" si="16"/>
        <v>67188.82142857142</v>
      </c>
      <c r="AB12" s="18">
        <f t="shared" si="9"/>
        <v>124.57142857142857</v>
      </c>
      <c r="AC12" s="24">
        <f t="shared" si="10"/>
        <v>539.35980504587155</v>
      </c>
      <c r="AD12" s="19">
        <v>575652.28</v>
      </c>
      <c r="AE12" s="19">
        <v>1044</v>
      </c>
      <c r="AF12" s="19">
        <v>551.39107279693485</v>
      </c>
      <c r="AG12" s="20">
        <v>82236.040000000008</v>
      </c>
      <c r="AH12" s="20">
        <v>149.14285714285714</v>
      </c>
      <c r="AI12" s="20">
        <v>551.39107279693496</v>
      </c>
      <c r="AJ12" s="21">
        <f t="shared" si="11"/>
        <v>-105330.53000000009</v>
      </c>
      <c r="AK12" s="21">
        <f t="shared" si="11"/>
        <v>-172</v>
      </c>
      <c r="AL12" s="21">
        <f t="shared" si="12"/>
        <v>-12.03126775106341</v>
      </c>
      <c r="AM12" s="22">
        <f t="shared" si="13"/>
        <v>-15047.218571428588</v>
      </c>
      <c r="AN12" s="22">
        <f t="shared" si="13"/>
        <v>-24.571428571428569</v>
      </c>
      <c r="AO12" s="22">
        <f t="shared" si="14"/>
        <v>-12.03126775106341</v>
      </c>
      <c r="AP12" s="23">
        <f t="shared" si="15"/>
        <v>-0.18297596250291948</v>
      </c>
      <c r="AQ12" s="23">
        <f t="shared" si="15"/>
        <v>-0.16475095785440613</v>
      </c>
      <c r="AR12" s="23">
        <f t="shared" si="15"/>
        <v>-2.1819845014963195E-2</v>
      </c>
    </row>
    <row r="13" spans="1:44" ht="16.5" x14ac:dyDescent="0.3">
      <c r="A13" s="11">
        <v>10</v>
      </c>
      <c r="B13" s="25" t="s">
        <v>37</v>
      </c>
      <c r="C13" s="27">
        <v>306290.46000000002</v>
      </c>
      <c r="D13" s="27">
        <v>491</v>
      </c>
      <c r="E13" s="27">
        <f t="shared" si="0"/>
        <v>623.8094908350306</v>
      </c>
      <c r="F13" s="27"/>
      <c r="G13" s="27"/>
      <c r="H13" s="27" t="str">
        <f t="shared" si="1"/>
        <v/>
      </c>
      <c r="I13" s="27">
        <v>33685.72</v>
      </c>
      <c r="J13" s="27">
        <v>54</v>
      </c>
      <c r="K13" s="27">
        <f t="shared" si="2"/>
        <v>623.80962962962963</v>
      </c>
      <c r="L13" s="27"/>
      <c r="M13" s="27"/>
      <c r="N13" s="27" t="str">
        <f t="shared" si="3"/>
        <v/>
      </c>
      <c r="O13" s="27"/>
      <c r="P13" s="27"/>
      <c r="Q13" s="27" t="str">
        <f t="shared" si="4"/>
        <v/>
      </c>
      <c r="R13" s="27"/>
      <c r="S13" s="27"/>
      <c r="T13" s="27" t="str">
        <f t="shared" si="5"/>
        <v/>
      </c>
      <c r="U13" s="27"/>
      <c r="V13" s="27"/>
      <c r="W13" s="27" t="str">
        <f t="shared" si="6"/>
        <v/>
      </c>
      <c r="X13" s="15">
        <f t="shared" si="7"/>
        <v>339976.18000000005</v>
      </c>
      <c r="Y13" s="16">
        <f t="shared" si="7"/>
        <v>545</v>
      </c>
      <c r="Z13" s="17">
        <f t="shared" si="8"/>
        <v>623.80950458715608</v>
      </c>
      <c r="AA13" s="18">
        <f t="shared" si="16"/>
        <v>48568.025714285723</v>
      </c>
      <c r="AB13" s="18">
        <f t="shared" si="9"/>
        <v>77.857142857142861</v>
      </c>
      <c r="AC13" s="24">
        <f t="shared" si="10"/>
        <v>623.80950458715608</v>
      </c>
      <c r="AD13" s="19">
        <v>0</v>
      </c>
      <c r="AE13" s="19">
        <v>0</v>
      </c>
      <c r="AF13" s="19" t="s">
        <v>31</v>
      </c>
      <c r="AG13" s="20">
        <v>0</v>
      </c>
      <c r="AH13" s="20">
        <v>0</v>
      </c>
      <c r="AI13" s="20" t="s">
        <v>31</v>
      </c>
      <c r="AJ13" s="21">
        <f t="shared" si="11"/>
        <v>339976.18000000005</v>
      </c>
      <c r="AK13" s="21">
        <f t="shared" si="11"/>
        <v>545</v>
      </c>
      <c r="AL13" s="21" t="str">
        <f t="shared" si="12"/>
        <v>-</v>
      </c>
      <c r="AM13" s="22">
        <f t="shared" si="13"/>
        <v>48568.025714285723</v>
      </c>
      <c r="AN13" s="22">
        <f t="shared" si="13"/>
        <v>77.857142857142861</v>
      </c>
      <c r="AO13" s="22" t="str">
        <f t="shared" si="14"/>
        <v>-</v>
      </c>
      <c r="AP13" s="23" t="str">
        <f t="shared" si="15"/>
        <v>-</v>
      </c>
      <c r="AQ13" s="23" t="str">
        <f t="shared" si="15"/>
        <v>-</v>
      </c>
      <c r="AR13" s="23" t="str">
        <f t="shared" si="15"/>
        <v>-</v>
      </c>
    </row>
    <row r="14" spans="1:44" ht="16.5" x14ac:dyDescent="0.3">
      <c r="A14" s="11">
        <v>11</v>
      </c>
      <c r="B14" s="25" t="s">
        <v>38</v>
      </c>
      <c r="C14" s="28">
        <v>153720.20000000001</v>
      </c>
      <c r="D14" s="28">
        <v>303</v>
      </c>
      <c r="E14" s="28">
        <f t="shared" si="0"/>
        <v>507.32739273927399</v>
      </c>
      <c r="F14" s="28">
        <v>147474.4</v>
      </c>
      <c r="G14" s="28">
        <v>275</v>
      </c>
      <c r="H14" s="28">
        <f t="shared" si="1"/>
        <v>536.27054545454541</v>
      </c>
      <c r="I14" s="28">
        <v>171314</v>
      </c>
      <c r="J14" s="28">
        <v>287</v>
      </c>
      <c r="K14" s="28">
        <f t="shared" si="2"/>
        <v>596.91289198606273</v>
      </c>
      <c r="L14" s="28">
        <v>185540</v>
      </c>
      <c r="M14" s="28">
        <v>318</v>
      </c>
      <c r="N14" s="28">
        <f t="shared" si="3"/>
        <v>583.45911949685535</v>
      </c>
      <c r="O14" s="28">
        <v>197449</v>
      </c>
      <c r="P14" s="28">
        <v>355</v>
      </c>
      <c r="Q14" s="28">
        <f t="shared" si="4"/>
        <v>556.19436619718306</v>
      </c>
      <c r="R14" s="28">
        <v>164674</v>
      </c>
      <c r="S14" s="28">
        <v>282</v>
      </c>
      <c r="T14" s="28">
        <f t="shared" si="5"/>
        <v>583.95035460992904</v>
      </c>
      <c r="U14" s="28">
        <v>164376.24</v>
      </c>
      <c r="V14" s="28">
        <v>275</v>
      </c>
      <c r="W14" s="28">
        <f t="shared" si="6"/>
        <v>597.73178181818173</v>
      </c>
      <c r="X14" s="15">
        <f t="shared" si="7"/>
        <v>1184547.8400000001</v>
      </c>
      <c r="Y14" s="16">
        <f t="shared" si="7"/>
        <v>2095</v>
      </c>
      <c r="Z14" s="17">
        <f t="shared" si="8"/>
        <v>565.41663007159912</v>
      </c>
      <c r="AA14" s="18">
        <f t="shared" si="16"/>
        <v>169221.12000000002</v>
      </c>
      <c r="AB14" s="18">
        <f t="shared" si="9"/>
        <v>299.28571428571428</v>
      </c>
      <c r="AC14" s="24">
        <f t="shared" si="10"/>
        <v>565.41663007159912</v>
      </c>
      <c r="AD14" s="19">
        <v>1295250.22</v>
      </c>
      <c r="AE14" s="19">
        <v>2217</v>
      </c>
      <c r="AF14" s="19">
        <v>584.23555254848895</v>
      </c>
      <c r="AG14" s="20">
        <v>185035.7457142857</v>
      </c>
      <c r="AH14" s="20">
        <v>316.71428571428572</v>
      </c>
      <c r="AI14" s="20">
        <v>584.23555254848884</v>
      </c>
      <c r="AJ14" s="21">
        <f t="shared" si="11"/>
        <v>-110702.37999999989</v>
      </c>
      <c r="AK14" s="21">
        <f t="shared" si="11"/>
        <v>-122</v>
      </c>
      <c r="AL14" s="21">
        <f t="shared" si="12"/>
        <v>-18.818922476889838</v>
      </c>
      <c r="AM14" s="22">
        <f t="shared" si="13"/>
        <v>-15814.625714285678</v>
      </c>
      <c r="AN14" s="22">
        <f t="shared" si="13"/>
        <v>-17.428571428571445</v>
      </c>
      <c r="AO14" s="22">
        <f t="shared" si="14"/>
        <v>-18.818922476889725</v>
      </c>
      <c r="AP14" s="23">
        <f t="shared" si="15"/>
        <v>-8.5467949196719489E-2</v>
      </c>
      <c r="AQ14" s="23">
        <f t="shared" si="15"/>
        <v>-5.5029318899413669E-2</v>
      </c>
      <c r="AR14" s="23">
        <f t="shared" si="15"/>
        <v>-3.2211190152327887E-2</v>
      </c>
    </row>
    <row r="15" spans="1:44" ht="16.5" x14ac:dyDescent="0.3">
      <c r="A15" s="11">
        <v>12</v>
      </c>
      <c r="B15" s="25" t="s">
        <v>39</v>
      </c>
      <c r="C15" s="28"/>
      <c r="D15" s="28"/>
      <c r="E15" s="28" t="str">
        <f t="shared" si="0"/>
        <v/>
      </c>
      <c r="F15" s="28"/>
      <c r="G15" s="28"/>
      <c r="H15" s="28" t="str">
        <f t="shared" si="1"/>
        <v/>
      </c>
      <c r="I15" s="28"/>
      <c r="J15" s="28"/>
      <c r="K15" s="28" t="str">
        <f t="shared" si="2"/>
        <v/>
      </c>
      <c r="L15" s="28"/>
      <c r="M15" s="28"/>
      <c r="N15" s="28" t="str">
        <f t="shared" si="3"/>
        <v/>
      </c>
      <c r="O15" s="28"/>
      <c r="P15" s="28"/>
      <c r="Q15" s="28" t="str">
        <f t="shared" si="4"/>
        <v/>
      </c>
      <c r="R15" s="28"/>
      <c r="S15" s="28"/>
      <c r="T15" s="28" t="str">
        <f t="shared" si="5"/>
        <v/>
      </c>
      <c r="U15" s="28"/>
      <c r="V15" s="28"/>
      <c r="W15" s="28" t="str">
        <f t="shared" si="6"/>
        <v/>
      </c>
      <c r="X15" s="15">
        <f t="shared" si="7"/>
        <v>0</v>
      </c>
      <c r="Y15" s="16">
        <f t="shared" si="7"/>
        <v>0</v>
      </c>
      <c r="Z15" s="17" t="str">
        <f t="shared" si="8"/>
        <v>-</v>
      </c>
      <c r="AA15" s="18">
        <f t="shared" si="16"/>
        <v>0</v>
      </c>
      <c r="AB15" s="18">
        <f t="shared" si="9"/>
        <v>0</v>
      </c>
      <c r="AC15" s="24" t="str">
        <f t="shared" si="10"/>
        <v>-</v>
      </c>
      <c r="AD15" s="19">
        <v>178571.41999999998</v>
      </c>
      <c r="AE15" s="19">
        <v>500</v>
      </c>
      <c r="AF15" s="19">
        <v>357.14283999999998</v>
      </c>
      <c r="AG15" s="20">
        <v>25510.202857142856</v>
      </c>
      <c r="AH15" s="20">
        <v>71.428571428571431</v>
      </c>
      <c r="AI15" s="20">
        <v>357.14283999999998</v>
      </c>
      <c r="AJ15" s="21">
        <f t="shared" si="11"/>
        <v>-178571.41999999998</v>
      </c>
      <c r="AK15" s="21">
        <f t="shared" si="11"/>
        <v>-500</v>
      </c>
      <c r="AL15" s="21" t="str">
        <f t="shared" si="12"/>
        <v>-</v>
      </c>
      <c r="AM15" s="22">
        <f t="shared" si="13"/>
        <v>-25510.202857142856</v>
      </c>
      <c r="AN15" s="22">
        <f t="shared" si="13"/>
        <v>-71.428571428571431</v>
      </c>
      <c r="AO15" s="22" t="str">
        <f t="shared" si="14"/>
        <v>-</v>
      </c>
      <c r="AP15" s="23">
        <f t="shared" si="15"/>
        <v>-1</v>
      </c>
      <c r="AQ15" s="23">
        <f t="shared" si="15"/>
        <v>-1</v>
      </c>
      <c r="AR15" s="23" t="str">
        <f t="shared" si="15"/>
        <v>-</v>
      </c>
    </row>
    <row r="16" spans="1:44" ht="16.5" x14ac:dyDescent="0.3">
      <c r="A16" s="11">
        <v>13</v>
      </c>
      <c r="B16" s="12" t="s">
        <v>40</v>
      </c>
      <c r="C16" s="13">
        <v>18838.189999999999</v>
      </c>
      <c r="D16" s="13">
        <v>56</v>
      </c>
      <c r="E16" s="14">
        <f t="shared" si="0"/>
        <v>336.39624999999995</v>
      </c>
      <c r="F16" s="13">
        <v>17904.88</v>
      </c>
      <c r="G16" s="13">
        <v>46</v>
      </c>
      <c r="H16" s="14">
        <f t="shared" si="1"/>
        <v>389.23652173913047</v>
      </c>
      <c r="I16" s="13">
        <v>15897</v>
      </c>
      <c r="J16" s="13">
        <v>52</v>
      </c>
      <c r="K16" s="14">
        <f t="shared" si="2"/>
        <v>305.71153846153845</v>
      </c>
      <c r="L16" s="13">
        <v>17371</v>
      </c>
      <c r="M16" s="13">
        <v>50</v>
      </c>
      <c r="N16" s="14">
        <f t="shared" si="3"/>
        <v>347.42</v>
      </c>
      <c r="O16" s="13">
        <v>15752</v>
      </c>
      <c r="P16" s="13">
        <v>48</v>
      </c>
      <c r="Q16" s="14">
        <f t="shared" si="4"/>
        <v>328.16666666666669</v>
      </c>
      <c r="R16" s="13">
        <v>20762</v>
      </c>
      <c r="S16" s="13">
        <v>61</v>
      </c>
      <c r="T16" s="14">
        <f t="shared" si="5"/>
        <v>340.36065573770492</v>
      </c>
      <c r="U16" s="13">
        <v>17973.47</v>
      </c>
      <c r="V16" s="13">
        <v>62</v>
      </c>
      <c r="W16" s="14">
        <f t="shared" si="6"/>
        <v>289.89467741935488</v>
      </c>
      <c r="X16" s="15">
        <f t="shared" si="7"/>
        <v>124498.54000000001</v>
      </c>
      <c r="Y16" s="16">
        <f t="shared" si="7"/>
        <v>375</v>
      </c>
      <c r="Z16" s="17">
        <f t="shared" si="8"/>
        <v>331.99610666666666</v>
      </c>
      <c r="AA16" s="18">
        <f t="shared" si="16"/>
        <v>17785.505714285715</v>
      </c>
      <c r="AB16" s="18">
        <f t="shared" si="9"/>
        <v>53.571428571428569</v>
      </c>
      <c r="AC16" s="24">
        <f t="shared" si="10"/>
        <v>331.99610666666672</v>
      </c>
      <c r="AD16" s="19">
        <v>119702.58</v>
      </c>
      <c r="AE16" s="19">
        <v>374</v>
      </c>
      <c r="AF16" s="19">
        <v>320.0603743315508</v>
      </c>
      <c r="AG16" s="20">
        <v>17100.368571428571</v>
      </c>
      <c r="AH16" s="20">
        <v>53.428571428571431</v>
      </c>
      <c r="AI16" s="20">
        <v>320.0603743315508</v>
      </c>
      <c r="AJ16" s="21">
        <f t="shared" si="11"/>
        <v>4795.9600000000064</v>
      </c>
      <c r="AK16" s="21">
        <f t="shared" si="11"/>
        <v>1</v>
      </c>
      <c r="AL16" s="21">
        <f t="shared" si="12"/>
        <v>11.935732335115858</v>
      </c>
      <c r="AM16" s="22">
        <f t="shared" si="13"/>
        <v>685.13714285714377</v>
      </c>
      <c r="AN16" s="22">
        <f t="shared" si="13"/>
        <v>0.1428571428571388</v>
      </c>
      <c r="AO16" s="22">
        <f t="shared" si="14"/>
        <v>11.935732335115915</v>
      </c>
      <c r="AP16" s="23">
        <f t="shared" si="15"/>
        <v>4.0065636012189598E-2</v>
      </c>
      <c r="AQ16" s="23">
        <f t="shared" si="15"/>
        <v>2.6737967914437742E-3</v>
      </c>
      <c r="AR16" s="23">
        <f t="shared" si="15"/>
        <v>3.7292127649490532E-2</v>
      </c>
    </row>
    <row r="17" spans="1:44" ht="16.5" x14ac:dyDescent="0.3">
      <c r="A17" s="11">
        <v>14</v>
      </c>
      <c r="B17" s="12" t="s">
        <v>41</v>
      </c>
      <c r="C17" s="13">
        <v>63095.120000000097</v>
      </c>
      <c r="D17" s="13">
        <v>164</v>
      </c>
      <c r="E17" s="14">
        <f t="shared" si="0"/>
        <v>384.72634146341522</v>
      </c>
      <c r="F17" s="13">
        <v>57314.15</v>
      </c>
      <c r="G17" s="13">
        <v>144</v>
      </c>
      <c r="H17" s="14">
        <f t="shared" si="1"/>
        <v>398.01493055555557</v>
      </c>
      <c r="I17" s="13">
        <v>48412</v>
      </c>
      <c r="J17" s="13">
        <v>133</v>
      </c>
      <c r="K17" s="14">
        <f t="shared" si="2"/>
        <v>364</v>
      </c>
      <c r="L17" s="13">
        <v>59447</v>
      </c>
      <c r="M17" s="13">
        <v>167</v>
      </c>
      <c r="N17" s="14">
        <f t="shared" si="3"/>
        <v>355.97005988023955</v>
      </c>
      <c r="O17" s="13">
        <v>68225</v>
      </c>
      <c r="P17" s="13">
        <v>180</v>
      </c>
      <c r="Q17" s="14">
        <f t="shared" si="4"/>
        <v>379.02777777777777</v>
      </c>
      <c r="R17" s="13">
        <v>61945</v>
      </c>
      <c r="S17" s="13">
        <v>154</v>
      </c>
      <c r="T17" s="14">
        <f t="shared" si="5"/>
        <v>402.24025974025972</v>
      </c>
      <c r="U17" s="13">
        <v>48228.200000000099</v>
      </c>
      <c r="V17" s="13">
        <v>135</v>
      </c>
      <c r="W17" s="14">
        <f t="shared" si="6"/>
        <v>357.24592592592666</v>
      </c>
      <c r="X17" s="15">
        <f t="shared" si="7"/>
        <v>406666.4700000002</v>
      </c>
      <c r="Y17" s="16">
        <f t="shared" si="7"/>
        <v>1077</v>
      </c>
      <c r="Z17" s="17">
        <f t="shared" si="8"/>
        <v>377.591894150418</v>
      </c>
      <c r="AA17" s="18">
        <f t="shared" si="16"/>
        <v>58095.210000000028</v>
      </c>
      <c r="AB17" s="18">
        <f t="shared" si="9"/>
        <v>153.85714285714286</v>
      </c>
      <c r="AC17" s="24">
        <f t="shared" si="10"/>
        <v>377.591894150418</v>
      </c>
      <c r="AD17" s="19">
        <v>494081.53000000009</v>
      </c>
      <c r="AE17" s="19">
        <v>1287</v>
      </c>
      <c r="AF17" s="19">
        <v>383.90173271173279</v>
      </c>
      <c r="AG17" s="20">
        <v>70583.075714285733</v>
      </c>
      <c r="AH17" s="20">
        <v>183.85714285714286</v>
      </c>
      <c r="AI17" s="20">
        <v>383.90173271173279</v>
      </c>
      <c r="AJ17" s="21">
        <f t="shared" si="11"/>
        <v>-87415.059999999881</v>
      </c>
      <c r="AK17" s="21">
        <f t="shared" si="11"/>
        <v>-210</v>
      </c>
      <c r="AL17" s="21">
        <f t="shared" si="12"/>
        <v>-6.3098385613147911</v>
      </c>
      <c r="AM17" s="22">
        <f t="shared" si="13"/>
        <v>-12487.865714285705</v>
      </c>
      <c r="AN17" s="22">
        <f t="shared" si="13"/>
        <v>-30</v>
      </c>
      <c r="AO17" s="22">
        <f t="shared" si="14"/>
        <v>-6.3098385613147911</v>
      </c>
      <c r="AP17" s="23">
        <f t="shared" si="15"/>
        <v>-0.17692436307019999</v>
      </c>
      <c r="AQ17" s="23">
        <f t="shared" si="15"/>
        <v>-0.16317016317016317</v>
      </c>
      <c r="AR17" s="23">
        <f t="shared" si="15"/>
        <v>-1.6436077317871271E-2</v>
      </c>
    </row>
    <row r="18" spans="1:44" ht="16.5" x14ac:dyDescent="0.3">
      <c r="A18" s="11">
        <v>15</v>
      </c>
      <c r="B18" s="12" t="s">
        <v>42</v>
      </c>
      <c r="C18" s="13">
        <v>272863.75</v>
      </c>
      <c r="D18" s="13">
        <v>156</v>
      </c>
      <c r="E18" s="14">
        <f t="shared" si="0"/>
        <v>1749.1266025641025</v>
      </c>
      <c r="F18" s="13">
        <v>236858.47999999998</v>
      </c>
      <c r="G18" s="13">
        <v>154</v>
      </c>
      <c r="H18" s="14">
        <f t="shared" si="1"/>
        <v>1538.0420779220779</v>
      </c>
      <c r="I18" s="13">
        <v>240597.46</v>
      </c>
      <c r="J18" s="13">
        <v>150</v>
      </c>
      <c r="K18" s="14">
        <f t="shared" si="2"/>
        <v>1603.9830666666667</v>
      </c>
      <c r="L18" s="13">
        <v>311917.86</v>
      </c>
      <c r="M18" s="13">
        <v>162</v>
      </c>
      <c r="N18" s="14">
        <f t="shared" si="3"/>
        <v>1925.4188888888889</v>
      </c>
      <c r="O18" s="13">
        <v>283120.34000000003</v>
      </c>
      <c r="P18" s="13">
        <v>190</v>
      </c>
      <c r="Q18" s="14">
        <f t="shared" si="4"/>
        <v>1490.1070526315791</v>
      </c>
      <c r="R18" s="13">
        <v>223824.94</v>
      </c>
      <c r="S18" s="13">
        <v>136</v>
      </c>
      <c r="T18" s="14">
        <f t="shared" si="5"/>
        <v>1645.7716176470587</v>
      </c>
      <c r="U18" s="13">
        <v>203642.1</v>
      </c>
      <c r="V18" s="13">
        <v>136</v>
      </c>
      <c r="W18" s="14">
        <f t="shared" si="6"/>
        <v>1497.3683823529411</v>
      </c>
      <c r="X18" s="15">
        <f t="shared" si="7"/>
        <v>1772824.9300000002</v>
      </c>
      <c r="Y18" s="16">
        <f t="shared" si="7"/>
        <v>1084</v>
      </c>
      <c r="Z18" s="17">
        <f t="shared" si="8"/>
        <v>1635.4473523985241</v>
      </c>
      <c r="AA18" s="18">
        <f t="shared" si="16"/>
        <v>253260.70428571431</v>
      </c>
      <c r="AB18" s="18">
        <f t="shared" si="9"/>
        <v>154.85714285714286</v>
      </c>
      <c r="AC18" s="24">
        <f t="shared" si="10"/>
        <v>1635.4473523985241</v>
      </c>
      <c r="AD18" s="19">
        <v>2197581.4900000002</v>
      </c>
      <c r="AE18" s="19">
        <v>1299</v>
      </c>
      <c r="AF18" s="19">
        <v>1691.7486451116245</v>
      </c>
      <c r="AG18" s="20">
        <v>313940.21285714291</v>
      </c>
      <c r="AH18" s="20">
        <v>185.57142857142858</v>
      </c>
      <c r="AI18" s="20">
        <v>1691.7486451116245</v>
      </c>
      <c r="AJ18" s="21">
        <f t="shared" si="11"/>
        <v>-424756.56000000006</v>
      </c>
      <c r="AK18" s="21">
        <f t="shared" si="11"/>
        <v>-215</v>
      </c>
      <c r="AL18" s="21">
        <f t="shared" si="12"/>
        <v>-56.301292713100338</v>
      </c>
      <c r="AM18" s="22">
        <f t="shared" si="13"/>
        <v>-60679.508571428596</v>
      </c>
      <c r="AN18" s="22">
        <f t="shared" si="13"/>
        <v>-30.714285714285722</v>
      </c>
      <c r="AO18" s="22">
        <f t="shared" si="14"/>
        <v>-56.301292713100338</v>
      </c>
      <c r="AP18" s="23">
        <f t="shared" si="15"/>
        <v>-0.19328364473983631</v>
      </c>
      <c r="AQ18" s="23">
        <f t="shared" si="15"/>
        <v>-0.16551193225558125</v>
      </c>
      <c r="AR18" s="23">
        <f t="shared" si="15"/>
        <v>-3.3279939591372029E-2</v>
      </c>
    </row>
    <row r="19" spans="1:44" ht="16.5" x14ac:dyDescent="0.3">
      <c r="A19" s="11">
        <v>16</v>
      </c>
      <c r="B19" s="12" t="s">
        <v>43</v>
      </c>
      <c r="C19" s="13">
        <v>43399.98</v>
      </c>
      <c r="D19" s="13">
        <v>271</v>
      </c>
      <c r="E19" s="14">
        <f t="shared" si="0"/>
        <v>160.14752767527676</v>
      </c>
      <c r="F19" s="13">
        <v>51457.209999999897</v>
      </c>
      <c r="G19" s="13">
        <v>297</v>
      </c>
      <c r="H19" s="14">
        <f t="shared" si="1"/>
        <v>173.25659932659897</v>
      </c>
      <c r="I19" s="13">
        <v>46189</v>
      </c>
      <c r="J19" s="13">
        <v>272</v>
      </c>
      <c r="K19" s="14">
        <f t="shared" si="2"/>
        <v>169.8125</v>
      </c>
      <c r="L19" s="13">
        <v>38447</v>
      </c>
      <c r="M19" s="13">
        <v>225</v>
      </c>
      <c r="N19" s="14">
        <f t="shared" si="3"/>
        <v>170.87555555555556</v>
      </c>
      <c r="O19" s="13">
        <v>39691</v>
      </c>
      <c r="P19" s="13">
        <v>237</v>
      </c>
      <c r="Q19" s="14">
        <f t="shared" si="4"/>
        <v>167.47257383966246</v>
      </c>
      <c r="R19" s="13">
        <v>50539</v>
      </c>
      <c r="S19" s="13">
        <v>293</v>
      </c>
      <c r="T19" s="14">
        <f t="shared" si="5"/>
        <v>172.48805460750853</v>
      </c>
      <c r="U19" s="13">
        <v>40899.03</v>
      </c>
      <c r="V19" s="13">
        <v>241</v>
      </c>
      <c r="W19" s="14">
        <f t="shared" si="6"/>
        <v>169.70551867219916</v>
      </c>
      <c r="X19" s="15">
        <f t="shared" si="7"/>
        <v>310622.21999999986</v>
      </c>
      <c r="Y19" s="16">
        <f t="shared" si="7"/>
        <v>1836</v>
      </c>
      <c r="Z19" s="17">
        <f t="shared" si="8"/>
        <v>169.18421568627443</v>
      </c>
      <c r="AA19" s="18">
        <f t="shared" si="16"/>
        <v>44374.60285714284</v>
      </c>
      <c r="AB19" s="18">
        <f t="shared" si="9"/>
        <v>262.28571428571428</v>
      </c>
      <c r="AC19" s="24">
        <f t="shared" si="10"/>
        <v>169.18421568627446</v>
      </c>
      <c r="AD19" s="19">
        <v>293719.57</v>
      </c>
      <c r="AE19" s="19">
        <v>1665</v>
      </c>
      <c r="AF19" s="19">
        <v>176.40815015015016</v>
      </c>
      <c r="AG19" s="20">
        <v>41959.938571428575</v>
      </c>
      <c r="AH19" s="20">
        <v>237.85714285714286</v>
      </c>
      <c r="AI19" s="20">
        <v>176.40815015015016</v>
      </c>
      <c r="AJ19" s="21">
        <f t="shared" si="11"/>
        <v>16902.649999999849</v>
      </c>
      <c r="AK19" s="21">
        <f t="shared" si="11"/>
        <v>171</v>
      </c>
      <c r="AL19" s="21">
        <f t="shared" si="12"/>
        <v>-7.2239344638757359</v>
      </c>
      <c r="AM19" s="22">
        <f t="shared" si="13"/>
        <v>2414.6642857142651</v>
      </c>
      <c r="AN19" s="22">
        <f t="shared" si="13"/>
        <v>24.428571428571416</v>
      </c>
      <c r="AO19" s="22">
        <f t="shared" si="14"/>
        <v>-7.2239344638757075</v>
      </c>
      <c r="AP19" s="23">
        <f t="shared" si="15"/>
        <v>5.7546897539036489E-2</v>
      </c>
      <c r="AQ19" s="23">
        <f t="shared" si="15"/>
        <v>0.10270270270270265</v>
      </c>
      <c r="AR19" s="23">
        <f t="shared" si="15"/>
        <v>-4.0950117427834491E-2</v>
      </c>
    </row>
    <row r="20" spans="1:44" ht="16.5" x14ac:dyDescent="0.3">
      <c r="A20" s="11">
        <v>17</v>
      </c>
      <c r="B20" s="25" t="s">
        <v>44</v>
      </c>
      <c r="C20" s="13">
        <v>14868.58</v>
      </c>
      <c r="D20" s="13">
        <v>69</v>
      </c>
      <c r="E20" s="14">
        <f t="shared" si="0"/>
        <v>215.48666666666668</v>
      </c>
      <c r="F20" s="13">
        <v>19360.04</v>
      </c>
      <c r="G20" s="13">
        <v>78</v>
      </c>
      <c r="H20" s="14">
        <f t="shared" si="1"/>
        <v>248.20564102564103</v>
      </c>
      <c r="I20" s="13">
        <v>16514</v>
      </c>
      <c r="J20" s="13">
        <v>65</v>
      </c>
      <c r="K20" s="14">
        <f t="shared" si="2"/>
        <v>254.06153846153848</v>
      </c>
      <c r="L20" s="13">
        <v>13171</v>
      </c>
      <c r="M20" s="13">
        <v>63</v>
      </c>
      <c r="N20" s="14">
        <f t="shared" si="3"/>
        <v>209.06349206349208</v>
      </c>
      <c r="O20" s="13">
        <v>15210</v>
      </c>
      <c r="P20" s="13">
        <v>60</v>
      </c>
      <c r="Q20" s="14">
        <f t="shared" si="4"/>
        <v>253.5</v>
      </c>
      <c r="R20" s="13">
        <v>16888</v>
      </c>
      <c r="S20" s="13">
        <v>67</v>
      </c>
      <c r="T20" s="14">
        <f t="shared" si="5"/>
        <v>252.0597014925373</v>
      </c>
      <c r="U20" s="13">
        <v>14801.94</v>
      </c>
      <c r="V20" s="13">
        <v>60</v>
      </c>
      <c r="W20" s="14">
        <f t="shared" si="6"/>
        <v>246.69900000000001</v>
      </c>
      <c r="X20" s="15">
        <f t="shared" si="7"/>
        <v>110813.56000000001</v>
      </c>
      <c r="Y20" s="16">
        <f t="shared" si="7"/>
        <v>462</v>
      </c>
      <c r="Z20" s="17">
        <f t="shared" si="8"/>
        <v>239.85619047619051</v>
      </c>
      <c r="AA20" s="18">
        <f t="shared" si="16"/>
        <v>15830.508571428572</v>
      </c>
      <c r="AB20" s="18">
        <f t="shared" si="9"/>
        <v>66</v>
      </c>
      <c r="AC20" s="24">
        <f t="shared" si="10"/>
        <v>239.85619047619048</v>
      </c>
      <c r="AD20" s="19">
        <v>144566.94</v>
      </c>
      <c r="AE20" s="19">
        <v>551</v>
      </c>
      <c r="AF20" s="19">
        <v>262.37194192377495</v>
      </c>
      <c r="AG20" s="20">
        <v>20652.420000000002</v>
      </c>
      <c r="AH20" s="20">
        <v>78.714285714285708</v>
      </c>
      <c r="AI20" s="20">
        <v>262.37194192377501</v>
      </c>
      <c r="AJ20" s="21">
        <f t="shared" ref="AJ20:AK47" si="17">X20-AD20</f>
        <v>-33753.37999999999</v>
      </c>
      <c r="AK20" s="21">
        <f t="shared" si="17"/>
        <v>-89</v>
      </c>
      <c r="AL20" s="21">
        <f t="shared" si="12"/>
        <v>-22.515751447584449</v>
      </c>
      <c r="AM20" s="22">
        <f t="shared" ref="AM20:AN47" si="18">AA20-AG20</f>
        <v>-4821.9114285714295</v>
      </c>
      <c r="AN20" s="22">
        <f t="shared" si="18"/>
        <v>-12.714285714285708</v>
      </c>
      <c r="AO20" s="22">
        <f t="shared" si="14"/>
        <v>-22.515751447584535</v>
      </c>
      <c r="AP20" s="23">
        <f t="shared" ref="AP20:AR47" si="19">IFERROR(((AA20-AG20)*1/AG20),"-")</f>
        <v>-0.23347924497813957</v>
      </c>
      <c r="AQ20" s="23">
        <f t="shared" si="19"/>
        <v>-0.16152450090744094</v>
      </c>
      <c r="AR20" s="23">
        <f t="shared" si="19"/>
        <v>-8.581615580726186E-2</v>
      </c>
    </row>
    <row r="21" spans="1:44" ht="16.5" x14ac:dyDescent="0.3">
      <c r="A21" s="11">
        <v>18</v>
      </c>
      <c r="B21" s="25" t="s">
        <v>45</v>
      </c>
      <c r="C21" s="13">
        <v>13866.5</v>
      </c>
      <c r="D21" s="13">
        <v>71</v>
      </c>
      <c r="E21" s="14">
        <f t="shared" si="0"/>
        <v>195.30281690140845</v>
      </c>
      <c r="F21" s="13">
        <v>6380.88</v>
      </c>
      <c r="G21" s="13">
        <v>40</v>
      </c>
      <c r="H21" s="14">
        <f t="shared" si="1"/>
        <v>159.52199999999999</v>
      </c>
      <c r="I21" s="13">
        <v>7971</v>
      </c>
      <c r="J21" s="13">
        <v>40</v>
      </c>
      <c r="K21" s="14">
        <f t="shared" si="2"/>
        <v>199.27500000000001</v>
      </c>
      <c r="L21" s="13">
        <v>5876</v>
      </c>
      <c r="M21" s="13">
        <v>37</v>
      </c>
      <c r="N21" s="14">
        <f t="shared" si="3"/>
        <v>158.81081081081081</v>
      </c>
      <c r="O21" s="13">
        <v>9162</v>
      </c>
      <c r="P21" s="13">
        <v>51</v>
      </c>
      <c r="Q21" s="14">
        <f t="shared" si="4"/>
        <v>179.64705882352942</v>
      </c>
      <c r="R21" s="13">
        <v>7505</v>
      </c>
      <c r="S21" s="13">
        <v>41</v>
      </c>
      <c r="T21" s="14">
        <f t="shared" si="5"/>
        <v>183.04878048780489</v>
      </c>
      <c r="U21" s="13">
        <v>9418.92</v>
      </c>
      <c r="V21" s="13">
        <v>50</v>
      </c>
      <c r="W21" s="14">
        <f t="shared" si="6"/>
        <v>188.3784</v>
      </c>
      <c r="X21" s="15">
        <f t="shared" si="7"/>
        <v>60180.299999999996</v>
      </c>
      <c r="Y21" s="16">
        <f t="shared" si="7"/>
        <v>330</v>
      </c>
      <c r="Z21" s="17">
        <f t="shared" si="8"/>
        <v>182.36454545454544</v>
      </c>
      <c r="AA21" s="18">
        <f t="shared" si="16"/>
        <v>8597.1857142857134</v>
      </c>
      <c r="AB21" s="18">
        <f t="shared" si="9"/>
        <v>47.142857142857146</v>
      </c>
      <c r="AC21" s="24">
        <f t="shared" si="10"/>
        <v>182.36454545454544</v>
      </c>
      <c r="AD21" s="19">
        <v>59733.54</v>
      </c>
      <c r="AE21" s="19">
        <v>325</v>
      </c>
      <c r="AF21" s="19">
        <v>183.79550769230769</v>
      </c>
      <c r="AG21" s="20">
        <v>8533.362857142858</v>
      </c>
      <c r="AH21" s="20">
        <v>46.428571428571431</v>
      </c>
      <c r="AI21" s="20">
        <v>183.79550769230769</v>
      </c>
      <c r="AJ21" s="21">
        <f t="shared" si="17"/>
        <v>446.75999999999476</v>
      </c>
      <c r="AK21" s="21">
        <f t="shared" si="17"/>
        <v>5</v>
      </c>
      <c r="AL21" s="21">
        <f t="shared" si="12"/>
        <v>-1.4309622377622588</v>
      </c>
      <c r="AM21" s="22">
        <f t="shared" si="18"/>
        <v>63.822857142855355</v>
      </c>
      <c r="AN21" s="22">
        <f t="shared" si="18"/>
        <v>0.7142857142857153</v>
      </c>
      <c r="AO21" s="22">
        <f t="shared" si="14"/>
        <v>-1.4309622377622588</v>
      </c>
      <c r="AP21" s="23">
        <f t="shared" si="19"/>
        <v>7.479215194679362E-3</v>
      </c>
      <c r="AQ21" s="23">
        <f t="shared" si="19"/>
        <v>1.5384615384615406E-2</v>
      </c>
      <c r="AR21" s="23">
        <f t="shared" si="19"/>
        <v>-7.7856213991793237E-3</v>
      </c>
    </row>
    <row r="22" spans="1:44" ht="16.5" x14ac:dyDescent="0.3">
      <c r="A22" s="11">
        <v>19</v>
      </c>
      <c r="B22" s="29" t="s">
        <v>46</v>
      </c>
      <c r="C22" s="13">
        <v>23906.85</v>
      </c>
      <c r="D22" s="13">
        <v>58</v>
      </c>
      <c r="E22" s="14">
        <f t="shared" si="0"/>
        <v>412.1870689655172</v>
      </c>
      <c r="F22" s="13">
        <v>22347.84</v>
      </c>
      <c r="G22" s="13">
        <v>67</v>
      </c>
      <c r="H22" s="14">
        <f t="shared" si="1"/>
        <v>333.54985074626865</v>
      </c>
      <c r="I22" s="13">
        <v>36629.840000000011</v>
      </c>
      <c r="J22" s="13">
        <v>75</v>
      </c>
      <c r="K22" s="14">
        <f t="shared" si="2"/>
        <v>488.3978666666668</v>
      </c>
      <c r="L22" s="13">
        <v>33104.060000000012</v>
      </c>
      <c r="M22" s="13">
        <v>67</v>
      </c>
      <c r="N22" s="14">
        <f t="shared" si="3"/>
        <v>494.09044776119418</v>
      </c>
      <c r="O22" s="13">
        <v>32344.960000000006</v>
      </c>
      <c r="P22" s="13">
        <v>74</v>
      </c>
      <c r="Q22" s="14">
        <f t="shared" si="4"/>
        <v>437.09405405405414</v>
      </c>
      <c r="R22" s="13">
        <v>26136.510000000024</v>
      </c>
      <c r="S22" s="13">
        <v>62</v>
      </c>
      <c r="T22" s="14">
        <f t="shared" si="5"/>
        <v>421.55661290322621</v>
      </c>
      <c r="U22" s="13">
        <v>29789.87</v>
      </c>
      <c r="V22" s="13">
        <v>79</v>
      </c>
      <c r="W22" s="14">
        <f t="shared" si="6"/>
        <v>377.08696202531644</v>
      </c>
      <c r="X22" s="15">
        <f t="shared" si="7"/>
        <v>204259.93000000005</v>
      </c>
      <c r="Y22" s="16">
        <f t="shared" si="7"/>
        <v>482</v>
      </c>
      <c r="Z22" s="17">
        <f t="shared" si="8"/>
        <v>423.77578838174287</v>
      </c>
      <c r="AA22" s="18">
        <f t="shared" si="16"/>
        <v>29179.990000000009</v>
      </c>
      <c r="AB22" s="18">
        <f t="shared" si="9"/>
        <v>68.857142857142861</v>
      </c>
      <c r="AC22" s="24">
        <f t="shared" si="10"/>
        <v>423.77578838174287</v>
      </c>
      <c r="AD22" s="19">
        <v>149035.49000000002</v>
      </c>
      <c r="AE22" s="19">
        <v>461</v>
      </c>
      <c r="AF22" s="19">
        <v>323.28739696312368</v>
      </c>
      <c r="AG22" s="20">
        <v>21290.78428571429</v>
      </c>
      <c r="AH22" s="20">
        <v>65.857142857142861</v>
      </c>
      <c r="AI22" s="20">
        <v>323.28739696312368</v>
      </c>
      <c r="AJ22" s="21">
        <f t="shared" si="17"/>
        <v>55224.440000000031</v>
      </c>
      <c r="AK22" s="21">
        <f t="shared" si="17"/>
        <v>21</v>
      </c>
      <c r="AL22" s="21">
        <f t="shared" si="12"/>
        <v>100.48839141861919</v>
      </c>
      <c r="AM22" s="22">
        <f t="shared" si="18"/>
        <v>7889.2057142857193</v>
      </c>
      <c r="AN22" s="22">
        <f t="shared" si="18"/>
        <v>3</v>
      </c>
      <c r="AO22" s="22">
        <f t="shared" si="14"/>
        <v>100.48839141861919</v>
      </c>
      <c r="AP22" s="23">
        <f t="shared" si="19"/>
        <v>0.37054556602591787</v>
      </c>
      <c r="AQ22" s="23">
        <f t="shared" si="19"/>
        <v>4.5553145336225592E-2</v>
      </c>
      <c r="AR22" s="23">
        <f t="shared" si="19"/>
        <v>0.31083299987126178</v>
      </c>
    </row>
    <row r="23" spans="1:44" ht="16.5" x14ac:dyDescent="0.3">
      <c r="A23" s="11">
        <v>20</v>
      </c>
      <c r="B23" s="25" t="s">
        <v>47</v>
      </c>
      <c r="C23" s="13">
        <v>5438.07</v>
      </c>
      <c r="D23" s="13">
        <v>14</v>
      </c>
      <c r="E23" s="14">
        <f t="shared" si="0"/>
        <v>388.43357142857138</v>
      </c>
      <c r="F23" s="13">
        <v>7809.53</v>
      </c>
      <c r="G23" s="13">
        <v>20</v>
      </c>
      <c r="H23" s="14">
        <f t="shared" si="1"/>
        <v>390.47649999999999</v>
      </c>
      <c r="I23" s="13">
        <v>7590.4999999999982</v>
      </c>
      <c r="J23" s="13">
        <v>18</v>
      </c>
      <c r="K23" s="14">
        <f t="shared" si="2"/>
        <v>421.69444444444434</v>
      </c>
      <c r="L23" s="13">
        <v>8133.3499999999995</v>
      </c>
      <c r="M23" s="13">
        <v>16</v>
      </c>
      <c r="N23" s="14">
        <f t="shared" si="3"/>
        <v>508.33437499999997</v>
      </c>
      <c r="O23" s="13">
        <v>3971.4199999999996</v>
      </c>
      <c r="P23" s="13">
        <v>9</v>
      </c>
      <c r="Q23" s="14">
        <f t="shared" si="4"/>
        <v>441.26888888888885</v>
      </c>
      <c r="R23" s="13">
        <v>5390.45</v>
      </c>
      <c r="S23" s="13">
        <v>17</v>
      </c>
      <c r="T23" s="14">
        <f t="shared" si="5"/>
        <v>317.08529411764704</v>
      </c>
      <c r="U23" s="13">
        <v>3514.28</v>
      </c>
      <c r="V23" s="13">
        <v>9</v>
      </c>
      <c r="W23" s="14">
        <f t="shared" si="6"/>
        <v>390.47555555555556</v>
      </c>
      <c r="X23" s="15">
        <f t="shared" si="7"/>
        <v>41847.599999999999</v>
      </c>
      <c r="Y23" s="16">
        <f t="shared" si="7"/>
        <v>103</v>
      </c>
      <c r="Z23" s="17">
        <f t="shared" si="8"/>
        <v>406.28737864077669</v>
      </c>
      <c r="AA23" s="18">
        <f t="shared" si="16"/>
        <v>5978.2285714285708</v>
      </c>
      <c r="AB23" s="18">
        <f t="shared" si="9"/>
        <v>14.714285714285714</v>
      </c>
      <c r="AC23" s="24">
        <f t="shared" si="10"/>
        <v>406.28737864077669</v>
      </c>
      <c r="AD23" s="19">
        <v>57514.390000000007</v>
      </c>
      <c r="AE23" s="19">
        <v>114</v>
      </c>
      <c r="AF23" s="19">
        <v>504.51219298245621</v>
      </c>
      <c r="AG23" s="20">
        <v>8216.3414285714298</v>
      </c>
      <c r="AH23" s="20">
        <v>16.285714285714285</v>
      </c>
      <c r="AI23" s="20">
        <v>504.51219298245627</v>
      </c>
      <c r="AJ23" s="21">
        <f t="shared" si="17"/>
        <v>-15666.790000000008</v>
      </c>
      <c r="AK23" s="21">
        <f t="shared" si="17"/>
        <v>-11</v>
      </c>
      <c r="AL23" s="21">
        <f t="shared" si="12"/>
        <v>-98.224814341679519</v>
      </c>
      <c r="AM23" s="22">
        <f t="shared" si="18"/>
        <v>-2238.112857142859</v>
      </c>
      <c r="AN23" s="22">
        <f t="shared" si="18"/>
        <v>-1.5714285714285712</v>
      </c>
      <c r="AO23" s="22">
        <f t="shared" si="14"/>
        <v>-98.224814341679576</v>
      </c>
      <c r="AP23" s="23">
        <f t="shared" si="19"/>
        <v>-0.27239774254756088</v>
      </c>
      <c r="AQ23" s="23">
        <f t="shared" si="19"/>
        <v>-9.6491228070175433E-2</v>
      </c>
      <c r="AR23" s="23">
        <f t="shared" si="19"/>
        <v>-0.19469264709147518</v>
      </c>
    </row>
    <row r="24" spans="1:44" ht="16.5" x14ac:dyDescent="0.3">
      <c r="A24" s="11">
        <v>21</v>
      </c>
      <c r="B24" s="25" t="s">
        <v>48</v>
      </c>
      <c r="C24" s="13">
        <v>63262.87</v>
      </c>
      <c r="D24" s="13">
        <v>87</v>
      </c>
      <c r="E24" s="14">
        <f t="shared" si="0"/>
        <v>727.15942528735638</v>
      </c>
      <c r="F24" s="13">
        <v>44618.97</v>
      </c>
      <c r="G24" s="13">
        <v>64</v>
      </c>
      <c r="H24" s="14">
        <f t="shared" si="1"/>
        <v>697.17140625000002</v>
      </c>
      <c r="I24" s="13">
        <v>56542.799999999996</v>
      </c>
      <c r="J24" s="13">
        <v>59</v>
      </c>
      <c r="K24" s="14">
        <f t="shared" si="2"/>
        <v>958.35254237288132</v>
      </c>
      <c r="L24" s="13">
        <v>51218.090000000018</v>
      </c>
      <c r="M24" s="13">
        <v>61</v>
      </c>
      <c r="N24" s="14">
        <f t="shared" si="3"/>
        <v>839.64081967213144</v>
      </c>
      <c r="O24" s="13">
        <v>44314.270000000026</v>
      </c>
      <c r="P24" s="13">
        <v>69</v>
      </c>
      <c r="Q24" s="14">
        <f t="shared" si="4"/>
        <v>642.23579710144963</v>
      </c>
      <c r="R24" s="13">
        <v>58447.590000000004</v>
      </c>
      <c r="S24" s="13">
        <v>78</v>
      </c>
      <c r="T24" s="14">
        <f t="shared" si="5"/>
        <v>749.32807692307699</v>
      </c>
      <c r="U24" s="13">
        <v>57838.09</v>
      </c>
      <c r="V24" s="13">
        <v>63</v>
      </c>
      <c r="W24" s="14">
        <f t="shared" si="6"/>
        <v>918.06492063492055</v>
      </c>
      <c r="X24" s="15">
        <f t="shared" si="7"/>
        <v>376242.68000000005</v>
      </c>
      <c r="Y24" s="16">
        <f t="shared" si="7"/>
        <v>481</v>
      </c>
      <c r="Z24" s="17">
        <f t="shared" si="8"/>
        <v>782.20931392931402</v>
      </c>
      <c r="AA24" s="18">
        <f t="shared" si="16"/>
        <v>53748.954285714295</v>
      </c>
      <c r="AB24" s="18">
        <f t="shared" si="9"/>
        <v>68.714285714285708</v>
      </c>
      <c r="AC24" s="24">
        <f t="shared" si="10"/>
        <v>782.20931392931413</v>
      </c>
      <c r="AD24" s="19">
        <v>378343.94</v>
      </c>
      <c r="AE24" s="19">
        <v>518</v>
      </c>
      <c r="AF24" s="19">
        <v>730.39370656370659</v>
      </c>
      <c r="AG24" s="20">
        <v>54049.134285714288</v>
      </c>
      <c r="AH24" s="20">
        <v>74</v>
      </c>
      <c r="AI24" s="20">
        <v>730.39370656370659</v>
      </c>
      <c r="AJ24" s="21">
        <f t="shared" si="17"/>
        <v>-2101.2599999999511</v>
      </c>
      <c r="AK24" s="21">
        <f t="shared" si="17"/>
        <v>-37</v>
      </c>
      <c r="AL24" s="21">
        <f t="shared" si="12"/>
        <v>51.815607365607434</v>
      </c>
      <c r="AM24" s="22">
        <f t="shared" si="18"/>
        <v>-300.17999999999302</v>
      </c>
      <c r="AN24" s="22">
        <f t="shared" si="18"/>
        <v>-5.2857142857142918</v>
      </c>
      <c r="AO24" s="22">
        <f t="shared" si="14"/>
        <v>51.815607365607548</v>
      </c>
      <c r="AP24" s="23">
        <f t="shared" si="19"/>
        <v>-5.5538354863036822E-3</v>
      </c>
      <c r="AQ24" s="23">
        <f t="shared" si="19"/>
        <v>-7.1428571428571508E-2</v>
      </c>
      <c r="AR24" s="23">
        <f t="shared" si="19"/>
        <v>7.0942023322442302E-2</v>
      </c>
    </row>
    <row r="25" spans="1:44" ht="16.5" x14ac:dyDescent="0.3">
      <c r="A25" s="11">
        <v>22</v>
      </c>
      <c r="B25" s="12" t="s">
        <v>49</v>
      </c>
      <c r="C25" s="13">
        <v>10323.86</v>
      </c>
      <c r="D25" s="13">
        <v>18</v>
      </c>
      <c r="E25" s="14">
        <f t="shared" si="0"/>
        <v>573.54777777777781</v>
      </c>
      <c r="F25" s="13">
        <v>8866.7199999999993</v>
      </c>
      <c r="G25" s="13">
        <v>22</v>
      </c>
      <c r="H25" s="14">
        <f t="shared" si="1"/>
        <v>403.03272727272724</v>
      </c>
      <c r="I25" s="13">
        <v>15160</v>
      </c>
      <c r="J25" s="13">
        <v>33</v>
      </c>
      <c r="K25" s="14">
        <f t="shared" si="2"/>
        <v>459.39393939393938</v>
      </c>
      <c r="L25" s="13">
        <v>6213</v>
      </c>
      <c r="M25" s="13">
        <v>21</v>
      </c>
      <c r="N25" s="14">
        <f t="shared" si="3"/>
        <v>295.85714285714283</v>
      </c>
      <c r="O25" s="13">
        <v>10341</v>
      </c>
      <c r="P25" s="13">
        <v>22</v>
      </c>
      <c r="Q25" s="14">
        <f t="shared" si="4"/>
        <v>470.04545454545456</v>
      </c>
      <c r="R25" s="13">
        <v>10581</v>
      </c>
      <c r="S25" s="13">
        <v>25</v>
      </c>
      <c r="T25" s="14">
        <f t="shared" si="5"/>
        <v>423.24</v>
      </c>
      <c r="U25" s="13">
        <v>8714.42</v>
      </c>
      <c r="V25" s="13">
        <v>25</v>
      </c>
      <c r="W25" s="14">
        <f t="shared" si="6"/>
        <v>348.57679999999999</v>
      </c>
      <c r="X25" s="15">
        <f t="shared" si="7"/>
        <v>70200</v>
      </c>
      <c r="Y25" s="16">
        <f t="shared" si="7"/>
        <v>166</v>
      </c>
      <c r="Z25" s="17">
        <f t="shared" si="8"/>
        <v>422.89156626506025</v>
      </c>
      <c r="AA25" s="18">
        <f t="shared" si="16"/>
        <v>10028.571428571429</v>
      </c>
      <c r="AB25" s="18">
        <f t="shared" si="9"/>
        <v>23.714285714285715</v>
      </c>
      <c r="AC25" s="24">
        <f t="shared" si="10"/>
        <v>422.89156626506025</v>
      </c>
      <c r="AD25" s="19">
        <v>61292.520000000004</v>
      </c>
      <c r="AE25" s="19">
        <v>161</v>
      </c>
      <c r="AF25" s="19">
        <v>380.69888198757769</v>
      </c>
      <c r="AG25" s="20">
        <v>8756.0742857142868</v>
      </c>
      <c r="AH25" s="20">
        <v>23</v>
      </c>
      <c r="AI25" s="20">
        <v>380.69888198757769</v>
      </c>
      <c r="AJ25" s="21">
        <f t="shared" si="17"/>
        <v>8907.4799999999959</v>
      </c>
      <c r="AK25" s="21">
        <f t="shared" si="17"/>
        <v>5</v>
      </c>
      <c r="AL25" s="21">
        <f t="shared" si="12"/>
        <v>42.192684277482556</v>
      </c>
      <c r="AM25" s="22">
        <f t="shared" si="18"/>
        <v>1272.4971428571425</v>
      </c>
      <c r="AN25" s="22">
        <f t="shared" si="18"/>
        <v>0.7142857142857153</v>
      </c>
      <c r="AO25" s="22">
        <f t="shared" si="14"/>
        <v>42.192684277482556</v>
      </c>
      <c r="AP25" s="23">
        <f t="shared" si="19"/>
        <v>0.14532735805282596</v>
      </c>
      <c r="AQ25" s="23">
        <f t="shared" si="19"/>
        <v>3.1055900621118057E-2</v>
      </c>
      <c r="AR25" s="23">
        <f t="shared" si="19"/>
        <v>0.11082954606328294</v>
      </c>
    </row>
    <row r="26" spans="1:44" ht="16.5" x14ac:dyDescent="0.3">
      <c r="A26" s="11">
        <v>23</v>
      </c>
      <c r="B26" s="12" t="s">
        <v>50</v>
      </c>
      <c r="C26" s="13">
        <v>4476.21</v>
      </c>
      <c r="D26" s="13">
        <v>22</v>
      </c>
      <c r="E26" s="14">
        <f t="shared" si="0"/>
        <v>203.46409090909091</v>
      </c>
      <c r="F26" s="13">
        <v>285.72000000000003</v>
      </c>
      <c r="G26" s="13">
        <v>3</v>
      </c>
      <c r="H26" s="14">
        <f t="shared" si="1"/>
        <v>95.240000000000009</v>
      </c>
      <c r="I26" s="13">
        <v>2029</v>
      </c>
      <c r="J26" s="13">
        <v>14</v>
      </c>
      <c r="K26" s="14">
        <f t="shared" si="2"/>
        <v>144.92857142857142</v>
      </c>
      <c r="L26" s="13"/>
      <c r="M26" s="13"/>
      <c r="N26" s="14" t="str">
        <f t="shared" si="3"/>
        <v/>
      </c>
      <c r="O26" s="13">
        <v>3438</v>
      </c>
      <c r="P26" s="13">
        <v>17</v>
      </c>
      <c r="Q26" s="14">
        <f t="shared" si="4"/>
        <v>202.23529411764707</v>
      </c>
      <c r="R26" s="13">
        <v>1762</v>
      </c>
      <c r="S26" s="13">
        <v>13</v>
      </c>
      <c r="T26" s="14">
        <f t="shared" si="5"/>
        <v>135.53846153846155</v>
      </c>
      <c r="U26" s="13">
        <v>2485.7199999999998</v>
      </c>
      <c r="V26" s="13">
        <v>10</v>
      </c>
      <c r="W26" s="14">
        <f t="shared" si="6"/>
        <v>248.57199999999997</v>
      </c>
      <c r="X26" s="15">
        <f t="shared" si="7"/>
        <v>14476.649999999998</v>
      </c>
      <c r="Y26" s="16">
        <f t="shared" si="7"/>
        <v>79</v>
      </c>
      <c r="Z26" s="17">
        <f t="shared" si="8"/>
        <v>183.24873417721517</v>
      </c>
      <c r="AA26" s="18">
        <f t="shared" si="16"/>
        <v>2068.0928571428567</v>
      </c>
      <c r="AB26" s="18">
        <f t="shared" si="9"/>
        <v>11.285714285714286</v>
      </c>
      <c r="AC26" s="24">
        <f t="shared" si="10"/>
        <v>183.24873417721514</v>
      </c>
      <c r="AD26" s="19">
        <v>18134.54</v>
      </c>
      <c r="AE26" s="19">
        <v>94</v>
      </c>
      <c r="AF26" s="19">
        <v>192.92063829787236</v>
      </c>
      <c r="AG26" s="20">
        <v>2590.6485714285714</v>
      </c>
      <c r="AH26" s="20">
        <v>13.428571428571429</v>
      </c>
      <c r="AI26" s="20">
        <v>192.92063829787233</v>
      </c>
      <c r="AJ26" s="21">
        <f t="shared" si="17"/>
        <v>-3657.8900000000031</v>
      </c>
      <c r="AK26" s="21">
        <f t="shared" si="17"/>
        <v>-15</v>
      </c>
      <c r="AL26" s="21">
        <f t="shared" si="12"/>
        <v>-9.6719041206571887</v>
      </c>
      <c r="AM26" s="22">
        <f t="shared" si="18"/>
        <v>-522.55571428571466</v>
      </c>
      <c r="AN26" s="22">
        <f t="shared" si="18"/>
        <v>-2.1428571428571423</v>
      </c>
      <c r="AO26" s="22">
        <f t="shared" si="14"/>
        <v>-9.6719041206571887</v>
      </c>
      <c r="AP26" s="23">
        <f t="shared" si="19"/>
        <v>-0.20170845248900732</v>
      </c>
      <c r="AQ26" s="23">
        <f t="shared" si="19"/>
        <v>-0.15957446808510634</v>
      </c>
      <c r="AR26" s="23">
        <f t="shared" si="19"/>
        <v>-5.0134108024894805E-2</v>
      </c>
    </row>
    <row r="27" spans="1:44" ht="16.5" x14ac:dyDescent="0.3">
      <c r="A27" s="11">
        <v>24</v>
      </c>
      <c r="B27" s="12" t="s">
        <v>51</v>
      </c>
      <c r="C27" s="13">
        <v>10114.219999999999</v>
      </c>
      <c r="D27" s="13">
        <v>57</v>
      </c>
      <c r="E27" s="14">
        <f t="shared" si="0"/>
        <v>177.44245614035086</v>
      </c>
      <c r="F27" s="13">
        <v>10857.06</v>
      </c>
      <c r="G27" s="13">
        <v>65</v>
      </c>
      <c r="H27" s="14">
        <f t="shared" si="1"/>
        <v>167.03169230769231</v>
      </c>
      <c r="I27" s="13">
        <v>9229</v>
      </c>
      <c r="J27" s="13">
        <v>57</v>
      </c>
      <c r="K27" s="14">
        <f t="shared" si="2"/>
        <v>161.91228070175438</v>
      </c>
      <c r="L27" s="13">
        <v>7568</v>
      </c>
      <c r="M27" s="13">
        <v>40</v>
      </c>
      <c r="N27" s="14">
        <f t="shared" si="3"/>
        <v>189.2</v>
      </c>
      <c r="O27" s="13">
        <v>8762</v>
      </c>
      <c r="P27" s="13">
        <v>50</v>
      </c>
      <c r="Q27" s="14">
        <f t="shared" si="4"/>
        <v>175.24</v>
      </c>
      <c r="R27" s="13">
        <v>8638</v>
      </c>
      <c r="S27" s="13">
        <v>52</v>
      </c>
      <c r="T27" s="14">
        <f t="shared" si="5"/>
        <v>166.11538461538461</v>
      </c>
      <c r="U27" s="13">
        <v>9152.34</v>
      </c>
      <c r="V27" s="13">
        <v>50</v>
      </c>
      <c r="W27" s="14">
        <f t="shared" si="6"/>
        <v>183.04679999999999</v>
      </c>
      <c r="X27" s="15">
        <f>R27+U27+O27+L27+I27+F27+D27</f>
        <v>54263.399999999994</v>
      </c>
      <c r="Y27" s="16">
        <f t="shared" ref="Y27:Y38" si="20">S27+V27+P27+M27+J27+G27+D27</f>
        <v>371</v>
      </c>
      <c r="Z27" s="17">
        <f t="shared" si="8"/>
        <v>146.26253369272234</v>
      </c>
      <c r="AA27" s="18">
        <f t="shared" si="16"/>
        <v>7751.9142857142851</v>
      </c>
      <c r="AB27" s="18">
        <f t="shared" si="9"/>
        <v>53</v>
      </c>
      <c r="AC27" s="24">
        <f t="shared" si="10"/>
        <v>146.26253369272237</v>
      </c>
      <c r="AD27" s="19">
        <v>51124.979999999996</v>
      </c>
      <c r="AE27" s="19">
        <v>363</v>
      </c>
      <c r="AF27" s="19">
        <v>140.84016528925619</v>
      </c>
      <c r="AG27" s="20">
        <v>7303.568571428571</v>
      </c>
      <c r="AH27" s="20">
        <v>51.857142857142854</v>
      </c>
      <c r="AI27" s="20">
        <v>140.84016528925619</v>
      </c>
      <c r="AJ27" s="21">
        <f t="shared" si="17"/>
        <v>3138.4199999999983</v>
      </c>
      <c r="AK27" s="21">
        <f t="shared" si="17"/>
        <v>8</v>
      </c>
      <c r="AL27" s="21">
        <f t="shared" si="12"/>
        <v>5.4223684034661517</v>
      </c>
      <c r="AM27" s="22">
        <f t="shared" si="18"/>
        <v>448.34571428571417</v>
      </c>
      <c r="AN27" s="22">
        <f t="shared" si="18"/>
        <v>1.1428571428571459</v>
      </c>
      <c r="AO27" s="22">
        <f t="shared" si="14"/>
        <v>5.4223684034661801</v>
      </c>
      <c r="AP27" s="23">
        <f t="shared" si="19"/>
        <v>6.1387212278616037E-2</v>
      </c>
      <c r="AQ27" s="23">
        <f t="shared" si="19"/>
        <v>2.2038567493113007E-2</v>
      </c>
      <c r="AR27" s="23">
        <f t="shared" si="19"/>
        <v>3.8500156488241628E-2</v>
      </c>
    </row>
    <row r="28" spans="1:44" ht="16.5" x14ac:dyDescent="0.3">
      <c r="A28" s="11">
        <v>25</v>
      </c>
      <c r="B28" s="12" t="s">
        <v>52</v>
      </c>
      <c r="C28" s="13">
        <v>14181.6</v>
      </c>
      <c r="D28" s="13">
        <v>140</v>
      </c>
      <c r="E28" s="14">
        <f t="shared" si="0"/>
        <v>101.29714285714286</v>
      </c>
      <c r="F28" s="13">
        <v>14590.8</v>
      </c>
      <c r="G28" s="13">
        <v>134</v>
      </c>
      <c r="H28" s="14">
        <f t="shared" si="1"/>
        <v>108.8865671641791</v>
      </c>
      <c r="I28" s="13"/>
      <c r="J28" s="13"/>
      <c r="K28" s="14" t="str">
        <f t="shared" si="2"/>
        <v/>
      </c>
      <c r="L28" s="13">
        <v>12077</v>
      </c>
      <c r="M28" s="13">
        <v>116</v>
      </c>
      <c r="N28" s="14">
        <f t="shared" si="3"/>
        <v>104.11206896551724</v>
      </c>
      <c r="O28" s="13">
        <v>14295</v>
      </c>
      <c r="P28" s="13">
        <v>128</v>
      </c>
      <c r="Q28" s="14">
        <f t="shared" si="4"/>
        <v>111.6796875</v>
      </c>
      <c r="R28" s="13">
        <v>15562</v>
      </c>
      <c r="S28" s="13">
        <v>116</v>
      </c>
      <c r="T28" s="14">
        <f t="shared" si="5"/>
        <v>134.15517241379311</v>
      </c>
      <c r="U28" s="13">
        <v>0</v>
      </c>
      <c r="V28" s="13">
        <v>0</v>
      </c>
      <c r="W28" s="14" t="str">
        <f t="shared" si="6"/>
        <v/>
      </c>
      <c r="X28" s="15">
        <f t="shared" ref="X28:X38" si="21">R28+U28+O28+L28+I28+F28+C28</f>
        <v>70706.400000000009</v>
      </c>
      <c r="Y28" s="16">
        <f t="shared" si="20"/>
        <v>634</v>
      </c>
      <c r="Z28" s="17">
        <f t="shared" si="8"/>
        <v>111.52429022082021</v>
      </c>
      <c r="AA28" s="18">
        <f t="shared" si="16"/>
        <v>10100.914285714287</v>
      </c>
      <c r="AB28" s="18">
        <f t="shared" si="9"/>
        <v>90.571428571428569</v>
      </c>
      <c r="AC28" s="24">
        <f t="shared" si="10"/>
        <v>111.52429022082021</v>
      </c>
      <c r="AD28" s="19">
        <v>126435</v>
      </c>
      <c r="AE28" s="19">
        <v>601</v>
      </c>
      <c r="AF28" s="19">
        <v>210.37437603993345</v>
      </c>
      <c r="AG28" s="20">
        <v>18062.142857142859</v>
      </c>
      <c r="AH28" s="20">
        <v>85.857142857142861</v>
      </c>
      <c r="AI28" s="20">
        <v>210.37437603993345</v>
      </c>
      <c r="AJ28" s="21">
        <f t="shared" si="17"/>
        <v>-55728.599999999991</v>
      </c>
      <c r="AK28" s="21">
        <f t="shared" si="17"/>
        <v>33</v>
      </c>
      <c r="AL28" s="21">
        <f t="shared" si="12"/>
        <v>-98.850085819113247</v>
      </c>
      <c r="AM28" s="22">
        <f t="shared" si="18"/>
        <v>-7961.2285714285717</v>
      </c>
      <c r="AN28" s="22">
        <f t="shared" si="18"/>
        <v>4.7142857142857082</v>
      </c>
      <c r="AO28" s="22">
        <f t="shared" si="14"/>
        <v>-98.850085819113247</v>
      </c>
      <c r="AP28" s="23">
        <f t="shared" si="19"/>
        <v>-0.44076877446909479</v>
      </c>
      <c r="AQ28" s="23">
        <f t="shared" si="19"/>
        <v>5.4908485856905082E-2</v>
      </c>
      <c r="AR28" s="23">
        <f t="shared" si="19"/>
        <v>-0.4698770243784321</v>
      </c>
    </row>
    <row r="29" spans="1:44" ht="16.5" x14ac:dyDescent="0.3">
      <c r="A29" s="11">
        <v>26</v>
      </c>
      <c r="B29" s="12" t="s">
        <v>53</v>
      </c>
      <c r="C29" s="13">
        <v>15470.28</v>
      </c>
      <c r="D29" s="13">
        <v>38</v>
      </c>
      <c r="E29" s="14">
        <f t="shared" si="0"/>
        <v>407.1126315789474</v>
      </c>
      <c r="F29" s="13">
        <v>16904.54</v>
      </c>
      <c r="G29" s="13">
        <v>40</v>
      </c>
      <c r="H29" s="14">
        <f t="shared" si="1"/>
        <v>422.61350000000004</v>
      </c>
      <c r="I29" s="13">
        <v>9226.5399999999972</v>
      </c>
      <c r="J29" s="13">
        <v>17</v>
      </c>
      <c r="K29" s="14">
        <f t="shared" si="2"/>
        <v>542.73764705882331</v>
      </c>
      <c r="L29" s="13">
        <v>8775.14</v>
      </c>
      <c r="M29" s="13">
        <v>21</v>
      </c>
      <c r="N29" s="14">
        <f t="shared" si="3"/>
        <v>417.86380952380949</v>
      </c>
      <c r="O29" s="13">
        <v>12523.659999999993</v>
      </c>
      <c r="P29" s="13">
        <v>32</v>
      </c>
      <c r="Q29" s="14">
        <f t="shared" si="4"/>
        <v>391.36437499999977</v>
      </c>
      <c r="R29" s="13">
        <v>20013.059999999998</v>
      </c>
      <c r="S29" s="13">
        <v>40</v>
      </c>
      <c r="T29" s="14">
        <f t="shared" si="5"/>
        <v>500.32649999999995</v>
      </c>
      <c r="U29" s="13">
        <v>13679.82</v>
      </c>
      <c r="V29" s="13">
        <v>32</v>
      </c>
      <c r="W29" s="14">
        <f t="shared" si="6"/>
        <v>427.49437499999999</v>
      </c>
      <c r="X29" s="15">
        <f t="shared" si="21"/>
        <v>96593.039999999979</v>
      </c>
      <c r="Y29" s="16">
        <f t="shared" si="20"/>
        <v>220</v>
      </c>
      <c r="Z29" s="17">
        <f t="shared" si="8"/>
        <v>439.05927272727263</v>
      </c>
      <c r="AA29" s="18">
        <f t="shared" si="16"/>
        <v>13799.005714285711</v>
      </c>
      <c r="AB29" s="18">
        <f t="shared" si="9"/>
        <v>31.428571428571427</v>
      </c>
      <c r="AC29" s="24">
        <f>IFERROR(AA29/AB29,"-")</f>
        <v>439.05927272727263</v>
      </c>
      <c r="AD29" s="19">
        <v>108232.95999999998</v>
      </c>
      <c r="AE29" s="19">
        <v>245</v>
      </c>
      <c r="AF29" s="19">
        <v>441.76718367346928</v>
      </c>
      <c r="AG29" s="20">
        <v>15461.851428571425</v>
      </c>
      <c r="AH29" s="20">
        <v>35</v>
      </c>
      <c r="AI29" s="20">
        <v>441.76718367346928</v>
      </c>
      <c r="AJ29" s="21">
        <f t="shared" si="17"/>
        <v>-11639.919999999998</v>
      </c>
      <c r="AK29" s="21">
        <f t="shared" si="17"/>
        <v>-25</v>
      </c>
      <c r="AL29" s="21">
        <f t="shared" si="12"/>
        <v>-2.7079109461966482</v>
      </c>
      <c r="AM29" s="22">
        <f t="shared" si="18"/>
        <v>-1662.8457142857133</v>
      </c>
      <c r="AN29" s="22">
        <f t="shared" si="18"/>
        <v>-3.571428571428573</v>
      </c>
      <c r="AO29" s="22">
        <f t="shared" si="14"/>
        <v>-2.7079109461966482</v>
      </c>
      <c r="AP29" s="23">
        <f t="shared" si="19"/>
        <v>-0.1075450583629977</v>
      </c>
      <c r="AQ29" s="23">
        <f t="shared" si="19"/>
        <v>-0.10204081632653066</v>
      </c>
      <c r="AR29" s="23">
        <f t="shared" si="19"/>
        <v>-6.1297240860656403E-3</v>
      </c>
    </row>
    <row r="30" spans="1:44" ht="16.5" x14ac:dyDescent="0.3">
      <c r="A30" s="11">
        <v>27</v>
      </c>
      <c r="B30" s="12" t="s">
        <v>54</v>
      </c>
      <c r="C30" s="13">
        <v>1543331.8</v>
      </c>
      <c r="D30" s="13">
        <v>1609</v>
      </c>
      <c r="E30" s="14">
        <f t="shared" si="0"/>
        <v>959.18694841516469</v>
      </c>
      <c r="F30" s="13">
        <v>1488149.59</v>
      </c>
      <c r="G30" s="13">
        <v>1576</v>
      </c>
      <c r="H30" s="14">
        <f t="shared" si="1"/>
        <v>944.25735406091371</v>
      </c>
      <c r="I30" s="13">
        <v>1514034</v>
      </c>
      <c r="J30" s="13">
        <v>1584</v>
      </c>
      <c r="K30" s="14">
        <f t="shared" si="2"/>
        <v>955.8295454545455</v>
      </c>
      <c r="L30" s="13">
        <v>1410809</v>
      </c>
      <c r="M30" s="13">
        <v>1479</v>
      </c>
      <c r="N30" s="14">
        <f t="shared" si="3"/>
        <v>953.89384719405007</v>
      </c>
      <c r="O30" s="13">
        <v>1831714</v>
      </c>
      <c r="P30" s="13">
        <v>1902</v>
      </c>
      <c r="Q30" s="14">
        <f t="shared" si="4"/>
        <v>963.04626708727653</v>
      </c>
      <c r="R30" s="13">
        <v>1554276</v>
      </c>
      <c r="S30" s="13">
        <v>1640</v>
      </c>
      <c r="T30" s="14">
        <f t="shared" si="5"/>
        <v>947.72926829268295</v>
      </c>
      <c r="U30" s="13">
        <v>1577392.11</v>
      </c>
      <c r="V30" s="13">
        <v>1667</v>
      </c>
      <c r="W30" s="14">
        <f t="shared" si="6"/>
        <v>946.24601679664079</v>
      </c>
      <c r="X30" s="15">
        <f t="shared" si="21"/>
        <v>10919706.500000002</v>
      </c>
      <c r="Y30" s="16">
        <f t="shared" si="20"/>
        <v>11457</v>
      </c>
      <c r="Z30" s="17">
        <f t="shared" si="8"/>
        <v>953.10347385877651</v>
      </c>
      <c r="AA30" s="18">
        <f t="shared" si="16"/>
        <v>1559958.0714285716</v>
      </c>
      <c r="AB30" s="18">
        <f t="shared" si="9"/>
        <v>1636.7142857142858</v>
      </c>
      <c r="AC30" s="24">
        <f t="shared" si="10"/>
        <v>953.1034738587764</v>
      </c>
      <c r="AD30" s="19">
        <v>11843839.68</v>
      </c>
      <c r="AE30" s="19">
        <v>12353</v>
      </c>
      <c r="AF30" s="19">
        <v>958.78245608354246</v>
      </c>
      <c r="AG30" s="20">
        <v>1691977.097142857</v>
      </c>
      <c r="AH30" s="20">
        <v>1764.7142857142858</v>
      </c>
      <c r="AI30" s="20">
        <v>958.78245608354234</v>
      </c>
      <c r="AJ30" s="21">
        <f t="shared" si="17"/>
        <v>-924133.17999999784</v>
      </c>
      <c r="AK30" s="21">
        <f t="shared" si="17"/>
        <v>-896</v>
      </c>
      <c r="AL30" s="21">
        <f t="shared" si="12"/>
        <v>-5.6789822247659458</v>
      </c>
      <c r="AM30" s="22">
        <f t="shared" si="18"/>
        <v>-132019.02571428544</v>
      </c>
      <c r="AN30" s="22">
        <f t="shared" si="18"/>
        <v>-128</v>
      </c>
      <c r="AO30" s="22">
        <f t="shared" si="14"/>
        <v>-5.6789822247659458</v>
      </c>
      <c r="AP30" s="23">
        <f t="shared" si="19"/>
        <v>-7.8026485073124374E-2</v>
      </c>
      <c r="AQ30" s="23">
        <f t="shared" si="19"/>
        <v>-7.2532987938152674E-2</v>
      </c>
      <c r="AR30" s="23">
        <f t="shared" si="19"/>
        <v>-5.9231186268922662E-3</v>
      </c>
    </row>
    <row r="31" spans="1:44" ht="16.5" x14ac:dyDescent="0.3">
      <c r="A31" s="11">
        <v>28</v>
      </c>
      <c r="B31" s="25" t="s">
        <v>55</v>
      </c>
      <c r="C31" s="13">
        <v>101675.8499999999</v>
      </c>
      <c r="D31" s="13">
        <v>289</v>
      </c>
      <c r="E31" s="14">
        <f t="shared" si="0"/>
        <v>351.81955017301004</v>
      </c>
      <c r="F31" s="13">
        <v>88276.22</v>
      </c>
      <c r="G31" s="13">
        <v>318</v>
      </c>
      <c r="H31" s="14">
        <f>IFERROR((F31/G31),"")</f>
        <v>277.59817610062896</v>
      </c>
      <c r="I31" s="13">
        <v>100697</v>
      </c>
      <c r="J31" s="13">
        <v>310</v>
      </c>
      <c r="K31" s="14">
        <f t="shared" si="2"/>
        <v>324.8290322580645</v>
      </c>
      <c r="L31" s="13">
        <v>82022</v>
      </c>
      <c r="M31" s="13">
        <v>280</v>
      </c>
      <c r="N31" s="14">
        <f t="shared" si="3"/>
        <v>292.93571428571431</v>
      </c>
      <c r="O31" s="13">
        <v>105658</v>
      </c>
      <c r="P31" s="13">
        <v>365</v>
      </c>
      <c r="Q31" s="14">
        <f t="shared" si="4"/>
        <v>289.47397260273971</v>
      </c>
      <c r="R31" s="13">
        <v>90351</v>
      </c>
      <c r="S31" s="13">
        <v>305</v>
      </c>
      <c r="T31" s="14">
        <f t="shared" si="5"/>
        <v>296.2327868852459</v>
      </c>
      <c r="U31" s="13">
        <v>80709.179999999906</v>
      </c>
      <c r="V31" s="13">
        <v>272</v>
      </c>
      <c r="W31" s="14">
        <f t="shared" si="6"/>
        <v>296.72492647058789</v>
      </c>
      <c r="X31" s="15">
        <f t="shared" si="21"/>
        <v>649389.24999999977</v>
      </c>
      <c r="Y31" s="16">
        <f t="shared" si="20"/>
        <v>2139</v>
      </c>
      <c r="Z31" s="17">
        <f t="shared" si="8"/>
        <v>303.59478728377735</v>
      </c>
      <c r="AA31" s="18">
        <f t="shared" si="16"/>
        <v>92769.892857142826</v>
      </c>
      <c r="AB31" s="18">
        <f t="shared" si="9"/>
        <v>305.57142857142856</v>
      </c>
      <c r="AC31" s="24">
        <f t="shared" si="10"/>
        <v>303.59478728377741</v>
      </c>
      <c r="AD31" s="19">
        <v>643350.08000000007</v>
      </c>
      <c r="AE31" s="19">
        <v>2145</v>
      </c>
      <c r="AF31" s="19">
        <v>299.93010722610728</v>
      </c>
      <c r="AG31" s="20">
        <v>91907.154285714292</v>
      </c>
      <c r="AH31" s="20">
        <v>306.42857142857144</v>
      </c>
      <c r="AI31" s="20">
        <v>299.93010722610722</v>
      </c>
      <c r="AJ31" s="21">
        <f t="shared" si="17"/>
        <v>6039.1699999996927</v>
      </c>
      <c r="AK31" s="21">
        <f t="shared" si="17"/>
        <v>-6</v>
      </c>
      <c r="AL31" s="21">
        <f t="shared" si="12"/>
        <v>3.6646800576700684</v>
      </c>
      <c r="AM31" s="22">
        <f t="shared" si="18"/>
        <v>862.73857142853376</v>
      </c>
      <c r="AN31" s="22">
        <f t="shared" si="18"/>
        <v>-0.85714285714288962</v>
      </c>
      <c r="AO31" s="22">
        <f t="shared" si="14"/>
        <v>3.6646800576701821</v>
      </c>
      <c r="AP31" s="23">
        <f t="shared" si="19"/>
        <v>9.387066525273045E-3</v>
      </c>
      <c r="AQ31" s="23">
        <f t="shared" si="19"/>
        <v>-2.797202797202903E-3</v>
      </c>
      <c r="AR31" s="23">
        <f t="shared" si="19"/>
        <v>1.2218446796031393E-2</v>
      </c>
    </row>
    <row r="32" spans="1:44" ht="16.5" x14ac:dyDescent="0.3">
      <c r="A32" s="11">
        <v>29</v>
      </c>
      <c r="B32" s="25" t="s">
        <v>56</v>
      </c>
      <c r="C32" s="13">
        <v>17725.5</v>
      </c>
      <c r="D32" s="13">
        <v>63</v>
      </c>
      <c r="E32" s="14">
        <f t="shared" si="0"/>
        <v>281.35714285714283</v>
      </c>
      <c r="F32" s="13">
        <v>8270.3799999999992</v>
      </c>
      <c r="G32" s="13">
        <v>32</v>
      </c>
      <c r="H32" s="14">
        <f t="shared" ref="H32:H40" si="22">IFERROR((F32/G32),"")</f>
        <v>258.44937499999997</v>
      </c>
      <c r="I32" s="13">
        <v>12540</v>
      </c>
      <c r="J32" s="13">
        <v>51</v>
      </c>
      <c r="K32" s="14">
        <f t="shared" si="2"/>
        <v>245.88235294117646</v>
      </c>
      <c r="L32" s="13">
        <v>16362</v>
      </c>
      <c r="M32" s="13">
        <v>58</v>
      </c>
      <c r="N32" s="14">
        <f t="shared" si="3"/>
        <v>282.10344827586209</v>
      </c>
      <c r="O32" s="13">
        <v>15838</v>
      </c>
      <c r="P32" s="13">
        <v>64</v>
      </c>
      <c r="Q32" s="14">
        <f t="shared" si="4"/>
        <v>247.46875</v>
      </c>
      <c r="R32" s="13">
        <v>12581</v>
      </c>
      <c r="S32" s="13">
        <v>53</v>
      </c>
      <c r="T32" s="14">
        <f t="shared" si="5"/>
        <v>237.37735849056602</v>
      </c>
      <c r="U32" s="13">
        <v>6647.52</v>
      </c>
      <c r="V32" s="13">
        <v>27</v>
      </c>
      <c r="W32" s="14">
        <f t="shared" si="6"/>
        <v>246.20444444444445</v>
      </c>
      <c r="X32" s="15">
        <f t="shared" si="21"/>
        <v>89964.400000000009</v>
      </c>
      <c r="Y32" s="16">
        <f t="shared" si="20"/>
        <v>348</v>
      </c>
      <c r="Z32" s="17">
        <f t="shared" si="8"/>
        <v>258.51839080459774</v>
      </c>
      <c r="AA32" s="18">
        <f t="shared" si="16"/>
        <v>12852.057142857144</v>
      </c>
      <c r="AB32" s="18">
        <f t="shared" si="9"/>
        <v>49.714285714285715</v>
      </c>
      <c r="AC32" s="24">
        <f t="shared" si="10"/>
        <v>258.51839080459774</v>
      </c>
      <c r="AD32" s="19">
        <v>108466.72</v>
      </c>
      <c r="AE32" s="19">
        <v>403</v>
      </c>
      <c r="AF32" s="19">
        <v>269.14818858560795</v>
      </c>
      <c r="AG32" s="20">
        <v>15495.245714285715</v>
      </c>
      <c r="AH32" s="20">
        <v>57.571428571428569</v>
      </c>
      <c r="AI32" s="20">
        <v>269.14818858560795</v>
      </c>
      <c r="AJ32" s="21">
        <f t="shared" si="17"/>
        <v>-18502.319999999992</v>
      </c>
      <c r="AK32" s="21">
        <f t="shared" si="17"/>
        <v>-55</v>
      </c>
      <c r="AL32" s="21">
        <f t="shared" si="12"/>
        <v>-10.629797781010211</v>
      </c>
      <c r="AM32" s="22">
        <f t="shared" si="18"/>
        <v>-2643.1885714285709</v>
      </c>
      <c r="AN32" s="22">
        <f t="shared" si="18"/>
        <v>-7.8571428571428541</v>
      </c>
      <c r="AO32" s="22">
        <f t="shared" si="14"/>
        <v>-10.629797781010211</v>
      </c>
      <c r="AP32" s="23">
        <f t="shared" si="19"/>
        <v>-0.17058061680117179</v>
      </c>
      <c r="AQ32" s="23">
        <f t="shared" si="19"/>
        <v>-0.1364764267990074</v>
      </c>
      <c r="AR32" s="23">
        <f t="shared" si="19"/>
        <v>-3.9494220031241978E-2</v>
      </c>
    </row>
    <row r="33" spans="1:44" ht="16.5" x14ac:dyDescent="0.3">
      <c r="A33" s="11">
        <v>30</v>
      </c>
      <c r="B33" s="25" t="s">
        <v>57</v>
      </c>
      <c r="C33" s="13">
        <v>48173.1</v>
      </c>
      <c r="D33" s="13">
        <v>211</v>
      </c>
      <c r="E33" s="14">
        <f t="shared" si="0"/>
        <v>228.30853080568718</v>
      </c>
      <c r="F33" s="13">
        <v>34479.94</v>
      </c>
      <c r="G33" s="13">
        <v>164</v>
      </c>
      <c r="H33" s="14">
        <f t="shared" si="22"/>
        <v>210.24353658536586</v>
      </c>
      <c r="I33" s="13">
        <v>41935</v>
      </c>
      <c r="J33" s="13">
        <v>229</v>
      </c>
      <c r="K33" s="14">
        <f t="shared" si="2"/>
        <v>183.12227074235807</v>
      </c>
      <c r="L33" s="13">
        <v>50379</v>
      </c>
      <c r="M33" s="13">
        <v>220</v>
      </c>
      <c r="N33" s="14">
        <f t="shared" si="3"/>
        <v>228.99545454545455</v>
      </c>
      <c r="O33" s="13">
        <v>41903</v>
      </c>
      <c r="P33" s="13">
        <v>195</v>
      </c>
      <c r="Q33" s="14">
        <f t="shared" si="4"/>
        <v>214.88717948717948</v>
      </c>
      <c r="R33" s="13">
        <v>37314</v>
      </c>
      <c r="S33" s="13">
        <v>164</v>
      </c>
      <c r="T33" s="14">
        <f t="shared" si="5"/>
        <v>227.52439024390245</v>
      </c>
      <c r="U33" s="13">
        <v>24133.08</v>
      </c>
      <c r="V33" s="13">
        <v>124</v>
      </c>
      <c r="W33" s="14">
        <f t="shared" si="6"/>
        <v>194.62161290322581</v>
      </c>
      <c r="X33" s="15">
        <f t="shared" si="21"/>
        <v>278317.12</v>
      </c>
      <c r="Y33" s="16">
        <f t="shared" si="20"/>
        <v>1307</v>
      </c>
      <c r="Z33" s="17">
        <f t="shared" si="8"/>
        <v>212.94347360367252</v>
      </c>
      <c r="AA33" s="18">
        <f t="shared" si="16"/>
        <v>39759.588571428569</v>
      </c>
      <c r="AB33" s="18">
        <f t="shared" si="9"/>
        <v>186.71428571428572</v>
      </c>
      <c r="AC33" s="24">
        <f t="shared" si="10"/>
        <v>212.94347360367252</v>
      </c>
      <c r="AD33" s="19">
        <v>301719.2</v>
      </c>
      <c r="AE33" s="19">
        <v>1379</v>
      </c>
      <c r="AF33" s="19">
        <v>218.79564902102973</v>
      </c>
      <c r="AG33" s="20">
        <v>43102.742857142861</v>
      </c>
      <c r="AH33" s="20">
        <v>197</v>
      </c>
      <c r="AI33" s="20">
        <v>218.79564902102976</v>
      </c>
      <c r="AJ33" s="21">
        <f t="shared" si="17"/>
        <v>-23402.080000000016</v>
      </c>
      <c r="AK33" s="21">
        <f t="shared" si="17"/>
        <v>-72</v>
      </c>
      <c r="AL33" s="21">
        <f t="shared" si="12"/>
        <v>-5.8521754173572162</v>
      </c>
      <c r="AM33" s="22">
        <f t="shared" si="18"/>
        <v>-3343.1542857142922</v>
      </c>
      <c r="AN33" s="22">
        <f t="shared" si="18"/>
        <v>-10.285714285714278</v>
      </c>
      <c r="AO33" s="22">
        <f t="shared" si="14"/>
        <v>-5.8521754173572447</v>
      </c>
      <c r="AP33" s="23">
        <f t="shared" si="19"/>
        <v>-7.7562448793447827E-2</v>
      </c>
      <c r="AQ33" s="23">
        <f t="shared" si="19"/>
        <v>-5.2211747643219682E-2</v>
      </c>
      <c r="AR33" s="23">
        <f t="shared" si="19"/>
        <v>-2.6747220264854338E-2</v>
      </c>
    </row>
    <row r="34" spans="1:44" ht="16.5" x14ac:dyDescent="0.3">
      <c r="A34" s="11">
        <v>31</v>
      </c>
      <c r="B34" s="25" t="s">
        <v>58</v>
      </c>
      <c r="C34" s="13">
        <v>6342.82</v>
      </c>
      <c r="D34" s="13">
        <v>22</v>
      </c>
      <c r="E34" s="14">
        <f t="shared" si="0"/>
        <v>288.31</v>
      </c>
      <c r="F34" s="13">
        <v>9253.34</v>
      </c>
      <c r="G34" s="13">
        <v>27</v>
      </c>
      <c r="H34" s="14">
        <f t="shared" si="22"/>
        <v>342.71629629629632</v>
      </c>
      <c r="I34" s="13">
        <v>12095</v>
      </c>
      <c r="J34" s="13">
        <v>31</v>
      </c>
      <c r="K34" s="14">
        <f t="shared" si="2"/>
        <v>390.16129032258067</v>
      </c>
      <c r="L34" s="13">
        <v>6657</v>
      </c>
      <c r="M34" s="13">
        <v>22</v>
      </c>
      <c r="N34" s="14">
        <f t="shared" si="3"/>
        <v>302.59090909090907</v>
      </c>
      <c r="O34" s="13">
        <v>12831</v>
      </c>
      <c r="P34" s="13">
        <v>31</v>
      </c>
      <c r="Q34" s="14">
        <f t="shared" si="4"/>
        <v>413.90322580645159</v>
      </c>
      <c r="R34" s="13">
        <v>12381</v>
      </c>
      <c r="S34" s="13">
        <v>29</v>
      </c>
      <c r="T34" s="14">
        <f t="shared" si="5"/>
        <v>426.93103448275861</v>
      </c>
      <c r="U34" s="13">
        <v>9733.32</v>
      </c>
      <c r="V34" s="13">
        <v>31</v>
      </c>
      <c r="W34" s="14">
        <f t="shared" si="6"/>
        <v>313.978064516129</v>
      </c>
      <c r="X34" s="15">
        <f t="shared" si="21"/>
        <v>69293.48000000001</v>
      </c>
      <c r="Y34" s="16">
        <f t="shared" si="20"/>
        <v>193</v>
      </c>
      <c r="Z34" s="17">
        <f t="shared" si="8"/>
        <v>359.03357512953374</v>
      </c>
      <c r="AA34" s="18">
        <f t="shared" si="16"/>
        <v>9899.0685714285737</v>
      </c>
      <c r="AB34" s="18">
        <f t="shared" si="9"/>
        <v>27.571428571428573</v>
      </c>
      <c r="AC34" s="24">
        <f t="shared" si="10"/>
        <v>359.03357512953374</v>
      </c>
      <c r="AD34" s="19">
        <v>80012.800000000003</v>
      </c>
      <c r="AE34" s="19">
        <v>252</v>
      </c>
      <c r="AF34" s="19">
        <v>317.51111111111112</v>
      </c>
      <c r="AG34" s="20">
        <v>11430.4</v>
      </c>
      <c r="AH34" s="20">
        <v>36</v>
      </c>
      <c r="AI34" s="20">
        <v>317.51111111111112</v>
      </c>
      <c r="AJ34" s="21">
        <f t="shared" si="17"/>
        <v>-10719.319999999992</v>
      </c>
      <c r="AK34" s="21">
        <f t="shared" si="17"/>
        <v>-59</v>
      </c>
      <c r="AL34" s="21">
        <f t="shared" si="12"/>
        <v>41.522464018422625</v>
      </c>
      <c r="AM34" s="22">
        <f t="shared" si="18"/>
        <v>-1531.3314285714259</v>
      </c>
      <c r="AN34" s="22">
        <f t="shared" si="18"/>
        <v>-8.428571428571427</v>
      </c>
      <c r="AO34" s="22">
        <f t="shared" si="14"/>
        <v>41.522464018422625</v>
      </c>
      <c r="AP34" s="23">
        <f t="shared" si="19"/>
        <v>-0.13397006478963344</v>
      </c>
      <c r="AQ34" s="23">
        <f t="shared" si="19"/>
        <v>-0.23412698412698407</v>
      </c>
      <c r="AR34" s="23">
        <f t="shared" si="19"/>
        <v>0.13077483768400183</v>
      </c>
    </row>
    <row r="35" spans="1:44" ht="16.5" x14ac:dyDescent="0.3">
      <c r="A35" s="11">
        <v>32</v>
      </c>
      <c r="B35" s="25" t="s">
        <v>59</v>
      </c>
      <c r="C35" s="13">
        <v>12742.9</v>
      </c>
      <c r="D35" s="13">
        <v>55</v>
      </c>
      <c r="E35" s="14">
        <f t="shared" si="0"/>
        <v>231.68909090909091</v>
      </c>
      <c r="F35" s="13">
        <v>18952.419999999998</v>
      </c>
      <c r="G35" s="13">
        <v>62</v>
      </c>
      <c r="H35" s="14">
        <f t="shared" si="22"/>
        <v>305.68419354838704</v>
      </c>
      <c r="I35" s="13">
        <v>14419</v>
      </c>
      <c r="J35" s="13">
        <v>54</v>
      </c>
      <c r="K35" s="14">
        <f t="shared" si="2"/>
        <v>267.01851851851853</v>
      </c>
      <c r="L35" s="13">
        <v>7200</v>
      </c>
      <c r="M35" s="13">
        <v>31</v>
      </c>
      <c r="N35" s="14">
        <f t="shared" si="3"/>
        <v>232.25806451612902</v>
      </c>
      <c r="O35" s="13">
        <v>16054</v>
      </c>
      <c r="P35" s="13">
        <v>59</v>
      </c>
      <c r="Q35" s="14">
        <f t="shared" si="4"/>
        <v>272.10169491525426</v>
      </c>
      <c r="R35" s="13">
        <v>14911</v>
      </c>
      <c r="S35" s="13">
        <v>49</v>
      </c>
      <c r="T35" s="14">
        <f t="shared" si="5"/>
        <v>304.30612244897958</v>
      </c>
      <c r="U35" s="13">
        <v>13146.78</v>
      </c>
      <c r="V35" s="13">
        <v>39</v>
      </c>
      <c r="W35" s="14">
        <f t="shared" si="6"/>
        <v>337.09692307692308</v>
      </c>
      <c r="X35" s="15">
        <f t="shared" si="21"/>
        <v>97426.099999999991</v>
      </c>
      <c r="Y35" s="16">
        <f t="shared" si="20"/>
        <v>349</v>
      </c>
      <c r="Z35" s="17">
        <f t="shared" si="8"/>
        <v>279.15787965616045</v>
      </c>
      <c r="AA35" s="18">
        <f t="shared" si="16"/>
        <v>13918.014285714284</v>
      </c>
      <c r="AB35" s="18">
        <f t="shared" si="9"/>
        <v>49.857142857142854</v>
      </c>
      <c r="AC35" s="24">
        <f t="shared" si="10"/>
        <v>279.15787965616045</v>
      </c>
      <c r="AD35" s="19">
        <v>120734.39999999999</v>
      </c>
      <c r="AE35" s="19">
        <v>413</v>
      </c>
      <c r="AF35" s="19">
        <v>292.33510895883774</v>
      </c>
      <c r="AG35" s="20">
        <v>17247.771428571428</v>
      </c>
      <c r="AH35" s="20">
        <v>59</v>
      </c>
      <c r="AI35" s="20">
        <v>292.33510895883779</v>
      </c>
      <c r="AJ35" s="21">
        <f t="shared" si="17"/>
        <v>-23308.300000000003</v>
      </c>
      <c r="AK35" s="21">
        <f t="shared" si="17"/>
        <v>-64</v>
      </c>
      <c r="AL35" s="21">
        <f t="shared" si="12"/>
        <v>-13.17722930267729</v>
      </c>
      <c r="AM35" s="22">
        <f t="shared" si="18"/>
        <v>-3329.7571428571446</v>
      </c>
      <c r="AN35" s="22">
        <f t="shared" si="18"/>
        <v>-9.1428571428571459</v>
      </c>
      <c r="AO35" s="22">
        <f t="shared" si="14"/>
        <v>-13.177229302677347</v>
      </c>
      <c r="AP35" s="23">
        <f t="shared" si="19"/>
        <v>-0.19305434076783429</v>
      </c>
      <c r="AQ35" s="23">
        <f t="shared" si="19"/>
        <v>-0.15496368038740926</v>
      </c>
      <c r="AR35" s="23">
        <f t="shared" si="19"/>
        <v>-4.5075767155058906E-2</v>
      </c>
    </row>
    <row r="36" spans="1:44" ht="16.5" x14ac:dyDescent="0.3">
      <c r="A36" s="11">
        <v>33</v>
      </c>
      <c r="B36" s="25" t="s">
        <v>60</v>
      </c>
      <c r="C36" s="13">
        <v>10323.84</v>
      </c>
      <c r="D36" s="13">
        <v>47</v>
      </c>
      <c r="E36" s="14">
        <f t="shared" si="0"/>
        <v>219.65617021276597</v>
      </c>
      <c r="F36" s="13">
        <v>12857.2</v>
      </c>
      <c r="G36" s="13">
        <v>40</v>
      </c>
      <c r="H36" s="14">
        <f t="shared" si="22"/>
        <v>321.43</v>
      </c>
      <c r="I36" s="13">
        <v>15579</v>
      </c>
      <c r="J36" s="13">
        <v>60</v>
      </c>
      <c r="K36" s="14">
        <f t="shared" si="2"/>
        <v>259.64999999999998</v>
      </c>
      <c r="L36" s="13">
        <v>13495</v>
      </c>
      <c r="M36" s="13">
        <v>45</v>
      </c>
      <c r="N36" s="14">
        <f t="shared" si="3"/>
        <v>299.88888888888891</v>
      </c>
      <c r="O36" s="13">
        <v>20457</v>
      </c>
      <c r="P36" s="13">
        <v>66</v>
      </c>
      <c r="Q36" s="14">
        <f t="shared" si="4"/>
        <v>309.95454545454544</v>
      </c>
      <c r="R36" s="13">
        <v>16810</v>
      </c>
      <c r="S36" s="13">
        <v>48</v>
      </c>
      <c r="T36" s="14">
        <f t="shared" si="5"/>
        <v>350.20833333333331</v>
      </c>
      <c r="U36" s="13">
        <v>13961.88</v>
      </c>
      <c r="V36" s="13">
        <v>41</v>
      </c>
      <c r="W36" s="14">
        <f t="shared" si="6"/>
        <v>340.53365853658534</v>
      </c>
      <c r="X36" s="15">
        <f t="shared" si="21"/>
        <v>103483.92</v>
      </c>
      <c r="Y36" s="16">
        <f t="shared" si="20"/>
        <v>347</v>
      </c>
      <c r="Z36" s="17">
        <f t="shared" si="8"/>
        <v>298.22455331412101</v>
      </c>
      <c r="AA36" s="18">
        <f t="shared" si="16"/>
        <v>14783.417142857143</v>
      </c>
      <c r="AB36" s="18">
        <f t="shared" si="9"/>
        <v>49.571428571428569</v>
      </c>
      <c r="AC36" s="24">
        <f t="shared" si="10"/>
        <v>298.22455331412107</v>
      </c>
      <c r="AD36" s="19">
        <v>123160.64</v>
      </c>
      <c r="AE36" s="19">
        <v>408</v>
      </c>
      <c r="AF36" s="19">
        <v>301.86431372549021</v>
      </c>
      <c r="AG36" s="20">
        <v>17594.377142857142</v>
      </c>
      <c r="AH36" s="20">
        <v>58.285714285714285</v>
      </c>
      <c r="AI36" s="20">
        <v>301.86431372549021</v>
      </c>
      <c r="AJ36" s="21">
        <f t="shared" si="17"/>
        <v>-19676.72</v>
      </c>
      <c r="AK36" s="21">
        <f t="shared" si="17"/>
        <v>-61</v>
      </c>
      <c r="AL36" s="21">
        <f t="shared" si="12"/>
        <v>-3.6397604113691955</v>
      </c>
      <c r="AM36" s="22">
        <f t="shared" si="18"/>
        <v>-2810.9599999999991</v>
      </c>
      <c r="AN36" s="22">
        <f t="shared" si="18"/>
        <v>-8.7142857142857153</v>
      </c>
      <c r="AO36" s="22">
        <f t="shared" si="14"/>
        <v>-3.6397604113691386</v>
      </c>
      <c r="AP36" s="23">
        <f>IFERROR(((AA36-AG36)*1/AG36),"-")</f>
        <v>-0.15976467806597949</v>
      </c>
      <c r="AQ36" s="23">
        <f t="shared" si="19"/>
        <v>-0.14950980392156865</v>
      </c>
      <c r="AR36" s="23">
        <f t="shared" si="19"/>
        <v>-1.2057604181324557E-2</v>
      </c>
    </row>
    <row r="37" spans="1:44" ht="16.5" x14ac:dyDescent="0.3">
      <c r="A37" s="11">
        <v>34</v>
      </c>
      <c r="B37" s="25" t="s">
        <v>61</v>
      </c>
      <c r="C37" s="13">
        <v>16953.37</v>
      </c>
      <c r="D37" s="13">
        <v>85</v>
      </c>
      <c r="E37" s="14">
        <f t="shared" si="0"/>
        <v>199.45141176470588</v>
      </c>
      <c r="F37" s="13">
        <v>18467.37</v>
      </c>
      <c r="G37" s="13">
        <v>91</v>
      </c>
      <c r="H37" s="14">
        <f t="shared" si="22"/>
        <v>202.93813186813185</v>
      </c>
      <c r="I37" s="13">
        <v>25689</v>
      </c>
      <c r="J37" s="13">
        <v>120</v>
      </c>
      <c r="K37" s="14">
        <f t="shared" si="2"/>
        <v>214.07499999999999</v>
      </c>
      <c r="L37" s="13">
        <v>21852</v>
      </c>
      <c r="M37" s="13">
        <v>101</v>
      </c>
      <c r="N37" s="14">
        <f t="shared" si="3"/>
        <v>216.35643564356437</v>
      </c>
      <c r="O37" s="13">
        <v>19799</v>
      </c>
      <c r="P37" s="13">
        <v>97</v>
      </c>
      <c r="Q37" s="14">
        <f t="shared" si="4"/>
        <v>204.11340206185568</v>
      </c>
      <c r="R37" s="13">
        <v>21183</v>
      </c>
      <c r="S37" s="13">
        <v>100</v>
      </c>
      <c r="T37" s="14">
        <f t="shared" si="5"/>
        <v>211.83</v>
      </c>
      <c r="U37" s="13">
        <v>27975.95</v>
      </c>
      <c r="V37" s="13">
        <v>129</v>
      </c>
      <c r="W37" s="14">
        <f t="shared" si="6"/>
        <v>216.86782945736434</v>
      </c>
      <c r="X37" s="15">
        <f t="shared" si="21"/>
        <v>151919.69</v>
      </c>
      <c r="Y37" s="16">
        <f t="shared" si="20"/>
        <v>723</v>
      </c>
      <c r="Z37" s="17">
        <f t="shared" si="8"/>
        <v>210.12405255878286</v>
      </c>
      <c r="AA37" s="18">
        <f t="shared" si="16"/>
        <v>21702.812857142857</v>
      </c>
      <c r="AB37" s="18">
        <f t="shared" si="9"/>
        <v>103.28571428571429</v>
      </c>
      <c r="AC37" s="24">
        <f t="shared" si="10"/>
        <v>210.12405255878284</v>
      </c>
      <c r="AD37" s="19">
        <v>161519.56</v>
      </c>
      <c r="AE37" s="19">
        <v>785</v>
      </c>
      <c r="AF37" s="19">
        <v>205.75740127388534</v>
      </c>
      <c r="AG37" s="20">
        <v>23074.222857142857</v>
      </c>
      <c r="AH37" s="20">
        <v>112.14285714285714</v>
      </c>
      <c r="AI37" s="20">
        <v>205.75740127388536</v>
      </c>
      <c r="AJ37" s="21">
        <f t="shared" si="17"/>
        <v>-9599.8699999999953</v>
      </c>
      <c r="AK37" s="21">
        <f t="shared" si="17"/>
        <v>-62</v>
      </c>
      <c r="AL37" s="21">
        <f t="shared" si="12"/>
        <v>4.3666512848975287</v>
      </c>
      <c r="AM37" s="22">
        <f t="shared" si="18"/>
        <v>-1371.4099999999999</v>
      </c>
      <c r="AN37" s="22">
        <f t="shared" si="18"/>
        <v>-8.857142857142847</v>
      </c>
      <c r="AO37" s="22">
        <f t="shared" si="14"/>
        <v>4.3666512848974719</v>
      </c>
      <c r="AP37" s="23">
        <f>IFERROR(((AA37-AG37)*1/AG37),"-")</f>
        <v>-5.9434721095079746E-2</v>
      </c>
      <c r="AQ37" s="23">
        <f t="shared" si="19"/>
        <v>-7.8980891719745136E-2</v>
      </c>
      <c r="AR37" s="23">
        <f t="shared" si="19"/>
        <v>2.1222329101469289E-2</v>
      </c>
    </row>
    <row r="38" spans="1:44" ht="16.5" x14ac:dyDescent="0.3">
      <c r="A38" s="11">
        <v>35</v>
      </c>
      <c r="B38" s="25" t="s">
        <v>62</v>
      </c>
      <c r="C38" s="13">
        <v>24201.96</v>
      </c>
      <c r="D38" s="13">
        <v>95</v>
      </c>
      <c r="E38" s="14">
        <f t="shared" si="0"/>
        <v>254.75747368421051</v>
      </c>
      <c r="F38" s="13">
        <v>29906.68</v>
      </c>
      <c r="G38" s="13">
        <v>105</v>
      </c>
      <c r="H38" s="14">
        <f t="shared" si="22"/>
        <v>284.82552380952382</v>
      </c>
      <c r="I38" s="13">
        <v>24838</v>
      </c>
      <c r="J38" s="13">
        <v>89</v>
      </c>
      <c r="K38" s="14">
        <f t="shared" si="2"/>
        <v>279.07865168539325</v>
      </c>
      <c r="L38" s="13">
        <v>36703</v>
      </c>
      <c r="M38" s="13">
        <v>110</v>
      </c>
      <c r="N38" s="14">
        <f t="shared" si="3"/>
        <v>333.66363636363639</v>
      </c>
      <c r="O38" s="13">
        <v>26038</v>
      </c>
      <c r="P38" s="13">
        <v>94</v>
      </c>
      <c r="Q38" s="14">
        <f t="shared" si="4"/>
        <v>277</v>
      </c>
      <c r="R38" s="13">
        <v>28396</v>
      </c>
      <c r="S38" s="13">
        <v>99</v>
      </c>
      <c r="T38" s="14">
        <f t="shared" si="5"/>
        <v>286.82828282828285</v>
      </c>
      <c r="U38" s="13">
        <v>32876.160000000003</v>
      </c>
      <c r="V38" s="13">
        <v>105</v>
      </c>
      <c r="W38" s="14">
        <f t="shared" si="6"/>
        <v>313.10628571428578</v>
      </c>
      <c r="X38" s="15">
        <f t="shared" si="21"/>
        <v>202959.8</v>
      </c>
      <c r="Y38" s="16">
        <f t="shared" si="20"/>
        <v>697</v>
      </c>
      <c r="Z38" s="17">
        <f t="shared" si="8"/>
        <v>291.19053084648493</v>
      </c>
      <c r="AA38" s="18">
        <f t="shared" si="16"/>
        <v>28994.257142857143</v>
      </c>
      <c r="AB38" s="18">
        <f t="shared" si="9"/>
        <v>99.571428571428569</v>
      </c>
      <c r="AC38" s="24">
        <f t="shared" si="10"/>
        <v>291.19053084648493</v>
      </c>
      <c r="AD38" s="19">
        <v>207313.88</v>
      </c>
      <c r="AE38" s="19">
        <v>683</v>
      </c>
      <c r="AF38" s="19">
        <v>303.53423133235725</v>
      </c>
      <c r="AG38" s="20">
        <v>29616.268571428573</v>
      </c>
      <c r="AH38" s="20">
        <v>97.571428571428569</v>
      </c>
      <c r="AI38" s="20">
        <v>303.53423133235725</v>
      </c>
      <c r="AJ38" s="30">
        <f t="shared" si="17"/>
        <v>-4354.0800000000163</v>
      </c>
      <c r="AK38" s="30">
        <f t="shared" si="17"/>
        <v>14</v>
      </c>
      <c r="AL38" s="21">
        <f t="shared" si="12"/>
        <v>-12.343700485872318</v>
      </c>
      <c r="AM38" s="22">
        <f t="shared" si="18"/>
        <v>-622.01142857142986</v>
      </c>
      <c r="AN38" s="22">
        <f t="shared" si="18"/>
        <v>2</v>
      </c>
      <c r="AO38" s="22">
        <f t="shared" si="14"/>
        <v>-12.343700485872318</v>
      </c>
      <c r="AP38" s="23">
        <f t="shared" si="19"/>
        <v>-2.1002356426882796E-2</v>
      </c>
      <c r="AQ38" s="23">
        <f t="shared" si="19"/>
        <v>2.0497803806734993E-2</v>
      </c>
      <c r="AR38" s="23">
        <f t="shared" si="19"/>
        <v>-4.0666584561780392E-2</v>
      </c>
    </row>
    <row r="39" spans="1:44" ht="16.5" x14ac:dyDescent="0.3">
      <c r="A39" s="11">
        <v>36</v>
      </c>
      <c r="B39" s="31" t="s">
        <v>63</v>
      </c>
      <c r="C39" s="13">
        <v>7066.66</v>
      </c>
      <c r="D39" s="13">
        <v>42</v>
      </c>
      <c r="E39" s="14">
        <f t="shared" si="0"/>
        <v>168.25380952380951</v>
      </c>
      <c r="F39" s="13">
        <v>6466.66</v>
      </c>
      <c r="G39" s="13">
        <v>39</v>
      </c>
      <c r="H39" s="14">
        <f t="shared" si="22"/>
        <v>165.81179487179486</v>
      </c>
      <c r="I39" s="13">
        <v>10829</v>
      </c>
      <c r="J39" s="13">
        <v>43</v>
      </c>
      <c r="K39" s="14">
        <f t="shared" si="2"/>
        <v>251.83720930232559</v>
      </c>
      <c r="L39" s="13">
        <v>12057</v>
      </c>
      <c r="M39" s="13">
        <v>52</v>
      </c>
      <c r="N39" s="14">
        <f t="shared" si="3"/>
        <v>231.86538461538461</v>
      </c>
      <c r="O39" s="13">
        <v>12429</v>
      </c>
      <c r="P39" s="13">
        <v>55</v>
      </c>
      <c r="Q39" s="14">
        <f t="shared" si="4"/>
        <v>225.98181818181817</v>
      </c>
      <c r="R39" s="13">
        <v>14648</v>
      </c>
      <c r="S39" s="13">
        <v>52</v>
      </c>
      <c r="T39" s="14">
        <f t="shared" si="5"/>
        <v>281.69230769230768</v>
      </c>
      <c r="U39" s="13">
        <v>8000.02</v>
      </c>
      <c r="V39" s="13">
        <v>33</v>
      </c>
      <c r="W39" s="14">
        <f t="shared" si="6"/>
        <v>242.4248484848485</v>
      </c>
      <c r="X39" s="15">
        <f>R39+U39+O39+L39+I39+F39+C39</f>
        <v>71496.340000000011</v>
      </c>
      <c r="Y39" s="16">
        <f>S39+V39+P39+M39+J39+G39+D39</f>
        <v>316</v>
      </c>
      <c r="Z39" s="17">
        <f>IFERROR(X39/Y39,"-")</f>
        <v>226.25424050632915</v>
      </c>
      <c r="AA39" s="18">
        <f t="shared" si="16"/>
        <v>10213.76285714286</v>
      </c>
      <c r="AB39" s="18">
        <f>Y39/7</f>
        <v>45.142857142857146</v>
      </c>
      <c r="AC39" s="24">
        <f t="shared" si="10"/>
        <v>226.25424050632915</v>
      </c>
      <c r="AD39" s="19">
        <v>66275.5</v>
      </c>
      <c r="AE39" s="19">
        <v>267</v>
      </c>
      <c r="AF39" s="19">
        <v>248.22284644194755</v>
      </c>
      <c r="AG39" s="20">
        <v>9467.9285714285706</v>
      </c>
      <c r="AH39" s="20">
        <v>38.142857142857146</v>
      </c>
      <c r="AI39" s="20">
        <v>248.22284644194752</v>
      </c>
      <c r="AJ39" s="30">
        <f t="shared" si="17"/>
        <v>5220.8400000000111</v>
      </c>
      <c r="AK39" s="30">
        <f t="shared" si="17"/>
        <v>49</v>
      </c>
      <c r="AL39" s="21">
        <f t="shared" si="12"/>
        <v>-21.968605935618399</v>
      </c>
      <c r="AM39" s="22">
        <f t="shared" si="18"/>
        <v>745.83428571428885</v>
      </c>
      <c r="AN39" s="22">
        <f t="shared" si="18"/>
        <v>7</v>
      </c>
      <c r="AO39" s="22">
        <f t="shared" si="14"/>
        <v>-21.96860593561837</v>
      </c>
      <c r="AP39" s="23">
        <f t="shared" si="19"/>
        <v>7.8774811204744166E-2</v>
      </c>
      <c r="AQ39" s="23">
        <f t="shared" si="19"/>
        <v>0.18352059925093631</v>
      </c>
      <c r="AR39" s="23">
        <f t="shared" si="19"/>
        <v>-8.8503561418776258E-2</v>
      </c>
    </row>
    <row r="40" spans="1:44" ht="16.5" x14ac:dyDescent="0.3">
      <c r="A40" s="11">
        <v>37</v>
      </c>
      <c r="B40" s="32" t="s">
        <v>64</v>
      </c>
      <c r="C40" s="35">
        <v>16852.439999999999</v>
      </c>
      <c r="D40" s="35">
        <v>68</v>
      </c>
      <c r="E40" s="14">
        <f t="shared" si="0"/>
        <v>247.82999999999998</v>
      </c>
      <c r="F40" s="35">
        <v>16442.939999999999</v>
      </c>
      <c r="G40" s="35">
        <v>63</v>
      </c>
      <c r="H40" s="14">
        <f t="shared" si="22"/>
        <v>260.99904761904759</v>
      </c>
      <c r="I40" s="13">
        <v>18571.470000000005</v>
      </c>
      <c r="J40" s="13">
        <v>77</v>
      </c>
      <c r="K40" s="14">
        <f t="shared" si="2"/>
        <v>241.18792207792214</v>
      </c>
      <c r="L40" s="13">
        <v>13104.870000000003</v>
      </c>
      <c r="M40" s="13">
        <v>61</v>
      </c>
      <c r="N40" s="14">
        <f t="shared" si="3"/>
        <v>214.83393442622955</v>
      </c>
      <c r="O40" s="13">
        <v>15100.050000000007</v>
      </c>
      <c r="P40" s="13">
        <v>65</v>
      </c>
      <c r="Q40" s="14">
        <f t="shared" si="4"/>
        <v>232.30846153846164</v>
      </c>
      <c r="R40" s="13">
        <v>18447.75</v>
      </c>
      <c r="S40" s="13">
        <v>92</v>
      </c>
      <c r="T40" s="14">
        <f t="shared" si="5"/>
        <v>200.51902173913044</v>
      </c>
      <c r="U40" s="13">
        <v>17819.189999999999</v>
      </c>
      <c r="V40" s="13">
        <v>70</v>
      </c>
      <c r="W40" s="14">
        <f t="shared" si="6"/>
        <v>254.55985714285711</v>
      </c>
      <c r="X40" s="15">
        <f>R40+U40+O40+L40+I40+F40+C40</f>
        <v>116338.71000000002</v>
      </c>
      <c r="Y40" s="16">
        <f>S40+V40+P40+M40+J40+G40+D40</f>
        <v>496</v>
      </c>
      <c r="Z40" s="17">
        <f t="shared" si="8"/>
        <v>234.55385080645166</v>
      </c>
      <c r="AA40" s="18">
        <f t="shared" si="16"/>
        <v>16619.815714285716</v>
      </c>
      <c r="AB40" s="18">
        <f>Y40/7</f>
        <v>70.857142857142861</v>
      </c>
      <c r="AC40" s="24">
        <f t="shared" si="10"/>
        <v>234.55385080645163</v>
      </c>
      <c r="AD40" s="19">
        <v>112867.18000000001</v>
      </c>
      <c r="AE40" s="19">
        <v>453</v>
      </c>
      <c r="AF40" s="19">
        <v>249.15492273730686</v>
      </c>
      <c r="AG40" s="20">
        <v>16123.882857142858</v>
      </c>
      <c r="AH40" s="20">
        <v>64.714285714285708</v>
      </c>
      <c r="AI40" s="20">
        <v>249.15492273730689</v>
      </c>
      <c r="AJ40" s="36">
        <f t="shared" si="17"/>
        <v>3471.5300000000134</v>
      </c>
      <c r="AK40" s="36">
        <f t="shared" si="17"/>
        <v>43</v>
      </c>
      <c r="AL40" s="21">
        <f t="shared" si="12"/>
        <v>-14.601071930855198</v>
      </c>
      <c r="AM40" s="37">
        <f t="shared" si="18"/>
        <v>495.93285714285776</v>
      </c>
      <c r="AN40" s="37">
        <f t="shared" si="18"/>
        <v>6.142857142857153</v>
      </c>
      <c r="AO40" s="37">
        <f t="shared" si="14"/>
        <v>-14.601071930855255</v>
      </c>
      <c r="AP40" s="23">
        <f t="shared" si="19"/>
        <v>3.0757656920284569E-2</v>
      </c>
      <c r="AQ40" s="23">
        <f t="shared" si="19"/>
        <v>9.4922737306843433E-2</v>
      </c>
      <c r="AR40" s="23">
        <f t="shared" si="19"/>
        <v>-5.8602381885304741E-2</v>
      </c>
    </row>
    <row r="41" spans="1:44" ht="16.5" x14ac:dyDescent="0.3">
      <c r="A41" s="11"/>
      <c r="B41" s="38" t="s">
        <v>65</v>
      </c>
      <c r="C41" s="39">
        <f>SUM(C4:C40)</f>
        <v>3505462.28</v>
      </c>
      <c r="D41" s="39">
        <f>SUM(D4:D40)</f>
        <v>6031</v>
      </c>
      <c r="E41" s="40">
        <f t="shared" ref="E41:E46" si="23">IFERROR(C41/D41,"-")</f>
        <v>581.24063671032991</v>
      </c>
      <c r="F41" s="39">
        <f>SUM(F4:F40)</f>
        <v>3020176.0300000012</v>
      </c>
      <c r="G41" s="39">
        <f>SUM(G4:G40)</f>
        <v>5324</v>
      </c>
      <c r="H41" s="40">
        <f t="shared" ref="H41:H46" si="24">IFERROR(F41/G41,"-")</f>
        <v>567.27573816679217</v>
      </c>
      <c r="I41" s="39">
        <f>SUM(I4:I40)</f>
        <v>3346237.6100000003</v>
      </c>
      <c r="J41" s="39">
        <f>SUM(J4:J40)</f>
        <v>5563</v>
      </c>
      <c r="K41" s="40">
        <f t="shared" ref="K41:K46" si="25">IFERROR(I41/J41,"-")</f>
        <v>601.51673737192164</v>
      </c>
      <c r="L41" s="39">
        <f>SUM(L4:L40)</f>
        <v>3157308.37</v>
      </c>
      <c r="M41" s="39">
        <f>SUM(M4:M40)</f>
        <v>5370</v>
      </c>
      <c r="N41" s="40">
        <f t="shared" ref="N41:N46" si="26">IFERROR(L41/M41,"-")</f>
        <v>587.95314152700189</v>
      </c>
      <c r="O41" s="39">
        <f>SUM(O4:O40)</f>
        <v>3649461.6999999997</v>
      </c>
      <c r="P41" s="39">
        <f>SUM(P4:P40)</f>
        <v>6130</v>
      </c>
      <c r="Q41" s="40">
        <f t="shared" ref="Q41:Q46" si="27">IFERROR(O41/P41,"-")</f>
        <v>595.34448613376833</v>
      </c>
      <c r="R41" s="39">
        <f>SUM(R4:R40)</f>
        <v>3254461.3</v>
      </c>
      <c r="S41" s="39">
        <f>SUM(S4:S40)</f>
        <v>5616</v>
      </c>
      <c r="T41" s="40">
        <f t="shared" ref="T41:T46" si="28">IFERROR(R41/S41,"-")</f>
        <v>579.49809472934464</v>
      </c>
      <c r="U41" s="39">
        <f>SUM(U4:U40)</f>
        <v>3111436.5500000003</v>
      </c>
      <c r="V41" s="39">
        <f>SUM(V4:V40)</f>
        <v>5189</v>
      </c>
      <c r="W41" s="40">
        <f t="shared" ref="W41:W46" si="29">IFERROR(U41/V41,"-")</f>
        <v>599.6216130275584</v>
      </c>
      <c r="X41" s="39">
        <f>SUM(X4:X40)</f>
        <v>23034486.620000008</v>
      </c>
      <c r="Y41" s="39">
        <f t="shared" ref="Y41" si="30">SUM(Y4:Y40)</f>
        <v>39223</v>
      </c>
      <c r="Z41" s="39">
        <f t="shared" si="8"/>
        <v>587.26988297682499</v>
      </c>
      <c r="AA41" s="41">
        <f t="shared" si="16"/>
        <v>3290640.945714287</v>
      </c>
      <c r="AB41" s="41">
        <f t="shared" si="9"/>
        <v>5603.2857142857147</v>
      </c>
      <c r="AC41" s="39">
        <f t="shared" si="10"/>
        <v>587.26988297682499</v>
      </c>
      <c r="AD41" s="43">
        <f>SUM(AD4:AD40)</f>
        <v>24878237.319999993</v>
      </c>
      <c r="AE41" s="43">
        <f>SUM(AE4:AE40)</f>
        <v>41195</v>
      </c>
      <c r="AF41" s="44">
        <f>AD41/AE41</f>
        <v>603.91400218473098</v>
      </c>
      <c r="AG41" s="44">
        <f t="shared" ref="AG41:AH47" si="31">AD41/7</f>
        <v>3554033.902857142</v>
      </c>
      <c r="AH41" s="44">
        <f t="shared" si="31"/>
        <v>5885</v>
      </c>
      <c r="AI41" s="44">
        <f t="shared" ref="AI41:AI47" si="32">AG41/AH41</f>
        <v>603.91400218473098</v>
      </c>
      <c r="AJ41" s="45">
        <f t="shared" si="17"/>
        <v>-1843750.6999999844</v>
      </c>
      <c r="AK41" s="45">
        <f>Y41-AE41</f>
        <v>-1972</v>
      </c>
      <c r="AL41" s="46">
        <f>IFERROR(Z41-AF41,"-")</f>
        <v>-16.644119207905987</v>
      </c>
      <c r="AM41" s="45">
        <f t="shared" si="18"/>
        <v>-263392.95714285504</v>
      </c>
      <c r="AN41" s="45">
        <f t="shared" si="18"/>
        <v>-281.71428571428532</v>
      </c>
      <c r="AO41" s="46">
        <f t="shared" si="14"/>
        <v>-16.644119207905987</v>
      </c>
      <c r="AP41" s="23">
        <f t="shared" si="19"/>
        <v>-7.4110986091356482E-2</v>
      </c>
      <c r="AQ41" s="23">
        <f t="shared" si="19"/>
        <v>-4.7869887122223502E-2</v>
      </c>
      <c r="AR41" s="23">
        <f t="shared" si="19"/>
        <v>-2.7560412819861602E-2</v>
      </c>
    </row>
    <row r="42" spans="1:44" ht="16.5" x14ac:dyDescent="0.3">
      <c r="A42" s="11" t="s">
        <v>66</v>
      </c>
      <c r="B42" s="12" t="s">
        <v>67</v>
      </c>
      <c r="C42" s="13">
        <v>24081.29</v>
      </c>
      <c r="D42" s="13">
        <v>115</v>
      </c>
      <c r="E42" s="14">
        <f t="shared" ref="E42:E45" si="33">IFERROR((C42/D42),"")</f>
        <v>209.40252173913044</v>
      </c>
      <c r="F42" s="13">
        <v>10895.37</v>
      </c>
      <c r="G42" s="13">
        <v>76</v>
      </c>
      <c r="H42" s="14">
        <f t="shared" ref="H42:H45" si="34">IFERROR((F42/G42),"")</f>
        <v>143.36013157894737</v>
      </c>
      <c r="I42" s="13">
        <v>13976</v>
      </c>
      <c r="J42" s="13">
        <v>80</v>
      </c>
      <c r="K42" s="14">
        <f t="shared" ref="K42:K45" si="35">IFERROR((I42/J42),"")</f>
        <v>174.7</v>
      </c>
      <c r="L42" s="13">
        <v>11310</v>
      </c>
      <c r="M42" s="13">
        <v>55</v>
      </c>
      <c r="N42" s="14">
        <f t="shared" ref="N42:N45" si="36">IFERROR((L42/M42),"")</f>
        <v>205.63636363636363</v>
      </c>
      <c r="O42" s="13">
        <v>15896</v>
      </c>
      <c r="P42" s="13">
        <v>71</v>
      </c>
      <c r="Q42" s="14">
        <f t="shared" ref="Q42:Q45" si="37">IFERROR((O42/P42),"")</f>
        <v>223.88732394366198</v>
      </c>
      <c r="R42" s="13">
        <v>14381</v>
      </c>
      <c r="S42" s="13">
        <v>75</v>
      </c>
      <c r="T42" s="14">
        <f t="shared" ref="T42:T45" si="38">IFERROR((R42/S42),"")</f>
        <v>191.74666666666667</v>
      </c>
      <c r="U42" s="13">
        <v>16843.09</v>
      </c>
      <c r="V42" s="13">
        <v>92</v>
      </c>
      <c r="W42" s="14">
        <f t="shared" ref="W42:W45" si="39">IFERROR((U42/V42),"")</f>
        <v>183.07706521739129</v>
      </c>
      <c r="X42" s="15">
        <f t="shared" ref="X42:Y45" si="40">R42+U42+O42+L42+I42+F42+C42</f>
        <v>107382.75</v>
      </c>
      <c r="Y42" s="16">
        <f t="shared" si="40"/>
        <v>564</v>
      </c>
      <c r="Z42" s="17">
        <f t="shared" si="8"/>
        <v>190.39494680851064</v>
      </c>
      <c r="AA42" s="18">
        <f t="shared" si="16"/>
        <v>15340.392857142857</v>
      </c>
      <c r="AB42" s="18">
        <f t="shared" si="9"/>
        <v>80.571428571428569</v>
      </c>
      <c r="AC42" s="24">
        <f t="shared" si="10"/>
        <v>190.39494680851064</v>
      </c>
      <c r="AD42" s="19">
        <v>106406.53</v>
      </c>
      <c r="AE42" s="19">
        <v>503</v>
      </c>
      <c r="AF42" s="19">
        <v>211.5437972166998</v>
      </c>
      <c r="AG42" s="20">
        <v>15200.932857142858</v>
      </c>
      <c r="AH42" s="20">
        <v>71.857142857142861</v>
      </c>
      <c r="AI42" s="20">
        <v>211.5437972166998</v>
      </c>
      <c r="AJ42" s="21">
        <f t="shared" si="17"/>
        <v>976.22000000000116</v>
      </c>
      <c r="AK42" s="21">
        <f t="shared" si="17"/>
        <v>61</v>
      </c>
      <c r="AL42" s="47">
        <f t="shared" si="12"/>
        <v>-21.148850408189162</v>
      </c>
      <c r="AM42" s="22">
        <f t="shared" si="18"/>
        <v>139.45999999999913</v>
      </c>
      <c r="AN42" s="22">
        <f t="shared" si="18"/>
        <v>8.7142857142857082</v>
      </c>
      <c r="AO42" s="22">
        <f t="shared" si="14"/>
        <v>-21.148850408189162</v>
      </c>
      <c r="AP42" s="23">
        <f>IFERROR(((AA42-AG42)*1/AG42),"-")</f>
        <v>9.1744369448002287E-3</v>
      </c>
      <c r="AQ42" s="23">
        <f t="shared" si="19"/>
        <v>0.1212723658051689</v>
      </c>
      <c r="AR42" s="23">
        <f t="shared" si="19"/>
        <v>-9.9973862086463569E-2</v>
      </c>
    </row>
    <row r="43" spans="1:44" ht="16.5" x14ac:dyDescent="0.3">
      <c r="A43" s="11">
        <v>38</v>
      </c>
      <c r="B43" s="12" t="s">
        <v>68</v>
      </c>
      <c r="C43" s="13">
        <v>205616.82</v>
      </c>
      <c r="D43" s="13">
        <v>87</v>
      </c>
      <c r="E43" s="14">
        <f t="shared" si="33"/>
        <v>2363.4117241379313</v>
      </c>
      <c r="F43" s="13">
        <v>205287.71</v>
      </c>
      <c r="G43" s="13">
        <v>97</v>
      </c>
      <c r="H43" s="14">
        <f t="shared" si="34"/>
        <v>2116.3681443298969</v>
      </c>
      <c r="I43" s="13">
        <v>214813</v>
      </c>
      <c r="J43" s="13">
        <v>84</v>
      </c>
      <c r="K43" s="14">
        <f t="shared" si="35"/>
        <v>2557.2976190476193</v>
      </c>
      <c r="L43" s="13">
        <v>209596</v>
      </c>
      <c r="M43" s="13">
        <v>86</v>
      </c>
      <c r="N43" s="14">
        <f t="shared" si="36"/>
        <v>2437.1627906976746</v>
      </c>
      <c r="O43" s="13">
        <v>278143</v>
      </c>
      <c r="P43" s="13">
        <v>122</v>
      </c>
      <c r="Q43" s="14">
        <f t="shared" si="37"/>
        <v>2279.8606557377047</v>
      </c>
      <c r="R43" s="13">
        <v>152840</v>
      </c>
      <c r="S43" s="13">
        <v>80</v>
      </c>
      <c r="T43" s="14">
        <f t="shared" si="38"/>
        <v>1910.5</v>
      </c>
      <c r="U43" s="13">
        <v>186527.99</v>
      </c>
      <c r="V43" s="13">
        <v>89</v>
      </c>
      <c r="W43" s="14">
        <f t="shared" si="39"/>
        <v>2095.8201123595504</v>
      </c>
      <c r="X43" s="15">
        <f t="shared" si="40"/>
        <v>1452824.52</v>
      </c>
      <c r="Y43" s="16">
        <f t="shared" si="40"/>
        <v>645</v>
      </c>
      <c r="Z43" s="17">
        <f t="shared" si="8"/>
        <v>2252.4411162790698</v>
      </c>
      <c r="AA43" s="18">
        <f t="shared" si="16"/>
        <v>207546.36000000002</v>
      </c>
      <c r="AB43" s="18">
        <f t="shared" si="9"/>
        <v>92.142857142857139</v>
      </c>
      <c r="AC43" s="24">
        <f t="shared" si="10"/>
        <v>2252.4411162790702</v>
      </c>
      <c r="AD43" s="19">
        <v>1595598.69</v>
      </c>
      <c r="AE43" s="19">
        <v>700</v>
      </c>
      <c r="AF43" s="19">
        <v>2279.4267</v>
      </c>
      <c r="AG43" s="20">
        <v>227942.66999999998</v>
      </c>
      <c r="AH43" s="20">
        <v>100</v>
      </c>
      <c r="AI43" s="20">
        <v>2279.4267</v>
      </c>
      <c r="AJ43" s="21">
        <f t="shared" si="17"/>
        <v>-142774.16999999993</v>
      </c>
      <c r="AK43" s="21">
        <f t="shared" si="17"/>
        <v>-55</v>
      </c>
      <c r="AL43" s="47">
        <f t="shared" si="12"/>
        <v>-26.985583720930208</v>
      </c>
      <c r="AM43" s="22">
        <f t="shared" si="18"/>
        <v>-20396.309999999969</v>
      </c>
      <c r="AN43" s="22">
        <f t="shared" si="18"/>
        <v>-7.8571428571428612</v>
      </c>
      <c r="AO43" s="22">
        <f t="shared" si="14"/>
        <v>-26.985583720929753</v>
      </c>
      <c r="AP43" s="23">
        <f t="shared" si="19"/>
        <v>-8.9479999510403072E-2</v>
      </c>
      <c r="AQ43" s="23">
        <f t="shared" si="19"/>
        <v>-7.8571428571428611E-2</v>
      </c>
      <c r="AR43" s="23">
        <f t="shared" si="19"/>
        <v>-1.1838759158576915E-2</v>
      </c>
    </row>
    <row r="44" spans="1:44" ht="16.5" x14ac:dyDescent="0.3">
      <c r="A44" s="11">
        <v>39</v>
      </c>
      <c r="B44" s="12" t="s">
        <v>69</v>
      </c>
      <c r="C44" s="13">
        <v>367500</v>
      </c>
      <c r="D44" s="13">
        <v>245</v>
      </c>
      <c r="E44" s="14">
        <f t="shared" si="33"/>
        <v>1500</v>
      </c>
      <c r="F44" s="13">
        <v>452500</v>
      </c>
      <c r="G44" s="13">
        <v>301</v>
      </c>
      <c r="H44" s="14">
        <f t="shared" si="34"/>
        <v>1503.3222591362126</v>
      </c>
      <c r="I44" s="13">
        <v>450000</v>
      </c>
      <c r="J44" s="13">
        <v>300</v>
      </c>
      <c r="K44" s="14">
        <f t="shared" si="35"/>
        <v>1500</v>
      </c>
      <c r="L44" s="13">
        <v>368000</v>
      </c>
      <c r="M44" s="13">
        <v>245</v>
      </c>
      <c r="N44" s="14">
        <f t="shared" si="36"/>
        <v>1502.0408163265306</v>
      </c>
      <c r="O44" s="13">
        <v>532500</v>
      </c>
      <c r="P44" s="13">
        <v>354</v>
      </c>
      <c r="Q44" s="14">
        <f t="shared" si="37"/>
        <v>1504.2372881355932</v>
      </c>
      <c r="R44" s="13">
        <v>357500</v>
      </c>
      <c r="S44" s="13">
        <v>238</v>
      </c>
      <c r="T44" s="14">
        <f t="shared" si="38"/>
        <v>1502.1008403361345</v>
      </c>
      <c r="U44" s="13">
        <v>380000</v>
      </c>
      <c r="V44" s="13">
        <v>253</v>
      </c>
      <c r="W44" s="14">
        <f t="shared" si="39"/>
        <v>1501.9762845849802</v>
      </c>
      <c r="X44" s="15">
        <f t="shared" si="40"/>
        <v>2908000</v>
      </c>
      <c r="Y44" s="16">
        <f t="shared" si="40"/>
        <v>1936</v>
      </c>
      <c r="Z44" s="17">
        <f t="shared" si="8"/>
        <v>1502.0661157024792</v>
      </c>
      <c r="AA44" s="18">
        <f t="shared" si="16"/>
        <v>415428.57142857142</v>
      </c>
      <c r="AB44" s="18">
        <f t="shared" si="9"/>
        <v>276.57142857142856</v>
      </c>
      <c r="AC44" s="24">
        <f t="shared" si="10"/>
        <v>1502.0661157024795</v>
      </c>
      <c r="AD44" s="19">
        <v>3045000</v>
      </c>
      <c r="AE44" s="19">
        <v>2029</v>
      </c>
      <c r="AF44" s="19">
        <v>1500.7392804337112</v>
      </c>
      <c r="AG44" s="20">
        <v>435000</v>
      </c>
      <c r="AH44" s="20">
        <v>289.85714285714283</v>
      </c>
      <c r="AI44" s="20">
        <v>1500.7392804337112</v>
      </c>
      <c r="AJ44" s="21">
        <f t="shared" si="17"/>
        <v>-137000</v>
      </c>
      <c r="AK44" s="21">
        <f t="shared" si="17"/>
        <v>-93</v>
      </c>
      <c r="AL44" s="47">
        <f t="shared" si="12"/>
        <v>1.3268352687680363</v>
      </c>
      <c r="AM44" s="22">
        <f t="shared" si="18"/>
        <v>-19571.42857142858</v>
      </c>
      <c r="AN44" s="22">
        <f t="shared" si="18"/>
        <v>-13.285714285714278</v>
      </c>
      <c r="AO44" s="22">
        <f t="shared" si="14"/>
        <v>1.3268352687682636</v>
      </c>
      <c r="AP44" s="23">
        <f t="shared" si="19"/>
        <v>-4.4991789819376043E-2</v>
      </c>
      <c r="AQ44" s="23">
        <f t="shared" si="19"/>
        <v>-4.5835386890093616E-2</v>
      </c>
      <c r="AR44" s="23">
        <f t="shared" si="19"/>
        <v>8.8412110355691519E-4</v>
      </c>
    </row>
    <row r="45" spans="1:44" ht="16.5" x14ac:dyDescent="0.3">
      <c r="A45" s="11">
        <v>40</v>
      </c>
      <c r="B45" s="25" t="s">
        <v>70</v>
      </c>
      <c r="C45" s="13">
        <v>7523.92</v>
      </c>
      <c r="D45" s="13">
        <v>15</v>
      </c>
      <c r="E45" s="14">
        <f t="shared" si="33"/>
        <v>501.59466666666668</v>
      </c>
      <c r="F45" s="13">
        <v>9076.2000000000007</v>
      </c>
      <c r="G45" s="13">
        <v>8</v>
      </c>
      <c r="H45" s="14">
        <f t="shared" si="34"/>
        <v>1134.5250000000001</v>
      </c>
      <c r="I45" s="13">
        <v>7448</v>
      </c>
      <c r="J45" s="13">
        <v>4</v>
      </c>
      <c r="K45" s="14">
        <f t="shared" si="35"/>
        <v>1862</v>
      </c>
      <c r="L45" s="13">
        <v>8267</v>
      </c>
      <c r="M45" s="13">
        <v>9</v>
      </c>
      <c r="N45" s="14">
        <f t="shared" si="36"/>
        <v>918.55555555555554</v>
      </c>
      <c r="O45" s="13">
        <v>13981</v>
      </c>
      <c r="P45" s="13">
        <v>8</v>
      </c>
      <c r="Q45" s="14">
        <f t="shared" si="37"/>
        <v>1747.625</v>
      </c>
      <c r="R45" s="13">
        <v>10829</v>
      </c>
      <c r="S45" s="13">
        <v>13</v>
      </c>
      <c r="T45" s="14">
        <f t="shared" si="38"/>
        <v>833</v>
      </c>
      <c r="U45" s="13">
        <v>0</v>
      </c>
      <c r="V45" s="13">
        <v>0</v>
      </c>
      <c r="W45" s="14" t="str">
        <f t="shared" si="39"/>
        <v/>
      </c>
      <c r="X45" s="15">
        <f t="shared" si="40"/>
        <v>57125.119999999995</v>
      </c>
      <c r="Y45" s="16">
        <f t="shared" si="40"/>
        <v>57</v>
      </c>
      <c r="Z45" s="17">
        <f t="shared" si="8"/>
        <v>1002.1950877192982</v>
      </c>
      <c r="AA45" s="18">
        <f t="shared" si="16"/>
        <v>8160.7314285714283</v>
      </c>
      <c r="AB45" s="18">
        <f t="shared" si="9"/>
        <v>8.1428571428571423</v>
      </c>
      <c r="AC45" s="24">
        <f t="shared" si="10"/>
        <v>1002.1950877192983</v>
      </c>
      <c r="AD45" s="19">
        <v>54691</v>
      </c>
      <c r="AE45" s="19">
        <v>54</v>
      </c>
      <c r="AF45" s="19">
        <v>1012.7962962962963</v>
      </c>
      <c r="AG45" s="20">
        <v>7813</v>
      </c>
      <c r="AH45" s="20">
        <v>7.7142857142857144</v>
      </c>
      <c r="AI45" s="20">
        <v>1012.7962962962963</v>
      </c>
      <c r="AJ45" s="21">
        <f t="shared" si="17"/>
        <v>2434.1199999999953</v>
      </c>
      <c r="AK45" s="21">
        <f t="shared" si="17"/>
        <v>3</v>
      </c>
      <c r="AL45" s="47">
        <f t="shared" si="12"/>
        <v>-10.601208576998147</v>
      </c>
      <c r="AM45" s="22">
        <f t="shared" si="18"/>
        <v>347.7314285714283</v>
      </c>
      <c r="AN45" s="22">
        <f t="shared" si="18"/>
        <v>0.42857142857142794</v>
      </c>
      <c r="AO45" s="22">
        <f t="shared" si="14"/>
        <v>-10.601208576998033</v>
      </c>
      <c r="AP45" s="23">
        <f t="shared" si="19"/>
        <v>4.4506774423579712E-2</v>
      </c>
      <c r="AQ45" s="23">
        <f t="shared" si="19"/>
        <v>5.5555555555555469E-2</v>
      </c>
      <c r="AR45" s="23">
        <f t="shared" si="19"/>
        <v>-1.0467266335556011E-2</v>
      </c>
    </row>
    <row r="46" spans="1:44" ht="17.25" thickBot="1" x14ac:dyDescent="0.3">
      <c r="A46" s="11"/>
      <c r="B46" s="48" t="s">
        <v>71</v>
      </c>
      <c r="C46" s="49">
        <f>SUM(C42:C45)</f>
        <v>604722.03</v>
      </c>
      <c r="D46" s="49">
        <f>SUM(D42:D45)</f>
        <v>462</v>
      </c>
      <c r="E46" s="50">
        <f t="shared" si="23"/>
        <v>1308.9221428571429</v>
      </c>
      <c r="F46" s="49">
        <f>SUM(F42:F45)</f>
        <v>677759.27999999991</v>
      </c>
      <c r="G46" s="49">
        <f>SUM(G42:G45)</f>
        <v>482</v>
      </c>
      <c r="H46" s="50">
        <f t="shared" si="24"/>
        <v>1406.1395850622405</v>
      </c>
      <c r="I46" s="49">
        <f>SUM(I42:I45)</f>
        <v>686237</v>
      </c>
      <c r="J46" s="49">
        <f>SUM(J42:J45)</f>
        <v>468</v>
      </c>
      <c r="K46" s="50">
        <f t="shared" si="25"/>
        <v>1466.318376068376</v>
      </c>
      <c r="L46" s="49">
        <f>SUM(L42:L45)</f>
        <v>597173</v>
      </c>
      <c r="M46" s="49">
        <f>SUM(M42:M45)</f>
        <v>395</v>
      </c>
      <c r="N46" s="50">
        <f t="shared" si="26"/>
        <v>1511.8303797468354</v>
      </c>
      <c r="O46" s="49">
        <f>SUM(O42:O45)</f>
        <v>840520</v>
      </c>
      <c r="P46" s="49">
        <f>SUM(P42:P45)</f>
        <v>555</v>
      </c>
      <c r="Q46" s="50">
        <f t="shared" si="27"/>
        <v>1514.4504504504505</v>
      </c>
      <c r="R46" s="51">
        <f>SUM(R42:R45)</f>
        <v>535550</v>
      </c>
      <c r="S46" s="51">
        <f>SUM(S42:S45)</f>
        <v>406</v>
      </c>
      <c r="T46" s="50">
        <f t="shared" si="28"/>
        <v>1319.0886699507389</v>
      </c>
      <c r="U46" s="49">
        <f>SUM(U42:U45)</f>
        <v>583371.07999999996</v>
      </c>
      <c r="V46" s="49">
        <f>SUM(V42:V45)</f>
        <v>434</v>
      </c>
      <c r="W46" s="50">
        <f t="shared" si="29"/>
        <v>1344.1729953917049</v>
      </c>
      <c r="X46" s="49">
        <f>SUM(X42:X45)</f>
        <v>4525332.3899999997</v>
      </c>
      <c r="Y46" s="49">
        <f>SUM(Y42:Y45)</f>
        <v>3202</v>
      </c>
      <c r="Z46" s="52">
        <f t="shared" si="8"/>
        <v>1413.2830699562771</v>
      </c>
      <c r="AA46" s="53">
        <f t="shared" si="16"/>
        <v>646476.0557142857</v>
      </c>
      <c r="AB46" s="53">
        <f t="shared" si="9"/>
        <v>457.42857142857144</v>
      </c>
      <c r="AC46" s="54">
        <f t="shared" si="10"/>
        <v>1413.2830699562771</v>
      </c>
      <c r="AD46" s="44">
        <f>SUM(AD42:AD45)</f>
        <v>4801696.22</v>
      </c>
      <c r="AE46" s="44">
        <f>SUM(AE42:AE45)</f>
        <v>3286</v>
      </c>
      <c r="AF46" s="55">
        <f>AD46/AE46</f>
        <v>1461.2587401095557</v>
      </c>
      <c r="AG46" s="44">
        <f t="shared" si="31"/>
        <v>685956.6028571428</v>
      </c>
      <c r="AH46" s="44">
        <f t="shared" si="31"/>
        <v>469.42857142857144</v>
      </c>
      <c r="AI46" s="55">
        <f t="shared" si="32"/>
        <v>1461.2587401095554</v>
      </c>
      <c r="AJ46" s="45">
        <f t="shared" si="17"/>
        <v>-276363.83000000007</v>
      </c>
      <c r="AK46" s="45">
        <f t="shared" si="17"/>
        <v>-84</v>
      </c>
      <c r="AL46" s="56">
        <f t="shared" si="12"/>
        <v>-47.975670153278543</v>
      </c>
      <c r="AM46" s="57">
        <f t="shared" si="18"/>
        <v>-39480.547142857104</v>
      </c>
      <c r="AN46" s="57">
        <f t="shared" si="18"/>
        <v>-12</v>
      </c>
      <c r="AO46" s="58">
        <f t="shared" si="14"/>
        <v>-47.975670153278315</v>
      </c>
      <c r="AP46" s="59">
        <f>IFERROR(((AA46-AG46)*1/AG46),"-")</f>
        <v>-5.7555459016522238E-2</v>
      </c>
      <c r="AQ46" s="59">
        <f t="shared" si="19"/>
        <v>-2.5562994522215457E-2</v>
      </c>
      <c r="AR46" s="59">
        <f t="shared" si="19"/>
        <v>-3.2831742138754574E-2</v>
      </c>
    </row>
    <row r="47" spans="1:44" ht="17.25" thickBot="1" x14ac:dyDescent="0.35">
      <c r="A47" s="11"/>
      <c r="B47" s="60" t="s">
        <v>72</v>
      </c>
      <c r="C47" s="61">
        <f>C46+C41</f>
        <v>4110184.3099999996</v>
      </c>
      <c r="D47" s="62"/>
      <c r="E47" s="62"/>
      <c r="F47" s="61">
        <f>F46+F41</f>
        <v>3697935.310000001</v>
      </c>
      <c r="G47" s="62"/>
      <c r="H47" s="62"/>
      <c r="I47" s="61">
        <f>I46+I41</f>
        <v>4032474.6100000003</v>
      </c>
      <c r="J47" s="62"/>
      <c r="K47" s="62"/>
      <c r="L47" s="61">
        <f>L46+L41</f>
        <v>3754481.37</v>
      </c>
      <c r="M47" s="62"/>
      <c r="N47" s="62"/>
      <c r="O47" s="61">
        <f>O46+O41</f>
        <v>4489981.6999999993</v>
      </c>
      <c r="P47" s="62"/>
      <c r="Q47" s="62"/>
      <c r="R47" s="61">
        <f>R46+R41</f>
        <v>3790011.3</v>
      </c>
      <c r="S47" s="62"/>
      <c r="T47" s="62"/>
      <c r="U47" s="61">
        <f>U46+U41</f>
        <v>3694807.6300000004</v>
      </c>
      <c r="V47" s="62"/>
      <c r="W47" s="62"/>
      <c r="X47" s="63">
        <f>X46+X41</f>
        <v>27559819.010000009</v>
      </c>
      <c r="Y47" s="63">
        <f>Y46+Y41</f>
        <v>42425</v>
      </c>
      <c r="Z47" s="63">
        <f>X47/Y47</f>
        <v>649.61270500883938</v>
      </c>
      <c r="AA47" s="63">
        <f t="shared" si="16"/>
        <v>3937117.0014285729</v>
      </c>
      <c r="AB47" s="63">
        <f t="shared" si="9"/>
        <v>6060.7142857142853</v>
      </c>
      <c r="AC47" s="63">
        <f>AA47/AB47</f>
        <v>649.61270500883938</v>
      </c>
      <c r="AD47" s="63">
        <f>AD46+AD41</f>
        <v>29679933.539999992</v>
      </c>
      <c r="AE47" s="63">
        <f>AE46+AE41</f>
        <v>44481</v>
      </c>
      <c r="AF47" s="63">
        <f t="shared" ref="AF47" si="41">IFERROR(AD47/AE47,"")</f>
        <v>667.24969177851199</v>
      </c>
      <c r="AG47" s="63">
        <f t="shared" si="31"/>
        <v>4239990.5057142843</v>
      </c>
      <c r="AH47" s="63">
        <f t="shared" si="31"/>
        <v>6354.4285714285716</v>
      </c>
      <c r="AI47" s="63">
        <f t="shared" si="32"/>
        <v>667.24969177851187</v>
      </c>
      <c r="AJ47" s="65">
        <f>X47-AD47</f>
        <v>-2120114.5299999826</v>
      </c>
      <c r="AK47" s="65">
        <f t="shared" si="17"/>
        <v>-2056</v>
      </c>
      <c r="AL47" s="66">
        <f t="shared" si="12"/>
        <v>-17.636986769672603</v>
      </c>
      <c r="AM47" s="67">
        <f t="shared" si="18"/>
        <v>-302873.50428571133</v>
      </c>
      <c r="AN47" s="67">
        <f t="shared" si="18"/>
        <v>-293.71428571428623</v>
      </c>
      <c r="AO47" s="67">
        <f t="shared" si="14"/>
        <v>-17.63698676967249</v>
      </c>
      <c r="AP47" s="68">
        <f>IFERROR(((AA47-AG47)*1/AG47),"-")</f>
        <v>-7.1432590209229291E-2</v>
      </c>
      <c r="AQ47" s="68">
        <f>IFERROR(((AB47-AH47)*1/AH47),"-")</f>
        <v>-4.6221982419460073E-2</v>
      </c>
      <c r="AR47" s="69">
        <f t="shared" si="19"/>
        <v>-2.6432364056493178E-2</v>
      </c>
    </row>
  </sheetData>
  <mergeCells count="24">
    <mergeCell ref="AJ1:AL1"/>
    <mergeCell ref="AM1:AO1"/>
    <mergeCell ref="AP1:AR2"/>
    <mergeCell ref="I2:K2"/>
    <mergeCell ref="L2:N2"/>
    <mergeCell ref="O2:Q2"/>
    <mergeCell ref="AJ2:AL2"/>
    <mergeCell ref="AM2:AO2"/>
    <mergeCell ref="AA1:AC2"/>
    <mergeCell ref="AD1:AF2"/>
    <mergeCell ref="AG1:AI2"/>
    <mergeCell ref="O1:Q1"/>
    <mergeCell ref="R2:T2"/>
    <mergeCell ref="U2:W2"/>
    <mergeCell ref="R1:T1"/>
    <mergeCell ref="U1:W1"/>
    <mergeCell ref="X1:Z2"/>
    <mergeCell ref="C2:E2"/>
    <mergeCell ref="F2:H2"/>
    <mergeCell ref="A1:B2"/>
    <mergeCell ref="C1:E1"/>
    <mergeCell ref="F1:H1"/>
    <mergeCell ref="I1:K1"/>
    <mergeCell ref="L1:N1"/>
  </mergeCells>
  <conditionalFormatting sqref="AM26:AP28 AM30:AR35 AM41:AR46 AM4:AR6 AM8:AR24">
    <cfRule type="cellIs" dxfId="194" priority="39" operator="greaterThan">
      <formula>0</formula>
    </cfRule>
  </conditionalFormatting>
  <conditionalFormatting sqref="AN27:AN28">
    <cfRule type="cellIs" dxfId="193" priority="38" operator="lessThan">
      <formula>-2</formula>
    </cfRule>
  </conditionalFormatting>
  <conditionalFormatting sqref="AM41">
    <cfRule type="cellIs" dxfId="192" priority="37" operator="lessThan">
      <formula>-328937</formula>
    </cfRule>
  </conditionalFormatting>
  <conditionalFormatting sqref="AJ26:AL28 AJ30:AL35 AJ42:AL46 AJ4:AL6 AJ8:AL24 AJ41:AK41">
    <cfRule type="cellIs" dxfId="191" priority="35" operator="lessThan">
      <formula>1</formula>
    </cfRule>
    <cfRule type="cellIs" dxfId="190" priority="36" operator="greaterThan">
      <formula>0</formula>
    </cfRule>
  </conditionalFormatting>
  <conditionalFormatting sqref="AQ26:AR28">
    <cfRule type="cellIs" dxfId="189" priority="34" operator="greaterThan">
      <formula>0</formula>
    </cfRule>
  </conditionalFormatting>
  <conditionalFormatting sqref="AM26:AR28 AM30:AR35 AM41:AR45 AM4:AR6 AM8:AR24">
    <cfRule type="cellIs" dxfId="188" priority="33" operator="lessThan">
      <formula>0</formula>
    </cfRule>
  </conditionalFormatting>
  <conditionalFormatting sqref="AM46:AR46">
    <cfRule type="cellIs" dxfId="187" priority="32" operator="lessThan">
      <formula>0</formula>
    </cfRule>
  </conditionalFormatting>
  <conditionalFormatting sqref="AM29:AP29">
    <cfRule type="cellIs" dxfId="186" priority="31" operator="greaterThan">
      <formula>0</formula>
    </cfRule>
  </conditionalFormatting>
  <conditionalFormatting sqref="AN29">
    <cfRule type="cellIs" dxfId="185" priority="30" operator="lessThan">
      <formula>-2</formula>
    </cfRule>
  </conditionalFormatting>
  <conditionalFormatting sqref="AJ29:AL29">
    <cfRule type="cellIs" dxfId="184" priority="28" operator="lessThan">
      <formula>1</formula>
    </cfRule>
    <cfRule type="cellIs" dxfId="183" priority="29" operator="greaterThan">
      <formula>0</formula>
    </cfRule>
  </conditionalFormatting>
  <conditionalFormatting sqref="AQ29:AR29">
    <cfRule type="cellIs" dxfId="182" priority="27" operator="greaterThan">
      <formula>0</formula>
    </cfRule>
  </conditionalFormatting>
  <conditionalFormatting sqref="AM29:AR29">
    <cfRule type="cellIs" dxfId="181" priority="26" operator="lessThan">
      <formula>0</formula>
    </cfRule>
  </conditionalFormatting>
  <conditionalFormatting sqref="AM25:AP25">
    <cfRule type="cellIs" dxfId="180" priority="25" operator="greaterThan">
      <formula>0</formula>
    </cfRule>
  </conditionalFormatting>
  <conditionalFormatting sqref="AJ25:AL25">
    <cfRule type="cellIs" dxfId="179" priority="23" operator="lessThan">
      <formula>1</formula>
    </cfRule>
    <cfRule type="cellIs" dxfId="178" priority="24" operator="greaterThan">
      <formula>0</formula>
    </cfRule>
  </conditionalFormatting>
  <conditionalFormatting sqref="AQ25:AR25">
    <cfRule type="cellIs" dxfId="177" priority="22" operator="greaterThan">
      <formula>0</formula>
    </cfRule>
  </conditionalFormatting>
  <conditionalFormatting sqref="AM25:AR25">
    <cfRule type="cellIs" dxfId="176" priority="21" operator="lessThan">
      <formula>0</formula>
    </cfRule>
  </conditionalFormatting>
  <conditionalFormatting sqref="AM47:AO47">
    <cfRule type="cellIs" dxfId="175" priority="20" operator="greaterThan">
      <formula>0</formula>
    </cfRule>
  </conditionalFormatting>
  <conditionalFormatting sqref="AJ47:AL47">
    <cfRule type="cellIs" dxfId="174" priority="18" operator="lessThan">
      <formula>1</formula>
    </cfRule>
    <cfRule type="cellIs" dxfId="173" priority="19" operator="greaterThan">
      <formula>0</formula>
    </cfRule>
  </conditionalFormatting>
  <conditionalFormatting sqref="AP47">
    <cfRule type="cellIs" dxfId="172" priority="17" operator="greaterThan">
      <formula>0</formula>
    </cfRule>
  </conditionalFormatting>
  <conditionalFormatting sqref="AQ47:AR47">
    <cfRule type="cellIs" dxfId="171" priority="16" operator="greaterThan">
      <formula>0</formula>
    </cfRule>
  </conditionalFormatting>
  <conditionalFormatting sqref="AM47:AR47">
    <cfRule type="cellIs" dxfId="170" priority="15" operator="lessThan">
      <formula>0</formula>
    </cfRule>
  </conditionalFormatting>
  <conditionalFormatting sqref="AM36:AR36">
    <cfRule type="cellIs" dxfId="169" priority="14" operator="greaterThan">
      <formula>0</formula>
    </cfRule>
  </conditionalFormatting>
  <conditionalFormatting sqref="AJ36:AL36">
    <cfRule type="cellIs" dxfId="168" priority="12" operator="lessThan">
      <formula>1</formula>
    </cfRule>
    <cfRule type="cellIs" dxfId="167" priority="13" operator="greaterThan">
      <formula>0</formula>
    </cfRule>
  </conditionalFormatting>
  <conditionalFormatting sqref="AM36:AR36">
    <cfRule type="cellIs" dxfId="166" priority="11" operator="lessThan">
      <formula>0</formula>
    </cfRule>
  </conditionalFormatting>
  <conditionalFormatting sqref="AM37:AR40">
    <cfRule type="cellIs" dxfId="165" priority="10" operator="greaterThan">
      <formula>0</formula>
    </cfRule>
  </conditionalFormatting>
  <conditionalFormatting sqref="AJ37:AL40">
    <cfRule type="cellIs" dxfId="164" priority="8" operator="lessThan">
      <formula>1</formula>
    </cfRule>
    <cfRule type="cellIs" dxfId="163" priority="9" operator="greaterThan">
      <formula>0</formula>
    </cfRule>
  </conditionalFormatting>
  <conditionalFormatting sqref="AM37:AR40">
    <cfRule type="cellIs" dxfId="162" priority="7" operator="lessThan">
      <formula>0</formula>
    </cfRule>
  </conditionalFormatting>
  <conditionalFormatting sqref="AM7:AR7">
    <cfRule type="cellIs" dxfId="161" priority="6" operator="greaterThan">
      <formula>0</formula>
    </cfRule>
  </conditionalFormatting>
  <conditionalFormatting sqref="AJ7:AL7">
    <cfRule type="cellIs" dxfId="160" priority="4" operator="lessThan">
      <formula>1</formula>
    </cfRule>
    <cfRule type="cellIs" dxfId="159" priority="5" operator="greaterThan">
      <formula>0</formula>
    </cfRule>
  </conditionalFormatting>
  <conditionalFormatting sqref="AM7:AR7">
    <cfRule type="cellIs" dxfId="158" priority="3" operator="lessThan">
      <formula>0</formula>
    </cfRule>
  </conditionalFormatting>
  <conditionalFormatting sqref="AL41">
    <cfRule type="cellIs" dxfId="157" priority="2" operator="greaterThan">
      <formula>0</formula>
    </cfRule>
  </conditionalFormatting>
  <conditionalFormatting sqref="AL41">
    <cfRule type="cellIs" dxfId="156" priority="1" operator="lessThan">
      <formula>0</formula>
    </cfRule>
  </conditionalFormatting>
  <hyperlinks>
    <hyperlink ref="B24" r:id="rId1"/>
    <hyperlink ref="B23" r:id="rId2"/>
    <hyperlink ref="B22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="130" zoomScaleNormal="130" workbookViewId="0">
      <pane xSplit="2" ySplit="2" topLeftCell="AK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5" x14ac:dyDescent="0.25"/>
  <cols>
    <col min="2" max="2" width="38.5703125" bestFit="1" customWidth="1"/>
    <col min="3" max="3" width="11.7109375" bestFit="1" customWidth="1"/>
    <col min="6" max="6" width="11.7109375" bestFit="1" customWidth="1"/>
    <col min="8" max="8" width="7.28515625" bestFit="1" customWidth="1"/>
    <col min="9" max="9" width="11.7109375" bestFit="1" customWidth="1"/>
    <col min="12" max="12" width="11.7109375" bestFit="1" customWidth="1"/>
    <col min="15" max="15" width="11.7109375" bestFit="1" customWidth="1"/>
    <col min="18" max="18" width="11.7109375" bestFit="1" customWidth="1"/>
    <col min="21" max="21" width="11.7109375" bestFit="1" customWidth="1"/>
    <col min="24" max="24" width="17.7109375" bestFit="1" customWidth="1"/>
    <col min="25" max="25" width="10.85546875" bestFit="1" customWidth="1"/>
    <col min="26" max="26" width="11.5703125" bestFit="1" customWidth="1"/>
    <col min="27" max="27" width="14.28515625" bestFit="1" customWidth="1"/>
    <col min="29" max="29" width="9" bestFit="1" customWidth="1"/>
    <col min="30" max="30" width="17.7109375" bestFit="1" customWidth="1"/>
    <col min="33" max="33" width="11.7109375" bestFit="1" customWidth="1"/>
    <col min="36" max="36" width="14.140625" bestFit="1" customWidth="1"/>
    <col min="38" max="38" width="10.42578125" bestFit="1" customWidth="1"/>
    <col min="39" max="39" width="12.28515625" bestFit="1" customWidth="1"/>
  </cols>
  <sheetData>
    <row r="1" spans="1:44" x14ac:dyDescent="0.25">
      <c r="A1" s="106" t="s">
        <v>0</v>
      </c>
      <c r="B1" s="107"/>
      <c r="C1" s="101">
        <v>45418</v>
      </c>
      <c r="D1" s="102"/>
      <c r="E1" s="103"/>
      <c r="F1" s="101">
        <v>45419</v>
      </c>
      <c r="G1" s="102"/>
      <c r="H1" s="103"/>
      <c r="I1" s="101">
        <v>45420</v>
      </c>
      <c r="J1" s="102"/>
      <c r="K1" s="103"/>
      <c r="L1" s="101">
        <v>45421</v>
      </c>
      <c r="M1" s="102"/>
      <c r="N1" s="103"/>
      <c r="O1" s="101">
        <v>45422</v>
      </c>
      <c r="P1" s="102"/>
      <c r="Q1" s="103"/>
      <c r="R1" s="101">
        <v>45423</v>
      </c>
      <c r="S1" s="102"/>
      <c r="T1" s="103"/>
      <c r="U1" s="101">
        <v>45424</v>
      </c>
      <c r="V1" s="102"/>
      <c r="W1" s="103"/>
      <c r="X1" s="89" t="s">
        <v>1</v>
      </c>
      <c r="Y1" s="90"/>
      <c r="Z1" s="104"/>
      <c r="AA1" s="89" t="s">
        <v>2</v>
      </c>
      <c r="AB1" s="90"/>
      <c r="AC1" s="91"/>
      <c r="AD1" s="95" t="s">
        <v>3</v>
      </c>
      <c r="AE1" s="96"/>
      <c r="AF1" s="97"/>
      <c r="AG1" s="95" t="s">
        <v>4</v>
      </c>
      <c r="AH1" s="96"/>
      <c r="AI1" s="97"/>
      <c r="AJ1" s="72" t="s">
        <v>5</v>
      </c>
      <c r="AK1" s="73"/>
      <c r="AL1" s="74"/>
      <c r="AM1" s="75" t="s">
        <v>6</v>
      </c>
      <c r="AN1" s="73"/>
      <c r="AO1" s="74"/>
      <c r="AP1" s="76" t="s">
        <v>7</v>
      </c>
      <c r="AQ1" s="77"/>
      <c r="AR1" s="78"/>
    </row>
    <row r="2" spans="1:44" x14ac:dyDescent="0.25">
      <c r="A2" s="108"/>
      <c r="B2" s="109"/>
      <c r="C2" s="83" t="s">
        <v>8</v>
      </c>
      <c r="D2" s="83"/>
      <c r="E2" s="84"/>
      <c r="F2" s="82" t="s">
        <v>9</v>
      </c>
      <c r="G2" s="83"/>
      <c r="H2" s="84"/>
      <c r="I2" s="82" t="s">
        <v>10</v>
      </c>
      <c r="J2" s="83"/>
      <c r="K2" s="84"/>
      <c r="L2" s="82" t="s">
        <v>11</v>
      </c>
      <c r="M2" s="83"/>
      <c r="N2" s="84"/>
      <c r="O2" s="82" t="s">
        <v>12</v>
      </c>
      <c r="P2" s="83"/>
      <c r="Q2" s="84"/>
      <c r="R2" s="82" t="s">
        <v>13</v>
      </c>
      <c r="S2" s="83"/>
      <c r="T2" s="84"/>
      <c r="U2" s="82" t="s">
        <v>14</v>
      </c>
      <c r="V2" s="83"/>
      <c r="W2" s="84"/>
      <c r="X2" s="92"/>
      <c r="Y2" s="93"/>
      <c r="Z2" s="105"/>
      <c r="AA2" s="92"/>
      <c r="AB2" s="93"/>
      <c r="AC2" s="94"/>
      <c r="AD2" s="98"/>
      <c r="AE2" s="99"/>
      <c r="AF2" s="100"/>
      <c r="AG2" s="98"/>
      <c r="AH2" s="99"/>
      <c r="AI2" s="100"/>
      <c r="AJ2" s="85" t="s">
        <v>15</v>
      </c>
      <c r="AK2" s="86"/>
      <c r="AL2" s="87"/>
      <c r="AM2" s="88" t="s">
        <v>15</v>
      </c>
      <c r="AN2" s="86"/>
      <c r="AO2" s="87"/>
      <c r="AP2" s="79"/>
      <c r="AQ2" s="80"/>
      <c r="AR2" s="81"/>
    </row>
    <row r="3" spans="1:44" x14ac:dyDescent="0.25">
      <c r="A3" s="1" t="s">
        <v>16</v>
      </c>
      <c r="B3" s="2" t="s">
        <v>17</v>
      </c>
      <c r="C3" s="3" t="s">
        <v>18</v>
      </c>
      <c r="D3" s="3" t="s">
        <v>19</v>
      </c>
      <c r="E3" s="4" t="s">
        <v>20</v>
      </c>
      <c r="F3" s="3" t="s">
        <v>18</v>
      </c>
      <c r="G3" s="3" t="s">
        <v>19</v>
      </c>
      <c r="H3" s="4" t="s">
        <v>20</v>
      </c>
      <c r="I3" s="3" t="s">
        <v>18</v>
      </c>
      <c r="J3" s="3" t="s">
        <v>19</v>
      </c>
      <c r="K3" s="4" t="s">
        <v>20</v>
      </c>
      <c r="L3" s="3" t="s">
        <v>18</v>
      </c>
      <c r="M3" s="3" t="s">
        <v>19</v>
      </c>
      <c r="N3" s="4" t="s">
        <v>20</v>
      </c>
      <c r="O3" s="3" t="s">
        <v>18</v>
      </c>
      <c r="P3" s="3" t="s">
        <v>19</v>
      </c>
      <c r="Q3" s="4" t="s">
        <v>20</v>
      </c>
      <c r="R3" s="3" t="s">
        <v>18</v>
      </c>
      <c r="S3" s="3" t="s">
        <v>19</v>
      </c>
      <c r="T3" s="4" t="s">
        <v>20</v>
      </c>
      <c r="U3" s="3" t="s">
        <v>18</v>
      </c>
      <c r="V3" s="3" t="s">
        <v>19</v>
      </c>
      <c r="W3" s="4" t="s">
        <v>20</v>
      </c>
      <c r="X3" s="3" t="s">
        <v>21</v>
      </c>
      <c r="Y3" s="3" t="s">
        <v>22</v>
      </c>
      <c r="Z3" s="4" t="s">
        <v>23</v>
      </c>
      <c r="AA3" s="5" t="s">
        <v>18</v>
      </c>
      <c r="AB3" s="3" t="s">
        <v>19</v>
      </c>
      <c r="AC3" s="6" t="s">
        <v>20</v>
      </c>
      <c r="AD3" s="7" t="s">
        <v>21</v>
      </c>
      <c r="AE3" s="7" t="s">
        <v>22</v>
      </c>
      <c r="AF3" s="7" t="s">
        <v>23</v>
      </c>
      <c r="AG3" s="7" t="s">
        <v>18</v>
      </c>
      <c r="AH3" s="7" t="s">
        <v>19</v>
      </c>
      <c r="AI3" s="7" t="s">
        <v>20</v>
      </c>
      <c r="AJ3" s="8" t="s">
        <v>24</v>
      </c>
      <c r="AK3" s="9" t="s">
        <v>25</v>
      </c>
      <c r="AL3" s="10" t="s">
        <v>26</v>
      </c>
      <c r="AM3" s="8" t="s">
        <v>24</v>
      </c>
      <c r="AN3" s="9" t="s">
        <v>25</v>
      </c>
      <c r="AO3" s="9" t="s">
        <v>26</v>
      </c>
      <c r="AP3" s="8" t="s">
        <v>24</v>
      </c>
      <c r="AQ3" s="9" t="s">
        <v>25</v>
      </c>
      <c r="AR3" s="9" t="s">
        <v>26</v>
      </c>
    </row>
    <row r="4" spans="1:44" ht="16.5" x14ac:dyDescent="0.3">
      <c r="A4" s="11">
        <v>1</v>
      </c>
      <c r="B4" s="12" t="s">
        <v>27</v>
      </c>
      <c r="C4" s="13">
        <v>119830</v>
      </c>
      <c r="D4" s="13">
        <v>74</v>
      </c>
      <c r="E4" s="14">
        <f t="shared" ref="E4:E40" si="0">IFERROR((C4/D4),"")</f>
        <v>1619.3243243243244</v>
      </c>
      <c r="F4" s="13">
        <v>178609</v>
      </c>
      <c r="G4" s="13">
        <v>101</v>
      </c>
      <c r="H4" s="14">
        <f t="shared" ref="H4:H40" si="1">IFERROR((F4/G4),"")</f>
        <v>1768.4059405940593</v>
      </c>
      <c r="I4" s="13">
        <v>112863</v>
      </c>
      <c r="J4" s="13">
        <v>73</v>
      </c>
      <c r="K4" s="14">
        <f t="shared" ref="K4:K40" si="2">IFERROR((I4/J4),"")</f>
        <v>1546.0684931506848</v>
      </c>
      <c r="L4" s="13">
        <v>156198.14000000001</v>
      </c>
      <c r="M4" s="13">
        <v>88</v>
      </c>
      <c r="N4" s="14">
        <f t="shared" ref="N4:N40" si="3">IFERROR((L4/M4),"")</f>
        <v>1774.9788636363637</v>
      </c>
      <c r="O4" s="13">
        <v>150179</v>
      </c>
      <c r="P4" s="13">
        <v>83</v>
      </c>
      <c r="Q4" s="14">
        <f t="shared" ref="Q4:Q40" si="4">IFERROR((O4/P4),"")</f>
        <v>1809.3855421686746</v>
      </c>
      <c r="R4" s="13">
        <v>234915</v>
      </c>
      <c r="S4" s="13">
        <v>149</v>
      </c>
      <c r="T4" s="14">
        <f t="shared" ref="T4:T40" si="5">IFERROR((R4/S4),"")</f>
        <v>1576.6107382550335</v>
      </c>
      <c r="U4" s="13">
        <v>144699</v>
      </c>
      <c r="V4" s="13">
        <v>84</v>
      </c>
      <c r="W4" s="14">
        <f t="shared" ref="W4:W40" si="6">IFERROR((U4/V4),"")</f>
        <v>1722.6071428571429</v>
      </c>
      <c r="X4" s="15">
        <f t="shared" ref="X4:Y26" si="7">R4+U4+O4+L4+I4+F4+C4</f>
        <v>1097293.1400000001</v>
      </c>
      <c r="Y4" s="16">
        <f t="shared" si="7"/>
        <v>652</v>
      </c>
      <c r="Z4" s="17">
        <f t="shared" ref="Z4:Z46" si="8">IFERROR(X4/Y4,"-")</f>
        <v>1682.964938650307</v>
      </c>
      <c r="AA4" s="18">
        <f>X4/7</f>
        <v>156756.16285714289</v>
      </c>
      <c r="AB4" s="18">
        <f t="shared" ref="AB4:AB47" si="9">Y4/7</f>
        <v>93.142857142857139</v>
      </c>
      <c r="AC4" s="17">
        <f t="shared" ref="AC4:AC46" si="10">IFERROR(AA4/AB4,"-")</f>
        <v>1682.9649386503072</v>
      </c>
      <c r="AD4" s="19">
        <v>906397.83</v>
      </c>
      <c r="AE4" s="19">
        <v>580</v>
      </c>
      <c r="AF4" s="19">
        <v>1562.7548793103447</v>
      </c>
      <c r="AG4" s="20">
        <v>129485.40428571428</v>
      </c>
      <c r="AH4" s="20">
        <v>82.857142857142861</v>
      </c>
      <c r="AI4" s="20">
        <v>1562.7548793103447</v>
      </c>
      <c r="AJ4" s="21">
        <f t="shared" ref="AJ4:AK19" si="11">X4-AD4</f>
        <v>190895.31000000017</v>
      </c>
      <c r="AK4" s="21">
        <f t="shared" si="11"/>
        <v>72</v>
      </c>
      <c r="AL4" s="21">
        <f t="shared" ref="AL4:AL47" si="12">IFERROR(Z4-AF4,"-")</f>
        <v>120.2100593399623</v>
      </c>
      <c r="AM4" s="22">
        <f t="shared" ref="AM4:AN19" si="13">AA4-AG4</f>
        <v>27270.758571428611</v>
      </c>
      <c r="AN4" s="22">
        <f t="shared" si="13"/>
        <v>10.285714285714278</v>
      </c>
      <c r="AO4" s="22">
        <f t="shared" ref="AO4:AO47" si="14">IFERROR(AC4-AI4,"-")</f>
        <v>120.21005933996253</v>
      </c>
      <c r="AP4" s="23">
        <f t="shared" ref="AP4:AR19" si="15">IFERROR(((AA4-AG4)*1/AG4),"-")</f>
        <v>0.21060874561008192</v>
      </c>
      <c r="AQ4" s="23">
        <f t="shared" si="15"/>
        <v>0.12413793103448266</v>
      </c>
      <c r="AR4" s="23">
        <f t="shared" si="15"/>
        <v>7.6921890266637413E-2</v>
      </c>
    </row>
    <row r="5" spans="1:44" ht="16.5" x14ac:dyDescent="0.3">
      <c r="A5" s="11">
        <v>2</v>
      </c>
      <c r="B5" s="12" t="s">
        <v>28</v>
      </c>
      <c r="C5" s="13">
        <v>29877</v>
      </c>
      <c r="D5" s="13">
        <v>100</v>
      </c>
      <c r="E5" s="14">
        <f t="shared" si="0"/>
        <v>298.77</v>
      </c>
      <c r="F5" s="13">
        <v>25409</v>
      </c>
      <c r="G5" s="13">
        <v>89</v>
      </c>
      <c r="H5" s="14">
        <f t="shared" si="1"/>
        <v>285.49438202247188</v>
      </c>
      <c r="I5" s="13">
        <v>20058</v>
      </c>
      <c r="J5" s="13">
        <v>63</v>
      </c>
      <c r="K5" s="14">
        <f t="shared" si="2"/>
        <v>318.38095238095241</v>
      </c>
      <c r="L5" s="13">
        <v>14828.7</v>
      </c>
      <c r="M5" s="13">
        <v>52</v>
      </c>
      <c r="N5" s="14">
        <f t="shared" si="3"/>
        <v>285.1673076923077</v>
      </c>
      <c r="O5" s="13">
        <v>28219</v>
      </c>
      <c r="P5" s="13">
        <v>87</v>
      </c>
      <c r="Q5" s="14">
        <f t="shared" si="4"/>
        <v>324.35632183908046</v>
      </c>
      <c r="R5" s="13">
        <v>29165</v>
      </c>
      <c r="S5" s="13">
        <v>89</v>
      </c>
      <c r="T5" s="14">
        <f t="shared" si="5"/>
        <v>327.69662921348316</v>
      </c>
      <c r="U5" s="13">
        <v>26968</v>
      </c>
      <c r="V5" s="13">
        <v>100</v>
      </c>
      <c r="W5" s="14">
        <f t="shared" si="6"/>
        <v>269.68</v>
      </c>
      <c r="X5" s="15">
        <f t="shared" si="7"/>
        <v>174524.7</v>
      </c>
      <c r="Y5" s="16">
        <f t="shared" si="7"/>
        <v>580</v>
      </c>
      <c r="Z5" s="17">
        <f t="shared" si="8"/>
        <v>300.90465517241381</v>
      </c>
      <c r="AA5" s="18">
        <f t="shared" ref="AA5:AA47" si="16">X5/7</f>
        <v>24932.100000000002</v>
      </c>
      <c r="AB5" s="18">
        <f t="shared" si="9"/>
        <v>82.857142857142861</v>
      </c>
      <c r="AC5" s="24">
        <f t="shared" si="10"/>
        <v>300.90465517241381</v>
      </c>
      <c r="AD5" s="19">
        <v>158682.66</v>
      </c>
      <c r="AE5" s="19">
        <v>587</v>
      </c>
      <c r="AF5" s="19">
        <v>270.32821124361158</v>
      </c>
      <c r="AG5" s="20">
        <v>22668.951428571429</v>
      </c>
      <c r="AH5" s="20">
        <v>83.857142857142861</v>
      </c>
      <c r="AI5" s="20">
        <v>270.32821124361158</v>
      </c>
      <c r="AJ5" s="21">
        <f t="shared" si="11"/>
        <v>15842.040000000008</v>
      </c>
      <c r="AK5" s="21">
        <f t="shared" si="11"/>
        <v>-7</v>
      </c>
      <c r="AL5" s="21">
        <f t="shared" si="12"/>
        <v>30.576443928802234</v>
      </c>
      <c r="AM5" s="22">
        <f t="shared" si="13"/>
        <v>2263.1485714285736</v>
      </c>
      <c r="AN5" s="22">
        <f t="shared" si="13"/>
        <v>-1</v>
      </c>
      <c r="AO5" s="22">
        <f t="shared" si="14"/>
        <v>30.576443928802234</v>
      </c>
      <c r="AP5" s="23">
        <f t="shared" si="15"/>
        <v>9.9834726743300212E-2</v>
      </c>
      <c r="AQ5" s="23">
        <f t="shared" si="15"/>
        <v>-1.1925042589437818E-2</v>
      </c>
      <c r="AR5" s="23">
        <f t="shared" si="15"/>
        <v>0.1131085941350297</v>
      </c>
    </row>
    <row r="6" spans="1:44" ht="16.5" x14ac:dyDescent="0.3">
      <c r="A6" s="11">
        <v>3</v>
      </c>
      <c r="B6" s="25" t="s">
        <v>29</v>
      </c>
      <c r="C6" s="26">
        <v>75797</v>
      </c>
      <c r="D6" s="26">
        <v>150</v>
      </c>
      <c r="E6" s="26">
        <f t="shared" si="0"/>
        <v>505.31333333333333</v>
      </c>
      <c r="F6" s="26">
        <v>86575</v>
      </c>
      <c r="G6" s="26">
        <v>141</v>
      </c>
      <c r="H6" s="26">
        <f t="shared" si="1"/>
        <v>614.00709219858152</v>
      </c>
      <c r="I6" s="26">
        <v>104645</v>
      </c>
      <c r="J6" s="26">
        <v>178</v>
      </c>
      <c r="K6" s="26">
        <f t="shared" si="2"/>
        <v>587.89325842696633</v>
      </c>
      <c r="L6" s="26">
        <v>65179.12</v>
      </c>
      <c r="M6" s="26">
        <v>115</v>
      </c>
      <c r="N6" s="26">
        <f t="shared" si="3"/>
        <v>566.77495652173911</v>
      </c>
      <c r="O6" s="26">
        <v>156080</v>
      </c>
      <c r="P6" s="26">
        <v>223</v>
      </c>
      <c r="Q6" s="26">
        <f t="shared" si="4"/>
        <v>699.91031390134526</v>
      </c>
      <c r="R6" s="26">
        <v>96972</v>
      </c>
      <c r="S6" s="26">
        <v>181</v>
      </c>
      <c r="T6" s="26">
        <f t="shared" si="5"/>
        <v>535.75690607734805</v>
      </c>
      <c r="U6" s="26">
        <v>82235</v>
      </c>
      <c r="V6" s="26">
        <v>168</v>
      </c>
      <c r="W6" s="26">
        <f t="shared" si="6"/>
        <v>489.49404761904759</v>
      </c>
      <c r="X6" s="15">
        <f t="shared" si="7"/>
        <v>667483.12</v>
      </c>
      <c r="Y6" s="16">
        <f t="shared" si="7"/>
        <v>1156</v>
      </c>
      <c r="Z6" s="17">
        <f t="shared" si="8"/>
        <v>577.40754325259513</v>
      </c>
      <c r="AA6" s="18">
        <f t="shared" si="16"/>
        <v>95354.731428571424</v>
      </c>
      <c r="AB6" s="18">
        <f t="shared" si="9"/>
        <v>165.14285714285714</v>
      </c>
      <c r="AC6" s="24">
        <f t="shared" si="10"/>
        <v>577.40754325259513</v>
      </c>
      <c r="AD6" s="19">
        <v>621994.02</v>
      </c>
      <c r="AE6" s="19">
        <v>1112</v>
      </c>
      <c r="AF6" s="19">
        <v>559.34714028776978</v>
      </c>
      <c r="AG6" s="20">
        <v>88856.28857142858</v>
      </c>
      <c r="AH6" s="20">
        <v>158.85714285714286</v>
      </c>
      <c r="AI6" s="20">
        <v>559.34714028776978</v>
      </c>
      <c r="AJ6" s="21">
        <f t="shared" si="11"/>
        <v>45489.099999999977</v>
      </c>
      <c r="AK6" s="21">
        <f t="shared" si="11"/>
        <v>44</v>
      </c>
      <c r="AL6" s="21">
        <f t="shared" si="12"/>
        <v>18.060402964825357</v>
      </c>
      <c r="AM6" s="22">
        <f t="shared" si="13"/>
        <v>6498.4428571428434</v>
      </c>
      <c r="AN6" s="22">
        <f t="shared" si="13"/>
        <v>6.2857142857142776</v>
      </c>
      <c r="AO6" s="22">
        <f t="shared" si="14"/>
        <v>18.060402964825357</v>
      </c>
      <c r="AP6" s="23">
        <f t="shared" si="15"/>
        <v>7.3134304410193363E-2</v>
      </c>
      <c r="AQ6" s="23">
        <f t="shared" si="15"/>
        <v>3.9568345323740955E-2</v>
      </c>
      <c r="AR6" s="23">
        <f t="shared" si="15"/>
        <v>3.2288362027798591E-2</v>
      </c>
    </row>
    <row r="7" spans="1:44" ht="16.5" x14ac:dyDescent="0.3">
      <c r="A7" s="11">
        <v>4</v>
      </c>
      <c r="B7" s="25" t="s">
        <v>30</v>
      </c>
      <c r="C7" s="26"/>
      <c r="D7" s="26"/>
      <c r="E7" s="26" t="str">
        <f t="shared" si="0"/>
        <v/>
      </c>
      <c r="F7" s="26"/>
      <c r="G7" s="26"/>
      <c r="H7" s="26" t="str">
        <f t="shared" si="1"/>
        <v/>
      </c>
      <c r="I7" s="26"/>
      <c r="J7" s="26"/>
      <c r="K7" s="26" t="str">
        <f t="shared" si="2"/>
        <v/>
      </c>
      <c r="L7" s="26"/>
      <c r="M7" s="26"/>
      <c r="N7" s="26" t="str">
        <f t="shared" si="3"/>
        <v/>
      </c>
      <c r="O7" s="26"/>
      <c r="P7" s="26"/>
      <c r="Q7" s="26" t="str">
        <f t="shared" si="4"/>
        <v/>
      </c>
      <c r="R7" s="26"/>
      <c r="S7" s="26"/>
      <c r="T7" s="26" t="str">
        <f t="shared" si="5"/>
        <v/>
      </c>
      <c r="U7" s="26"/>
      <c r="V7" s="26"/>
      <c r="W7" s="26" t="str">
        <f t="shared" si="6"/>
        <v/>
      </c>
      <c r="X7" s="15">
        <f t="shared" si="7"/>
        <v>0</v>
      </c>
      <c r="Y7" s="16">
        <f t="shared" si="7"/>
        <v>0</v>
      </c>
      <c r="Z7" s="17" t="str">
        <f>IFERROR(X7/Y7,"-")</f>
        <v>-</v>
      </c>
      <c r="AA7" s="18">
        <f t="shared" si="16"/>
        <v>0</v>
      </c>
      <c r="AB7" s="18">
        <f t="shared" si="9"/>
        <v>0</v>
      </c>
      <c r="AC7" s="24"/>
      <c r="AD7" s="19">
        <v>0</v>
      </c>
      <c r="AE7" s="19">
        <v>0</v>
      </c>
      <c r="AF7" s="19" t="s">
        <v>31</v>
      </c>
      <c r="AG7" s="20">
        <v>0</v>
      </c>
      <c r="AH7" s="20">
        <v>0</v>
      </c>
      <c r="AI7" s="20"/>
      <c r="AJ7" s="21">
        <f t="shared" si="11"/>
        <v>0</v>
      </c>
      <c r="AK7" s="21">
        <f t="shared" si="11"/>
        <v>0</v>
      </c>
      <c r="AL7" s="21" t="str">
        <f t="shared" si="12"/>
        <v>-</v>
      </c>
      <c r="AM7" s="22">
        <f t="shared" si="13"/>
        <v>0</v>
      </c>
      <c r="AN7" s="22">
        <f t="shared" si="13"/>
        <v>0</v>
      </c>
      <c r="AO7" s="22">
        <f t="shared" si="14"/>
        <v>0</v>
      </c>
      <c r="AP7" s="23" t="str">
        <f t="shared" si="15"/>
        <v>-</v>
      </c>
      <c r="AQ7" s="23" t="str">
        <f t="shared" si="15"/>
        <v>-</v>
      </c>
      <c r="AR7" s="23" t="str">
        <f t="shared" si="15"/>
        <v>-</v>
      </c>
    </row>
    <row r="8" spans="1:44" ht="16.5" x14ac:dyDescent="0.3">
      <c r="A8" s="11">
        <v>5</v>
      </c>
      <c r="B8" s="12" t="s">
        <v>32</v>
      </c>
      <c r="C8" s="13">
        <v>94886</v>
      </c>
      <c r="D8" s="13">
        <v>336</v>
      </c>
      <c r="E8" s="14">
        <f t="shared" si="0"/>
        <v>282.39880952380952</v>
      </c>
      <c r="F8" s="13">
        <v>99248</v>
      </c>
      <c r="G8" s="13">
        <v>341</v>
      </c>
      <c r="H8" s="14">
        <f t="shared" si="1"/>
        <v>291.04985337243403</v>
      </c>
      <c r="I8" s="13">
        <v>81644</v>
      </c>
      <c r="J8" s="13">
        <v>310</v>
      </c>
      <c r="K8" s="14">
        <f t="shared" si="2"/>
        <v>263.36774193548388</v>
      </c>
      <c r="L8" s="13">
        <v>84951.46</v>
      </c>
      <c r="M8" s="13">
        <v>286</v>
      </c>
      <c r="N8" s="14">
        <f t="shared" si="3"/>
        <v>297.03307692307692</v>
      </c>
      <c r="O8" s="13">
        <v>104281</v>
      </c>
      <c r="P8" s="13">
        <v>340</v>
      </c>
      <c r="Q8" s="14">
        <f t="shared" si="4"/>
        <v>306.70882352941175</v>
      </c>
      <c r="R8" s="13">
        <v>123885</v>
      </c>
      <c r="S8" s="13">
        <v>437</v>
      </c>
      <c r="T8" s="14">
        <f t="shared" si="5"/>
        <v>283.48970251716247</v>
      </c>
      <c r="U8" s="13">
        <v>88062</v>
      </c>
      <c r="V8" s="13">
        <v>295</v>
      </c>
      <c r="W8" s="14">
        <f t="shared" si="6"/>
        <v>298.51525423728816</v>
      </c>
      <c r="X8" s="15">
        <f t="shared" si="7"/>
        <v>676957.46</v>
      </c>
      <c r="Y8" s="16">
        <f t="shared" si="7"/>
        <v>2345</v>
      </c>
      <c r="Z8" s="17">
        <f t="shared" si="8"/>
        <v>288.68121961620466</v>
      </c>
      <c r="AA8" s="18">
        <f t="shared" si="16"/>
        <v>96708.208571428564</v>
      </c>
      <c r="AB8" s="18">
        <f t="shared" si="9"/>
        <v>335</v>
      </c>
      <c r="AC8" s="24">
        <f t="shared" si="10"/>
        <v>288.68121961620466</v>
      </c>
      <c r="AD8" s="19">
        <v>698356.88000000012</v>
      </c>
      <c r="AE8" s="19">
        <v>2411</v>
      </c>
      <c r="AF8" s="19">
        <v>289.65445043550397</v>
      </c>
      <c r="AG8" s="20">
        <v>99765.268571428591</v>
      </c>
      <c r="AH8" s="20">
        <v>344.42857142857144</v>
      </c>
      <c r="AI8" s="20">
        <v>289.65445043550397</v>
      </c>
      <c r="AJ8" s="21">
        <f t="shared" si="11"/>
        <v>-21399.420000000158</v>
      </c>
      <c r="AK8" s="21">
        <f t="shared" si="11"/>
        <v>-66</v>
      </c>
      <c r="AL8" s="21">
        <f t="shared" si="12"/>
        <v>-0.97323081929931732</v>
      </c>
      <c r="AM8" s="22">
        <f t="shared" si="13"/>
        <v>-3057.0600000000268</v>
      </c>
      <c r="AN8" s="22">
        <f t="shared" si="13"/>
        <v>-9.4285714285714448</v>
      </c>
      <c r="AO8" s="22">
        <f t="shared" si="14"/>
        <v>-0.97323081929931732</v>
      </c>
      <c r="AP8" s="23">
        <f t="shared" si="15"/>
        <v>-3.0642527642886806E-2</v>
      </c>
      <c r="AQ8" s="23">
        <f t="shared" si="15"/>
        <v>-2.7374533388635467E-2</v>
      </c>
      <c r="AR8" s="23">
        <f t="shared" si="15"/>
        <v>-3.3599719176972292E-3</v>
      </c>
    </row>
    <row r="9" spans="1:44" ht="16.5" x14ac:dyDescent="0.3">
      <c r="A9" s="11">
        <v>6</v>
      </c>
      <c r="B9" s="12" t="s">
        <v>33</v>
      </c>
      <c r="C9" s="13">
        <v>169677</v>
      </c>
      <c r="D9" s="13">
        <v>316</v>
      </c>
      <c r="E9" s="14">
        <f t="shared" si="0"/>
        <v>536.95253164556959</v>
      </c>
      <c r="F9" s="13">
        <v>206875</v>
      </c>
      <c r="G9" s="13">
        <v>335</v>
      </c>
      <c r="H9" s="14">
        <f t="shared" si="1"/>
        <v>617.53731343283584</v>
      </c>
      <c r="I9" s="13">
        <v>236140</v>
      </c>
      <c r="J9" s="13">
        <v>434</v>
      </c>
      <c r="K9" s="14">
        <f t="shared" si="2"/>
        <v>544.10138248847932</v>
      </c>
      <c r="L9" s="13">
        <v>140638.68</v>
      </c>
      <c r="M9" s="13">
        <v>258</v>
      </c>
      <c r="N9" s="14">
        <f t="shared" si="3"/>
        <v>545.11116279069768</v>
      </c>
      <c r="O9" s="13">
        <v>217144</v>
      </c>
      <c r="P9" s="13">
        <v>429</v>
      </c>
      <c r="Q9" s="14">
        <f t="shared" si="4"/>
        <v>506.16317016317015</v>
      </c>
      <c r="R9" s="13">
        <v>229009</v>
      </c>
      <c r="S9" s="13">
        <v>420</v>
      </c>
      <c r="T9" s="14">
        <f t="shared" si="5"/>
        <v>545.25952380952378</v>
      </c>
      <c r="U9" s="13">
        <v>227252</v>
      </c>
      <c r="V9" s="13">
        <v>414</v>
      </c>
      <c r="W9" s="14">
        <f t="shared" si="6"/>
        <v>548.91787439613529</v>
      </c>
      <c r="X9" s="15">
        <f t="shared" si="7"/>
        <v>1426735.68</v>
      </c>
      <c r="Y9" s="16">
        <f t="shared" si="7"/>
        <v>2606</v>
      </c>
      <c r="Z9" s="17">
        <f t="shared" si="8"/>
        <v>547.48107444359164</v>
      </c>
      <c r="AA9" s="18">
        <f t="shared" si="16"/>
        <v>203819.38285714286</v>
      </c>
      <c r="AB9" s="18">
        <f t="shared" si="9"/>
        <v>372.28571428571428</v>
      </c>
      <c r="AC9" s="24">
        <f t="shared" si="10"/>
        <v>547.48107444359175</v>
      </c>
      <c r="AD9" s="19">
        <v>1478381.629999999</v>
      </c>
      <c r="AE9" s="19">
        <v>2655</v>
      </c>
      <c r="AF9" s="19">
        <v>556.82923917137441</v>
      </c>
      <c r="AG9" s="20">
        <v>211197.37571428556</v>
      </c>
      <c r="AH9" s="20">
        <v>379.28571428571428</v>
      </c>
      <c r="AI9" s="20">
        <v>556.82923917137441</v>
      </c>
      <c r="AJ9" s="21">
        <f t="shared" si="11"/>
        <v>-51645.949999999022</v>
      </c>
      <c r="AK9" s="21">
        <f t="shared" si="11"/>
        <v>-49</v>
      </c>
      <c r="AL9" s="21">
        <f t="shared" si="12"/>
        <v>-9.3481647277827733</v>
      </c>
      <c r="AM9" s="22">
        <f t="shared" si="13"/>
        <v>-7377.9928571427008</v>
      </c>
      <c r="AN9" s="22">
        <f t="shared" si="13"/>
        <v>-7</v>
      </c>
      <c r="AO9" s="22">
        <f t="shared" si="14"/>
        <v>-9.3481647277826596</v>
      </c>
      <c r="AP9" s="23">
        <f t="shared" si="15"/>
        <v>-3.4934112378005498E-2</v>
      </c>
      <c r="AQ9" s="23">
        <f t="shared" si="15"/>
        <v>-1.8455743879472693E-2</v>
      </c>
      <c r="AR9" s="23">
        <f t="shared" si="15"/>
        <v>-1.6788207353647229E-2</v>
      </c>
    </row>
    <row r="10" spans="1:44" ht="16.5" x14ac:dyDescent="0.3">
      <c r="A10" s="11">
        <v>7</v>
      </c>
      <c r="B10" s="12" t="s">
        <v>34</v>
      </c>
      <c r="C10" s="13">
        <v>75265</v>
      </c>
      <c r="D10" s="13">
        <v>241</v>
      </c>
      <c r="E10" s="14">
        <f t="shared" si="0"/>
        <v>312.30290456431533</v>
      </c>
      <c r="F10" s="13">
        <v>86210</v>
      </c>
      <c r="G10" s="13">
        <v>277</v>
      </c>
      <c r="H10" s="14">
        <f t="shared" si="1"/>
        <v>311.22743682310471</v>
      </c>
      <c r="I10" s="13">
        <v>58404</v>
      </c>
      <c r="J10" s="13">
        <v>180</v>
      </c>
      <c r="K10" s="14">
        <f t="shared" si="2"/>
        <v>324.46666666666664</v>
      </c>
      <c r="L10" s="13">
        <v>57637.130000000099</v>
      </c>
      <c r="M10" s="13">
        <v>170</v>
      </c>
      <c r="N10" s="14">
        <f t="shared" si="3"/>
        <v>339.0419411764712</v>
      </c>
      <c r="O10" s="13">
        <v>81271</v>
      </c>
      <c r="P10" s="13">
        <v>253</v>
      </c>
      <c r="Q10" s="14">
        <f t="shared" si="4"/>
        <v>321.22924901185769</v>
      </c>
      <c r="R10" s="13">
        <v>92257</v>
      </c>
      <c r="S10" s="13">
        <v>289</v>
      </c>
      <c r="T10" s="14">
        <f t="shared" si="5"/>
        <v>319.22837370242212</v>
      </c>
      <c r="U10" s="13">
        <v>76295</v>
      </c>
      <c r="V10" s="13">
        <v>223</v>
      </c>
      <c r="W10" s="14">
        <f t="shared" si="6"/>
        <v>342.13004484304935</v>
      </c>
      <c r="X10" s="15">
        <f t="shared" si="7"/>
        <v>527339.13000000012</v>
      </c>
      <c r="Y10" s="16">
        <f t="shared" si="7"/>
        <v>1633</v>
      </c>
      <c r="Z10" s="17">
        <f t="shared" si="8"/>
        <v>322.92659522351505</v>
      </c>
      <c r="AA10" s="18">
        <f t="shared" si="16"/>
        <v>75334.161428571446</v>
      </c>
      <c r="AB10" s="18">
        <f t="shared" si="9"/>
        <v>233.28571428571428</v>
      </c>
      <c r="AC10" s="24">
        <f t="shared" si="10"/>
        <v>322.92659522351511</v>
      </c>
      <c r="AD10" s="19">
        <v>548278.15000000037</v>
      </c>
      <c r="AE10" s="19">
        <v>1680</v>
      </c>
      <c r="AF10" s="19">
        <v>326.3560416666669</v>
      </c>
      <c r="AG10" s="20">
        <v>78325.450000000055</v>
      </c>
      <c r="AH10" s="20">
        <v>240</v>
      </c>
      <c r="AI10" s="20">
        <v>326.3560416666669</v>
      </c>
      <c r="AJ10" s="21">
        <f t="shared" si="11"/>
        <v>-20939.020000000251</v>
      </c>
      <c r="AK10" s="21">
        <f t="shared" si="11"/>
        <v>-47</v>
      </c>
      <c r="AL10" s="21">
        <f t="shared" si="12"/>
        <v>-3.4294464431518463</v>
      </c>
      <c r="AM10" s="22">
        <f t="shared" si="13"/>
        <v>-2991.2885714286094</v>
      </c>
      <c r="AN10" s="22">
        <f t="shared" si="13"/>
        <v>-6.7142857142857224</v>
      </c>
      <c r="AO10" s="22">
        <f t="shared" si="14"/>
        <v>-3.4294464431517895</v>
      </c>
      <c r="AP10" s="23">
        <f t="shared" si="15"/>
        <v>-3.8190506041505125E-2</v>
      </c>
      <c r="AQ10" s="23">
        <f t="shared" si="15"/>
        <v>-2.7976190476190509E-2</v>
      </c>
      <c r="AR10" s="23">
        <f t="shared" si="15"/>
        <v>-1.0508297703446695E-2</v>
      </c>
    </row>
    <row r="11" spans="1:44" ht="16.5" x14ac:dyDescent="0.3">
      <c r="A11" s="11">
        <v>8</v>
      </c>
      <c r="B11" s="12" t="s">
        <v>35</v>
      </c>
      <c r="C11" s="13">
        <v>28072</v>
      </c>
      <c r="D11" s="13">
        <v>103</v>
      </c>
      <c r="E11" s="14">
        <f t="shared" si="0"/>
        <v>272.54368932038835</v>
      </c>
      <c r="F11" s="13">
        <v>17305</v>
      </c>
      <c r="G11" s="13">
        <v>60</v>
      </c>
      <c r="H11" s="14">
        <f t="shared" si="1"/>
        <v>288.41666666666669</v>
      </c>
      <c r="I11" s="13">
        <v>29142</v>
      </c>
      <c r="J11" s="13">
        <v>88</v>
      </c>
      <c r="K11" s="14">
        <f t="shared" si="2"/>
        <v>331.15909090909093</v>
      </c>
      <c r="L11" s="13">
        <v>15328.65</v>
      </c>
      <c r="M11" s="13">
        <v>58</v>
      </c>
      <c r="N11" s="14">
        <f t="shared" si="3"/>
        <v>264.28706896551722</v>
      </c>
      <c r="O11" s="13">
        <v>37084</v>
      </c>
      <c r="P11" s="13">
        <v>129</v>
      </c>
      <c r="Q11" s="14">
        <f t="shared" si="4"/>
        <v>287.47286821705427</v>
      </c>
      <c r="R11" s="13">
        <v>28943</v>
      </c>
      <c r="S11" s="13">
        <v>101</v>
      </c>
      <c r="T11" s="14">
        <f t="shared" si="5"/>
        <v>286.56435643564356</v>
      </c>
      <c r="U11" s="13">
        <v>20904</v>
      </c>
      <c r="V11" s="13">
        <v>77</v>
      </c>
      <c r="W11" s="14">
        <f t="shared" si="6"/>
        <v>271.48051948051949</v>
      </c>
      <c r="X11" s="15">
        <f t="shared" si="7"/>
        <v>176778.65</v>
      </c>
      <c r="Y11" s="16">
        <f t="shared" si="7"/>
        <v>616</v>
      </c>
      <c r="Z11" s="17">
        <f t="shared" si="8"/>
        <v>286.97832792207794</v>
      </c>
      <c r="AA11" s="18">
        <f t="shared" si="16"/>
        <v>25254.092857142856</v>
      </c>
      <c r="AB11" s="18">
        <f t="shared" si="9"/>
        <v>88</v>
      </c>
      <c r="AC11" s="24">
        <f t="shared" si="10"/>
        <v>286.97832792207788</v>
      </c>
      <c r="AD11" s="19">
        <v>163058.65</v>
      </c>
      <c r="AE11" s="19">
        <v>614</v>
      </c>
      <c r="AF11" s="19">
        <v>265.56783387622147</v>
      </c>
      <c r="AG11" s="20">
        <v>23294.092857142856</v>
      </c>
      <c r="AH11" s="20">
        <v>87.714285714285708</v>
      </c>
      <c r="AI11" s="20">
        <v>265.56783387622153</v>
      </c>
      <c r="AJ11" s="21">
        <f t="shared" si="11"/>
        <v>13720</v>
      </c>
      <c r="AK11" s="21">
        <f t="shared" si="11"/>
        <v>2</v>
      </c>
      <c r="AL11" s="21">
        <f t="shared" si="12"/>
        <v>21.410494045856467</v>
      </c>
      <c r="AM11" s="22">
        <f t="shared" si="13"/>
        <v>1960</v>
      </c>
      <c r="AN11" s="22">
        <f t="shared" si="13"/>
        <v>0.2857142857142918</v>
      </c>
      <c r="AO11" s="22">
        <f t="shared" si="14"/>
        <v>21.410494045856353</v>
      </c>
      <c r="AP11" s="23">
        <f t="shared" si="15"/>
        <v>8.4141503685943683E-2</v>
      </c>
      <c r="AQ11" s="23">
        <f t="shared" si="15"/>
        <v>3.2573289902280826E-3</v>
      </c>
      <c r="AR11" s="23">
        <f t="shared" si="15"/>
        <v>8.062156373891112E-2</v>
      </c>
    </row>
    <row r="12" spans="1:44" ht="16.5" x14ac:dyDescent="0.3">
      <c r="A12" s="11">
        <v>9</v>
      </c>
      <c r="B12" s="25" t="s">
        <v>36</v>
      </c>
      <c r="C12" s="27">
        <v>83178</v>
      </c>
      <c r="D12" s="27">
        <v>159</v>
      </c>
      <c r="E12" s="27">
        <f t="shared" si="0"/>
        <v>523.13207547169816</v>
      </c>
      <c r="F12" s="27">
        <v>72734</v>
      </c>
      <c r="G12" s="27">
        <v>120</v>
      </c>
      <c r="H12" s="27">
        <f t="shared" si="1"/>
        <v>606.11666666666667</v>
      </c>
      <c r="I12" s="27">
        <v>91511</v>
      </c>
      <c r="J12" s="27">
        <v>145</v>
      </c>
      <c r="K12" s="27">
        <f t="shared" si="2"/>
        <v>631.11034482758623</v>
      </c>
      <c r="L12" s="27">
        <v>43695.799999999988</v>
      </c>
      <c r="M12" s="27">
        <v>73</v>
      </c>
      <c r="N12" s="27">
        <f t="shared" si="3"/>
        <v>598.57260273972588</v>
      </c>
      <c r="O12" s="27">
        <v>87771.58</v>
      </c>
      <c r="P12" s="27">
        <v>161</v>
      </c>
      <c r="Q12" s="27">
        <f t="shared" si="4"/>
        <v>545.16509316770191</v>
      </c>
      <c r="R12" s="27">
        <v>80139</v>
      </c>
      <c r="S12" s="27">
        <v>132</v>
      </c>
      <c r="T12" s="27">
        <f t="shared" si="5"/>
        <v>607.11363636363637</v>
      </c>
      <c r="U12" s="27">
        <v>59615</v>
      </c>
      <c r="V12" s="27">
        <v>118</v>
      </c>
      <c r="W12" s="27">
        <f t="shared" si="6"/>
        <v>505.21186440677968</v>
      </c>
      <c r="X12" s="15">
        <f t="shared" si="7"/>
        <v>518644.38</v>
      </c>
      <c r="Y12" s="16">
        <f t="shared" si="7"/>
        <v>908</v>
      </c>
      <c r="Z12" s="17">
        <f t="shared" si="8"/>
        <v>571.19425110132158</v>
      </c>
      <c r="AA12" s="18">
        <f t="shared" si="16"/>
        <v>74092.054285714286</v>
      </c>
      <c r="AB12" s="18">
        <f t="shared" si="9"/>
        <v>129.71428571428572</v>
      </c>
      <c r="AC12" s="24">
        <f t="shared" si="10"/>
        <v>571.19425110132158</v>
      </c>
      <c r="AD12" s="19">
        <v>470321.74999999994</v>
      </c>
      <c r="AE12" s="19">
        <v>872</v>
      </c>
      <c r="AF12" s="19">
        <v>539.35980504587144</v>
      </c>
      <c r="AG12" s="20">
        <v>67188.82142857142</v>
      </c>
      <c r="AH12" s="20">
        <v>124.57142857142857</v>
      </c>
      <c r="AI12" s="20">
        <v>539.35980504587155</v>
      </c>
      <c r="AJ12" s="21">
        <f t="shared" si="11"/>
        <v>48322.630000000063</v>
      </c>
      <c r="AK12" s="21">
        <f t="shared" si="11"/>
        <v>36</v>
      </c>
      <c r="AL12" s="21">
        <f t="shared" si="12"/>
        <v>31.834446055450144</v>
      </c>
      <c r="AM12" s="22">
        <f t="shared" si="13"/>
        <v>6903.2328571428661</v>
      </c>
      <c r="AN12" s="22">
        <f t="shared" si="13"/>
        <v>5.142857142857153</v>
      </c>
      <c r="AO12" s="22">
        <f t="shared" si="14"/>
        <v>31.83444605545003</v>
      </c>
      <c r="AP12" s="23">
        <f t="shared" si="15"/>
        <v>0.10274377062085704</v>
      </c>
      <c r="AQ12" s="23">
        <f t="shared" si="15"/>
        <v>4.1284403669724856E-2</v>
      </c>
      <c r="AR12" s="23">
        <f t="shared" si="15"/>
        <v>5.9022651961880196E-2</v>
      </c>
    </row>
    <row r="13" spans="1:44" ht="16.5" x14ac:dyDescent="0.3">
      <c r="A13" s="11">
        <v>10</v>
      </c>
      <c r="B13" s="25" t="s">
        <v>37</v>
      </c>
      <c r="C13" s="27"/>
      <c r="D13" s="27"/>
      <c r="E13" s="27" t="str">
        <f t="shared" si="0"/>
        <v/>
      </c>
      <c r="F13" s="27"/>
      <c r="G13" s="27"/>
      <c r="H13" s="27" t="str">
        <f t="shared" si="1"/>
        <v/>
      </c>
      <c r="I13" s="27"/>
      <c r="J13" s="27"/>
      <c r="K13" s="27" t="str">
        <f t="shared" si="2"/>
        <v/>
      </c>
      <c r="L13" s="27">
        <v>124761.9</v>
      </c>
      <c r="M13" s="27">
        <v>200</v>
      </c>
      <c r="N13" s="27">
        <f t="shared" si="3"/>
        <v>623.80949999999996</v>
      </c>
      <c r="O13" s="27">
        <v>93571.42</v>
      </c>
      <c r="P13" s="27">
        <v>150</v>
      </c>
      <c r="Q13" s="27">
        <f t="shared" si="4"/>
        <v>623.80946666666671</v>
      </c>
      <c r="R13" s="27"/>
      <c r="S13" s="27"/>
      <c r="T13" s="27" t="str">
        <f t="shared" si="5"/>
        <v/>
      </c>
      <c r="U13" s="27"/>
      <c r="V13" s="27"/>
      <c r="W13" s="27" t="str">
        <f t="shared" si="6"/>
        <v/>
      </c>
      <c r="X13" s="15">
        <f t="shared" si="7"/>
        <v>218333.32</v>
      </c>
      <c r="Y13" s="16">
        <f t="shared" si="7"/>
        <v>350</v>
      </c>
      <c r="Z13" s="17">
        <f t="shared" si="8"/>
        <v>623.80948571428576</v>
      </c>
      <c r="AA13" s="18">
        <f t="shared" si="16"/>
        <v>31190.474285714288</v>
      </c>
      <c r="AB13" s="18">
        <f t="shared" si="9"/>
        <v>50</v>
      </c>
      <c r="AC13" s="24">
        <f t="shared" si="10"/>
        <v>623.80948571428576</v>
      </c>
      <c r="AD13" s="19">
        <v>339976.18000000005</v>
      </c>
      <c r="AE13" s="19">
        <v>545</v>
      </c>
      <c r="AF13" s="19">
        <v>623.80950458715608</v>
      </c>
      <c r="AG13" s="20">
        <v>48568.025714285723</v>
      </c>
      <c r="AH13" s="20">
        <v>77.857142857142861</v>
      </c>
      <c r="AI13" s="20">
        <v>623.80950458715608</v>
      </c>
      <c r="AJ13" s="21">
        <f t="shared" si="11"/>
        <v>-121642.86000000004</v>
      </c>
      <c r="AK13" s="21">
        <f t="shared" si="11"/>
        <v>-195</v>
      </c>
      <c r="AL13" s="21">
        <f t="shared" si="12"/>
        <v>-1.8872870327868441E-5</v>
      </c>
      <c r="AM13" s="22">
        <f t="shared" si="13"/>
        <v>-17377.551428571434</v>
      </c>
      <c r="AN13" s="22">
        <f t="shared" si="13"/>
        <v>-27.857142857142861</v>
      </c>
      <c r="AO13" s="22">
        <f t="shared" si="14"/>
        <v>-1.8872870327868441E-5</v>
      </c>
      <c r="AP13" s="23">
        <f t="shared" si="15"/>
        <v>-0.35779818456693058</v>
      </c>
      <c r="AQ13" s="23">
        <f t="shared" si="15"/>
        <v>-0.3577981651376147</v>
      </c>
      <c r="AR13" s="23">
        <f t="shared" si="15"/>
        <v>-3.0254220541828247E-8</v>
      </c>
    </row>
    <row r="14" spans="1:44" ht="16.5" x14ac:dyDescent="0.3">
      <c r="A14" s="11">
        <v>11</v>
      </c>
      <c r="B14" s="25" t="s">
        <v>38</v>
      </c>
      <c r="C14" s="28">
        <v>139396</v>
      </c>
      <c r="D14" s="28">
        <v>238</v>
      </c>
      <c r="E14" s="28">
        <f t="shared" si="0"/>
        <v>585.69747899159665</v>
      </c>
      <c r="F14" s="28">
        <v>150954</v>
      </c>
      <c r="G14" s="28">
        <v>273</v>
      </c>
      <c r="H14" s="28">
        <f t="shared" si="1"/>
        <v>552.94505494505495</v>
      </c>
      <c r="I14" s="28">
        <v>159578</v>
      </c>
      <c r="J14" s="28">
        <v>280</v>
      </c>
      <c r="K14" s="28">
        <f t="shared" si="2"/>
        <v>569.92142857142858</v>
      </c>
      <c r="L14" s="28">
        <v>111676.8</v>
      </c>
      <c r="M14" s="28">
        <v>192</v>
      </c>
      <c r="N14" s="28">
        <f t="shared" si="3"/>
        <v>581.65</v>
      </c>
      <c r="O14" s="28">
        <v>192820.16</v>
      </c>
      <c r="P14" s="28">
        <v>349</v>
      </c>
      <c r="Q14" s="28">
        <f t="shared" si="4"/>
        <v>552.49329512893985</v>
      </c>
      <c r="R14" s="28">
        <v>171686</v>
      </c>
      <c r="S14" s="28">
        <v>286</v>
      </c>
      <c r="T14" s="28">
        <f t="shared" si="5"/>
        <v>600.30069930069931</v>
      </c>
      <c r="U14" s="28">
        <v>153020</v>
      </c>
      <c r="V14" s="28">
        <v>287</v>
      </c>
      <c r="W14" s="28">
        <f t="shared" si="6"/>
        <v>533.17073170731703</v>
      </c>
      <c r="X14" s="15">
        <f t="shared" si="7"/>
        <v>1079130.96</v>
      </c>
      <c r="Y14" s="16">
        <f t="shared" si="7"/>
        <v>1905</v>
      </c>
      <c r="Z14" s="17">
        <f t="shared" si="8"/>
        <v>566.4729448818897</v>
      </c>
      <c r="AA14" s="18">
        <f t="shared" si="16"/>
        <v>154161.56571428571</v>
      </c>
      <c r="AB14" s="18">
        <f t="shared" si="9"/>
        <v>272.14285714285717</v>
      </c>
      <c r="AC14" s="24">
        <f t="shared" si="10"/>
        <v>566.4729448818897</v>
      </c>
      <c r="AD14" s="19">
        <v>1184547.8400000001</v>
      </c>
      <c r="AE14" s="19">
        <v>2095</v>
      </c>
      <c r="AF14" s="19">
        <v>565.41663007159912</v>
      </c>
      <c r="AG14" s="20">
        <v>169221.12000000002</v>
      </c>
      <c r="AH14" s="20">
        <v>299.28571428571428</v>
      </c>
      <c r="AI14" s="20">
        <v>565.41663007159912</v>
      </c>
      <c r="AJ14" s="21">
        <f t="shared" si="11"/>
        <v>-105416.88000000012</v>
      </c>
      <c r="AK14" s="21">
        <f t="shared" si="11"/>
        <v>-190</v>
      </c>
      <c r="AL14" s="21">
        <f t="shared" si="12"/>
        <v>1.056314810290587</v>
      </c>
      <c r="AM14" s="22">
        <f t="shared" si="13"/>
        <v>-15059.554285714315</v>
      </c>
      <c r="AN14" s="22">
        <f t="shared" si="13"/>
        <v>-27.14285714285711</v>
      </c>
      <c r="AO14" s="22">
        <f t="shared" si="14"/>
        <v>1.056314810290587</v>
      </c>
      <c r="AP14" s="23">
        <f t="shared" si="15"/>
        <v>-8.899334956366152E-2</v>
      </c>
      <c r="AQ14" s="23">
        <f t="shared" si="15"/>
        <v>-9.0692124105011832E-2</v>
      </c>
      <c r="AR14" s="23">
        <f t="shared" si="15"/>
        <v>1.8682061229023722E-3</v>
      </c>
    </row>
    <row r="15" spans="1:44" ht="16.5" x14ac:dyDescent="0.3">
      <c r="A15" s="11">
        <v>12</v>
      </c>
      <c r="B15" s="25" t="s">
        <v>39</v>
      </c>
      <c r="C15" s="28"/>
      <c r="D15" s="28"/>
      <c r="E15" s="28" t="str">
        <f t="shared" si="0"/>
        <v/>
      </c>
      <c r="F15" s="28"/>
      <c r="G15" s="28"/>
      <c r="H15" s="28" t="str">
        <f t="shared" si="1"/>
        <v/>
      </c>
      <c r="I15" s="28"/>
      <c r="J15" s="28"/>
      <c r="K15" s="28" t="str">
        <f t="shared" si="2"/>
        <v/>
      </c>
      <c r="L15" s="28"/>
      <c r="M15" s="28"/>
      <c r="N15" s="28" t="str">
        <f t="shared" si="3"/>
        <v/>
      </c>
      <c r="O15" s="28">
        <v>107142.84</v>
      </c>
      <c r="P15" s="28">
        <v>300</v>
      </c>
      <c r="Q15" s="28">
        <f t="shared" si="4"/>
        <v>357.14279999999997</v>
      </c>
      <c r="R15" s="28"/>
      <c r="S15" s="28"/>
      <c r="T15" s="28" t="str">
        <f t="shared" si="5"/>
        <v/>
      </c>
      <c r="U15" s="28"/>
      <c r="V15" s="28"/>
      <c r="W15" s="28" t="str">
        <f t="shared" si="6"/>
        <v/>
      </c>
      <c r="X15" s="15">
        <f t="shared" si="7"/>
        <v>107142.84</v>
      </c>
      <c r="Y15" s="16">
        <f t="shared" si="7"/>
        <v>300</v>
      </c>
      <c r="Z15" s="17">
        <f t="shared" si="8"/>
        <v>357.14279999999997</v>
      </c>
      <c r="AA15" s="18">
        <f t="shared" si="16"/>
        <v>15306.119999999999</v>
      </c>
      <c r="AB15" s="18">
        <f t="shared" si="9"/>
        <v>42.857142857142854</v>
      </c>
      <c r="AC15" s="24">
        <f t="shared" si="10"/>
        <v>357.14280000000002</v>
      </c>
      <c r="AD15" s="19">
        <v>0</v>
      </c>
      <c r="AE15" s="19">
        <v>0</v>
      </c>
      <c r="AF15" s="19" t="s">
        <v>31</v>
      </c>
      <c r="AG15" s="20">
        <v>0</v>
      </c>
      <c r="AH15" s="20">
        <v>0</v>
      </c>
      <c r="AI15" s="20" t="s">
        <v>31</v>
      </c>
      <c r="AJ15" s="21">
        <f t="shared" si="11"/>
        <v>107142.84</v>
      </c>
      <c r="AK15" s="21">
        <f t="shared" si="11"/>
        <v>300</v>
      </c>
      <c r="AL15" s="21" t="str">
        <f t="shared" si="12"/>
        <v>-</v>
      </c>
      <c r="AM15" s="22">
        <f t="shared" si="13"/>
        <v>15306.119999999999</v>
      </c>
      <c r="AN15" s="22">
        <f t="shared" si="13"/>
        <v>42.857142857142854</v>
      </c>
      <c r="AO15" s="22" t="str">
        <f t="shared" si="14"/>
        <v>-</v>
      </c>
      <c r="AP15" s="23" t="str">
        <f t="shared" si="15"/>
        <v>-</v>
      </c>
      <c r="AQ15" s="23" t="str">
        <f t="shared" si="15"/>
        <v>-</v>
      </c>
      <c r="AR15" s="23" t="str">
        <f t="shared" si="15"/>
        <v>-</v>
      </c>
    </row>
    <row r="16" spans="1:44" ht="16.5" x14ac:dyDescent="0.3">
      <c r="A16" s="11">
        <v>13</v>
      </c>
      <c r="B16" s="12" t="s">
        <v>40</v>
      </c>
      <c r="C16" s="13">
        <v>17479</v>
      </c>
      <c r="D16" s="13">
        <v>45</v>
      </c>
      <c r="E16" s="14">
        <f t="shared" si="0"/>
        <v>388.42222222222222</v>
      </c>
      <c r="F16" s="13">
        <v>20145</v>
      </c>
      <c r="G16" s="13">
        <v>59</v>
      </c>
      <c r="H16" s="14">
        <f t="shared" si="1"/>
        <v>341.4406779661017</v>
      </c>
      <c r="I16" s="13">
        <v>21124</v>
      </c>
      <c r="J16" s="13">
        <v>52</v>
      </c>
      <c r="K16" s="14">
        <f t="shared" si="2"/>
        <v>406.23076923076923</v>
      </c>
      <c r="L16" s="13">
        <v>12371.46</v>
      </c>
      <c r="M16" s="13">
        <v>34</v>
      </c>
      <c r="N16" s="14">
        <f t="shared" si="3"/>
        <v>363.86647058823525</v>
      </c>
      <c r="O16" s="13">
        <v>19248</v>
      </c>
      <c r="P16" s="13">
        <v>62</v>
      </c>
      <c r="Q16" s="14">
        <f t="shared" si="4"/>
        <v>310.45161290322579</v>
      </c>
      <c r="R16" s="13">
        <v>19360</v>
      </c>
      <c r="S16" s="13">
        <v>56</v>
      </c>
      <c r="T16" s="14">
        <f t="shared" si="5"/>
        <v>345.71428571428572</v>
      </c>
      <c r="U16" s="13">
        <v>23895</v>
      </c>
      <c r="V16" s="13">
        <v>62</v>
      </c>
      <c r="W16" s="14">
        <f t="shared" si="6"/>
        <v>385.40322580645159</v>
      </c>
      <c r="X16" s="15">
        <f t="shared" si="7"/>
        <v>133622.46</v>
      </c>
      <c r="Y16" s="16">
        <f t="shared" si="7"/>
        <v>370</v>
      </c>
      <c r="Z16" s="17">
        <f t="shared" si="8"/>
        <v>361.14178378378375</v>
      </c>
      <c r="AA16" s="18">
        <f t="shared" si="16"/>
        <v>19088.922857142858</v>
      </c>
      <c r="AB16" s="18">
        <f t="shared" si="9"/>
        <v>52.857142857142854</v>
      </c>
      <c r="AC16" s="24">
        <f t="shared" si="10"/>
        <v>361.14178378378381</v>
      </c>
      <c r="AD16" s="19">
        <v>124498.54000000001</v>
      </c>
      <c r="AE16" s="19">
        <v>375</v>
      </c>
      <c r="AF16" s="19">
        <v>331.99610666666666</v>
      </c>
      <c r="AG16" s="20">
        <v>17785.505714285715</v>
      </c>
      <c r="AH16" s="20">
        <v>53.571428571428569</v>
      </c>
      <c r="AI16" s="20">
        <v>331.99610666666672</v>
      </c>
      <c r="AJ16" s="21">
        <f t="shared" si="11"/>
        <v>9123.9199999999837</v>
      </c>
      <c r="AK16" s="21">
        <f t="shared" si="11"/>
        <v>-5</v>
      </c>
      <c r="AL16" s="21">
        <f t="shared" si="12"/>
        <v>29.145677117117089</v>
      </c>
      <c r="AM16" s="22">
        <f t="shared" si="13"/>
        <v>1303.4171428571426</v>
      </c>
      <c r="AN16" s="22">
        <f t="shared" si="13"/>
        <v>-0.7142857142857153</v>
      </c>
      <c r="AO16" s="22">
        <f t="shared" si="14"/>
        <v>29.145677117117089</v>
      </c>
      <c r="AP16" s="23">
        <f t="shared" si="15"/>
        <v>7.328535740258478E-2</v>
      </c>
      <c r="AQ16" s="23">
        <f t="shared" si="15"/>
        <v>-1.3333333333333353E-2</v>
      </c>
      <c r="AR16" s="23">
        <f t="shared" si="15"/>
        <v>8.7789213583700718E-2</v>
      </c>
    </row>
    <row r="17" spans="1:44" ht="16.5" x14ac:dyDescent="0.3">
      <c r="A17" s="11">
        <v>14</v>
      </c>
      <c r="B17" s="12" t="s">
        <v>41</v>
      </c>
      <c r="C17" s="13">
        <v>62204</v>
      </c>
      <c r="D17" s="13">
        <v>168</v>
      </c>
      <c r="E17" s="14">
        <f t="shared" si="0"/>
        <v>370.26190476190476</v>
      </c>
      <c r="F17" s="13">
        <v>56066</v>
      </c>
      <c r="G17" s="13">
        <v>151</v>
      </c>
      <c r="H17" s="14">
        <f t="shared" si="1"/>
        <v>371.29801324503313</v>
      </c>
      <c r="I17" s="13">
        <v>60695</v>
      </c>
      <c r="J17" s="13">
        <v>161</v>
      </c>
      <c r="K17" s="14">
        <f t="shared" si="2"/>
        <v>376.98757763975158</v>
      </c>
      <c r="L17" s="13">
        <v>36733.1</v>
      </c>
      <c r="M17" s="13">
        <v>98</v>
      </c>
      <c r="N17" s="14">
        <f t="shared" si="3"/>
        <v>374.82755102040812</v>
      </c>
      <c r="O17" s="13">
        <v>78228</v>
      </c>
      <c r="P17" s="13">
        <v>201</v>
      </c>
      <c r="Q17" s="14">
        <f t="shared" si="4"/>
        <v>389.19402985074629</v>
      </c>
      <c r="R17" s="13">
        <v>79027</v>
      </c>
      <c r="S17" s="13">
        <v>195</v>
      </c>
      <c r="T17" s="14">
        <f t="shared" si="5"/>
        <v>405.26666666666665</v>
      </c>
      <c r="U17" s="13">
        <v>69276</v>
      </c>
      <c r="V17" s="13">
        <v>163</v>
      </c>
      <c r="W17" s="14">
        <f t="shared" si="6"/>
        <v>425.00613496932516</v>
      </c>
      <c r="X17" s="15">
        <f t="shared" si="7"/>
        <v>442229.1</v>
      </c>
      <c r="Y17" s="16">
        <f t="shared" si="7"/>
        <v>1137</v>
      </c>
      <c r="Z17" s="17">
        <f t="shared" si="8"/>
        <v>388.9437994722955</v>
      </c>
      <c r="AA17" s="18">
        <f t="shared" si="16"/>
        <v>63175.585714285713</v>
      </c>
      <c r="AB17" s="18">
        <f t="shared" si="9"/>
        <v>162.42857142857142</v>
      </c>
      <c r="AC17" s="24">
        <f t="shared" si="10"/>
        <v>388.94379947229555</v>
      </c>
      <c r="AD17" s="19">
        <v>406666.4700000002</v>
      </c>
      <c r="AE17" s="19">
        <v>1077</v>
      </c>
      <c r="AF17" s="19">
        <v>377.591894150418</v>
      </c>
      <c r="AG17" s="20">
        <v>58095.210000000028</v>
      </c>
      <c r="AH17" s="20">
        <v>153.85714285714286</v>
      </c>
      <c r="AI17" s="20">
        <v>377.591894150418</v>
      </c>
      <c r="AJ17" s="21">
        <f t="shared" si="11"/>
        <v>35562.629999999772</v>
      </c>
      <c r="AK17" s="21">
        <f t="shared" si="11"/>
        <v>60</v>
      </c>
      <c r="AL17" s="21">
        <f t="shared" si="12"/>
        <v>11.351905321877496</v>
      </c>
      <c r="AM17" s="22">
        <f t="shared" si="13"/>
        <v>5080.3757142856848</v>
      </c>
      <c r="AN17" s="22">
        <f t="shared" si="13"/>
        <v>8.5714285714285552</v>
      </c>
      <c r="AO17" s="22">
        <f t="shared" si="14"/>
        <v>11.351905321877553</v>
      </c>
      <c r="AP17" s="23">
        <f t="shared" si="15"/>
        <v>8.7449132454907763E-2</v>
      </c>
      <c r="AQ17" s="23">
        <f t="shared" si="15"/>
        <v>5.5710306406685131E-2</v>
      </c>
      <c r="AR17" s="23">
        <f t="shared" si="15"/>
        <v>3.0063953961245241E-2</v>
      </c>
    </row>
    <row r="18" spans="1:44" ht="16.5" x14ac:dyDescent="0.3">
      <c r="A18" s="11">
        <v>15</v>
      </c>
      <c r="B18" s="12" t="s">
        <v>42</v>
      </c>
      <c r="C18" s="13">
        <v>216109.64</v>
      </c>
      <c r="D18" s="13">
        <v>146</v>
      </c>
      <c r="E18" s="14">
        <f t="shared" si="0"/>
        <v>1480.2030136986302</v>
      </c>
      <c r="F18" s="13">
        <v>185563.74</v>
      </c>
      <c r="G18" s="13">
        <v>125</v>
      </c>
      <c r="H18" s="14">
        <f t="shared" si="1"/>
        <v>1484.50992</v>
      </c>
      <c r="I18" s="13">
        <v>239981.58000000002</v>
      </c>
      <c r="J18" s="13">
        <v>176</v>
      </c>
      <c r="K18" s="14">
        <f t="shared" si="2"/>
        <v>1363.5317045454547</v>
      </c>
      <c r="L18" s="13">
        <v>241003.52999999901</v>
      </c>
      <c r="M18" s="13">
        <v>135</v>
      </c>
      <c r="N18" s="14">
        <f t="shared" si="3"/>
        <v>1785.2113333333259</v>
      </c>
      <c r="O18" s="13">
        <v>260540.52000000002</v>
      </c>
      <c r="P18" s="13">
        <v>177</v>
      </c>
      <c r="Q18" s="14">
        <f t="shared" si="4"/>
        <v>1471.9803389830508</v>
      </c>
      <c r="R18" s="13">
        <v>292272.3</v>
      </c>
      <c r="S18" s="13">
        <v>175</v>
      </c>
      <c r="T18" s="14">
        <f t="shared" si="5"/>
        <v>1670.1274285714285</v>
      </c>
      <c r="U18" s="13">
        <v>243091.74000000002</v>
      </c>
      <c r="V18" s="13">
        <v>142</v>
      </c>
      <c r="W18" s="14">
        <f t="shared" si="6"/>
        <v>1711.9136619718311</v>
      </c>
      <c r="X18" s="15">
        <f t="shared" si="7"/>
        <v>1678563.0499999989</v>
      </c>
      <c r="Y18" s="16">
        <f t="shared" si="7"/>
        <v>1076</v>
      </c>
      <c r="Z18" s="17">
        <f t="shared" si="8"/>
        <v>1560.0028345724897</v>
      </c>
      <c r="AA18" s="18">
        <f t="shared" si="16"/>
        <v>239794.72142857127</v>
      </c>
      <c r="AB18" s="18">
        <f t="shared" si="9"/>
        <v>153.71428571428572</v>
      </c>
      <c r="AC18" s="24">
        <f t="shared" si="10"/>
        <v>1560.0028345724895</v>
      </c>
      <c r="AD18" s="19">
        <v>1772824.9300000002</v>
      </c>
      <c r="AE18" s="19">
        <v>1084</v>
      </c>
      <c r="AF18" s="19">
        <v>1635.4473523985241</v>
      </c>
      <c r="AG18" s="20">
        <v>253260.70428571431</v>
      </c>
      <c r="AH18" s="20">
        <v>154.85714285714286</v>
      </c>
      <c r="AI18" s="20">
        <v>1635.4473523985241</v>
      </c>
      <c r="AJ18" s="21">
        <f t="shared" si="11"/>
        <v>-94261.880000001285</v>
      </c>
      <c r="AK18" s="21">
        <f t="shared" si="11"/>
        <v>-8</v>
      </c>
      <c r="AL18" s="21">
        <f t="shared" si="12"/>
        <v>-75.444517826034371</v>
      </c>
      <c r="AM18" s="22">
        <f t="shared" si="13"/>
        <v>-13465.982857143041</v>
      </c>
      <c r="AN18" s="22">
        <f t="shared" si="13"/>
        <v>-1.1428571428571388</v>
      </c>
      <c r="AO18" s="22">
        <f t="shared" si="14"/>
        <v>-75.444517826034598</v>
      </c>
      <c r="AP18" s="23">
        <f t="shared" si="15"/>
        <v>-5.3170439113805375E-2</v>
      </c>
      <c r="AQ18" s="23">
        <f t="shared" si="15"/>
        <v>-7.3800738007379811E-3</v>
      </c>
      <c r="AR18" s="23">
        <f t="shared" si="15"/>
        <v>-4.6130814125804005E-2</v>
      </c>
    </row>
    <row r="19" spans="1:44" ht="16.5" x14ac:dyDescent="0.3">
      <c r="A19" s="11">
        <v>16</v>
      </c>
      <c r="B19" s="12" t="s">
        <v>43</v>
      </c>
      <c r="C19" s="13">
        <v>51539</v>
      </c>
      <c r="D19" s="13">
        <v>287</v>
      </c>
      <c r="E19" s="14">
        <f t="shared" si="0"/>
        <v>179.57839721254356</v>
      </c>
      <c r="F19" s="13">
        <v>42663</v>
      </c>
      <c r="G19" s="13">
        <v>237</v>
      </c>
      <c r="H19" s="14">
        <f t="shared" si="1"/>
        <v>180.01265822784811</v>
      </c>
      <c r="I19" s="13">
        <v>42628</v>
      </c>
      <c r="J19" s="13">
        <v>234</v>
      </c>
      <c r="K19" s="14">
        <f t="shared" si="2"/>
        <v>182.17094017094018</v>
      </c>
      <c r="L19" s="13">
        <v>29695.09</v>
      </c>
      <c r="M19" s="13">
        <v>159</v>
      </c>
      <c r="N19" s="14">
        <f t="shared" si="3"/>
        <v>186.76157232704404</v>
      </c>
      <c r="O19" s="13">
        <v>59342</v>
      </c>
      <c r="P19" s="13">
        <v>285</v>
      </c>
      <c r="Q19" s="14">
        <f t="shared" si="4"/>
        <v>208.21754385964911</v>
      </c>
      <c r="R19" s="13">
        <v>59739</v>
      </c>
      <c r="S19" s="13">
        <v>314</v>
      </c>
      <c r="T19" s="14">
        <f t="shared" si="5"/>
        <v>190.25159235668789</v>
      </c>
      <c r="U19" s="13">
        <v>46516</v>
      </c>
      <c r="V19" s="13">
        <v>241</v>
      </c>
      <c r="W19" s="14">
        <f t="shared" si="6"/>
        <v>193.01244813278009</v>
      </c>
      <c r="X19" s="15">
        <f t="shared" si="7"/>
        <v>332122.08999999997</v>
      </c>
      <c r="Y19" s="16">
        <f t="shared" si="7"/>
        <v>1757</v>
      </c>
      <c r="Z19" s="17">
        <f t="shared" si="8"/>
        <v>189.02793966989185</v>
      </c>
      <c r="AA19" s="18">
        <f t="shared" si="16"/>
        <v>47446.01285714285</v>
      </c>
      <c r="AB19" s="18">
        <f t="shared" si="9"/>
        <v>251</v>
      </c>
      <c r="AC19" s="24">
        <f t="shared" si="10"/>
        <v>189.02793966989182</v>
      </c>
      <c r="AD19" s="19">
        <v>310622.21999999986</v>
      </c>
      <c r="AE19" s="19">
        <v>1836</v>
      </c>
      <c r="AF19" s="19">
        <v>169.18421568627443</v>
      </c>
      <c r="AG19" s="20">
        <v>44374.60285714284</v>
      </c>
      <c r="AH19" s="20">
        <v>262.28571428571428</v>
      </c>
      <c r="AI19" s="20">
        <v>169.18421568627446</v>
      </c>
      <c r="AJ19" s="21">
        <f t="shared" si="11"/>
        <v>21499.870000000112</v>
      </c>
      <c r="AK19" s="21">
        <f t="shared" si="11"/>
        <v>-79</v>
      </c>
      <c r="AL19" s="21">
        <f t="shared" si="12"/>
        <v>19.843723983617423</v>
      </c>
      <c r="AM19" s="22">
        <f t="shared" si="13"/>
        <v>3071.4100000000108</v>
      </c>
      <c r="AN19" s="22">
        <f t="shared" si="13"/>
        <v>-11.285714285714278</v>
      </c>
      <c r="AO19" s="22">
        <f t="shared" si="14"/>
        <v>19.843723983617366</v>
      </c>
      <c r="AP19" s="23">
        <f t="shared" si="15"/>
        <v>6.9215492697206546E-2</v>
      </c>
      <c r="AQ19" s="23">
        <f t="shared" si="15"/>
        <v>-4.3028322440087113E-2</v>
      </c>
      <c r="AR19" s="23">
        <f t="shared" si="15"/>
        <v>0.11729063437226575</v>
      </c>
    </row>
    <row r="20" spans="1:44" ht="16.5" x14ac:dyDescent="0.3">
      <c r="A20" s="11">
        <v>17</v>
      </c>
      <c r="B20" s="25" t="s">
        <v>44</v>
      </c>
      <c r="C20" s="13">
        <v>13442</v>
      </c>
      <c r="D20" s="13">
        <v>62</v>
      </c>
      <c r="E20" s="14">
        <f t="shared" si="0"/>
        <v>216.80645161290323</v>
      </c>
      <c r="F20" s="13">
        <v>18086</v>
      </c>
      <c r="G20" s="13">
        <v>71</v>
      </c>
      <c r="H20" s="14">
        <f t="shared" si="1"/>
        <v>254.73239436619718</v>
      </c>
      <c r="I20" s="13">
        <v>15754</v>
      </c>
      <c r="J20" s="13">
        <v>57</v>
      </c>
      <c r="K20" s="14">
        <f t="shared" si="2"/>
        <v>276.38596491228071</v>
      </c>
      <c r="L20" s="13">
        <v>17853.419999999998</v>
      </c>
      <c r="M20" s="13">
        <v>57</v>
      </c>
      <c r="N20" s="14">
        <f t="shared" si="3"/>
        <v>313.21789473684208</v>
      </c>
      <c r="O20" s="13">
        <v>19985</v>
      </c>
      <c r="P20" s="13">
        <v>79</v>
      </c>
      <c r="Q20" s="14">
        <f t="shared" si="4"/>
        <v>252.97468354430379</v>
      </c>
      <c r="R20" s="13">
        <v>24752</v>
      </c>
      <c r="S20" s="13">
        <v>87</v>
      </c>
      <c r="T20" s="14">
        <f t="shared" si="5"/>
        <v>284.5057471264368</v>
      </c>
      <c r="U20" s="13">
        <v>22406</v>
      </c>
      <c r="V20" s="13">
        <v>78</v>
      </c>
      <c r="W20" s="14">
        <f t="shared" si="6"/>
        <v>287.25641025641028</v>
      </c>
      <c r="X20" s="15">
        <f t="shared" si="7"/>
        <v>132278.41999999998</v>
      </c>
      <c r="Y20" s="16">
        <f t="shared" si="7"/>
        <v>491</v>
      </c>
      <c r="Z20" s="17">
        <f t="shared" si="8"/>
        <v>269.40615071283094</v>
      </c>
      <c r="AA20" s="18">
        <f t="shared" si="16"/>
        <v>18896.917142857139</v>
      </c>
      <c r="AB20" s="18">
        <f t="shared" si="9"/>
        <v>70.142857142857139</v>
      </c>
      <c r="AC20" s="24">
        <f t="shared" si="10"/>
        <v>269.40615071283094</v>
      </c>
      <c r="AD20" s="19">
        <v>110813.56000000001</v>
      </c>
      <c r="AE20" s="19">
        <v>462</v>
      </c>
      <c r="AF20" s="19">
        <v>239.85619047619051</v>
      </c>
      <c r="AG20" s="20">
        <v>15830.508571428572</v>
      </c>
      <c r="AH20" s="20">
        <v>66</v>
      </c>
      <c r="AI20" s="20">
        <v>239.85619047619048</v>
      </c>
      <c r="AJ20" s="21">
        <f t="shared" ref="AJ20:AK47" si="17">X20-AD20</f>
        <v>21464.859999999971</v>
      </c>
      <c r="AK20" s="21">
        <f t="shared" si="17"/>
        <v>29</v>
      </c>
      <c r="AL20" s="21">
        <f t="shared" si="12"/>
        <v>29.54996023664043</v>
      </c>
      <c r="AM20" s="22">
        <f t="shared" ref="AM20:AN47" si="18">AA20-AG20</f>
        <v>3066.4085714285666</v>
      </c>
      <c r="AN20" s="22">
        <f t="shared" si="18"/>
        <v>4.1428571428571388</v>
      </c>
      <c r="AO20" s="22">
        <f t="shared" si="14"/>
        <v>29.549960236640459</v>
      </c>
      <c r="AP20" s="23">
        <f t="shared" ref="AP20:AR47" si="19">IFERROR(((AA20-AG20)*1/AG20),"-")</f>
        <v>0.19370246745975822</v>
      </c>
      <c r="AQ20" s="23">
        <f t="shared" si="19"/>
        <v>6.2770562770562713E-2</v>
      </c>
      <c r="AR20" s="23">
        <f t="shared" si="19"/>
        <v>0.12319865573606598</v>
      </c>
    </row>
    <row r="21" spans="1:44" ht="16.5" x14ac:dyDescent="0.3">
      <c r="A21" s="11">
        <v>18</v>
      </c>
      <c r="B21" s="25" t="s">
        <v>45</v>
      </c>
      <c r="C21" s="13">
        <v>7800</v>
      </c>
      <c r="D21" s="13">
        <v>44</v>
      </c>
      <c r="E21" s="14">
        <f t="shared" si="0"/>
        <v>177.27272727272728</v>
      </c>
      <c r="F21" s="13">
        <v>6447</v>
      </c>
      <c r="G21" s="13">
        <v>34</v>
      </c>
      <c r="H21" s="14">
        <f t="shared" si="1"/>
        <v>189.61764705882354</v>
      </c>
      <c r="I21" s="13">
        <v>8609</v>
      </c>
      <c r="J21" s="13">
        <v>46</v>
      </c>
      <c r="K21" s="14">
        <f t="shared" si="2"/>
        <v>187.15217391304347</v>
      </c>
      <c r="L21" s="13">
        <v>6561.82</v>
      </c>
      <c r="M21" s="13">
        <v>32</v>
      </c>
      <c r="N21" s="14">
        <f t="shared" si="3"/>
        <v>205.05687499999999</v>
      </c>
      <c r="O21" s="13">
        <v>14067</v>
      </c>
      <c r="P21" s="13">
        <v>73</v>
      </c>
      <c r="Q21" s="14">
        <f t="shared" si="4"/>
        <v>192.69863013698631</v>
      </c>
      <c r="R21" s="13">
        <v>10390</v>
      </c>
      <c r="S21" s="13">
        <v>54</v>
      </c>
      <c r="T21" s="14">
        <f t="shared" si="5"/>
        <v>192.40740740740742</v>
      </c>
      <c r="U21" s="13">
        <v>6358</v>
      </c>
      <c r="V21" s="13">
        <v>33</v>
      </c>
      <c r="W21" s="14">
        <f t="shared" si="6"/>
        <v>192.66666666666666</v>
      </c>
      <c r="X21" s="15">
        <f t="shared" si="7"/>
        <v>60232.82</v>
      </c>
      <c r="Y21" s="16">
        <f t="shared" si="7"/>
        <v>316</v>
      </c>
      <c r="Z21" s="17">
        <f t="shared" si="8"/>
        <v>190.61018987341771</v>
      </c>
      <c r="AA21" s="18">
        <f t="shared" si="16"/>
        <v>8604.6885714285709</v>
      </c>
      <c r="AB21" s="18">
        <f t="shared" si="9"/>
        <v>45.142857142857146</v>
      </c>
      <c r="AC21" s="24">
        <f t="shared" si="10"/>
        <v>190.61018987341771</v>
      </c>
      <c r="AD21" s="19">
        <v>60180.299999999996</v>
      </c>
      <c r="AE21" s="19">
        <v>330</v>
      </c>
      <c r="AF21" s="19">
        <v>182.36454545454544</v>
      </c>
      <c r="AG21" s="20">
        <v>8597.1857142857134</v>
      </c>
      <c r="AH21" s="20">
        <v>47.142857142857146</v>
      </c>
      <c r="AI21" s="20">
        <v>182.36454545454544</v>
      </c>
      <c r="AJ21" s="21">
        <f t="shared" si="17"/>
        <v>52.520000000004075</v>
      </c>
      <c r="AK21" s="21">
        <f t="shared" si="17"/>
        <v>-14</v>
      </c>
      <c r="AL21" s="21">
        <f t="shared" si="12"/>
        <v>8.2456444188722742</v>
      </c>
      <c r="AM21" s="22">
        <f t="shared" si="18"/>
        <v>7.5028571428574651</v>
      </c>
      <c r="AN21" s="22">
        <f t="shared" si="18"/>
        <v>-2</v>
      </c>
      <c r="AO21" s="22">
        <f t="shared" si="14"/>
        <v>8.2456444188722742</v>
      </c>
      <c r="AP21" s="23">
        <f t="shared" si="19"/>
        <v>8.7271083726738255E-4</v>
      </c>
      <c r="AQ21" s="23">
        <f t="shared" si="19"/>
        <v>-4.242424242424242E-2</v>
      </c>
      <c r="AR21" s="23">
        <f t="shared" si="19"/>
        <v>4.5215172709804553E-2</v>
      </c>
    </row>
    <row r="22" spans="1:44" ht="16.5" x14ac:dyDescent="0.3">
      <c r="A22" s="11">
        <v>19</v>
      </c>
      <c r="B22" s="29" t="s">
        <v>46</v>
      </c>
      <c r="C22" s="13">
        <v>35783.180000000022</v>
      </c>
      <c r="D22" s="13">
        <v>86</v>
      </c>
      <c r="E22" s="14">
        <f t="shared" si="0"/>
        <v>416.08348837209326</v>
      </c>
      <c r="F22" s="13">
        <v>29334.500000000015</v>
      </c>
      <c r="G22" s="13">
        <v>88</v>
      </c>
      <c r="H22" s="14">
        <f t="shared" si="1"/>
        <v>333.34659090909105</v>
      </c>
      <c r="I22" s="13">
        <v>35964.990000000013</v>
      </c>
      <c r="J22" s="13">
        <v>90</v>
      </c>
      <c r="K22" s="14">
        <f t="shared" si="2"/>
        <v>399.61100000000016</v>
      </c>
      <c r="L22" s="13">
        <v>28794</v>
      </c>
      <c r="M22" s="13">
        <v>76</v>
      </c>
      <c r="N22" s="14">
        <f t="shared" si="3"/>
        <v>378.86842105263156</v>
      </c>
      <c r="O22" s="13">
        <v>33868.80000000001</v>
      </c>
      <c r="P22" s="13">
        <v>76</v>
      </c>
      <c r="Q22" s="14">
        <f t="shared" si="4"/>
        <v>445.64210526315804</v>
      </c>
      <c r="R22" s="13">
        <v>29021.170000000006</v>
      </c>
      <c r="S22" s="13">
        <v>67</v>
      </c>
      <c r="T22" s="14">
        <f t="shared" si="5"/>
        <v>433.15179104477619</v>
      </c>
      <c r="U22" s="13">
        <v>26258.280000000013</v>
      </c>
      <c r="V22" s="13">
        <v>58</v>
      </c>
      <c r="W22" s="14">
        <f t="shared" si="6"/>
        <v>452.72896551724159</v>
      </c>
      <c r="X22" s="15">
        <f t="shared" si="7"/>
        <v>219024.92000000007</v>
      </c>
      <c r="Y22" s="16">
        <f t="shared" si="7"/>
        <v>541</v>
      </c>
      <c r="Z22" s="17">
        <f t="shared" si="8"/>
        <v>404.8519778188541</v>
      </c>
      <c r="AA22" s="18">
        <f t="shared" si="16"/>
        <v>31289.274285714295</v>
      </c>
      <c r="AB22" s="18">
        <f t="shared" si="9"/>
        <v>77.285714285714292</v>
      </c>
      <c r="AC22" s="24">
        <f t="shared" si="10"/>
        <v>404.85197781885404</v>
      </c>
      <c r="AD22" s="19">
        <v>204259.93000000005</v>
      </c>
      <c r="AE22" s="19">
        <v>482</v>
      </c>
      <c r="AF22" s="19">
        <v>423.77578838174287</v>
      </c>
      <c r="AG22" s="20">
        <v>29179.990000000009</v>
      </c>
      <c r="AH22" s="20">
        <v>68.857142857142861</v>
      </c>
      <c r="AI22" s="20">
        <v>423.77578838174287</v>
      </c>
      <c r="AJ22" s="21">
        <f t="shared" si="17"/>
        <v>14764.99000000002</v>
      </c>
      <c r="AK22" s="21">
        <f t="shared" si="17"/>
        <v>59</v>
      </c>
      <c r="AL22" s="21">
        <f t="shared" si="12"/>
        <v>-18.923810562888775</v>
      </c>
      <c r="AM22" s="22">
        <f t="shared" si="18"/>
        <v>2109.2842857142859</v>
      </c>
      <c r="AN22" s="22">
        <f t="shared" si="18"/>
        <v>8.4285714285714306</v>
      </c>
      <c r="AO22" s="22">
        <f t="shared" si="14"/>
        <v>-18.923810562888832</v>
      </c>
      <c r="AP22" s="23">
        <f t="shared" si="19"/>
        <v>7.2285298443018148E-2</v>
      </c>
      <c r="AQ22" s="23">
        <f t="shared" si="19"/>
        <v>0.1224066390041494</v>
      </c>
      <c r="AR22" s="23">
        <f t="shared" si="19"/>
        <v>-4.4655242422301886E-2</v>
      </c>
    </row>
    <row r="23" spans="1:44" ht="16.5" x14ac:dyDescent="0.3">
      <c r="A23" s="11">
        <v>20</v>
      </c>
      <c r="B23" s="25" t="s">
        <v>47</v>
      </c>
      <c r="C23" s="13">
        <v>4314.3100000000004</v>
      </c>
      <c r="D23" s="13">
        <v>8</v>
      </c>
      <c r="E23" s="14">
        <f t="shared" si="0"/>
        <v>539.28875000000005</v>
      </c>
      <c r="F23" s="13">
        <v>4771.42</v>
      </c>
      <c r="G23" s="13">
        <v>10</v>
      </c>
      <c r="H23" s="14">
        <f t="shared" si="1"/>
        <v>477.142</v>
      </c>
      <c r="I23" s="13">
        <v>3257.15</v>
      </c>
      <c r="J23" s="13">
        <v>8</v>
      </c>
      <c r="K23" s="14">
        <f t="shared" si="2"/>
        <v>407.14375000000001</v>
      </c>
      <c r="L23" s="13">
        <v>4276</v>
      </c>
      <c r="M23" s="13">
        <v>9</v>
      </c>
      <c r="N23" s="14">
        <f t="shared" si="3"/>
        <v>475.11111111111109</v>
      </c>
      <c r="O23" s="13">
        <v>4895.25</v>
      </c>
      <c r="P23" s="13">
        <v>12</v>
      </c>
      <c r="Q23" s="14">
        <f t="shared" si="4"/>
        <v>407.9375</v>
      </c>
      <c r="R23" s="13">
        <v>2866.6600000000003</v>
      </c>
      <c r="S23" s="13">
        <v>9</v>
      </c>
      <c r="T23" s="14">
        <f t="shared" si="5"/>
        <v>318.51777777777784</v>
      </c>
      <c r="U23" s="13">
        <v>3714.28</v>
      </c>
      <c r="V23" s="13">
        <v>11</v>
      </c>
      <c r="W23" s="14">
        <f t="shared" si="6"/>
        <v>337.66181818181821</v>
      </c>
      <c r="X23" s="15">
        <f t="shared" si="7"/>
        <v>28095.070000000003</v>
      </c>
      <c r="Y23" s="16">
        <f t="shared" si="7"/>
        <v>67</v>
      </c>
      <c r="Z23" s="17">
        <f t="shared" si="8"/>
        <v>419.32940298507469</v>
      </c>
      <c r="AA23" s="18">
        <f t="shared" si="16"/>
        <v>4013.5814285714291</v>
      </c>
      <c r="AB23" s="18">
        <f t="shared" si="9"/>
        <v>9.5714285714285712</v>
      </c>
      <c r="AC23" s="24">
        <f t="shared" si="10"/>
        <v>419.32940298507469</v>
      </c>
      <c r="AD23" s="19">
        <v>41847.599999999999</v>
      </c>
      <c r="AE23" s="19">
        <v>103</v>
      </c>
      <c r="AF23" s="19">
        <v>406.28737864077669</v>
      </c>
      <c r="AG23" s="20">
        <v>5978.2285714285708</v>
      </c>
      <c r="AH23" s="20">
        <v>14.714285714285714</v>
      </c>
      <c r="AI23" s="20">
        <v>406.28737864077669</v>
      </c>
      <c r="AJ23" s="21">
        <f t="shared" si="17"/>
        <v>-13752.529999999995</v>
      </c>
      <c r="AK23" s="21">
        <f t="shared" si="17"/>
        <v>-36</v>
      </c>
      <c r="AL23" s="21">
        <f t="shared" si="12"/>
        <v>13.042024344298</v>
      </c>
      <c r="AM23" s="22">
        <f t="shared" si="18"/>
        <v>-1964.6471428571417</v>
      </c>
      <c r="AN23" s="22">
        <f t="shared" si="18"/>
        <v>-5.1428571428571423</v>
      </c>
      <c r="AO23" s="22">
        <f t="shared" si="14"/>
        <v>13.042024344298</v>
      </c>
      <c r="AP23" s="23">
        <f t="shared" si="19"/>
        <v>-0.32863366118964993</v>
      </c>
      <c r="AQ23" s="23">
        <f t="shared" si="19"/>
        <v>-0.34951456310679613</v>
      </c>
      <c r="AR23" s="23">
        <f t="shared" si="19"/>
        <v>3.2100491006956049E-2</v>
      </c>
    </row>
    <row r="24" spans="1:44" ht="16.5" x14ac:dyDescent="0.3">
      <c r="A24" s="11">
        <v>21</v>
      </c>
      <c r="B24" s="25" t="s">
        <v>48</v>
      </c>
      <c r="C24" s="13">
        <v>56442.820000000014</v>
      </c>
      <c r="D24" s="13">
        <v>66</v>
      </c>
      <c r="E24" s="14">
        <f t="shared" si="0"/>
        <v>855.19424242424259</v>
      </c>
      <c r="F24" s="13">
        <v>43271.47</v>
      </c>
      <c r="G24" s="13">
        <v>73</v>
      </c>
      <c r="H24" s="14">
        <f t="shared" si="1"/>
        <v>592.75986301369869</v>
      </c>
      <c r="I24" s="13">
        <v>48919.030000000006</v>
      </c>
      <c r="J24" s="13">
        <v>64</v>
      </c>
      <c r="K24" s="14">
        <f t="shared" si="2"/>
        <v>764.3598437500001</v>
      </c>
      <c r="L24" s="13">
        <v>32809</v>
      </c>
      <c r="M24" s="13">
        <v>49</v>
      </c>
      <c r="N24" s="14">
        <f t="shared" si="3"/>
        <v>669.57142857142856</v>
      </c>
      <c r="O24" s="13">
        <v>60615.200000000019</v>
      </c>
      <c r="P24" s="13">
        <v>81</v>
      </c>
      <c r="Q24" s="14">
        <f t="shared" si="4"/>
        <v>748.33580246913607</v>
      </c>
      <c r="R24" s="13">
        <v>60695.28</v>
      </c>
      <c r="S24" s="13">
        <v>88</v>
      </c>
      <c r="T24" s="14">
        <f t="shared" si="5"/>
        <v>689.71909090909094</v>
      </c>
      <c r="U24" s="13">
        <v>48835.229999999996</v>
      </c>
      <c r="V24" s="13">
        <v>71</v>
      </c>
      <c r="W24" s="14">
        <f t="shared" si="6"/>
        <v>687.82014084507034</v>
      </c>
      <c r="X24" s="15">
        <f t="shared" si="7"/>
        <v>351588.03</v>
      </c>
      <c r="Y24" s="16">
        <f t="shared" si="7"/>
        <v>492</v>
      </c>
      <c r="Z24" s="17">
        <f t="shared" si="8"/>
        <v>714.6098170731708</v>
      </c>
      <c r="AA24" s="18">
        <f t="shared" si="16"/>
        <v>50226.861428571436</v>
      </c>
      <c r="AB24" s="18">
        <f t="shared" si="9"/>
        <v>70.285714285714292</v>
      </c>
      <c r="AC24" s="24">
        <f t="shared" si="10"/>
        <v>714.6098170731708</v>
      </c>
      <c r="AD24" s="19">
        <v>376242.68000000005</v>
      </c>
      <c r="AE24" s="19">
        <v>481</v>
      </c>
      <c r="AF24" s="19">
        <v>782.20931392931402</v>
      </c>
      <c r="AG24" s="20">
        <v>53748.954285714295</v>
      </c>
      <c r="AH24" s="20">
        <v>68.714285714285708</v>
      </c>
      <c r="AI24" s="20">
        <v>782.20931392931413</v>
      </c>
      <c r="AJ24" s="21">
        <f t="shared" si="17"/>
        <v>-24654.650000000023</v>
      </c>
      <c r="AK24" s="21">
        <f t="shared" si="17"/>
        <v>11</v>
      </c>
      <c r="AL24" s="21">
        <f t="shared" si="12"/>
        <v>-67.599496856143219</v>
      </c>
      <c r="AM24" s="22">
        <f t="shared" si="18"/>
        <v>-3522.0928571428594</v>
      </c>
      <c r="AN24" s="22">
        <f t="shared" si="18"/>
        <v>1.5714285714285836</v>
      </c>
      <c r="AO24" s="22">
        <f t="shared" si="14"/>
        <v>-67.599496856143332</v>
      </c>
      <c r="AP24" s="23">
        <f t="shared" si="19"/>
        <v>-6.5528583838494914E-2</v>
      </c>
      <c r="AQ24" s="23">
        <f t="shared" si="19"/>
        <v>2.2869022869023047E-2</v>
      </c>
      <c r="AR24" s="23">
        <f t="shared" si="19"/>
        <v>-8.6421237451862018E-2</v>
      </c>
    </row>
    <row r="25" spans="1:44" ht="16.5" x14ac:dyDescent="0.3">
      <c r="A25" s="11">
        <v>22</v>
      </c>
      <c r="B25" s="12" t="s">
        <v>49</v>
      </c>
      <c r="C25" s="13">
        <v>4937</v>
      </c>
      <c r="D25" s="13">
        <v>16</v>
      </c>
      <c r="E25" s="14">
        <f t="shared" si="0"/>
        <v>308.5625</v>
      </c>
      <c r="F25" s="13">
        <v>8539</v>
      </c>
      <c r="G25" s="13">
        <v>19</v>
      </c>
      <c r="H25" s="14">
        <f t="shared" si="1"/>
        <v>449.42105263157896</v>
      </c>
      <c r="I25" s="13">
        <v>3890</v>
      </c>
      <c r="J25" s="13">
        <v>14</v>
      </c>
      <c r="K25" s="14">
        <f t="shared" si="2"/>
        <v>277.85714285714283</v>
      </c>
      <c r="L25" s="13">
        <v>5183.8999999999996</v>
      </c>
      <c r="M25" s="13">
        <v>18</v>
      </c>
      <c r="N25" s="14">
        <f t="shared" si="3"/>
        <v>287.99444444444441</v>
      </c>
      <c r="O25" s="13">
        <v>7864</v>
      </c>
      <c r="P25" s="13">
        <v>26</v>
      </c>
      <c r="Q25" s="14">
        <f t="shared" si="4"/>
        <v>302.46153846153845</v>
      </c>
      <c r="R25" s="13">
        <v>13055</v>
      </c>
      <c r="S25" s="13">
        <v>25</v>
      </c>
      <c r="T25" s="14">
        <f t="shared" si="5"/>
        <v>522.20000000000005</v>
      </c>
      <c r="U25" s="13">
        <v>11124</v>
      </c>
      <c r="V25" s="13">
        <v>24</v>
      </c>
      <c r="W25" s="14">
        <f t="shared" si="6"/>
        <v>463.5</v>
      </c>
      <c r="X25" s="15">
        <f t="shared" si="7"/>
        <v>54592.9</v>
      </c>
      <c r="Y25" s="16">
        <f t="shared" si="7"/>
        <v>142</v>
      </c>
      <c r="Z25" s="17">
        <f t="shared" si="8"/>
        <v>384.45704225352114</v>
      </c>
      <c r="AA25" s="18">
        <f t="shared" si="16"/>
        <v>7798.9857142857145</v>
      </c>
      <c r="AB25" s="18">
        <f t="shared" si="9"/>
        <v>20.285714285714285</v>
      </c>
      <c r="AC25" s="24">
        <f t="shared" si="10"/>
        <v>384.45704225352114</v>
      </c>
      <c r="AD25" s="19">
        <v>70200</v>
      </c>
      <c r="AE25" s="19">
        <v>166</v>
      </c>
      <c r="AF25" s="19">
        <v>422.89156626506025</v>
      </c>
      <c r="AG25" s="20">
        <v>10028.571428571429</v>
      </c>
      <c r="AH25" s="20">
        <v>23.714285714285715</v>
      </c>
      <c r="AI25" s="20">
        <v>422.89156626506025</v>
      </c>
      <c r="AJ25" s="21">
        <f t="shared" si="17"/>
        <v>-15607.099999999999</v>
      </c>
      <c r="AK25" s="21">
        <f t="shared" si="17"/>
        <v>-24</v>
      </c>
      <c r="AL25" s="21">
        <f t="shared" si="12"/>
        <v>-38.434524011539111</v>
      </c>
      <c r="AM25" s="22">
        <f t="shared" si="18"/>
        <v>-2229.5857142857149</v>
      </c>
      <c r="AN25" s="22">
        <f t="shared" si="18"/>
        <v>-3.4285714285714306</v>
      </c>
      <c r="AO25" s="22">
        <f t="shared" si="14"/>
        <v>-38.434524011539111</v>
      </c>
      <c r="AP25" s="23">
        <f t="shared" si="19"/>
        <v>-0.22232336182336188</v>
      </c>
      <c r="AQ25" s="23">
        <f t="shared" si="19"/>
        <v>-0.14457831325301213</v>
      </c>
      <c r="AR25" s="23">
        <f t="shared" si="19"/>
        <v>-9.0885056779422962E-2</v>
      </c>
    </row>
    <row r="26" spans="1:44" ht="16.5" x14ac:dyDescent="0.3">
      <c r="A26" s="11">
        <v>23</v>
      </c>
      <c r="B26" s="12" t="s">
        <v>50</v>
      </c>
      <c r="C26" s="13">
        <v>5962</v>
      </c>
      <c r="D26" s="13">
        <v>20</v>
      </c>
      <c r="E26" s="14">
        <f t="shared" si="0"/>
        <v>298.10000000000002</v>
      </c>
      <c r="F26" s="13">
        <v>3133</v>
      </c>
      <c r="G26" s="13">
        <v>13</v>
      </c>
      <c r="H26" s="14">
        <f t="shared" si="1"/>
        <v>241</v>
      </c>
      <c r="I26" s="13">
        <v>6895</v>
      </c>
      <c r="J26" s="13">
        <v>29</v>
      </c>
      <c r="K26" s="14">
        <f t="shared" si="2"/>
        <v>237.75862068965517</v>
      </c>
      <c r="L26" s="13">
        <v>4695.28</v>
      </c>
      <c r="M26" s="13">
        <v>22</v>
      </c>
      <c r="N26" s="14">
        <f t="shared" si="3"/>
        <v>213.42181818181817</v>
      </c>
      <c r="O26" s="13">
        <v>9786</v>
      </c>
      <c r="P26" s="13">
        <v>48</v>
      </c>
      <c r="Q26" s="14">
        <f t="shared" si="4"/>
        <v>203.875</v>
      </c>
      <c r="R26" s="13">
        <v>2219</v>
      </c>
      <c r="S26" s="13">
        <v>10</v>
      </c>
      <c r="T26" s="14">
        <f t="shared" si="5"/>
        <v>221.9</v>
      </c>
      <c r="U26" s="13"/>
      <c r="V26" s="13"/>
      <c r="W26" s="14" t="str">
        <f t="shared" si="6"/>
        <v/>
      </c>
      <c r="X26" s="15">
        <f t="shared" si="7"/>
        <v>32690.28</v>
      </c>
      <c r="Y26" s="16">
        <f t="shared" si="7"/>
        <v>142</v>
      </c>
      <c r="Z26" s="17">
        <f t="shared" si="8"/>
        <v>230.21323943661972</v>
      </c>
      <c r="AA26" s="18">
        <f t="shared" si="16"/>
        <v>4670.04</v>
      </c>
      <c r="AB26" s="18">
        <f t="shared" si="9"/>
        <v>20.285714285714285</v>
      </c>
      <c r="AC26" s="24">
        <f t="shared" si="10"/>
        <v>230.21323943661972</v>
      </c>
      <c r="AD26" s="19">
        <v>14476.649999999998</v>
      </c>
      <c r="AE26" s="19">
        <v>79</v>
      </c>
      <c r="AF26" s="19">
        <v>183.24873417721517</v>
      </c>
      <c r="AG26" s="20">
        <v>2068.0928571428567</v>
      </c>
      <c r="AH26" s="20">
        <v>11.285714285714286</v>
      </c>
      <c r="AI26" s="20">
        <v>183.24873417721514</v>
      </c>
      <c r="AJ26" s="21">
        <f t="shared" si="17"/>
        <v>18213.63</v>
      </c>
      <c r="AK26" s="21">
        <f t="shared" si="17"/>
        <v>63</v>
      </c>
      <c r="AL26" s="21">
        <f t="shared" si="12"/>
        <v>46.964505259404547</v>
      </c>
      <c r="AM26" s="22">
        <f t="shared" si="18"/>
        <v>2601.9471428571433</v>
      </c>
      <c r="AN26" s="22">
        <f t="shared" si="18"/>
        <v>8.9999999999999982</v>
      </c>
      <c r="AO26" s="22">
        <f t="shared" si="14"/>
        <v>46.964505259404575</v>
      </c>
      <c r="AP26" s="23">
        <f t="shared" si="19"/>
        <v>1.2581384505393172</v>
      </c>
      <c r="AQ26" s="23">
        <f t="shared" si="19"/>
        <v>0.79746835443037956</v>
      </c>
      <c r="AR26" s="23">
        <f t="shared" si="19"/>
        <v>0.25628829290567656</v>
      </c>
    </row>
    <row r="27" spans="1:44" ht="16.5" x14ac:dyDescent="0.3">
      <c r="A27" s="11">
        <v>24</v>
      </c>
      <c r="B27" s="12" t="s">
        <v>51</v>
      </c>
      <c r="C27" s="13">
        <v>7867</v>
      </c>
      <c r="D27" s="13">
        <v>51</v>
      </c>
      <c r="E27" s="14">
        <f t="shared" si="0"/>
        <v>154.25490196078431</v>
      </c>
      <c r="F27" s="13">
        <v>8181</v>
      </c>
      <c r="G27" s="13">
        <v>54</v>
      </c>
      <c r="H27" s="14">
        <f t="shared" si="1"/>
        <v>151.5</v>
      </c>
      <c r="I27" s="13">
        <v>9600</v>
      </c>
      <c r="J27" s="13">
        <v>54</v>
      </c>
      <c r="K27" s="14">
        <f t="shared" si="2"/>
        <v>177.77777777777777</v>
      </c>
      <c r="L27" s="13">
        <v>8339.0400000000009</v>
      </c>
      <c r="M27" s="13">
        <v>50</v>
      </c>
      <c r="N27" s="14">
        <f t="shared" si="3"/>
        <v>166.78080000000003</v>
      </c>
      <c r="O27" s="13">
        <v>10712</v>
      </c>
      <c r="P27" s="13">
        <v>63</v>
      </c>
      <c r="Q27" s="14">
        <f t="shared" si="4"/>
        <v>170.03174603174602</v>
      </c>
      <c r="R27" s="13">
        <v>15850</v>
      </c>
      <c r="S27" s="13">
        <v>79</v>
      </c>
      <c r="T27" s="14">
        <f t="shared" si="5"/>
        <v>200.63291139240508</v>
      </c>
      <c r="U27" s="13">
        <v>10238</v>
      </c>
      <c r="V27" s="13">
        <v>60</v>
      </c>
      <c r="W27" s="14">
        <f t="shared" si="6"/>
        <v>170.63333333333333</v>
      </c>
      <c r="X27" s="15">
        <f>R27+U27+O27+L27+I27+F27+D27</f>
        <v>62971.040000000001</v>
      </c>
      <c r="Y27" s="16">
        <f t="shared" ref="Y27:Y38" si="20">S27+V27+P27+M27+J27+G27+D27</f>
        <v>411</v>
      </c>
      <c r="Z27" s="17">
        <f t="shared" si="8"/>
        <v>153.2142092457421</v>
      </c>
      <c r="AA27" s="18">
        <f t="shared" si="16"/>
        <v>8995.862857142858</v>
      </c>
      <c r="AB27" s="18">
        <f t="shared" si="9"/>
        <v>58.714285714285715</v>
      </c>
      <c r="AC27" s="24">
        <f t="shared" si="10"/>
        <v>153.2142092457421</v>
      </c>
      <c r="AD27" s="19">
        <v>54263.399999999994</v>
      </c>
      <c r="AE27" s="19">
        <v>371</v>
      </c>
      <c r="AF27" s="19">
        <v>146.26253369272234</v>
      </c>
      <c r="AG27" s="20">
        <v>7751.9142857142851</v>
      </c>
      <c r="AH27" s="20">
        <v>53</v>
      </c>
      <c r="AI27" s="20">
        <v>146.26253369272237</v>
      </c>
      <c r="AJ27" s="21">
        <f t="shared" si="17"/>
        <v>8707.6400000000067</v>
      </c>
      <c r="AK27" s="21">
        <f t="shared" si="17"/>
        <v>40</v>
      </c>
      <c r="AL27" s="21">
        <f t="shared" si="12"/>
        <v>6.9516755530197543</v>
      </c>
      <c r="AM27" s="22">
        <f t="shared" si="18"/>
        <v>1243.9485714285729</v>
      </c>
      <c r="AN27" s="22">
        <f t="shared" si="18"/>
        <v>5.7142857142857153</v>
      </c>
      <c r="AO27" s="22">
        <f t="shared" si="14"/>
        <v>6.9516755530197258</v>
      </c>
      <c r="AP27" s="23">
        <f t="shared" si="19"/>
        <v>0.16046985629356086</v>
      </c>
      <c r="AQ27" s="23">
        <f t="shared" si="19"/>
        <v>0.10781671159029652</v>
      </c>
      <c r="AR27" s="23">
        <f t="shared" si="19"/>
        <v>4.7528751058177672E-2</v>
      </c>
    </row>
    <row r="28" spans="1:44" ht="16.5" x14ac:dyDescent="0.3">
      <c r="A28" s="11">
        <v>25</v>
      </c>
      <c r="B28" s="12" t="s">
        <v>52</v>
      </c>
      <c r="C28" s="13">
        <v>14077</v>
      </c>
      <c r="D28" s="13">
        <v>145</v>
      </c>
      <c r="E28" s="14">
        <f t="shared" si="0"/>
        <v>97.08275862068966</v>
      </c>
      <c r="F28" s="13">
        <v>17839</v>
      </c>
      <c r="G28" s="13">
        <v>143</v>
      </c>
      <c r="H28" s="14">
        <f t="shared" si="1"/>
        <v>124.74825174825175</v>
      </c>
      <c r="I28" s="13">
        <v>15448</v>
      </c>
      <c r="J28" s="13">
        <v>135</v>
      </c>
      <c r="K28" s="14">
        <f t="shared" si="2"/>
        <v>114.42962962962963</v>
      </c>
      <c r="L28" s="13">
        <v>16819.580000000002</v>
      </c>
      <c r="M28" s="13">
        <v>128</v>
      </c>
      <c r="N28" s="14">
        <f t="shared" si="3"/>
        <v>131.40296875000001</v>
      </c>
      <c r="O28" s="13">
        <v>70133</v>
      </c>
      <c r="P28" s="13">
        <v>130</v>
      </c>
      <c r="Q28" s="14">
        <f t="shared" si="4"/>
        <v>539.48461538461538</v>
      </c>
      <c r="R28" s="13"/>
      <c r="S28" s="13"/>
      <c r="T28" s="14" t="str">
        <f t="shared" si="5"/>
        <v/>
      </c>
      <c r="U28" s="13"/>
      <c r="V28" s="13"/>
      <c r="W28" s="14" t="str">
        <f t="shared" si="6"/>
        <v/>
      </c>
      <c r="X28" s="15">
        <f t="shared" ref="X28:X38" si="21">R28+U28+O28+L28+I28+F28+C28</f>
        <v>134316.58000000002</v>
      </c>
      <c r="Y28" s="16">
        <f t="shared" si="20"/>
        <v>681</v>
      </c>
      <c r="Z28" s="17">
        <f t="shared" si="8"/>
        <v>197.23433186490459</v>
      </c>
      <c r="AA28" s="18">
        <f t="shared" si="16"/>
        <v>19188.082857142861</v>
      </c>
      <c r="AB28" s="18">
        <f t="shared" si="9"/>
        <v>97.285714285714292</v>
      </c>
      <c r="AC28" s="24">
        <f t="shared" si="10"/>
        <v>197.23433186490459</v>
      </c>
      <c r="AD28" s="19">
        <v>70706.400000000009</v>
      </c>
      <c r="AE28" s="19">
        <v>634</v>
      </c>
      <c r="AF28" s="19">
        <v>111.52429022082021</v>
      </c>
      <c r="AG28" s="20">
        <v>10100.914285714287</v>
      </c>
      <c r="AH28" s="20">
        <v>90.571428571428569</v>
      </c>
      <c r="AI28" s="20">
        <v>111.52429022082021</v>
      </c>
      <c r="AJ28" s="21">
        <f t="shared" si="17"/>
        <v>63610.180000000008</v>
      </c>
      <c r="AK28" s="21">
        <f t="shared" si="17"/>
        <v>47</v>
      </c>
      <c r="AL28" s="21">
        <f t="shared" si="12"/>
        <v>85.710041644084384</v>
      </c>
      <c r="AM28" s="22">
        <f t="shared" si="18"/>
        <v>9087.1685714285741</v>
      </c>
      <c r="AN28" s="22">
        <f t="shared" si="18"/>
        <v>6.7142857142857224</v>
      </c>
      <c r="AO28" s="22">
        <f t="shared" si="14"/>
        <v>85.710041644084384</v>
      </c>
      <c r="AP28" s="23">
        <f t="shared" si="19"/>
        <v>0.89963822228256585</v>
      </c>
      <c r="AQ28" s="23">
        <f t="shared" si="19"/>
        <v>7.4132492113564763E-2</v>
      </c>
      <c r="AR28" s="23">
        <f t="shared" si="19"/>
        <v>0.76853250062723444</v>
      </c>
    </row>
    <row r="29" spans="1:44" ht="16.5" x14ac:dyDescent="0.3">
      <c r="A29" s="11">
        <v>26</v>
      </c>
      <c r="B29" s="12" t="s">
        <v>53</v>
      </c>
      <c r="C29" s="13">
        <v>9590.3599999999969</v>
      </c>
      <c r="D29" s="13">
        <v>24</v>
      </c>
      <c r="E29" s="14">
        <f t="shared" si="0"/>
        <v>399.59833333333319</v>
      </c>
      <c r="F29" s="13">
        <v>7333.2599999999975</v>
      </c>
      <c r="G29" s="13">
        <v>20</v>
      </c>
      <c r="H29" s="14">
        <f t="shared" si="1"/>
        <v>366.6629999999999</v>
      </c>
      <c r="I29" s="13">
        <v>16847.419999999991</v>
      </c>
      <c r="J29" s="13">
        <v>36</v>
      </c>
      <c r="K29" s="14">
        <f t="shared" si="2"/>
        <v>467.98388888888866</v>
      </c>
      <c r="L29" s="13">
        <v>18256</v>
      </c>
      <c r="M29" s="13">
        <v>40</v>
      </c>
      <c r="N29" s="14">
        <f t="shared" si="3"/>
        <v>456.4</v>
      </c>
      <c r="O29" s="13">
        <v>16666.479999999985</v>
      </c>
      <c r="P29" s="13">
        <v>31</v>
      </c>
      <c r="Q29" s="14">
        <f t="shared" si="4"/>
        <v>537.62838709677374</v>
      </c>
      <c r="R29" s="13">
        <v>14142.699999999993</v>
      </c>
      <c r="S29" s="13">
        <v>34</v>
      </c>
      <c r="T29" s="14">
        <f t="shared" si="5"/>
        <v>415.96176470588216</v>
      </c>
      <c r="U29" s="13">
        <v>13251.259999999993</v>
      </c>
      <c r="V29" s="13">
        <v>28</v>
      </c>
      <c r="W29" s="14">
        <f t="shared" si="6"/>
        <v>473.25928571428545</v>
      </c>
      <c r="X29" s="15">
        <f t="shared" si="21"/>
        <v>96087.479999999952</v>
      </c>
      <c r="Y29" s="16">
        <f t="shared" si="20"/>
        <v>213</v>
      </c>
      <c r="Z29" s="17">
        <f t="shared" si="8"/>
        <v>451.11492957746458</v>
      </c>
      <c r="AA29" s="18">
        <f t="shared" si="16"/>
        <v>13726.782857142851</v>
      </c>
      <c r="AB29" s="18">
        <f t="shared" si="9"/>
        <v>30.428571428571427</v>
      </c>
      <c r="AC29" s="24">
        <f>IFERROR(AA29/AB29,"-")</f>
        <v>451.11492957746458</v>
      </c>
      <c r="AD29" s="19">
        <v>96593.039999999979</v>
      </c>
      <c r="AE29" s="19">
        <v>220</v>
      </c>
      <c r="AF29" s="19">
        <v>439.05927272727263</v>
      </c>
      <c r="AG29" s="20">
        <v>13799.005714285711</v>
      </c>
      <c r="AH29" s="20">
        <v>31.428571428571427</v>
      </c>
      <c r="AI29" s="20">
        <v>439.05927272727263</v>
      </c>
      <c r="AJ29" s="21">
        <f t="shared" si="17"/>
        <v>-505.56000000002678</v>
      </c>
      <c r="AK29" s="21">
        <f t="shared" si="17"/>
        <v>-7</v>
      </c>
      <c r="AL29" s="21">
        <f t="shared" si="12"/>
        <v>12.055656850191951</v>
      </c>
      <c r="AM29" s="22">
        <f t="shared" si="18"/>
        <v>-72.222857142860448</v>
      </c>
      <c r="AN29" s="22">
        <f t="shared" si="18"/>
        <v>-1</v>
      </c>
      <c r="AO29" s="22">
        <f t="shared" si="14"/>
        <v>12.055656850191951</v>
      </c>
      <c r="AP29" s="23">
        <f t="shared" si="19"/>
        <v>-5.2339174747996669E-3</v>
      </c>
      <c r="AQ29" s="23">
        <f t="shared" si="19"/>
        <v>-3.1818181818181822E-2</v>
      </c>
      <c r="AR29" s="23">
        <f t="shared" si="19"/>
        <v>2.7457925612882978E-2</v>
      </c>
    </row>
    <row r="30" spans="1:44" ht="16.5" x14ac:dyDescent="0.3">
      <c r="A30" s="11">
        <v>27</v>
      </c>
      <c r="B30" s="12" t="s">
        <v>54</v>
      </c>
      <c r="C30" s="13">
        <v>1376906</v>
      </c>
      <c r="D30" s="13">
        <v>1469</v>
      </c>
      <c r="E30" s="14">
        <f t="shared" si="0"/>
        <v>937.30837304288627</v>
      </c>
      <c r="F30" s="13">
        <v>1517795</v>
      </c>
      <c r="G30" s="13">
        <v>1578</v>
      </c>
      <c r="H30" s="14">
        <f t="shared" si="1"/>
        <v>961.84727503168563</v>
      </c>
      <c r="I30" s="13">
        <v>1621172</v>
      </c>
      <c r="J30" s="13">
        <v>1729</v>
      </c>
      <c r="K30" s="14">
        <f t="shared" si="2"/>
        <v>937.63562753036433</v>
      </c>
      <c r="L30" s="13">
        <v>1391495.76</v>
      </c>
      <c r="M30" s="13">
        <v>1413</v>
      </c>
      <c r="N30" s="14">
        <f t="shared" si="3"/>
        <v>984.78114649681527</v>
      </c>
      <c r="O30" s="13">
        <v>1941200</v>
      </c>
      <c r="P30" s="13">
        <v>2018</v>
      </c>
      <c r="Q30" s="14">
        <f t="shared" si="4"/>
        <v>961.94251734390491</v>
      </c>
      <c r="R30" s="13">
        <v>1789053</v>
      </c>
      <c r="S30" s="13">
        <v>1853</v>
      </c>
      <c r="T30" s="14">
        <f t="shared" si="5"/>
        <v>965.49001618996226</v>
      </c>
      <c r="U30" s="13">
        <v>1430313</v>
      </c>
      <c r="V30" s="13">
        <v>1494</v>
      </c>
      <c r="W30" s="14">
        <f t="shared" si="6"/>
        <v>957.37148594377516</v>
      </c>
      <c r="X30" s="15">
        <f t="shared" si="21"/>
        <v>11067934.76</v>
      </c>
      <c r="Y30" s="16">
        <f t="shared" si="20"/>
        <v>11554</v>
      </c>
      <c r="Z30" s="17">
        <f t="shared" si="8"/>
        <v>957.93099878829844</v>
      </c>
      <c r="AA30" s="18">
        <f t="shared" si="16"/>
        <v>1581133.5371428572</v>
      </c>
      <c r="AB30" s="18">
        <f t="shared" si="9"/>
        <v>1650.5714285714287</v>
      </c>
      <c r="AC30" s="24">
        <f t="shared" si="10"/>
        <v>957.93099878829844</v>
      </c>
      <c r="AD30" s="19">
        <v>10919706.500000002</v>
      </c>
      <c r="AE30" s="19">
        <v>11457</v>
      </c>
      <c r="AF30" s="19">
        <v>953.10347385877651</v>
      </c>
      <c r="AG30" s="20">
        <v>1559958.0714285716</v>
      </c>
      <c r="AH30" s="20">
        <v>1636.7142857142858</v>
      </c>
      <c r="AI30" s="20">
        <v>953.1034738587764</v>
      </c>
      <c r="AJ30" s="21">
        <f t="shared" si="17"/>
        <v>148228.25999999791</v>
      </c>
      <c r="AK30" s="21">
        <f t="shared" si="17"/>
        <v>97</v>
      </c>
      <c r="AL30" s="21">
        <f t="shared" si="12"/>
        <v>4.8275249295219282</v>
      </c>
      <c r="AM30" s="22">
        <f t="shared" si="18"/>
        <v>21175.465714285616</v>
      </c>
      <c r="AN30" s="22">
        <f t="shared" si="18"/>
        <v>13.85714285714289</v>
      </c>
      <c r="AO30" s="22">
        <f t="shared" si="14"/>
        <v>4.8275249295220419</v>
      </c>
      <c r="AP30" s="23">
        <f t="shared" si="19"/>
        <v>1.3574381326091439E-2</v>
      </c>
      <c r="AQ30" s="23">
        <f t="shared" si="19"/>
        <v>8.4664397311687376E-3</v>
      </c>
      <c r="AR30" s="23">
        <f t="shared" si="19"/>
        <v>5.0650585817058388E-3</v>
      </c>
    </row>
    <row r="31" spans="1:44" ht="16.5" x14ac:dyDescent="0.3">
      <c r="A31" s="11">
        <v>28</v>
      </c>
      <c r="B31" s="25" t="s">
        <v>55</v>
      </c>
      <c r="C31" s="13">
        <v>86687</v>
      </c>
      <c r="D31" s="13">
        <v>307</v>
      </c>
      <c r="E31" s="14">
        <f t="shared" si="0"/>
        <v>282.36807817589579</v>
      </c>
      <c r="F31" s="13">
        <v>105936</v>
      </c>
      <c r="G31" s="13">
        <v>315</v>
      </c>
      <c r="H31" s="14">
        <f t="shared" si="1"/>
        <v>336.3047619047619</v>
      </c>
      <c r="I31" s="13">
        <v>84667</v>
      </c>
      <c r="J31" s="13">
        <v>302</v>
      </c>
      <c r="K31" s="14">
        <f t="shared" si="2"/>
        <v>280.35430463576159</v>
      </c>
      <c r="L31" s="13">
        <v>79890.679999999906</v>
      </c>
      <c r="M31" s="13">
        <v>270</v>
      </c>
      <c r="N31" s="14">
        <f t="shared" si="3"/>
        <v>295.89140740740703</v>
      </c>
      <c r="O31" s="13">
        <v>112916</v>
      </c>
      <c r="P31" s="13">
        <v>384</v>
      </c>
      <c r="Q31" s="14">
        <f t="shared" si="4"/>
        <v>294.05208333333331</v>
      </c>
      <c r="R31" s="13">
        <v>79541</v>
      </c>
      <c r="S31" s="13">
        <v>304</v>
      </c>
      <c r="T31" s="14">
        <f t="shared" si="5"/>
        <v>261.64802631578948</v>
      </c>
      <c r="U31" s="13">
        <v>79562</v>
      </c>
      <c r="V31" s="13">
        <v>271</v>
      </c>
      <c r="W31" s="14">
        <f t="shared" si="6"/>
        <v>293.58671586715866</v>
      </c>
      <c r="X31" s="15">
        <f t="shared" si="21"/>
        <v>629199.67999999993</v>
      </c>
      <c r="Y31" s="16">
        <f t="shared" si="20"/>
        <v>2153</v>
      </c>
      <c r="Z31" s="17">
        <f t="shared" si="8"/>
        <v>292.24323269856012</v>
      </c>
      <c r="AA31" s="18">
        <f t="shared" si="16"/>
        <v>89885.668571428556</v>
      </c>
      <c r="AB31" s="18">
        <f t="shared" si="9"/>
        <v>307.57142857142856</v>
      </c>
      <c r="AC31" s="24">
        <f t="shared" si="10"/>
        <v>292.24323269856012</v>
      </c>
      <c r="AD31" s="19">
        <v>649389.24999999977</v>
      </c>
      <c r="AE31" s="19">
        <v>2139</v>
      </c>
      <c r="AF31" s="19">
        <v>303.59478728377735</v>
      </c>
      <c r="AG31" s="20">
        <v>92769.892857142826</v>
      </c>
      <c r="AH31" s="20">
        <v>305.57142857142856</v>
      </c>
      <c r="AI31" s="20">
        <v>303.59478728377741</v>
      </c>
      <c r="AJ31" s="21">
        <f t="shared" si="17"/>
        <v>-20189.569999999832</v>
      </c>
      <c r="AK31" s="21">
        <f t="shared" si="17"/>
        <v>14</v>
      </c>
      <c r="AL31" s="21">
        <f t="shared" si="12"/>
        <v>-11.351554585217229</v>
      </c>
      <c r="AM31" s="22">
        <f t="shared" si="18"/>
        <v>-2884.2242857142701</v>
      </c>
      <c r="AN31" s="22">
        <f t="shared" si="18"/>
        <v>2</v>
      </c>
      <c r="AO31" s="22">
        <f t="shared" si="14"/>
        <v>-11.351554585217286</v>
      </c>
      <c r="AP31" s="23">
        <f t="shared" si="19"/>
        <v>-3.1090089649620619E-2</v>
      </c>
      <c r="AQ31" s="23">
        <f t="shared" si="19"/>
        <v>6.5451145395044414E-3</v>
      </c>
      <c r="AR31" s="23">
        <f t="shared" si="19"/>
        <v>-3.739047921994363E-2</v>
      </c>
    </row>
    <row r="32" spans="1:44" ht="16.5" x14ac:dyDescent="0.3">
      <c r="A32" s="11">
        <v>29</v>
      </c>
      <c r="B32" s="25" t="s">
        <v>56</v>
      </c>
      <c r="C32" s="13">
        <v>16476</v>
      </c>
      <c r="D32" s="13">
        <v>59</v>
      </c>
      <c r="E32" s="14">
        <f t="shared" si="0"/>
        <v>279.25423728813558</v>
      </c>
      <c r="F32" s="13">
        <v>9762</v>
      </c>
      <c r="G32" s="13">
        <v>34</v>
      </c>
      <c r="H32" s="14">
        <f t="shared" si="1"/>
        <v>287.11764705882354</v>
      </c>
      <c r="I32" s="13">
        <v>18826</v>
      </c>
      <c r="J32" s="13">
        <v>66</v>
      </c>
      <c r="K32" s="14">
        <f t="shared" si="2"/>
        <v>285.24242424242425</v>
      </c>
      <c r="L32" s="13">
        <v>15258.92</v>
      </c>
      <c r="M32" s="13">
        <v>59</v>
      </c>
      <c r="N32" s="14">
        <f t="shared" si="3"/>
        <v>258.62576271186441</v>
      </c>
      <c r="O32" s="13">
        <v>19975</v>
      </c>
      <c r="P32" s="13">
        <v>70</v>
      </c>
      <c r="Q32" s="14">
        <f t="shared" si="4"/>
        <v>285.35714285714283</v>
      </c>
      <c r="R32" s="13">
        <v>12762</v>
      </c>
      <c r="S32" s="13">
        <v>56</v>
      </c>
      <c r="T32" s="14">
        <f t="shared" si="5"/>
        <v>227.89285714285714</v>
      </c>
      <c r="U32" s="13">
        <v>10193</v>
      </c>
      <c r="V32" s="13">
        <v>40</v>
      </c>
      <c r="W32" s="14">
        <f t="shared" si="6"/>
        <v>254.82499999999999</v>
      </c>
      <c r="X32" s="15">
        <f t="shared" si="21"/>
        <v>103252.92</v>
      </c>
      <c r="Y32" s="16">
        <f t="shared" si="20"/>
        <v>384</v>
      </c>
      <c r="Z32" s="17">
        <f t="shared" si="8"/>
        <v>268.8878125</v>
      </c>
      <c r="AA32" s="18">
        <f t="shared" si="16"/>
        <v>14750.417142857143</v>
      </c>
      <c r="AB32" s="18">
        <f t="shared" si="9"/>
        <v>54.857142857142854</v>
      </c>
      <c r="AC32" s="24">
        <f t="shared" si="10"/>
        <v>268.8878125</v>
      </c>
      <c r="AD32" s="19">
        <v>89964.400000000009</v>
      </c>
      <c r="AE32" s="19">
        <v>348</v>
      </c>
      <c r="AF32" s="19">
        <v>258.51839080459774</v>
      </c>
      <c r="AG32" s="20">
        <v>12852.057142857144</v>
      </c>
      <c r="AH32" s="20">
        <v>49.714285714285715</v>
      </c>
      <c r="AI32" s="20">
        <v>258.51839080459774</v>
      </c>
      <c r="AJ32" s="21">
        <f t="shared" si="17"/>
        <v>13288.51999999999</v>
      </c>
      <c r="AK32" s="21">
        <f t="shared" si="17"/>
        <v>36</v>
      </c>
      <c r="AL32" s="21">
        <f t="shared" si="12"/>
        <v>10.369421695402252</v>
      </c>
      <c r="AM32" s="22">
        <f t="shared" si="18"/>
        <v>1898.3599999999988</v>
      </c>
      <c r="AN32" s="22">
        <f t="shared" si="18"/>
        <v>5.1428571428571388</v>
      </c>
      <c r="AO32" s="22">
        <f t="shared" si="14"/>
        <v>10.369421695402252</v>
      </c>
      <c r="AP32" s="23">
        <f t="shared" si="19"/>
        <v>0.14770864919901638</v>
      </c>
      <c r="AQ32" s="23">
        <f t="shared" si="19"/>
        <v>0.10344827586206888</v>
      </c>
      <c r="AR32" s="23">
        <f t="shared" si="19"/>
        <v>4.0110963336608518E-2</v>
      </c>
    </row>
    <row r="33" spans="1:44" ht="16.5" x14ac:dyDescent="0.3">
      <c r="A33" s="11">
        <v>30</v>
      </c>
      <c r="B33" s="25" t="s">
        <v>57</v>
      </c>
      <c r="C33" s="13">
        <v>40164</v>
      </c>
      <c r="D33" s="13">
        <v>178</v>
      </c>
      <c r="E33" s="14">
        <f t="shared" si="0"/>
        <v>225.64044943820224</v>
      </c>
      <c r="F33" s="13">
        <v>42017</v>
      </c>
      <c r="G33" s="13">
        <v>171</v>
      </c>
      <c r="H33" s="14">
        <f t="shared" si="1"/>
        <v>245.71345029239765</v>
      </c>
      <c r="I33" s="13">
        <v>44627</v>
      </c>
      <c r="J33" s="13">
        <v>212</v>
      </c>
      <c r="K33" s="14">
        <f t="shared" si="2"/>
        <v>210.50471698113208</v>
      </c>
      <c r="L33" s="13">
        <v>37005.599999999999</v>
      </c>
      <c r="M33" s="13">
        <v>160</v>
      </c>
      <c r="N33" s="14">
        <f t="shared" si="3"/>
        <v>231.285</v>
      </c>
      <c r="O33" s="13">
        <v>54007</v>
      </c>
      <c r="P33" s="13">
        <v>256</v>
      </c>
      <c r="Q33" s="14">
        <f t="shared" si="4"/>
        <v>210.96484375</v>
      </c>
      <c r="R33" s="13">
        <v>34405</v>
      </c>
      <c r="S33" s="13">
        <v>174</v>
      </c>
      <c r="T33" s="14">
        <f t="shared" si="5"/>
        <v>197.72988505747125</v>
      </c>
      <c r="U33" s="13">
        <v>37701</v>
      </c>
      <c r="V33" s="13">
        <v>187</v>
      </c>
      <c r="W33" s="14">
        <f t="shared" si="6"/>
        <v>201.60962566844921</v>
      </c>
      <c r="X33" s="15">
        <f t="shared" si="21"/>
        <v>289926.59999999998</v>
      </c>
      <c r="Y33" s="16">
        <f t="shared" si="20"/>
        <v>1338</v>
      </c>
      <c r="Z33" s="17">
        <f t="shared" si="8"/>
        <v>216.68654708520177</v>
      </c>
      <c r="AA33" s="18">
        <f t="shared" si="16"/>
        <v>41418.085714285713</v>
      </c>
      <c r="AB33" s="18">
        <f t="shared" si="9"/>
        <v>191.14285714285714</v>
      </c>
      <c r="AC33" s="24">
        <f t="shared" si="10"/>
        <v>216.68654708520179</v>
      </c>
      <c r="AD33" s="19">
        <v>278317.12</v>
      </c>
      <c r="AE33" s="19">
        <v>1307</v>
      </c>
      <c r="AF33" s="19">
        <v>212.94347360367252</v>
      </c>
      <c r="AG33" s="20">
        <v>39759.588571428569</v>
      </c>
      <c r="AH33" s="20">
        <v>186.71428571428572</v>
      </c>
      <c r="AI33" s="20">
        <v>212.94347360367252</v>
      </c>
      <c r="AJ33" s="21">
        <f t="shared" si="17"/>
        <v>11609.479999999981</v>
      </c>
      <c r="AK33" s="21">
        <f t="shared" si="17"/>
        <v>31</v>
      </c>
      <c r="AL33" s="21">
        <f t="shared" si="12"/>
        <v>3.743073481529251</v>
      </c>
      <c r="AM33" s="22">
        <f t="shared" si="18"/>
        <v>1658.4971428571444</v>
      </c>
      <c r="AN33" s="22">
        <f t="shared" si="18"/>
        <v>4.4285714285714164</v>
      </c>
      <c r="AO33" s="22">
        <f t="shared" si="14"/>
        <v>3.7430734815292794</v>
      </c>
      <c r="AP33" s="23">
        <f t="shared" si="19"/>
        <v>4.17131364394688E-2</v>
      </c>
      <c r="AQ33" s="23">
        <f t="shared" si="19"/>
        <v>2.3718439173680116E-2</v>
      </c>
      <c r="AR33" s="23">
        <f t="shared" si="19"/>
        <v>1.7577779765609706E-2</v>
      </c>
    </row>
    <row r="34" spans="1:44" ht="16.5" x14ac:dyDescent="0.3">
      <c r="A34" s="11">
        <v>31</v>
      </c>
      <c r="B34" s="25" t="s">
        <v>58</v>
      </c>
      <c r="C34" s="13">
        <v>13876</v>
      </c>
      <c r="D34" s="13">
        <v>40</v>
      </c>
      <c r="E34" s="14">
        <f t="shared" si="0"/>
        <v>346.9</v>
      </c>
      <c r="F34" s="13">
        <v>11600</v>
      </c>
      <c r="G34" s="13">
        <v>30</v>
      </c>
      <c r="H34" s="14">
        <f t="shared" si="1"/>
        <v>386.66666666666669</v>
      </c>
      <c r="I34" s="13">
        <v>7419</v>
      </c>
      <c r="J34" s="13">
        <v>23</v>
      </c>
      <c r="K34" s="14">
        <f t="shared" si="2"/>
        <v>322.56521739130437</v>
      </c>
      <c r="L34" s="13">
        <v>9259</v>
      </c>
      <c r="M34" s="13">
        <v>31</v>
      </c>
      <c r="N34" s="14">
        <f t="shared" si="3"/>
        <v>298.67741935483872</v>
      </c>
      <c r="O34" s="13">
        <v>12484</v>
      </c>
      <c r="P34" s="13">
        <v>47</v>
      </c>
      <c r="Q34" s="14">
        <f t="shared" si="4"/>
        <v>265.61702127659572</v>
      </c>
      <c r="R34" s="13">
        <v>15067</v>
      </c>
      <c r="S34" s="13">
        <v>44</v>
      </c>
      <c r="T34" s="14">
        <f t="shared" si="5"/>
        <v>342.43181818181819</v>
      </c>
      <c r="U34" s="13">
        <v>9267</v>
      </c>
      <c r="V34" s="13">
        <v>27</v>
      </c>
      <c r="W34" s="14">
        <f t="shared" si="6"/>
        <v>343.22222222222223</v>
      </c>
      <c r="X34" s="15">
        <f t="shared" si="21"/>
        <v>78972</v>
      </c>
      <c r="Y34" s="16">
        <f t="shared" si="20"/>
        <v>242</v>
      </c>
      <c r="Z34" s="17">
        <f t="shared" si="8"/>
        <v>326.3305785123967</v>
      </c>
      <c r="AA34" s="18">
        <f t="shared" si="16"/>
        <v>11281.714285714286</v>
      </c>
      <c r="AB34" s="18">
        <f t="shared" si="9"/>
        <v>34.571428571428569</v>
      </c>
      <c r="AC34" s="24">
        <f t="shared" si="10"/>
        <v>326.33057851239676</v>
      </c>
      <c r="AD34" s="19">
        <v>69293.48000000001</v>
      </c>
      <c r="AE34" s="19">
        <v>193</v>
      </c>
      <c r="AF34" s="19">
        <v>359.03357512953374</v>
      </c>
      <c r="AG34" s="20">
        <v>9899.0685714285737</v>
      </c>
      <c r="AH34" s="20">
        <v>27.571428571428573</v>
      </c>
      <c r="AI34" s="20">
        <v>359.03357512953374</v>
      </c>
      <c r="AJ34" s="21">
        <f t="shared" si="17"/>
        <v>9678.5199999999895</v>
      </c>
      <c r="AK34" s="21">
        <f t="shared" si="17"/>
        <v>49</v>
      </c>
      <c r="AL34" s="21">
        <f t="shared" si="12"/>
        <v>-32.702996617137046</v>
      </c>
      <c r="AM34" s="22">
        <f t="shared" si="18"/>
        <v>1382.6457142857125</v>
      </c>
      <c r="AN34" s="22">
        <f t="shared" si="18"/>
        <v>6.9999999999999964</v>
      </c>
      <c r="AO34" s="22">
        <f t="shared" si="14"/>
        <v>-32.702996617136989</v>
      </c>
      <c r="AP34" s="23">
        <f t="shared" si="19"/>
        <v>0.13967432433758536</v>
      </c>
      <c r="AQ34" s="23">
        <f t="shared" si="19"/>
        <v>0.25388601036269415</v>
      </c>
      <c r="AR34" s="23">
        <f t="shared" si="19"/>
        <v>-9.108617935060323E-2</v>
      </c>
    </row>
    <row r="35" spans="1:44" ht="16.5" x14ac:dyDescent="0.3">
      <c r="A35" s="11">
        <v>32</v>
      </c>
      <c r="B35" s="25" t="s">
        <v>59</v>
      </c>
      <c r="C35" s="13">
        <v>15991</v>
      </c>
      <c r="D35" s="13">
        <v>45</v>
      </c>
      <c r="E35" s="14">
        <f t="shared" si="0"/>
        <v>355.35555555555555</v>
      </c>
      <c r="F35" s="13">
        <v>11616</v>
      </c>
      <c r="G35" s="13">
        <v>38</v>
      </c>
      <c r="H35" s="14">
        <f t="shared" si="1"/>
        <v>305.68421052631578</v>
      </c>
      <c r="I35" s="13">
        <v>15413</v>
      </c>
      <c r="J35" s="13">
        <v>41</v>
      </c>
      <c r="K35" s="14">
        <f t="shared" si="2"/>
        <v>375.92682926829269</v>
      </c>
      <c r="L35" s="13">
        <v>10882.9</v>
      </c>
      <c r="M35" s="13">
        <v>41</v>
      </c>
      <c r="N35" s="14">
        <f t="shared" si="3"/>
        <v>265.43658536585366</v>
      </c>
      <c r="O35" s="13">
        <v>19690</v>
      </c>
      <c r="P35" s="13">
        <v>62</v>
      </c>
      <c r="Q35" s="14">
        <f t="shared" si="4"/>
        <v>317.58064516129031</v>
      </c>
      <c r="R35" s="13">
        <v>13543</v>
      </c>
      <c r="S35" s="13">
        <v>38</v>
      </c>
      <c r="T35" s="14">
        <f t="shared" si="5"/>
        <v>356.39473684210526</v>
      </c>
      <c r="U35" s="13">
        <v>14323</v>
      </c>
      <c r="V35" s="13">
        <v>46</v>
      </c>
      <c r="W35" s="14">
        <f t="shared" si="6"/>
        <v>311.36956521739131</v>
      </c>
      <c r="X35" s="15">
        <f t="shared" si="21"/>
        <v>101458.9</v>
      </c>
      <c r="Y35" s="16">
        <f t="shared" si="20"/>
        <v>311</v>
      </c>
      <c r="Z35" s="17">
        <f t="shared" si="8"/>
        <v>326.23440514469451</v>
      </c>
      <c r="AA35" s="18">
        <f t="shared" si="16"/>
        <v>14494.128571428571</v>
      </c>
      <c r="AB35" s="18">
        <f t="shared" si="9"/>
        <v>44.428571428571431</v>
      </c>
      <c r="AC35" s="24">
        <f t="shared" si="10"/>
        <v>326.23440514469451</v>
      </c>
      <c r="AD35" s="19">
        <v>97426.099999999991</v>
      </c>
      <c r="AE35" s="19">
        <v>349</v>
      </c>
      <c r="AF35" s="19">
        <v>279.15787965616045</v>
      </c>
      <c r="AG35" s="20">
        <v>13918.014285714284</v>
      </c>
      <c r="AH35" s="20">
        <v>49.857142857142854</v>
      </c>
      <c r="AI35" s="20">
        <v>279.15787965616045</v>
      </c>
      <c r="AJ35" s="21">
        <f t="shared" si="17"/>
        <v>4032.8000000000029</v>
      </c>
      <c r="AK35" s="21">
        <f t="shared" si="17"/>
        <v>-38</v>
      </c>
      <c r="AL35" s="21">
        <f t="shared" si="12"/>
        <v>47.07652548853406</v>
      </c>
      <c r="AM35" s="22">
        <f t="shared" si="18"/>
        <v>576.11428571428769</v>
      </c>
      <c r="AN35" s="22">
        <f t="shared" si="18"/>
        <v>-5.4285714285714235</v>
      </c>
      <c r="AO35" s="22">
        <f t="shared" si="14"/>
        <v>47.07652548853406</v>
      </c>
      <c r="AP35" s="23">
        <f t="shared" si="19"/>
        <v>4.139342537574648E-2</v>
      </c>
      <c r="AQ35" s="23">
        <f t="shared" si="19"/>
        <v>-0.10888252148997125</v>
      </c>
      <c r="AR35" s="23">
        <f t="shared" si="19"/>
        <v>0.16863763812262206</v>
      </c>
    </row>
    <row r="36" spans="1:44" ht="16.5" x14ac:dyDescent="0.3">
      <c r="A36" s="11">
        <v>33</v>
      </c>
      <c r="B36" s="25" t="s">
        <v>60</v>
      </c>
      <c r="C36" s="13">
        <v>19752</v>
      </c>
      <c r="D36" s="13">
        <v>60</v>
      </c>
      <c r="E36" s="14">
        <f t="shared" si="0"/>
        <v>329.2</v>
      </c>
      <c r="F36" s="13">
        <v>14474</v>
      </c>
      <c r="G36" s="13">
        <v>46</v>
      </c>
      <c r="H36" s="14">
        <f t="shared" si="1"/>
        <v>314.6521739130435</v>
      </c>
      <c r="I36" s="13">
        <v>11404</v>
      </c>
      <c r="J36" s="13">
        <v>39</v>
      </c>
      <c r="K36" s="14">
        <f t="shared" si="2"/>
        <v>292.41025641025641</v>
      </c>
      <c r="L36" s="13">
        <v>8723.86</v>
      </c>
      <c r="M36" s="13">
        <v>34</v>
      </c>
      <c r="N36" s="14">
        <f t="shared" si="3"/>
        <v>256.58411764705886</v>
      </c>
      <c r="O36" s="13">
        <v>14695</v>
      </c>
      <c r="P36" s="13">
        <v>65</v>
      </c>
      <c r="Q36" s="14">
        <f t="shared" si="4"/>
        <v>226.07692307692307</v>
      </c>
      <c r="R36" s="13">
        <v>21038</v>
      </c>
      <c r="S36" s="13">
        <v>70</v>
      </c>
      <c r="T36" s="14">
        <f t="shared" si="5"/>
        <v>300.54285714285714</v>
      </c>
      <c r="U36" s="13">
        <v>11429</v>
      </c>
      <c r="V36" s="13">
        <v>30</v>
      </c>
      <c r="W36" s="14">
        <f t="shared" si="6"/>
        <v>380.96666666666664</v>
      </c>
      <c r="X36" s="15">
        <f t="shared" si="21"/>
        <v>101515.86</v>
      </c>
      <c r="Y36" s="16">
        <f t="shared" si="20"/>
        <v>344</v>
      </c>
      <c r="Z36" s="17">
        <f t="shared" si="8"/>
        <v>295.10424418604651</v>
      </c>
      <c r="AA36" s="18">
        <f t="shared" si="16"/>
        <v>14502.265714285715</v>
      </c>
      <c r="AB36" s="18">
        <f t="shared" si="9"/>
        <v>49.142857142857146</v>
      </c>
      <c r="AC36" s="24">
        <f t="shared" si="10"/>
        <v>295.10424418604651</v>
      </c>
      <c r="AD36" s="19">
        <v>103483.92</v>
      </c>
      <c r="AE36" s="19">
        <v>347</v>
      </c>
      <c r="AF36" s="19">
        <v>298.22455331412101</v>
      </c>
      <c r="AG36" s="20">
        <v>14783.417142857143</v>
      </c>
      <c r="AH36" s="20">
        <v>49.571428571428569</v>
      </c>
      <c r="AI36" s="20">
        <v>298.22455331412107</v>
      </c>
      <c r="AJ36" s="21">
        <f t="shared" si="17"/>
        <v>-1968.0599999999977</v>
      </c>
      <c r="AK36" s="21">
        <f t="shared" si="17"/>
        <v>-3</v>
      </c>
      <c r="AL36" s="21">
        <f t="shared" si="12"/>
        <v>-3.1203091280744957</v>
      </c>
      <c r="AM36" s="22">
        <f t="shared" si="18"/>
        <v>-281.15142857142746</v>
      </c>
      <c r="AN36" s="22">
        <f t="shared" si="18"/>
        <v>-0.4285714285714235</v>
      </c>
      <c r="AO36" s="22">
        <f t="shared" si="14"/>
        <v>-3.1203091280745525</v>
      </c>
      <c r="AP36" s="23">
        <f>IFERROR(((AA36-AG36)*1/AG36),"-")</f>
        <v>-1.9018027148565615E-2</v>
      </c>
      <c r="AQ36" s="23">
        <f t="shared" si="19"/>
        <v>-8.645533141210273E-3</v>
      </c>
      <c r="AR36" s="23">
        <f t="shared" si="19"/>
        <v>-1.0462951803931177E-2</v>
      </c>
    </row>
    <row r="37" spans="1:44" ht="16.5" x14ac:dyDescent="0.3">
      <c r="A37" s="11">
        <v>34</v>
      </c>
      <c r="B37" s="25" t="s">
        <v>61</v>
      </c>
      <c r="C37" s="13">
        <v>15988</v>
      </c>
      <c r="D37" s="13">
        <v>76</v>
      </c>
      <c r="E37" s="14">
        <f t="shared" si="0"/>
        <v>210.36842105263159</v>
      </c>
      <c r="F37" s="13">
        <v>707</v>
      </c>
      <c r="G37" s="13">
        <v>4</v>
      </c>
      <c r="H37" s="14">
        <f t="shared" si="1"/>
        <v>176.75</v>
      </c>
      <c r="I37" s="13"/>
      <c r="J37" s="13"/>
      <c r="K37" s="14" t="str">
        <f t="shared" si="2"/>
        <v/>
      </c>
      <c r="L37" s="13">
        <v>10443.530000000001</v>
      </c>
      <c r="M37" s="13">
        <v>52</v>
      </c>
      <c r="N37" s="14">
        <f t="shared" si="3"/>
        <v>200.8371153846154</v>
      </c>
      <c r="O37" s="13">
        <v>29866</v>
      </c>
      <c r="P37" s="13">
        <v>134</v>
      </c>
      <c r="Q37" s="14">
        <f t="shared" si="4"/>
        <v>222.88059701492537</v>
      </c>
      <c r="R37" s="13">
        <v>28543</v>
      </c>
      <c r="S37" s="13">
        <v>134</v>
      </c>
      <c r="T37" s="14">
        <f t="shared" si="5"/>
        <v>213.00746268656715</v>
      </c>
      <c r="U37" s="13">
        <v>28749</v>
      </c>
      <c r="V37" s="13">
        <v>117</v>
      </c>
      <c r="W37" s="14">
        <f t="shared" si="6"/>
        <v>245.71794871794873</v>
      </c>
      <c r="X37" s="15">
        <f t="shared" si="21"/>
        <v>114296.53</v>
      </c>
      <c r="Y37" s="16">
        <f t="shared" si="20"/>
        <v>517</v>
      </c>
      <c r="Z37" s="17">
        <f t="shared" si="8"/>
        <v>221.07646034816247</v>
      </c>
      <c r="AA37" s="18">
        <f t="shared" si="16"/>
        <v>16328.075714285715</v>
      </c>
      <c r="AB37" s="18">
        <f t="shared" si="9"/>
        <v>73.857142857142861</v>
      </c>
      <c r="AC37" s="24">
        <f t="shared" si="10"/>
        <v>221.07646034816247</v>
      </c>
      <c r="AD37" s="19">
        <v>151919.69</v>
      </c>
      <c r="AE37" s="19">
        <v>723</v>
      </c>
      <c r="AF37" s="19">
        <v>210.12405255878286</v>
      </c>
      <c r="AG37" s="20">
        <v>21702.812857142857</v>
      </c>
      <c r="AH37" s="20">
        <v>103.28571428571429</v>
      </c>
      <c r="AI37" s="20">
        <v>210.12405255878284</v>
      </c>
      <c r="AJ37" s="21">
        <f t="shared" si="17"/>
        <v>-37623.160000000003</v>
      </c>
      <c r="AK37" s="21">
        <f t="shared" si="17"/>
        <v>-206</v>
      </c>
      <c r="AL37" s="21">
        <f t="shared" si="12"/>
        <v>10.952407789379606</v>
      </c>
      <c r="AM37" s="22">
        <f t="shared" si="18"/>
        <v>-5374.7371428571423</v>
      </c>
      <c r="AN37" s="22">
        <f t="shared" si="18"/>
        <v>-29.428571428571431</v>
      </c>
      <c r="AO37" s="22">
        <f t="shared" si="14"/>
        <v>10.952407789379635</v>
      </c>
      <c r="AP37" s="23">
        <f>IFERROR(((AA37-AG37)*1/AG37),"-")</f>
        <v>-0.24765163751979744</v>
      </c>
      <c r="AQ37" s="23">
        <f t="shared" si="19"/>
        <v>-0.28492392807745504</v>
      </c>
      <c r="AR37" s="23">
        <f t="shared" si="19"/>
        <v>5.2123532056453488E-2</v>
      </c>
    </row>
    <row r="38" spans="1:44" ht="16.5" x14ac:dyDescent="0.3">
      <c r="A38" s="11">
        <v>35</v>
      </c>
      <c r="B38" s="25" t="s">
        <v>62</v>
      </c>
      <c r="C38" s="13">
        <v>31200</v>
      </c>
      <c r="D38" s="13">
        <v>100</v>
      </c>
      <c r="E38" s="14">
        <f t="shared" si="0"/>
        <v>312</v>
      </c>
      <c r="F38" s="13">
        <v>25791</v>
      </c>
      <c r="G38" s="13">
        <v>79</v>
      </c>
      <c r="H38" s="14">
        <f t="shared" si="1"/>
        <v>326.46835443037975</v>
      </c>
      <c r="I38" s="13">
        <v>29267</v>
      </c>
      <c r="J38" s="13">
        <v>98</v>
      </c>
      <c r="K38" s="14">
        <f t="shared" si="2"/>
        <v>298.64285714285717</v>
      </c>
      <c r="L38" s="13">
        <v>13504.78</v>
      </c>
      <c r="M38" s="13">
        <v>46</v>
      </c>
      <c r="N38" s="14">
        <f t="shared" si="3"/>
        <v>293.5821739130435</v>
      </c>
      <c r="O38" s="13">
        <v>29234</v>
      </c>
      <c r="P38" s="13">
        <v>112</v>
      </c>
      <c r="Q38" s="14">
        <f t="shared" si="4"/>
        <v>261.01785714285717</v>
      </c>
      <c r="R38" s="13">
        <v>20695</v>
      </c>
      <c r="S38" s="13">
        <v>74</v>
      </c>
      <c r="T38" s="14">
        <f t="shared" si="5"/>
        <v>279.66216216216219</v>
      </c>
      <c r="U38" s="13">
        <v>23933</v>
      </c>
      <c r="V38" s="13">
        <v>102</v>
      </c>
      <c r="W38" s="14">
        <f t="shared" si="6"/>
        <v>234.63725490196077</v>
      </c>
      <c r="X38" s="15">
        <f t="shared" si="21"/>
        <v>173624.78</v>
      </c>
      <c r="Y38" s="16">
        <f t="shared" si="20"/>
        <v>611</v>
      </c>
      <c r="Z38" s="17">
        <f t="shared" si="8"/>
        <v>284.16494271685758</v>
      </c>
      <c r="AA38" s="18">
        <f t="shared" si="16"/>
        <v>24803.54</v>
      </c>
      <c r="AB38" s="18">
        <f t="shared" si="9"/>
        <v>87.285714285714292</v>
      </c>
      <c r="AC38" s="24">
        <f t="shared" si="10"/>
        <v>284.16494271685758</v>
      </c>
      <c r="AD38" s="19">
        <v>202959.8</v>
      </c>
      <c r="AE38" s="19">
        <v>697</v>
      </c>
      <c r="AF38" s="19">
        <v>291.19053084648493</v>
      </c>
      <c r="AG38" s="20">
        <v>28994.257142857143</v>
      </c>
      <c r="AH38" s="20">
        <v>99.571428571428569</v>
      </c>
      <c r="AI38" s="20">
        <v>291.19053084648493</v>
      </c>
      <c r="AJ38" s="30">
        <f t="shared" si="17"/>
        <v>-29335.01999999999</v>
      </c>
      <c r="AK38" s="30">
        <f t="shared" si="17"/>
        <v>-86</v>
      </c>
      <c r="AL38" s="21">
        <f t="shared" si="12"/>
        <v>-7.0255881296273515</v>
      </c>
      <c r="AM38" s="22">
        <f t="shared" si="18"/>
        <v>-4190.7171428571419</v>
      </c>
      <c r="AN38" s="22">
        <f t="shared" si="18"/>
        <v>-12.285714285714278</v>
      </c>
      <c r="AO38" s="22">
        <f t="shared" si="14"/>
        <v>-7.0255881296273515</v>
      </c>
      <c r="AP38" s="23">
        <f t="shared" si="19"/>
        <v>-0.14453611010653339</v>
      </c>
      <c r="AQ38" s="23">
        <f t="shared" si="19"/>
        <v>-0.12338593974175029</v>
      </c>
      <c r="AR38" s="23">
        <f t="shared" si="19"/>
        <v>-2.4127117421037389E-2</v>
      </c>
    </row>
    <row r="39" spans="1:44" ht="16.5" x14ac:dyDescent="0.3">
      <c r="A39" s="11">
        <v>36</v>
      </c>
      <c r="B39" s="31" t="s">
        <v>63</v>
      </c>
      <c r="C39" s="13">
        <v>6448</v>
      </c>
      <c r="D39" s="13">
        <v>30</v>
      </c>
      <c r="E39" s="14">
        <f t="shared" si="0"/>
        <v>214.93333333333334</v>
      </c>
      <c r="F39" s="13">
        <v>6415</v>
      </c>
      <c r="G39" s="13">
        <v>33</v>
      </c>
      <c r="H39" s="14">
        <f t="shared" si="1"/>
        <v>194.39393939393941</v>
      </c>
      <c r="I39" s="13">
        <v>7895</v>
      </c>
      <c r="J39" s="13">
        <v>43</v>
      </c>
      <c r="K39" s="14">
        <f t="shared" si="2"/>
        <v>183.6046511627907</v>
      </c>
      <c r="L39" s="13">
        <v>9129.4599999999991</v>
      </c>
      <c r="M39" s="13">
        <v>42</v>
      </c>
      <c r="N39" s="14">
        <f t="shared" si="3"/>
        <v>217.36809523809521</v>
      </c>
      <c r="O39" s="13">
        <v>9857</v>
      </c>
      <c r="P39" s="13">
        <v>46</v>
      </c>
      <c r="Q39" s="14">
        <f t="shared" si="4"/>
        <v>214.28260869565219</v>
      </c>
      <c r="R39" s="13">
        <v>9200</v>
      </c>
      <c r="S39" s="13">
        <v>45</v>
      </c>
      <c r="T39" s="14">
        <f t="shared" si="5"/>
        <v>204.44444444444446</v>
      </c>
      <c r="U39" s="13">
        <v>7171</v>
      </c>
      <c r="V39" s="13">
        <v>39</v>
      </c>
      <c r="W39" s="14">
        <f t="shared" si="6"/>
        <v>183.87179487179486</v>
      </c>
      <c r="X39" s="15">
        <f>R39+U39+O39+L39+I39+F39+C39</f>
        <v>56115.46</v>
      </c>
      <c r="Y39" s="16">
        <f>S39+V39+P39+M39+J39+G39+D39</f>
        <v>278</v>
      </c>
      <c r="Z39" s="17">
        <f>IFERROR(X39/Y39,"-")</f>
        <v>201.85417266187051</v>
      </c>
      <c r="AA39" s="18">
        <f t="shared" si="16"/>
        <v>8016.494285714286</v>
      </c>
      <c r="AB39" s="18">
        <f>Y39/7</f>
        <v>39.714285714285715</v>
      </c>
      <c r="AC39" s="24">
        <f t="shared" si="10"/>
        <v>201.85417266187051</v>
      </c>
      <c r="AD39" s="19">
        <v>71496.340000000011</v>
      </c>
      <c r="AE39" s="19">
        <v>316</v>
      </c>
      <c r="AF39" s="19">
        <v>226.25424050632915</v>
      </c>
      <c r="AG39" s="20">
        <v>10213.76285714286</v>
      </c>
      <c r="AH39" s="20">
        <v>45.142857142857146</v>
      </c>
      <c r="AI39" s="20">
        <v>226.25424050632915</v>
      </c>
      <c r="AJ39" s="30">
        <f t="shared" si="17"/>
        <v>-15380.880000000012</v>
      </c>
      <c r="AK39" s="30">
        <f t="shared" si="17"/>
        <v>-38</v>
      </c>
      <c r="AL39" s="21">
        <f t="shared" si="12"/>
        <v>-24.400067844458647</v>
      </c>
      <c r="AM39" s="22">
        <f t="shared" si="18"/>
        <v>-2197.2685714285735</v>
      </c>
      <c r="AN39" s="22">
        <f t="shared" si="18"/>
        <v>-5.4285714285714306</v>
      </c>
      <c r="AO39" s="22">
        <f t="shared" si="14"/>
        <v>-24.400067844458647</v>
      </c>
      <c r="AP39" s="23">
        <f t="shared" si="19"/>
        <v>-0.21512821495477966</v>
      </c>
      <c r="AQ39" s="23">
        <f t="shared" si="19"/>
        <v>-0.12025316455696206</v>
      </c>
      <c r="AR39" s="23">
        <f t="shared" si="19"/>
        <v>-0.10784358246658404</v>
      </c>
    </row>
    <row r="40" spans="1:44" ht="16.5" x14ac:dyDescent="0.3">
      <c r="A40" s="11">
        <v>37</v>
      </c>
      <c r="B40" s="32" t="s">
        <v>64</v>
      </c>
      <c r="C40" s="13">
        <v>20376.270000000004</v>
      </c>
      <c r="D40" s="13">
        <v>86</v>
      </c>
      <c r="E40" s="14">
        <f t="shared" si="0"/>
        <v>236.93337209302331</v>
      </c>
      <c r="F40" s="13">
        <v>15957.270000000008</v>
      </c>
      <c r="G40" s="13">
        <v>67</v>
      </c>
      <c r="H40" s="14">
        <f t="shared" si="1"/>
        <v>238.168208955224</v>
      </c>
      <c r="I40" s="13">
        <v>16342.980000000005</v>
      </c>
      <c r="J40" s="13">
        <v>78</v>
      </c>
      <c r="K40" s="14">
        <f t="shared" si="2"/>
        <v>209.52538461538467</v>
      </c>
      <c r="L40" s="13">
        <v>10576</v>
      </c>
      <c r="M40" s="13">
        <v>39</v>
      </c>
      <c r="N40" s="14">
        <f t="shared" si="3"/>
        <v>271.17948717948718</v>
      </c>
      <c r="O40" s="13">
        <v>20733.490000000013</v>
      </c>
      <c r="P40" s="13">
        <v>99</v>
      </c>
      <c r="Q40" s="14">
        <f t="shared" si="4"/>
        <v>209.42919191919205</v>
      </c>
      <c r="R40" s="13">
        <v>24133.46</v>
      </c>
      <c r="S40" s="13">
        <v>109</v>
      </c>
      <c r="T40" s="14">
        <f t="shared" si="5"/>
        <v>221.40788990825686</v>
      </c>
      <c r="U40" s="13">
        <v>20628.7</v>
      </c>
      <c r="V40" s="13">
        <v>68</v>
      </c>
      <c r="W40" s="14">
        <f t="shared" si="6"/>
        <v>303.36323529411766</v>
      </c>
      <c r="X40" s="15">
        <f>R40+U40+O40+L40+I40+F40+C40</f>
        <v>128748.17000000004</v>
      </c>
      <c r="Y40" s="16">
        <f>S40+V40+P40+M40+J40+G40+D40</f>
        <v>546</v>
      </c>
      <c r="Z40" s="17">
        <f t="shared" si="8"/>
        <v>235.80250915750923</v>
      </c>
      <c r="AA40" s="18">
        <f t="shared" si="16"/>
        <v>18392.595714285719</v>
      </c>
      <c r="AB40" s="18">
        <f>Y40/7</f>
        <v>78</v>
      </c>
      <c r="AC40" s="24">
        <f t="shared" si="10"/>
        <v>235.80250915750921</v>
      </c>
      <c r="AD40" s="19">
        <v>116338.71000000002</v>
      </c>
      <c r="AE40" s="19">
        <v>496</v>
      </c>
      <c r="AF40" s="19">
        <v>234.55385080645166</v>
      </c>
      <c r="AG40" s="20">
        <v>16619.815714285716</v>
      </c>
      <c r="AH40" s="20">
        <v>70.857142857142861</v>
      </c>
      <c r="AI40" s="20">
        <v>234.55385080645163</v>
      </c>
      <c r="AJ40" s="36">
        <f t="shared" si="17"/>
        <v>12409.460000000021</v>
      </c>
      <c r="AK40" s="36">
        <f t="shared" si="17"/>
        <v>50</v>
      </c>
      <c r="AL40" s="21">
        <f t="shared" si="12"/>
        <v>1.2486583510575713</v>
      </c>
      <c r="AM40" s="37">
        <f t="shared" si="18"/>
        <v>1772.7800000000025</v>
      </c>
      <c r="AN40" s="37">
        <f t="shared" si="18"/>
        <v>7.1428571428571388</v>
      </c>
      <c r="AO40" s="37">
        <f t="shared" si="14"/>
        <v>1.2486583510575713</v>
      </c>
      <c r="AP40" s="23">
        <f t="shared" si="19"/>
        <v>0.10666664603724775</v>
      </c>
      <c r="AQ40" s="23">
        <f t="shared" si="19"/>
        <v>0.10080645161290316</v>
      </c>
      <c r="AR40" s="23">
        <f t="shared" si="19"/>
        <v>5.3235465832873283E-3</v>
      </c>
    </row>
    <row r="41" spans="1:44" ht="16.5" x14ac:dyDescent="0.3">
      <c r="A41" s="11"/>
      <c r="B41" s="38" t="s">
        <v>65</v>
      </c>
      <c r="C41" s="39">
        <f>SUM(C4:C40)</f>
        <v>2967389.5800000005</v>
      </c>
      <c r="D41" s="39">
        <f>SUM(D4:D40)</f>
        <v>5335</v>
      </c>
      <c r="E41" s="40">
        <f t="shared" ref="E41:E46" si="22">IFERROR(C41/D41,"-")</f>
        <v>556.21173008434869</v>
      </c>
      <c r="F41" s="39">
        <f>SUM(F4:F40)</f>
        <v>3137362.6599999997</v>
      </c>
      <c r="G41" s="39">
        <f>SUM(G4:G40)</f>
        <v>5229</v>
      </c>
      <c r="H41" s="40">
        <f t="shared" ref="H41:H46" si="23">IFERROR(F41/G41,"-")</f>
        <v>599.99285905526858</v>
      </c>
      <c r="I41" s="39">
        <f>SUM(I4:I40)</f>
        <v>3280631.15</v>
      </c>
      <c r="J41" s="39">
        <f>SUM(J4:J40)</f>
        <v>5538</v>
      </c>
      <c r="K41" s="40">
        <f t="shared" ref="K41:K46" si="24">IFERROR(I41/J41,"-")</f>
        <v>592.38554532322132</v>
      </c>
      <c r="L41" s="39">
        <f>SUM(L4:L40)</f>
        <v>2874458.0899999985</v>
      </c>
      <c r="M41" s="39">
        <f>SUM(M4:M40)</f>
        <v>4586</v>
      </c>
      <c r="N41" s="40">
        <f t="shared" ref="N41:N46" si="25">IFERROR(L41/M41,"-")</f>
        <v>626.7898146532923</v>
      </c>
      <c r="O41" s="39">
        <f>SUM(O4:O40)</f>
        <v>4186172.74</v>
      </c>
      <c r="P41" s="39">
        <f>SUM(P4:P40)</f>
        <v>7141</v>
      </c>
      <c r="Q41" s="40">
        <f t="shared" ref="Q41:Q46" si="26">IFERROR(O41/P41,"-")</f>
        <v>586.21659991597824</v>
      </c>
      <c r="R41" s="39">
        <f>SUM(R4:R40)</f>
        <v>3758341.57</v>
      </c>
      <c r="S41" s="39">
        <f>SUM(S4:S40)</f>
        <v>6178</v>
      </c>
      <c r="T41" s="40">
        <f t="shared" ref="T41:T46" si="27">IFERROR(R41/S41,"-")</f>
        <v>608.34275979281313</v>
      </c>
      <c r="U41" s="39">
        <f>SUM(U4:U40)</f>
        <v>3077283.49</v>
      </c>
      <c r="V41" s="39">
        <f>SUM(V4:V40)</f>
        <v>5158</v>
      </c>
      <c r="W41" s="40">
        <f t="shared" ref="W41:W46" si="28">IFERROR(U41/V41,"-")</f>
        <v>596.60401124466853</v>
      </c>
      <c r="X41" s="39">
        <f>SUM(X4:X40)</f>
        <v>23273823.280000001</v>
      </c>
      <c r="Y41" s="39">
        <f t="shared" ref="Y41" si="29">SUM(Y4:Y40)</f>
        <v>39165</v>
      </c>
      <c r="Z41" s="39">
        <f t="shared" si="8"/>
        <v>594.250562492021</v>
      </c>
      <c r="AA41" s="41">
        <f t="shared" si="16"/>
        <v>3324831.8971428573</v>
      </c>
      <c r="AB41" s="41">
        <f t="shared" si="9"/>
        <v>5595</v>
      </c>
      <c r="AC41" s="39">
        <f t="shared" si="10"/>
        <v>594.250562492021</v>
      </c>
      <c r="AD41" s="43">
        <f>SUM(AD4:AD40)</f>
        <v>23034486.620000008</v>
      </c>
      <c r="AE41" s="43">
        <f>SUM(AE4:AE40)</f>
        <v>39223</v>
      </c>
      <c r="AF41" s="44">
        <f>AD41/AE41</f>
        <v>587.26988297682499</v>
      </c>
      <c r="AG41" s="44">
        <f t="shared" ref="AG41:AH47" si="30">AD41/7</f>
        <v>3290640.945714287</v>
      </c>
      <c r="AH41" s="44">
        <f t="shared" si="30"/>
        <v>5603.2857142857147</v>
      </c>
      <c r="AI41" s="44">
        <f t="shared" ref="AI41:AI47" si="31">AG41/AH41</f>
        <v>587.26988297682499</v>
      </c>
      <c r="AJ41" s="45">
        <f t="shared" si="17"/>
        <v>239336.6599999927</v>
      </c>
      <c r="AK41" s="45">
        <f>Y41-AE41</f>
        <v>-58</v>
      </c>
      <c r="AL41" s="46">
        <f>IFERROR(Z41-AF41,"-")</f>
        <v>6.9806795151960159</v>
      </c>
      <c r="AM41" s="45">
        <f t="shared" si="18"/>
        <v>34190.951428570319</v>
      </c>
      <c r="AN41" s="45">
        <f t="shared" si="18"/>
        <v>-8.2857142857146755</v>
      </c>
      <c r="AO41" s="46">
        <f t="shared" si="14"/>
        <v>6.9806795151960159</v>
      </c>
      <c r="AP41" s="23">
        <f t="shared" si="19"/>
        <v>1.0390362240250013E-2</v>
      </c>
      <c r="AQ41" s="23">
        <f t="shared" si="19"/>
        <v>-1.4787242179334248E-3</v>
      </c>
      <c r="AR41" s="23">
        <f t="shared" si="19"/>
        <v>1.1886663555453413E-2</v>
      </c>
    </row>
    <row r="42" spans="1:44" ht="16.5" x14ac:dyDescent="0.3">
      <c r="A42" s="11" t="s">
        <v>66</v>
      </c>
      <c r="B42" s="12" t="s">
        <v>67</v>
      </c>
      <c r="C42" s="13">
        <v>13100</v>
      </c>
      <c r="D42" s="13">
        <v>68</v>
      </c>
      <c r="E42" s="14">
        <f t="shared" ref="E42:E45" si="32">IFERROR((C42/D42),"")</f>
        <v>192.64705882352942</v>
      </c>
      <c r="F42" s="13">
        <v>13500</v>
      </c>
      <c r="G42" s="13">
        <v>68</v>
      </c>
      <c r="H42" s="14">
        <f t="shared" ref="H42:H45" si="33">IFERROR((F42/G42),"")</f>
        <v>198.52941176470588</v>
      </c>
      <c r="I42" s="13">
        <v>11995</v>
      </c>
      <c r="J42" s="13">
        <v>67</v>
      </c>
      <c r="K42" s="14">
        <f t="shared" ref="K42:K45" si="34">IFERROR((I42/J42),"")</f>
        <v>179.02985074626866</v>
      </c>
      <c r="L42" s="13">
        <v>10890.62</v>
      </c>
      <c r="M42" s="13">
        <v>51</v>
      </c>
      <c r="N42" s="14">
        <f t="shared" ref="N42:N45" si="35">IFERROR((L42/M42),"")</f>
        <v>213.541568627451</v>
      </c>
      <c r="O42" s="13">
        <v>17691</v>
      </c>
      <c r="P42" s="13">
        <v>72</v>
      </c>
      <c r="Q42" s="14">
        <f t="shared" ref="Q42:Q45" si="36">IFERROR((O42/P42),"")</f>
        <v>245.70833333333334</v>
      </c>
      <c r="R42" s="13">
        <v>18343</v>
      </c>
      <c r="S42" s="13">
        <v>90</v>
      </c>
      <c r="T42" s="14">
        <f t="shared" ref="T42:T45" si="37">IFERROR((R42/S42),"")</f>
        <v>203.8111111111111</v>
      </c>
      <c r="U42" s="13">
        <v>14762</v>
      </c>
      <c r="V42" s="13">
        <v>79</v>
      </c>
      <c r="W42" s="14">
        <f t="shared" ref="W42:W45" si="38">IFERROR((U42/V42),"")</f>
        <v>186.86075949367088</v>
      </c>
      <c r="X42" s="15">
        <f t="shared" ref="X42:Y45" si="39">R42+U42+O42+L42+I42+F42+C42</f>
        <v>100281.62</v>
      </c>
      <c r="Y42" s="16">
        <f t="shared" si="39"/>
        <v>495</v>
      </c>
      <c r="Z42" s="17">
        <f t="shared" si="8"/>
        <v>202.5891313131313</v>
      </c>
      <c r="AA42" s="18">
        <f t="shared" si="16"/>
        <v>14325.945714285714</v>
      </c>
      <c r="AB42" s="18">
        <f t="shared" si="9"/>
        <v>70.714285714285708</v>
      </c>
      <c r="AC42" s="24">
        <f t="shared" si="10"/>
        <v>202.58913131313133</v>
      </c>
      <c r="AD42" s="19">
        <v>107382.75</v>
      </c>
      <c r="AE42" s="19">
        <v>564</v>
      </c>
      <c r="AF42" s="19">
        <v>190.39494680851064</v>
      </c>
      <c r="AG42" s="20">
        <v>15340.392857142857</v>
      </c>
      <c r="AH42" s="20">
        <v>80.571428571428569</v>
      </c>
      <c r="AI42" s="20">
        <v>190.39494680851064</v>
      </c>
      <c r="AJ42" s="21">
        <f t="shared" si="17"/>
        <v>-7101.1300000000047</v>
      </c>
      <c r="AK42" s="21">
        <f t="shared" si="17"/>
        <v>-69</v>
      </c>
      <c r="AL42" s="47">
        <f t="shared" si="12"/>
        <v>12.194184504620665</v>
      </c>
      <c r="AM42" s="22">
        <f t="shared" si="18"/>
        <v>-1014.4471428571433</v>
      </c>
      <c r="AN42" s="22">
        <f t="shared" si="18"/>
        <v>-9.8571428571428612</v>
      </c>
      <c r="AO42" s="22">
        <f t="shared" si="14"/>
        <v>12.194184504620694</v>
      </c>
      <c r="AP42" s="23">
        <f>IFERROR(((AA42-AG42)*1/AG42),"-")</f>
        <v>-6.6129150166111442E-2</v>
      </c>
      <c r="AQ42" s="23">
        <f t="shared" si="19"/>
        <v>-0.12234042553191495</v>
      </c>
      <c r="AR42" s="23">
        <f t="shared" si="19"/>
        <v>6.4046786477400433E-2</v>
      </c>
    </row>
    <row r="43" spans="1:44" ht="16.5" x14ac:dyDescent="0.3">
      <c r="A43" s="11">
        <v>38</v>
      </c>
      <c r="B43" s="12" t="s">
        <v>68</v>
      </c>
      <c r="C43" s="13">
        <v>173276</v>
      </c>
      <c r="D43" s="13">
        <v>80</v>
      </c>
      <c r="E43" s="14">
        <f t="shared" si="32"/>
        <v>2165.9499999999998</v>
      </c>
      <c r="F43" s="13">
        <v>185477</v>
      </c>
      <c r="G43" s="13">
        <v>82</v>
      </c>
      <c r="H43" s="14">
        <f t="shared" si="33"/>
        <v>2261.9146341463415</v>
      </c>
      <c r="I43" s="13">
        <v>252240</v>
      </c>
      <c r="J43" s="13">
        <v>101</v>
      </c>
      <c r="K43" s="14">
        <f t="shared" si="34"/>
        <v>2497.4257425742576</v>
      </c>
      <c r="L43" s="13">
        <v>233060.41</v>
      </c>
      <c r="M43" s="13">
        <v>115</v>
      </c>
      <c r="N43" s="14">
        <f t="shared" si="35"/>
        <v>2026.6122608695653</v>
      </c>
      <c r="O43" s="13">
        <v>261488</v>
      </c>
      <c r="P43" s="13">
        <v>129</v>
      </c>
      <c r="Q43" s="14">
        <f t="shared" si="36"/>
        <v>2027.0387596899225</v>
      </c>
      <c r="R43" s="13">
        <v>233235</v>
      </c>
      <c r="S43" s="13">
        <v>101</v>
      </c>
      <c r="T43" s="14">
        <f t="shared" si="37"/>
        <v>2309.2574257425745</v>
      </c>
      <c r="U43" s="13">
        <v>157423</v>
      </c>
      <c r="V43" s="13">
        <v>81</v>
      </c>
      <c r="W43" s="14">
        <f t="shared" si="38"/>
        <v>1943.4938271604938</v>
      </c>
      <c r="X43" s="15">
        <f t="shared" si="39"/>
        <v>1496199.4100000001</v>
      </c>
      <c r="Y43" s="16">
        <f t="shared" si="39"/>
        <v>689</v>
      </c>
      <c r="Z43" s="17">
        <f t="shared" si="8"/>
        <v>2171.5521190130626</v>
      </c>
      <c r="AA43" s="18">
        <f t="shared" si="16"/>
        <v>213742.77285714287</v>
      </c>
      <c r="AB43" s="18">
        <f t="shared" si="9"/>
        <v>98.428571428571431</v>
      </c>
      <c r="AC43" s="24">
        <f t="shared" si="10"/>
        <v>2171.5521190130626</v>
      </c>
      <c r="AD43" s="19">
        <v>1452824.52</v>
      </c>
      <c r="AE43" s="19">
        <v>645</v>
      </c>
      <c r="AF43" s="19">
        <v>2252.4411162790698</v>
      </c>
      <c r="AG43" s="20">
        <v>207546.36000000002</v>
      </c>
      <c r="AH43" s="20">
        <v>92.142857142857139</v>
      </c>
      <c r="AI43" s="20">
        <v>2252.4411162790702</v>
      </c>
      <c r="AJ43" s="21">
        <f t="shared" si="17"/>
        <v>43374.89000000013</v>
      </c>
      <c r="AK43" s="21">
        <f t="shared" si="17"/>
        <v>44</v>
      </c>
      <c r="AL43" s="47">
        <f t="shared" si="12"/>
        <v>-80.888997266007209</v>
      </c>
      <c r="AM43" s="22">
        <f t="shared" si="18"/>
        <v>6196.4128571428591</v>
      </c>
      <c r="AN43" s="22">
        <f t="shared" si="18"/>
        <v>6.2857142857142918</v>
      </c>
      <c r="AO43" s="22">
        <f t="shared" si="14"/>
        <v>-80.888997266007664</v>
      </c>
      <c r="AP43" s="23">
        <f t="shared" si="19"/>
        <v>2.9855560257201614E-2</v>
      </c>
      <c r="AQ43" s="23">
        <f t="shared" si="19"/>
        <v>6.821705426356596E-2</v>
      </c>
      <c r="AR43" s="23">
        <f t="shared" si="19"/>
        <v>-3.5911703387670614E-2</v>
      </c>
    </row>
    <row r="44" spans="1:44" ht="16.5" x14ac:dyDescent="0.3">
      <c r="A44" s="11">
        <v>39</v>
      </c>
      <c r="B44" s="12" t="s">
        <v>69</v>
      </c>
      <c r="C44" s="13">
        <v>376001</v>
      </c>
      <c r="D44" s="13">
        <v>248</v>
      </c>
      <c r="E44" s="14">
        <f t="shared" si="32"/>
        <v>1516.133064516129</v>
      </c>
      <c r="F44" s="13">
        <v>383500</v>
      </c>
      <c r="G44" s="13">
        <v>255</v>
      </c>
      <c r="H44" s="14">
        <f t="shared" si="33"/>
        <v>1503.9215686274511</v>
      </c>
      <c r="I44" s="13">
        <v>481000</v>
      </c>
      <c r="J44" s="13">
        <v>320</v>
      </c>
      <c r="K44" s="14">
        <f t="shared" si="34"/>
        <v>1503.125</v>
      </c>
      <c r="L44" s="13">
        <v>399500</v>
      </c>
      <c r="M44" s="13">
        <v>266</v>
      </c>
      <c r="N44" s="14">
        <f t="shared" si="35"/>
        <v>1501.8796992481202</v>
      </c>
      <c r="O44" s="13">
        <v>491000</v>
      </c>
      <c r="P44" s="13">
        <v>327</v>
      </c>
      <c r="Q44" s="14">
        <f t="shared" si="36"/>
        <v>1501.5290519877676</v>
      </c>
      <c r="R44" s="13">
        <v>449000</v>
      </c>
      <c r="S44" s="13">
        <v>299</v>
      </c>
      <c r="T44" s="14">
        <f t="shared" si="37"/>
        <v>1501.6722408026756</v>
      </c>
      <c r="U44" s="13">
        <v>329000</v>
      </c>
      <c r="V44" s="13">
        <v>219</v>
      </c>
      <c r="W44" s="14">
        <f t="shared" si="38"/>
        <v>1502.283105022831</v>
      </c>
      <c r="X44" s="15">
        <f t="shared" si="39"/>
        <v>2909001</v>
      </c>
      <c r="Y44" s="16">
        <f t="shared" si="39"/>
        <v>1934</v>
      </c>
      <c r="Z44" s="17">
        <f t="shared" si="8"/>
        <v>1504.1370217166495</v>
      </c>
      <c r="AA44" s="18">
        <f t="shared" si="16"/>
        <v>415571.57142857142</v>
      </c>
      <c r="AB44" s="18">
        <f t="shared" si="9"/>
        <v>276.28571428571428</v>
      </c>
      <c r="AC44" s="24">
        <f t="shared" si="10"/>
        <v>1504.1370217166495</v>
      </c>
      <c r="AD44" s="19">
        <v>2908000</v>
      </c>
      <c r="AE44" s="19">
        <v>1936</v>
      </c>
      <c r="AF44" s="19">
        <v>1502.0661157024792</v>
      </c>
      <c r="AG44" s="20">
        <v>415428.57142857142</v>
      </c>
      <c r="AH44" s="20">
        <v>276.57142857142856</v>
      </c>
      <c r="AI44" s="20">
        <v>1502.0661157024795</v>
      </c>
      <c r="AJ44" s="21">
        <f t="shared" si="17"/>
        <v>1001</v>
      </c>
      <c r="AK44" s="21">
        <f t="shared" si="17"/>
        <v>-2</v>
      </c>
      <c r="AL44" s="47">
        <f t="shared" si="12"/>
        <v>2.0709060141703048</v>
      </c>
      <c r="AM44" s="22">
        <f t="shared" si="18"/>
        <v>143</v>
      </c>
      <c r="AN44" s="22">
        <f t="shared" si="18"/>
        <v>-0.28571428571427759</v>
      </c>
      <c r="AO44" s="22">
        <f t="shared" si="14"/>
        <v>2.0709060141700775</v>
      </c>
      <c r="AP44" s="23">
        <f t="shared" si="19"/>
        <v>3.4422283356258597E-4</v>
      </c>
      <c r="AQ44" s="23">
        <f t="shared" si="19"/>
        <v>-1.0330578512396402E-3</v>
      </c>
      <c r="AR44" s="23">
        <f t="shared" si="19"/>
        <v>1.3787049667927337E-3</v>
      </c>
    </row>
    <row r="45" spans="1:44" ht="16.5" x14ac:dyDescent="0.3">
      <c r="A45" s="11">
        <v>40</v>
      </c>
      <c r="B45" s="25" t="s">
        <v>70</v>
      </c>
      <c r="C45" s="13">
        <v>11143</v>
      </c>
      <c r="D45" s="13">
        <v>9</v>
      </c>
      <c r="E45" s="14">
        <f t="shared" si="32"/>
        <v>1238.1111111111111</v>
      </c>
      <c r="F45" s="13">
        <v>11452</v>
      </c>
      <c r="G45" s="13">
        <v>9</v>
      </c>
      <c r="H45" s="14">
        <f t="shared" si="33"/>
        <v>1272.4444444444443</v>
      </c>
      <c r="I45" s="13">
        <v>13514</v>
      </c>
      <c r="J45" s="13">
        <v>11</v>
      </c>
      <c r="K45" s="14">
        <f t="shared" si="34"/>
        <v>1228.5454545454545</v>
      </c>
      <c r="L45" s="13">
        <v>8709.56</v>
      </c>
      <c r="M45" s="13">
        <v>7</v>
      </c>
      <c r="N45" s="14">
        <f t="shared" si="35"/>
        <v>1244.222857142857</v>
      </c>
      <c r="O45" s="13">
        <v>13629</v>
      </c>
      <c r="P45" s="13">
        <v>10</v>
      </c>
      <c r="Q45" s="14">
        <f t="shared" si="36"/>
        <v>1362.9</v>
      </c>
      <c r="R45" s="13">
        <v>9300</v>
      </c>
      <c r="S45" s="13">
        <v>22</v>
      </c>
      <c r="T45" s="14">
        <f t="shared" si="37"/>
        <v>422.72727272727275</v>
      </c>
      <c r="U45" s="13"/>
      <c r="V45" s="13"/>
      <c r="W45" s="14" t="str">
        <f t="shared" si="38"/>
        <v/>
      </c>
      <c r="X45" s="15">
        <f t="shared" si="39"/>
        <v>67747.56</v>
      </c>
      <c r="Y45" s="16">
        <f t="shared" si="39"/>
        <v>68</v>
      </c>
      <c r="Z45" s="17">
        <f t="shared" si="8"/>
        <v>996.2876470588235</v>
      </c>
      <c r="AA45" s="18">
        <f t="shared" si="16"/>
        <v>9678.2228571428568</v>
      </c>
      <c r="AB45" s="18">
        <f t="shared" si="9"/>
        <v>9.7142857142857135</v>
      </c>
      <c r="AC45" s="24">
        <f t="shared" si="10"/>
        <v>996.28764705882361</v>
      </c>
      <c r="AD45" s="19">
        <v>57125.119999999995</v>
      </c>
      <c r="AE45" s="19">
        <v>57</v>
      </c>
      <c r="AF45" s="19">
        <v>1002.1950877192982</v>
      </c>
      <c r="AG45" s="20">
        <v>8160.7314285714283</v>
      </c>
      <c r="AH45" s="20">
        <v>8.1428571428571423</v>
      </c>
      <c r="AI45" s="20">
        <v>1002.1950877192983</v>
      </c>
      <c r="AJ45" s="21">
        <f t="shared" si="17"/>
        <v>10622.440000000002</v>
      </c>
      <c r="AK45" s="21">
        <f t="shared" si="17"/>
        <v>11</v>
      </c>
      <c r="AL45" s="47">
        <f t="shared" si="12"/>
        <v>-5.9074406604746628</v>
      </c>
      <c r="AM45" s="22">
        <f t="shared" si="18"/>
        <v>1517.4914285714285</v>
      </c>
      <c r="AN45" s="22">
        <f t="shared" si="18"/>
        <v>1.5714285714285712</v>
      </c>
      <c r="AO45" s="22">
        <f t="shared" si="14"/>
        <v>-5.9074406604746628</v>
      </c>
      <c r="AP45" s="23">
        <f t="shared" si="19"/>
        <v>0.18595041901006074</v>
      </c>
      <c r="AQ45" s="23">
        <f t="shared" si="19"/>
        <v>0.19298245614035087</v>
      </c>
      <c r="AR45" s="23">
        <f t="shared" si="19"/>
        <v>-5.8945017121549287E-3</v>
      </c>
    </row>
    <row r="46" spans="1:44" ht="17.25" thickBot="1" x14ac:dyDescent="0.3">
      <c r="A46" s="11"/>
      <c r="B46" s="48" t="s">
        <v>71</v>
      </c>
      <c r="C46" s="49">
        <f>SUM(C42:C45)</f>
        <v>573520</v>
      </c>
      <c r="D46" s="49">
        <f>SUM(D42:D45)</f>
        <v>405</v>
      </c>
      <c r="E46" s="50">
        <f t="shared" si="22"/>
        <v>1416.0987654320988</v>
      </c>
      <c r="F46" s="49">
        <f>SUM(F42:F45)</f>
        <v>593929</v>
      </c>
      <c r="G46" s="49">
        <f>SUM(G42:G45)</f>
        <v>414</v>
      </c>
      <c r="H46" s="50">
        <f t="shared" si="23"/>
        <v>1434.6111111111111</v>
      </c>
      <c r="I46" s="49">
        <f>SUM(I42:I45)</f>
        <v>758749</v>
      </c>
      <c r="J46" s="49">
        <f>SUM(J42:J45)</f>
        <v>499</v>
      </c>
      <c r="K46" s="50">
        <f t="shared" si="24"/>
        <v>1520.5390781563126</v>
      </c>
      <c r="L46" s="49">
        <f>SUM(L42:L45)</f>
        <v>652160.59000000008</v>
      </c>
      <c r="M46" s="49">
        <f>SUM(M42:M45)</f>
        <v>439</v>
      </c>
      <c r="N46" s="50">
        <f t="shared" si="25"/>
        <v>1485.5594305239181</v>
      </c>
      <c r="O46" s="49">
        <f>SUM(O42:O45)</f>
        <v>783808</v>
      </c>
      <c r="P46" s="49">
        <f>SUM(P42:P45)</f>
        <v>538</v>
      </c>
      <c r="Q46" s="50">
        <f t="shared" si="26"/>
        <v>1456.8921933085501</v>
      </c>
      <c r="R46" s="51">
        <f>SUM(R42:R45)</f>
        <v>709878</v>
      </c>
      <c r="S46" s="51">
        <f>SUM(S42:S45)</f>
        <v>512</v>
      </c>
      <c r="T46" s="50">
        <f t="shared" si="27"/>
        <v>1386.48046875</v>
      </c>
      <c r="U46" s="49">
        <f>SUM(U42:U45)</f>
        <v>501185</v>
      </c>
      <c r="V46" s="49">
        <f>SUM(V42:V45)</f>
        <v>379</v>
      </c>
      <c r="W46" s="50">
        <f t="shared" si="28"/>
        <v>1322.3878627968338</v>
      </c>
      <c r="X46" s="49">
        <f>SUM(X42:X45)</f>
        <v>4573229.59</v>
      </c>
      <c r="Y46" s="49">
        <f>SUM(Y42:Y45)</f>
        <v>3186</v>
      </c>
      <c r="Z46" s="52">
        <f t="shared" si="8"/>
        <v>1435.4141839296924</v>
      </c>
      <c r="AA46" s="53">
        <f t="shared" si="16"/>
        <v>653318.51285714284</v>
      </c>
      <c r="AB46" s="53">
        <f t="shared" si="9"/>
        <v>455.14285714285717</v>
      </c>
      <c r="AC46" s="54">
        <f t="shared" si="10"/>
        <v>1435.4141839296922</v>
      </c>
      <c r="AD46" s="44">
        <f>SUM(AD42:AD45)</f>
        <v>4525332.3899999997</v>
      </c>
      <c r="AE46" s="44">
        <f>SUM(AE42:AE45)</f>
        <v>3202</v>
      </c>
      <c r="AF46" s="55">
        <f>AD46/AE46</f>
        <v>1413.2830699562771</v>
      </c>
      <c r="AG46" s="44">
        <f t="shared" si="30"/>
        <v>646476.0557142857</v>
      </c>
      <c r="AH46" s="44">
        <f t="shared" si="30"/>
        <v>457.42857142857144</v>
      </c>
      <c r="AI46" s="55">
        <f t="shared" si="31"/>
        <v>1413.2830699562771</v>
      </c>
      <c r="AJ46" s="45">
        <f t="shared" si="17"/>
        <v>47897.200000000186</v>
      </c>
      <c r="AK46" s="45">
        <f t="shared" si="17"/>
        <v>-16</v>
      </c>
      <c r="AL46" s="56">
        <f t="shared" si="12"/>
        <v>22.131113973415268</v>
      </c>
      <c r="AM46" s="57">
        <f t="shared" si="18"/>
        <v>6842.4571428571362</v>
      </c>
      <c r="AN46" s="57">
        <f t="shared" si="18"/>
        <v>-2.2857142857142776</v>
      </c>
      <c r="AO46" s="58">
        <f t="shared" si="14"/>
        <v>22.13111397341504</v>
      </c>
      <c r="AP46" s="59">
        <f>IFERROR(((AA46-AG46)*1/AG46),"-")</f>
        <v>1.0584239094976172E-2</v>
      </c>
      <c r="AQ46" s="59">
        <f t="shared" si="19"/>
        <v>-4.9968769519050417E-3</v>
      </c>
      <c r="AR46" s="59">
        <f t="shared" si="19"/>
        <v>1.5659363961743143E-2</v>
      </c>
    </row>
    <row r="47" spans="1:44" ht="17.25" thickBot="1" x14ac:dyDescent="0.35">
      <c r="A47" s="11"/>
      <c r="B47" s="60" t="s">
        <v>72</v>
      </c>
      <c r="C47" s="61">
        <f>C46+C41</f>
        <v>3540909.5800000005</v>
      </c>
      <c r="D47" s="62"/>
      <c r="E47" s="62"/>
      <c r="F47" s="61">
        <f>F46+F41</f>
        <v>3731291.6599999997</v>
      </c>
      <c r="G47" s="62"/>
      <c r="H47" s="62"/>
      <c r="I47" s="61">
        <f>I46+I41</f>
        <v>4039380.15</v>
      </c>
      <c r="J47" s="62"/>
      <c r="K47" s="62"/>
      <c r="L47" s="61">
        <f>L46+L41</f>
        <v>3526618.6799999988</v>
      </c>
      <c r="M47" s="62"/>
      <c r="N47" s="62"/>
      <c r="O47" s="61">
        <f>O46+O41</f>
        <v>4969980.74</v>
      </c>
      <c r="P47" s="62"/>
      <c r="Q47" s="62"/>
      <c r="R47" s="61">
        <f>R46+R41</f>
        <v>4468219.57</v>
      </c>
      <c r="S47" s="62"/>
      <c r="T47" s="62"/>
      <c r="U47" s="61">
        <f>U46+U41</f>
        <v>3578468.49</v>
      </c>
      <c r="V47" s="62"/>
      <c r="W47" s="62"/>
      <c r="X47" s="63">
        <f>X46+X41</f>
        <v>27847052.870000001</v>
      </c>
      <c r="Y47" s="63">
        <f>Y46+Y41</f>
        <v>42351</v>
      </c>
      <c r="Z47" s="63">
        <f>X47/Y47</f>
        <v>657.52999622204914</v>
      </c>
      <c r="AA47" s="63">
        <f t="shared" si="16"/>
        <v>3978150.41</v>
      </c>
      <c r="AB47" s="63">
        <f t="shared" si="9"/>
        <v>6050.1428571428569</v>
      </c>
      <c r="AC47" s="63">
        <f>AA47/AB47</f>
        <v>657.52999622204914</v>
      </c>
      <c r="AD47" s="63">
        <f>AD46+AD41</f>
        <v>27559819.010000009</v>
      </c>
      <c r="AE47" s="63">
        <f>AE46+AE41</f>
        <v>42425</v>
      </c>
      <c r="AF47" s="63">
        <f t="shared" ref="AF47" si="40">IFERROR(AD47/AE47,"")</f>
        <v>649.61270500883938</v>
      </c>
      <c r="AG47" s="63">
        <f t="shared" si="30"/>
        <v>3937117.0014285729</v>
      </c>
      <c r="AH47" s="63">
        <f t="shared" si="30"/>
        <v>6060.7142857142853</v>
      </c>
      <c r="AI47" s="63">
        <f t="shared" si="31"/>
        <v>649.61270500883938</v>
      </c>
      <c r="AJ47" s="65">
        <f>X47-AD47</f>
        <v>287233.85999999195</v>
      </c>
      <c r="AK47" s="65">
        <f t="shared" si="17"/>
        <v>-74</v>
      </c>
      <c r="AL47" s="66">
        <f t="shared" si="12"/>
        <v>7.9172912132097508</v>
      </c>
      <c r="AM47" s="67">
        <f t="shared" si="18"/>
        <v>41033.408571427222</v>
      </c>
      <c r="AN47" s="67">
        <f t="shared" si="18"/>
        <v>-10.571428571428442</v>
      </c>
      <c r="AO47" s="67">
        <f t="shared" si="14"/>
        <v>7.9172912132097508</v>
      </c>
      <c r="AP47" s="68">
        <f>IFERROR(((AA47-AG47)*1/AG47),"-")</f>
        <v>1.042219689090732E-2</v>
      </c>
      <c r="AQ47" s="68">
        <f>IFERROR(((AB47-AH47)*1/AH47),"-")</f>
        <v>-1.7442545668827129E-3</v>
      </c>
      <c r="AR47" s="69">
        <f t="shared" si="19"/>
        <v>1.2187709926489229E-2</v>
      </c>
    </row>
  </sheetData>
  <mergeCells count="24">
    <mergeCell ref="AJ1:AL1"/>
    <mergeCell ref="AM1:AO1"/>
    <mergeCell ref="AP1:AR2"/>
    <mergeCell ref="I2:K2"/>
    <mergeCell ref="L2:N2"/>
    <mergeCell ref="O2:Q2"/>
    <mergeCell ref="AJ2:AL2"/>
    <mergeCell ref="AM2:AO2"/>
    <mergeCell ref="AA1:AC2"/>
    <mergeCell ref="AD1:AF2"/>
    <mergeCell ref="AG1:AI2"/>
    <mergeCell ref="O1:Q1"/>
    <mergeCell ref="R2:T2"/>
    <mergeCell ref="U2:W2"/>
    <mergeCell ref="R1:T1"/>
    <mergeCell ref="U1:W1"/>
    <mergeCell ref="X1:Z2"/>
    <mergeCell ref="C2:E2"/>
    <mergeCell ref="F2:H2"/>
    <mergeCell ref="A1:B2"/>
    <mergeCell ref="C1:E1"/>
    <mergeCell ref="F1:H1"/>
    <mergeCell ref="I1:K1"/>
    <mergeCell ref="L1:N1"/>
  </mergeCells>
  <conditionalFormatting sqref="AM26:AP28 AM30:AR35 AM41:AR46 AM4:AR6 AM8:AR24">
    <cfRule type="cellIs" dxfId="155" priority="39" operator="greaterThan">
      <formula>0</formula>
    </cfRule>
  </conditionalFormatting>
  <conditionalFormatting sqref="AN27:AN28">
    <cfRule type="cellIs" dxfId="154" priority="38" operator="lessThan">
      <formula>-2</formula>
    </cfRule>
  </conditionalFormatting>
  <conditionalFormatting sqref="AM41">
    <cfRule type="cellIs" dxfId="153" priority="37" operator="lessThan">
      <formula>-328937</formula>
    </cfRule>
  </conditionalFormatting>
  <conditionalFormatting sqref="AJ26:AL28 AJ30:AL35 AJ42:AL46 AJ4:AL6 AJ8:AL24 AJ41:AK41">
    <cfRule type="cellIs" dxfId="152" priority="35" operator="lessThan">
      <formula>1</formula>
    </cfRule>
    <cfRule type="cellIs" dxfId="151" priority="36" operator="greaterThan">
      <formula>0</formula>
    </cfRule>
  </conditionalFormatting>
  <conditionalFormatting sqref="AQ26:AR28">
    <cfRule type="cellIs" dxfId="150" priority="34" operator="greaterThan">
      <formula>0</formula>
    </cfRule>
  </conditionalFormatting>
  <conditionalFormatting sqref="AM26:AR28 AM30:AR35 AM41:AR45 AM4:AR6 AM8:AR24">
    <cfRule type="cellIs" dxfId="149" priority="33" operator="lessThan">
      <formula>0</formula>
    </cfRule>
  </conditionalFormatting>
  <conditionalFormatting sqref="AM46:AR46">
    <cfRule type="cellIs" dxfId="148" priority="32" operator="lessThan">
      <formula>0</formula>
    </cfRule>
  </conditionalFormatting>
  <conditionalFormatting sqref="AM29:AP29">
    <cfRule type="cellIs" dxfId="147" priority="31" operator="greaterThan">
      <formula>0</formula>
    </cfRule>
  </conditionalFormatting>
  <conditionalFormatting sqref="AN29">
    <cfRule type="cellIs" dxfId="146" priority="30" operator="lessThan">
      <formula>-2</formula>
    </cfRule>
  </conditionalFormatting>
  <conditionalFormatting sqref="AJ29:AL29">
    <cfRule type="cellIs" dxfId="145" priority="28" operator="lessThan">
      <formula>1</formula>
    </cfRule>
    <cfRule type="cellIs" dxfId="144" priority="29" operator="greaterThan">
      <formula>0</formula>
    </cfRule>
  </conditionalFormatting>
  <conditionalFormatting sqref="AQ29:AR29">
    <cfRule type="cellIs" dxfId="143" priority="27" operator="greaterThan">
      <formula>0</formula>
    </cfRule>
  </conditionalFormatting>
  <conditionalFormatting sqref="AM29:AR29">
    <cfRule type="cellIs" dxfId="142" priority="26" operator="lessThan">
      <formula>0</formula>
    </cfRule>
  </conditionalFormatting>
  <conditionalFormatting sqref="AM25:AP25">
    <cfRule type="cellIs" dxfId="141" priority="25" operator="greaterThan">
      <formula>0</formula>
    </cfRule>
  </conditionalFormatting>
  <conditionalFormatting sqref="AJ25:AL25">
    <cfRule type="cellIs" dxfId="140" priority="23" operator="lessThan">
      <formula>1</formula>
    </cfRule>
    <cfRule type="cellIs" dxfId="139" priority="24" operator="greaterThan">
      <formula>0</formula>
    </cfRule>
  </conditionalFormatting>
  <conditionalFormatting sqref="AQ25:AR25">
    <cfRule type="cellIs" dxfId="138" priority="22" operator="greaterThan">
      <formula>0</formula>
    </cfRule>
  </conditionalFormatting>
  <conditionalFormatting sqref="AM25:AR25">
    <cfRule type="cellIs" dxfId="137" priority="21" operator="lessThan">
      <formula>0</formula>
    </cfRule>
  </conditionalFormatting>
  <conditionalFormatting sqref="AM47:AO47">
    <cfRule type="cellIs" dxfId="136" priority="20" operator="greaterThan">
      <formula>0</formula>
    </cfRule>
  </conditionalFormatting>
  <conditionalFormatting sqref="AJ47:AL47">
    <cfRule type="cellIs" dxfId="135" priority="18" operator="lessThan">
      <formula>1</formula>
    </cfRule>
    <cfRule type="cellIs" dxfId="134" priority="19" operator="greaterThan">
      <formula>0</formula>
    </cfRule>
  </conditionalFormatting>
  <conditionalFormatting sqref="AP47">
    <cfRule type="cellIs" dxfId="133" priority="17" operator="greaterThan">
      <formula>0</formula>
    </cfRule>
  </conditionalFormatting>
  <conditionalFormatting sqref="AQ47:AR47">
    <cfRule type="cellIs" dxfId="132" priority="16" operator="greaterThan">
      <formula>0</formula>
    </cfRule>
  </conditionalFormatting>
  <conditionalFormatting sqref="AM47:AR47">
    <cfRule type="cellIs" dxfId="131" priority="15" operator="lessThan">
      <formula>0</formula>
    </cfRule>
  </conditionalFormatting>
  <conditionalFormatting sqref="AM36:AR36">
    <cfRule type="cellIs" dxfId="130" priority="14" operator="greaterThan">
      <formula>0</formula>
    </cfRule>
  </conditionalFormatting>
  <conditionalFormatting sqref="AJ36:AL36">
    <cfRule type="cellIs" dxfId="129" priority="12" operator="lessThan">
      <formula>1</formula>
    </cfRule>
    <cfRule type="cellIs" dxfId="128" priority="13" operator="greaterThan">
      <formula>0</formula>
    </cfRule>
  </conditionalFormatting>
  <conditionalFormatting sqref="AM36:AR36">
    <cfRule type="cellIs" dxfId="127" priority="11" operator="lessThan">
      <formula>0</formula>
    </cfRule>
  </conditionalFormatting>
  <conditionalFormatting sqref="AM37:AR40">
    <cfRule type="cellIs" dxfId="126" priority="10" operator="greaterThan">
      <formula>0</formula>
    </cfRule>
  </conditionalFormatting>
  <conditionalFormatting sqref="AJ37:AL40">
    <cfRule type="cellIs" dxfId="125" priority="8" operator="lessThan">
      <formula>1</formula>
    </cfRule>
    <cfRule type="cellIs" dxfId="124" priority="9" operator="greaterThan">
      <formula>0</formula>
    </cfRule>
  </conditionalFormatting>
  <conditionalFormatting sqref="AM37:AR40">
    <cfRule type="cellIs" dxfId="123" priority="7" operator="lessThan">
      <formula>0</formula>
    </cfRule>
  </conditionalFormatting>
  <conditionalFormatting sqref="AM7:AR7">
    <cfRule type="cellIs" dxfId="122" priority="6" operator="greaterThan">
      <formula>0</formula>
    </cfRule>
  </conditionalFormatting>
  <conditionalFormatting sqref="AJ7:AL7">
    <cfRule type="cellIs" dxfId="121" priority="4" operator="lessThan">
      <formula>1</formula>
    </cfRule>
    <cfRule type="cellIs" dxfId="120" priority="5" operator="greaterThan">
      <formula>0</formula>
    </cfRule>
  </conditionalFormatting>
  <conditionalFormatting sqref="AM7:AR7">
    <cfRule type="cellIs" dxfId="119" priority="3" operator="lessThan">
      <formula>0</formula>
    </cfRule>
  </conditionalFormatting>
  <conditionalFormatting sqref="AL41">
    <cfRule type="cellIs" dxfId="118" priority="2" operator="greaterThan">
      <formula>0</formula>
    </cfRule>
  </conditionalFormatting>
  <conditionalFormatting sqref="AL41">
    <cfRule type="cellIs" dxfId="117" priority="1" operator="lessThan">
      <formula>0</formula>
    </cfRule>
  </conditionalFormatting>
  <hyperlinks>
    <hyperlink ref="B24" r:id="rId1"/>
    <hyperlink ref="B23" r:id="rId2"/>
    <hyperlink ref="B22" r:id="rId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zoomScale="130" zoomScaleNormal="130" workbookViewId="0">
      <pane xSplit="2" ySplit="2" topLeftCell="F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5" x14ac:dyDescent="0.25"/>
  <cols>
    <col min="2" max="2" width="38.5703125" bestFit="1" customWidth="1"/>
    <col min="3" max="3" width="11.7109375" bestFit="1" customWidth="1"/>
    <col min="6" max="6" width="11.7109375" bestFit="1" customWidth="1"/>
    <col min="8" max="8" width="7.28515625" bestFit="1" customWidth="1"/>
    <col min="9" max="9" width="11.7109375" bestFit="1" customWidth="1"/>
    <col min="12" max="12" width="11.7109375" bestFit="1" customWidth="1"/>
    <col min="15" max="15" width="11.7109375" bestFit="1" customWidth="1"/>
    <col min="18" max="18" width="11.7109375" bestFit="1" customWidth="1"/>
    <col min="21" max="21" width="11.7109375" bestFit="1" customWidth="1"/>
    <col min="24" max="24" width="17.7109375" bestFit="1" customWidth="1"/>
    <col min="25" max="25" width="10.85546875" bestFit="1" customWidth="1"/>
    <col min="26" max="26" width="11.5703125" bestFit="1" customWidth="1"/>
    <col min="27" max="27" width="14.28515625" bestFit="1" customWidth="1"/>
    <col min="29" max="29" width="9" bestFit="1" customWidth="1"/>
    <col min="30" max="30" width="17.7109375" bestFit="1" customWidth="1"/>
    <col min="33" max="33" width="11.7109375" bestFit="1" customWidth="1"/>
    <col min="36" max="36" width="14.140625" bestFit="1" customWidth="1"/>
    <col min="38" max="38" width="10.42578125" bestFit="1" customWidth="1"/>
    <col min="39" max="39" width="12.28515625" bestFit="1" customWidth="1"/>
  </cols>
  <sheetData>
    <row r="1" spans="1:44" x14ac:dyDescent="0.25">
      <c r="A1" s="106" t="s">
        <v>0</v>
      </c>
      <c r="B1" s="107"/>
      <c r="C1" s="101">
        <v>45425</v>
      </c>
      <c r="D1" s="102"/>
      <c r="E1" s="103"/>
      <c r="F1" s="101">
        <v>45426</v>
      </c>
      <c r="G1" s="102"/>
      <c r="H1" s="103"/>
      <c r="I1" s="101">
        <v>45427</v>
      </c>
      <c r="J1" s="102"/>
      <c r="K1" s="103"/>
      <c r="L1" s="101">
        <v>45428</v>
      </c>
      <c r="M1" s="102"/>
      <c r="N1" s="103"/>
      <c r="O1" s="101">
        <v>45429</v>
      </c>
      <c r="P1" s="102"/>
      <c r="Q1" s="103"/>
      <c r="R1" s="101">
        <v>45430</v>
      </c>
      <c r="S1" s="102"/>
      <c r="T1" s="103"/>
      <c r="U1" s="101">
        <v>45431</v>
      </c>
      <c r="V1" s="102"/>
      <c r="W1" s="103"/>
      <c r="X1" s="89" t="s">
        <v>1</v>
      </c>
      <c r="Y1" s="90"/>
      <c r="Z1" s="104"/>
      <c r="AA1" s="89" t="s">
        <v>2</v>
      </c>
      <c r="AB1" s="90"/>
      <c r="AC1" s="91"/>
      <c r="AD1" s="95" t="s">
        <v>3</v>
      </c>
      <c r="AE1" s="96"/>
      <c r="AF1" s="97"/>
      <c r="AG1" s="95" t="s">
        <v>4</v>
      </c>
      <c r="AH1" s="96"/>
      <c r="AI1" s="97"/>
      <c r="AJ1" s="72" t="s">
        <v>5</v>
      </c>
      <c r="AK1" s="73"/>
      <c r="AL1" s="74"/>
      <c r="AM1" s="75" t="s">
        <v>6</v>
      </c>
      <c r="AN1" s="73"/>
      <c r="AO1" s="74"/>
      <c r="AP1" s="76" t="s">
        <v>7</v>
      </c>
      <c r="AQ1" s="77"/>
      <c r="AR1" s="78"/>
    </row>
    <row r="2" spans="1:44" x14ac:dyDescent="0.25">
      <c r="A2" s="108"/>
      <c r="B2" s="109"/>
      <c r="C2" s="83" t="s">
        <v>8</v>
      </c>
      <c r="D2" s="83"/>
      <c r="E2" s="84"/>
      <c r="F2" s="82" t="s">
        <v>9</v>
      </c>
      <c r="G2" s="83"/>
      <c r="H2" s="84"/>
      <c r="I2" s="82" t="s">
        <v>10</v>
      </c>
      <c r="J2" s="83"/>
      <c r="K2" s="84"/>
      <c r="L2" s="82" t="s">
        <v>11</v>
      </c>
      <c r="M2" s="83"/>
      <c r="N2" s="84"/>
      <c r="O2" s="82" t="s">
        <v>12</v>
      </c>
      <c r="P2" s="83"/>
      <c r="Q2" s="84"/>
      <c r="R2" s="82" t="s">
        <v>13</v>
      </c>
      <c r="S2" s="83"/>
      <c r="T2" s="84"/>
      <c r="U2" s="82" t="s">
        <v>14</v>
      </c>
      <c r="V2" s="83"/>
      <c r="W2" s="84"/>
      <c r="X2" s="92"/>
      <c r="Y2" s="93"/>
      <c r="Z2" s="105"/>
      <c r="AA2" s="92"/>
      <c r="AB2" s="93"/>
      <c r="AC2" s="94"/>
      <c r="AD2" s="98"/>
      <c r="AE2" s="99"/>
      <c r="AF2" s="100"/>
      <c r="AG2" s="98"/>
      <c r="AH2" s="99"/>
      <c r="AI2" s="100"/>
      <c r="AJ2" s="85" t="s">
        <v>15</v>
      </c>
      <c r="AK2" s="86"/>
      <c r="AL2" s="87"/>
      <c r="AM2" s="88" t="s">
        <v>15</v>
      </c>
      <c r="AN2" s="86"/>
      <c r="AO2" s="87"/>
      <c r="AP2" s="79"/>
      <c r="AQ2" s="80"/>
      <c r="AR2" s="81"/>
    </row>
    <row r="3" spans="1:44" x14ac:dyDescent="0.25">
      <c r="A3" s="1" t="s">
        <v>16</v>
      </c>
      <c r="B3" s="2" t="s">
        <v>17</v>
      </c>
      <c r="C3" s="3" t="s">
        <v>18</v>
      </c>
      <c r="D3" s="3" t="s">
        <v>19</v>
      </c>
      <c r="E3" s="4" t="s">
        <v>20</v>
      </c>
      <c r="F3" s="3" t="s">
        <v>18</v>
      </c>
      <c r="G3" s="3" t="s">
        <v>19</v>
      </c>
      <c r="H3" s="4" t="s">
        <v>20</v>
      </c>
      <c r="I3" s="3" t="s">
        <v>18</v>
      </c>
      <c r="J3" s="3" t="s">
        <v>19</v>
      </c>
      <c r="K3" s="4" t="s">
        <v>20</v>
      </c>
      <c r="L3" s="3" t="s">
        <v>18</v>
      </c>
      <c r="M3" s="3" t="s">
        <v>19</v>
      </c>
      <c r="N3" s="4" t="s">
        <v>20</v>
      </c>
      <c r="O3" s="3" t="s">
        <v>18</v>
      </c>
      <c r="P3" s="3" t="s">
        <v>19</v>
      </c>
      <c r="Q3" s="4" t="s">
        <v>20</v>
      </c>
      <c r="R3" s="3" t="s">
        <v>18</v>
      </c>
      <c r="S3" s="3" t="s">
        <v>19</v>
      </c>
      <c r="T3" s="4" t="s">
        <v>20</v>
      </c>
      <c r="U3" s="3" t="s">
        <v>18</v>
      </c>
      <c r="V3" s="3" t="s">
        <v>19</v>
      </c>
      <c r="W3" s="4" t="s">
        <v>20</v>
      </c>
      <c r="X3" s="3" t="s">
        <v>21</v>
      </c>
      <c r="Y3" s="3" t="s">
        <v>22</v>
      </c>
      <c r="Z3" s="4" t="s">
        <v>23</v>
      </c>
      <c r="AA3" s="5" t="s">
        <v>18</v>
      </c>
      <c r="AB3" s="3" t="s">
        <v>19</v>
      </c>
      <c r="AC3" s="6" t="s">
        <v>20</v>
      </c>
      <c r="AD3" s="7" t="s">
        <v>21</v>
      </c>
      <c r="AE3" s="7" t="s">
        <v>22</v>
      </c>
      <c r="AF3" s="7" t="s">
        <v>23</v>
      </c>
      <c r="AG3" s="7" t="s">
        <v>18</v>
      </c>
      <c r="AH3" s="7" t="s">
        <v>19</v>
      </c>
      <c r="AI3" s="7" t="s">
        <v>20</v>
      </c>
      <c r="AJ3" s="8" t="s">
        <v>24</v>
      </c>
      <c r="AK3" s="9" t="s">
        <v>25</v>
      </c>
      <c r="AL3" s="10" t="s">
        <v>26</v>
      </c>
      <c r="AM3" s="8" t="s">
        <v>24</v>
      </c>
      <c r="AN3" s="9" t="s">
        <v>25</v>
      </c>
      <c r="AO3" s="9" t="s">
        <v>26</v>
      </c>
      <c r="AP3" s="8" t="s">
        <v>24</v>
      </c>
      <c r="AQ3" s="9" t="s">
        <v>25</v>
      </c>
      <c r="AR3" s="9" t="s">
        <v>26</v>
      </c>
    </row>
    <row r="4" spans="1:44" ht="16.5" x14ac:dyDescent="0.3">
      <c r="A4" s="11">
        <v>1</v>
      </c>
      <c r="B4" s="12" t="s">
        <v>27</v>
      </c>
      <c r="C4" s="13">
        <v>187494.37</v>
      </c>
      <c r="D4" s="13">
        <v>113</v>
      </c>
      <c r="E4" s="14">
        <f t="shared" ref="E4:E40" si="0">IFERROR((C4/D4),"")</f>
        <v>1659.2422123893805</v>
      </c>
      <c r="F4" s="13">
        <v>140152</v>
      </c>
      <c r="G4" s="13">
        <v>89</v>
      </c>
      <c r="H4" s="14">
        <f t="shared" ref="H4:H40" si="1">IFERROR((F4/G4),"")</f>
        <v>1574.7415730337079</v>
      </c>
      <c r="I4" s="13">
        <v>149169</v>
      </c>
      <c r="J4" s="13">
        <v>91</v>
      </c>
      <c r="K4" s="14">
        <f t="shared" ref="K4:K40" si="2">IFERROR((I4/J4),"")</f>
        <v>1639.2197802197802</v>
      </c>
      <c r="L4" s="13">
        <v>175329</v>
      </c>
      <c r="M4" s="13">
        <v>115</v>
      </c>
      <c r="N4" s="14">
        <f t="shared" ref="N4:N40" si="3">IFERROR((L4/M4),"")</f>
        <v>1524.6</v>
      </c>
      <c r="O4" s="13">
        <v>149623</v>
      </c>
      <c r="P4" s="13">
        <v>93</v>
      </c>
      <c r="Q4" s="14">
        <f t="shared" ref="Q4:Q40" si="4">IFERROR((O4/P4),"")</f>
        <v>1608.8494623655913</v>
      </c>
      <c r="R4" s="13">
        <v>97117</v>
      </c>
      <c r="S4" s="13">
        <v>79</v>
      </c>
      <c r="T4" s="14">
        <f t="shared" ref="T4:T41" si="5">IFERROR((R4/S4),"")</f>
        <v>1229.3291139240507</v>
      </c>
      <c r="U4" s="13">
        <v>9762</v>
      </c>
      <c r="V4" s="13">
        <v>26</v>
      </c>
      <c r="W4" s="14">
        <f t="shared" ref="W4:W41" si="6">IFERROR((U4/V4),"")</f>
        <v>375.46153846153845</v>
      </c>
      <c r="X4" s="15">
        <f t="shared" ref="X4:Y26" si="7">R4+U4+O4+L4+I4+F4+C4</f>
        <v>908646.37</v>
      </c>
      <c r="Y4" s="16">
        <f t="shared" si="7"/>
        <v>606</v>
      </c>
      <c r="Z4" s="17">
        <f t="shared" ref="Z4:Z47" si="8">IFERROR(X4/Y4,"-")</f>
        <v>1499.4164521452144</v>
      </c>
      <c r="AA4" s="18">
        <f>X4/7</f>
        <v>129806.62428571428</v>
      </c>
      <c r="AB4" s="18">
        <f t="shared" ref="AB4:AB48" si="9">Y4/7</f>
        <v>86.571428571428569</v>
      </c>
      <c r="AC4" s="17">
        <f t="shared" ref="AC4:AC47" si="10">IFERROR(AA4/AB4,"-")</f>
        <v>1499.4164521452144</v>
      </c>
      <c r="AD4" s="19">
        <v>1097293.1400000001</v>
      </c>
      <c r="AE4" s="19">
        <v>652</v>
      </c>
      <c r="AF4" s="19">
        <v>1682.964938650307</v>
      </c>
      <c r="AG4" s="20">
        <v>156756.16285714289</v>
      </c>
      <c r="AH4" s="20">
        <v>93.142857142857139</v>
      </c>
      <c r="AI4" s="20">
        <v>1682.9649386503072</v>
      </c>
      <c r="AJ4" s="21">
        <f t="shared" ref="AJ4:AK19" si="11">X4-AD4</f>
        <v>-188646.77000000014</v>
      </c>
      <c r="AK4" s="21">
        <f t="shared" si="11"/>
        <v>-46</v>
      </c>
      <c r="AL4" s="21">
        <f t="shared" ref="AL4:AL48" si="12">IFERROR(Z4-AF4,"-")</f>
        <v>-183.54848650509257</v>
      </c>
      <c r="AM4" s="22">
        <f t="shared" ref="AM4:AN19" si="13">AA4-AG4</f>
        <v>-26949.538571428609</v>
      </c>
      <c r="AN4" s="22">
        <f t="shared" si="13"/>
        <v>-6.5714285714285694</v>
      </c>
      <c r="AO4" s="22">
        <f t="shared" ref="AO4:AO48" si="14">IFERROR(AC4-AI4,"-")</f>
        <v>-183.5484865050928</v>
      </c>
      <c r="AP4" s="23">
        <f t="shared" ref="AP4:AR19" si="15">IFERROR(((AA4-AG4)*1/AG4),"-")</f>
        <v>-0.17192012154564298</v>
      </c>
      <c r="AQ4" s="23">
        <f t="shared" si="15"/>
        <v>-7.0552147239263785E-2</v>
      </c>
      <c r="AR4" s="23">
        <f t="shared" si="15"/>
        <v>-0.10906257301610441</v>
      </c>
    </row>
    <row r="5" spans="1:44" ht="16.5" x14ac:dyDescent="0.3">
      <c r="A5" s="11">
        <v>2</v>
      </c>
      <c r="B5" s="12" t="s">
        <v>28</v>
      </c>
      <c r="C5" s="13">
        <v>31831.59</v>
      </c>
      <c r="D5" s="13">
        <v>112</v>
      </c>
      <c r="E5" s="14">
        <f t="shared" si="0"/>
        <v>284.21062499999999</v>
      </c>
      <c r="F5" s="13">
        <v>25124</v>
      </c>
      <c r="G5" s="13">
        <v>86</v>
      </c>
      <c r="H5" s="14">
        <f t="shared" si="1"/>
        <v>292.13953488372096</v>
      </c>
      <c r="I5" s="13">
        <v>26586</v>
      </c>
      <c r="J5" s="13">
        <v>97</v>
      </c>
      <c r="K5" s="14">
        <f t="shared" si="2"/>
        <v>274.08247422680415</v>
      </c>
      <c r="L5" s="13">
        <v>23714</v>
      </c>
      <c r="M5" s="13">
        <v>78</v>
      </c>
      <c r="N5" s="14">
        <f t="shared" si="3"/>
        <v>304.02564102564105</v>
      </c>
      <c r="O5" s="13">
        <v>26602</v>
      </c>
      <c r="P5" s="13">
        <v>101</v>
      </c>
      <c r="Q5" s="14">
        <f t="shared" si="4"/>
        <v>263.38613861386136</v>
      </c>
      <c r="R5" s="13">
        <v>25047</v>
      </c>
      <c r="S5" s="13">
        <v>86</v>
      </c>
      <c r="T5" s="14">
        <f t="shared" si="5"/>
        <v>291.24418604651163</v>
      </c>
      <c r="U5" s="13">
        <v>29019</v>
      </c>
      <c r="V5" s="13">
        <v>96</v>
      </c>
      <c r="W5" s="14">
        <f t="shared" si="6"/>
        <v>302.28125</v>
      </c>
      <c r="X5" s="15">
        <f t="shared" si="7"/>
        <v>187923.59</v>
      </c>
      <c r="Y5" s="16">
        <f t="shared" si="7"/>
        <v>656</v>
      </c>
      <c r="Z5" s="17">
        <f t="shared" si="8"/>
        <v>286.46888719512197</v>
      </c>
      <c r="AA5" s="18">
        <f t="shared" ref="AA5:AA48" si="16">X5/7</f>
        <v>26846.227142857144</v>
      </c>
      <c r="AB5" s="18">
        <f t="shared" si="9"/>
        <v>93.714285714285708</v>
      </c>
      <c r="AC5" s="24">
        <f t="shared" si="10"/>
        <v>286.46888719512197</v>
      </c>
      <c r="AD5" s="19">
        <v>174524.7</v>
      </c>
      <c r="AE5" s="19">
        <v>580</v>
      </c>
      <c r="AF5" s="19">
        <v>300.90465517241381</v>
      </c>
      <c r="AG5" s="20">
        <v>24932.100000000002</v>
      </c>
      <c r="AH5" s="20">
        <v>82.857142857142861</v>
      </c>
      <c r="AI5" s="20">
        <v>300.90465517241381</v>
      </c>
      <c r="AJ5" s="21">
        <f t="shared" si="11"/>
        <v>13398.889999999985</v>
      </c>
      <c r="AK5" s="21">
        <f t="shared" si="11"/>
        <v>76</v>
      </c>
      <c r="AL5" s="21">
        <f t="shared" si="12"/>
        <v>-14.435767977291846</v>
      </c>
      <c r="AM5" s="22">
        <f t="shared" si="13"/>
        <v>1914.1271428571417</v>
      </c>
      <c r="AN5" s="22">
        <f t="shared" si="13"/>
        <v>10.857142857142847</v>
      </c>
      <c r="AO5" s="22">
        <f t="shared" si="14"/>
        <v>-14.435767977291846</v>
      </c>
      <c r="AP5" s="23">
        <f t="shared" si="15"/>
        <v>7.677360281954354E-2</v>
      </c>
      <c r="AQ5" s="23">
        <f t="shared" si="15"/>
        <v>0.13103448275862056</v>
      </c>
      <c r="AR5" s="23">
        <f t="shared" si="15"/>
        <v>-4.7974558482720614E-2</v>
      </c>
    </row>
    <row r="6" spans="1:44" ht="16.5" x14ac:dyDescent="0.3">
      <c r="A6" s="11">
        <v>3</v>
      </c>
      <c r="B6" s="25" t="s">
        <v>29</v>
      </c>
      <c r="C6" s="26">
        <v>112832.55</v>
      </c>
      <c r="D6" s="26">
        <v>219</v>
      </c>
      <c r="E6" s="26">
        <f t="shared" si="0"/>
        <v>515.21712328767126</v>
      </c>
      <c r="F6" s="26">
        <v>82055</v>
      </c>
      <c r="G6" s="26">
        <v>145</v>
      </c>
      <c r="H6" s="26">
        <f t="shared" si="1"/>
        <v>565.89655172413791</v>
      </c>
      <c r="I6" s="26">
        <v>118557</v>
      </c>
      <c r="J6" s="26">
        <v>214</v>
      </c>
      <c r="K6" s="26">
        <f t="shared" si="2"/>
        <v>554.00467289719631</v>
      </c>
      <c r="L6" s="26">
        <v>84979</v>
      </c>
      <c r="M6" s="26">
        <v>162</v>
      </c>
      <c r="N6" s="26">
        <f t="shared" si="3"/>
        <v>524.56172839506178</v>
      </c>
      <c r="O6" s="26">
        <v>108268</v>
      </c>
      <c r="P6" s="26">
        <v>192</v>
      </c>
      <c r="Q6" s="26">
        <f t="shared" si="4"/>
        <v>563.89583333333337</v>
      </c>
      <c r="R6" s="26">
        <v>93333</v>
      </c>
      <c r="S6" s="26">
        <v>165</v>
      </c>
      <c r="T6" s="26">
        <f t="shared" si="5"/>
        <v>565.65454545454543</v>
      </c>
      <c r="U6" s="26">
        <v>68073</v>
      </c>
      <c r="V6" s="26">
        <v>165</v>
      </c>
      <c r="W6" s="26">
        <f t="shared" si="6"/>
        <v>412.56363636363636</v>
      </c>
      <c r="X6" s="15">
        <f t="shared" si="7"/>
        <v>668097.55000000005</v>
      </c>
      <c r="Y6" s="16">
        <f t="shared" si="7"/>
        <v>1262</v>
      </c>
      <c r="Z6" s="17">
        <f t="shared" si="8"/>
        <v>529.39583993660858</v>
      </c>
      <c r="AA6" s="18">
        <f t="shared" si="16"/>
        <v>95442.507142857154</v>
      </c>
      <c r="AB6" s="18">
        <f t="shared" si="9"/>
        <v>180.28571428571428</v>
      </c>
      <c r="AC6" s="24">
        <f t="shared" si="10"/>
        <v>529.3958399366087</v>
      </c>
      <c r="AD6" s="19">
        <v>667483.12</v>
      </c>
      <c r="AE6" s="19">
        <v>1156</v>
      </c>
      <c r="AF6" s="19">
        <v>577.40754325259513</v>
      </c>
      <c r="AG6" s="20">
        <v>95354.731428571424</v>
      </c>
      <c r="AH6" s="20">
        <v>165.14285714285714</v>
      </c>
      <c r="AI6" s="20">
        <v>577.40754325259513</v>
      </c>
      <c r="AJ6" s="21">
        <f t="shared" si="11"/>
        <v>614.43000000005122</v>
      </c>
      <c r="AK6" s="21">
        <f t="shared" si="11"/>
        <v>106</v>
      </c>
      <c r="AL6" s="21">
        <f t="shared" si="12"/>
        <v>-48.011703315986551</v>
      </c>
      <c r="AM6" s="22">
        <f t="shared" si="13"/>
        <v>87.775714285729919</v>
      </c>
      <c r="AN6" s="22">
        <f t="shared" si="13"/>
        <v>15.142857142857139</v>
      </c>
      <c r="AO6" s="22">
        <f t="shared" si="14"/>
        <v>-48.011703315986438</v>
      </c>
      <c r="AP6" s="23">
        <f t="shared" si="15"/>
        <v>9.2051766043178655E-4</v>
      </c>
      <c r="AQ6" s="23">
        <f t="shared" si="15"/>
        <v>9.1695501730103782E-2</v>
      </c>
      <c r="AR6" s="23">
        <f t="shared" si="15"/>
        <v>-8.3150460843534627E-2</v>
      </c>
    </row>
    <row r="7" spans="1:44" ht="16.5" x14ac:dyDescent="0.3">
      <c r="A7" s="11">
        <v>4</v>
      </c>
      <c r="B7" s="25" t="s">
        <v>30</v>
      </c>
      <c r="C7" s="26"/>
      <c r="D7" s="26"/>
      <c r="E7" s="26" t="str">
        <f t="shared" si="0"/>
        <v/>
      </c>
      <c r="F7" s="26"/>
      <c r="G7" s="26"/>
      <c r="H7" s="26" t="str">
        <f t="shared" si="1"/>
        <v/>
      </c>
      <c r="I7" s="26"/>
      <c r="J7" s="26"/>
      <c r="K7" s="26" t="str">
        <f t="shared" si="2"/>
        <v/>
      </c>
      <c r="L7" s="26"/>
      <c r="M7" s="26"/>
      <c r="N7" s="26" t="str">
        <f t="shared" si="3"/>
        <v/>
      </c>
      <c r="O7" s="26"/>
      <c r="P7" s="26"/>
      <c r="Q7" s="26" t="str">
        <f t="shared" si="4"/>
        <v/>
      </c>
      <c r="R7" s="26"/>
      <c r="S7" s="26"/>
      <c r="T7" s="26" t="str">
        <f t="shared" si="5"/>
        <v/>
      </c>
      <c r="U7" s="26"/>
      <c r="V7" s="26"/>
      <c r="W7" s="26" t="str">
        <f t="shared" si="6"/>
        <v/>
      </c>
      <c r="X7" s="15">
        <f t="shared" si="7"/>
        <v>0</v>
      </c>
      <c r="Y7" s="16">
        <f t="shared" si="7"/>
        <v>0</v>
      </c>
      <c r="Z7" s="17" t="str">
        <f>IFERROR(X7/Y7,"-")</f>
        <v>-</v>
      </c>
      <c r="AA7" s="18">
        <f t="shared" si="16"/>
        <v>0</v>
      </c>
      <c r="AB7" s="18">
        <f t="shared" si="9"/>
        <v>0</v>
      </c>
      <c r="AC7" s="24"/>
      <c r="AD7" s="19">
        <v>0</v>
      </c>
      <c r="AE7" s="19">
        <v>0</v>
      </c>
      <c r="AF7" s="19" t="s">
        <v>31</v>
      </c>
      <c r="AG7" s="20">
        <v>0</v>
      </c>
      <c r="AH7" s="20">
        <v>0</v>
      </c>
      <c r="AI7" s="20"/>
      <c r="AJ7" s="21">
        <f t="shared" si="11"/>
        <v>0</v>
      </c>
      <c r="AK7" s="21">
        <f t="shared" si="11"/>
        <v>0</v>
      </c>
      <c r="AL7" s="21" t="str">
        <f t="shared" si="12"/>
        <v>-</v>
      </c>
      <c r="AM7" s="22">
        <f t="shared" si="13"/>
        <v>0</v>
      </c>
      <c r="AN7" s="22">
        <f t="shared" si="13"/>
        <v>0</v>
      </c>
      <c r="AO7" s="22">
        <f t="shared" si="14"/>
        <v>0</v>
      </c>
      <c r="AP7" s="23" t="str">
        <f t="shared" si="15"/>
        <v>-</v>
      </c>
      <c r="AQ7" s="23" t="str">
        <f t="shared" si="15"/>
        <v>-</v>
      </c>
      <c r="AR7" s="23" t="str">
        <f t="shared" si="15"/>
        <v>-</v>
      </c>
    </row>
    <row r="8" spans="1:44" ht="16.5" x14ac:dyDescent="0.3">
      <c r="A8" s="11">
        <v>5</v>
      </c>
      <c r="B8" s="12" t="s">
        <v>32</v>
      </c>
      <c r="C8" s="13">
        <v>96675.21</v>
      </c>
      <c r="D8" s="13">
        <v>369</v>
      </c>
      <c r="E8" s="14">
        <f t="shared" si="0"/>
        <v>261.99243902439025</v>
      </c>
      <c r="F8" s="13">
        <v>90068</v>
      </c>
      <c r="G8" s="13">
        <v>326</v>
      </c>
      <c r="H8" s="14">
        <f t="shared" si="1"/>
        <v>276.28220858895708</v>
      </c>
      <c r="I8" s="13">
        <v>77124</v>
      </c>
      <c r="J8" s="13">
        <v>276</v>
      </c>
      <c r="K8" s="14">
        <f t="shared" si="2"/>
        <v>279.43478260869563</v>
      </c>
      <c r="L8" s="13">
        <v>85403</v>
      </c>
      <c r="M8" s="13">
        <v>320</v>
      </c>
      <c r="N8" s="14">
        <f t="shared" si="3"/>
        <v>266.88437499999998</v>
      </c>
      <c r="O8" s="13">
        <v>84907</v>
      </c>
      <c r="P8" s="13">
        <v>326</v>
      </c>
      <c r="Q8" s="14">
        <f t="shared" si="4"/>
        <v>260.45092024539878</v>
      </c>
      <c r="R8" s="13">
        <v>94075</v>
      </c>
      <c r="S8" s="13">
        <v>336</v>
      </c>
      <c r="T8" s="14">
        <f t="shared" si="5"/>
        <v>279.98511904761904</v>
      </c>
      <c r="U8" s="13">
        <v>80495</v>
      </c>
      <c r="V8" s="13">
        <v>311</v>
      </c>
      <c r="W8" s="14">
        <f t="shared" si="6"/>
        <v>258.82636655948551</v>
      </c>
      <c r="X8" s="15">
        <f t="shared" si="7"/>
        <v>608747.21</v>
      </c>
      <c r="Y8" s="16">
        <f t="shared" si="7"/>
        <v>2264</v>
      </c>
      <c r="Z8" s="17">
        <f t="shared" si="8"/>
        <v>268.88127650176676</v>
      </c>
      <c r="AA8" s="18">
        <f t="shared" si="16"/>
        <v>86963.887142857144</v>
      </c>
      <c r="AB8" s="18">
        <f t="shared" si="9"/>
        <v>323.42857142857144</v>
      </c>
      <c r="AC8" s="24">
        <f t="shared" si="10"/>
        <v>268.88127650176676</v>
      </c>
      <c r="AD8" s="19">
        <v>676957.46</v>
      </c>
      <c r="AE8" s="19">
        <v>2345</v>
      </c>
      <c r="AF8" s="19">
        <v>288.68121961620466</v>
      </c>
      <c r="AG8" s="20">
        <v>96708.208571428564</v>
      </c>
      <c r="AH8" s="20">
        <v>335</v>
      </c>
      <c r="AI8" s="20">
        <v>288.68121961620466</v>
      </c>
      <c r="AJ8" s="21">
        <f t="shared" si="11"/>
        <v>-68210.25</v>
      </c>
      <c r="AK8" s="21">
        <f t="shared" si="11"/>
        <v>-81</v>
      </c>
      <c r="AL8" s="21">
        <f t="shared" si="12"/>
        <v>-19.799943114437895</v>
      </c>
      <c r="AM8" s="22">
        <f t="shared" si="13"/>
        <v>-9744.3214285714203</v>
      </c>
      <c r="AN8" s="22">
        <f t="shared" si="13"/>
        <v>-11.571428571428555</v>
      </c>
      <c r="AO8" s="22">
        <f t="shared" si="14"/>
        <v>-19.799943114437895</v>
      </c>
      <c r="AP8" s="23">
        <f t="shared" si="15"/>
        <v>-0.10076002412322917</v>
      </c>
      <c r="AQ8" s="23">
        <f t="shared" si="15"/>
        <v>-3.4541577825159868E-2</v>
      </c>
      <c r="AR8" s="23">
        <f t="shared" si="15"/>
        <v>-6.8587569155906594E-2</v>
      </c>
    </row>
    <row r="9" spans="1:44" ht="16.5" x14ac:dyDescent="0.3">
      <c r="A9" s="11">
        <v>6</v>
      </c>
      <c r="B9" s="12" t="s">
        <v>33</v>
      </c>
      <c r="C9" s="13">
        <v>216356.86</v>
      </c>
      <c r="D9" s="13">
        <v>387</v>
      </c>
      <c r="E9" s="14">
        <f t="shared" si="0"/>
        <v>559.06165374676993</v>
      </c>
      <c r="F9" s="13">
        <v>200046</v>
      </c>
      <c r="G9" s="13">
        <v>349</v>
      </c>
      <c r="H9" s="14">
        <f t="shared" si="1"/>
        <v>573.1977077363897</v>
      </c>
      <c r="I9" s="13">
        <v>207473</v>
      </c>
      <c r="J9" s="13">
        <v>382</v>
      </c>
      <c r="K9" s="14">
        <f t="shared" si="2"/>
        <v>543.12303664921467</v>
      </c>
      <c r="L9" s="13">
        <v>210879</v>
      </c>
      <c r="M9" s="13">
        <v>352</v>
      </c>
      <c r="N9" s="14">
        <f t="shared" si="3"/>
        <v>599.08806818181813</v>
      </c>
      <c r="O9" s="13">
        <v>216910</v>
      </c>
      <c r="P9" s="13">
        <v>394</v>
      </c>
      <c r="Q9" s="14">
        <f t="shared" si="4"/>
        <v>550.53299492385781</v>
      </c>
      <c r="R9" s="13">
        <v>210048</v>
      </c>
      <c r="S9" s="13">
        <v>369</v>
      </c>
      <c r="T9" s="14">
        <f t="shared" si="5"/>
        <v>569.23577235772359</v>
      </c>
      <c r="U9" s="13">
        <v>214267</v>
      </c>
      <c r="V9" s="13">
        <v>360</v>
      </c>
      <c r="W9" s="14">
        <f t="shared" si="6"/>
        <v>595.18611111111113</v>
      </c>
      <c r="X9" s="15">
        <f t="shared" si="7"/>
        <v>1475979.8599999999</v>
      </c>
      <c r="Y9" s="16">
        <f t="shared" si="7"/>
        <v>2593</v>
      </c>
      <c r="Z9" s="17">
        <f t="shared" si="8"/>
        <v>569.21706903200925</v>
      </c>
      <c r="AA9" s="18">
        <f t="shared" si="16"/>
        <v>210854.26571428569</v>
      </c>
      <c r="AB9" s="18">
        <f t="shared" si="9"/>
        <v>370.42857142857144</v>
      </c>
      <c r="AC9" s="24">
        <f t="shared" si="10"/>
        <v>569.21706903200914</v>
      </c>
      <c r="AD9" s="19">
        <v>1426735.68</v>
      </c>
      <c r="AE9" s="19">
        <v>2606</v>
      </c>
      <c r="AF9" s="19">
        <v>547.48107444359164</v>
      </c>
      <c r="AG9" s="20">
        <v>203819.38285714286</v>
      </c>
      <c r="AH9" s="20">
        <v>372.28571428571428</v>
      </c>
      <c r="AI9" s="20">
        <v>547.48107444359175</v>
      </c>
      <c r="AJ9" s="21">
        <f t="shared" si="11"/>
        <v>49244.179999999935</v>
      </c>
      <c r="AK9" s="21">
        <f t="shared" si="11"/>
        <v>-13</v>
      </c>
      <c r="AL9" s="21">
        <f t="shared" si="12"/>
        <v>21.735994588417611</v>
      </c>
      <c r="AM9" s="22">
        <f t="shared" si="13"/>
        <v>7034.8828571428312</v>
      </c>
      <c r="AN9" s="22">
        <f t="shared" si="13"/>
        <v>-1.8571428571428328</v>
      </c>
      <c r="AO9" s="22">
        <f t="shared" si="14"/>
        <v>21.735994588417384</v>
      </c>
      <c r="AP9" s="23">
        <f t="shared" si="15"/>
        <v>3.451527896183252E-2</v>
      </c>
      <c r="AQ9" s="23">
        <f t="shared" si="15"/>
        <v>-4.9884881043744554E-3</v>
      </c>
      <c r="AR9" s="23">
        <f t="shared" si="15"/>
        <v>3.9701819118602051E-2</v>
      </c>
    </row>
    <row r="10" spans="1:44" ht="16.5" x14ac:dyDescent="0.3">
      <c r="A10" s="11">
        <v>7</v>
      </c>
      <c r="B10" s="12" t="s">
        <v>34</v>
      </c>
      <c r="C10" s="13">
        <v>95646.480000000098</v>
      </c>
      <c r="D10" s="13">
        <v>294</v>
      </c>
      <c r="E10" s="14">
        <f t="shared" si="0"/>
        <v>325.32816326530644</v>
      </c>
      <c r="F10" s="13">
        <v>86179</v>
      </c>
      <c r="G10" s="13">
        <v>262</v>
      </c>
      <c r="H10" s="14">
        <f t="shared" si="1"/>
        <v>328.92748091603056</v>
      </c>
      <c r="I10" s="13">
        <v>86122</v>
      </c>
      <c r="J10" s="13">
        <v>262</v>
      </c>
      <c r="K10" s="14">
        <f t="shared" si="2"/>
        <v>328.70992366412213</v>
      </c>
      <c r="L10" s="13">
        <v>82486</v>
      </c>
      <c r="M10" s="13">
        <v>245</v>
      </c>
      <c r="N10" s="14">
        <f t="shared" si="3"/>
        <v>336.67755102040815</v>
      </c>
      <c r="O10" s="13">
        <v>84333</v>
      </c>
      <c r="P10" s="13">
        <v>248</v>
      </c>
      <c r="Q10" s="14">
        <f t="shared" si="4"/>
        <v>340.05241935483872</v>
      </c>
      <c r="R10" s="13">
        <v>96069</v>
      </c>
      <c r="S10" s="13">
        <v>302</v>
      </c>
      <c r="T10" s="14">
        <f t="shared" si="5"/>
        <v>318.10927152317879</v>
      </c>
      <c r="U10" s="13">
        <v>76929</v>
      </c>
      <c r="V10" s="13">
        <v>242</v>
      </c>
      <c r="W10" s="14">
        <f t="shared" si="6"/>
        <v>317.88842975206609</v>
      </c>
      <c r="X10" s="15">
        <f t="shared" si="7"/>
        <v>607764.4800000001</v>
      </c>
      <c r="Y10" s="16">
        <f t="shared" si="7"/>
        <v>1855</v>
      </c>
      <c r="Z10" s="17">
        <f t="shared" si="8"/>
        <v>327.63583827493267</v>
      </c>
      <c r="AA10" s="18">
        <f t="shared" si="16"/>
        <v>86823.497142857159</v>
      </c>
      <c r="AB10" s="18">
        <f t="shared" si="9"/>
        <v>265</v>
      </c>
      <c r="AC10" s="24">
        <f t="shared" si="10"/>
        <v>327.63583827493267</v>
      </c>
      <c r="AD10" s="19">
        <v>527339.13000000012</v>
      </c>
      <c r="AE10" s="19">
        <v>1633</v>
      </c>
      <c r="AF10" s="19">
        <v>322.92659522351505</v>
      </c>
      <c r="AG10" s="20">
        <v>75334.161428571446</v>
      </c>
      <c r="AH10" s="20">
        <v>233.28571428571428</v>
      </c>
      <c r="AI10" s="20">
        <v>322.92659522351511</v>
      </c>
      <c r="AJ10" s="21">
        <f t="shared" si="11"/>
        <v>80425.349999999977</v>
      </c>
      <c r="AK10" s="21">
        <f t="shared" si="11"/>
        <v>222</v>
      </c>
      <c r="AL10" s="21">
        <f t="shared" si="12"/>
        <v>4.7092430514176158</v>
      </c>
      <c r="AM10" s="22">
        <f t="shared" si="13"/>
        <v>11489.335714285713</v>
      </c>
      <c r="AN10" s="22">
        <f t="shared" si="13"/>
        <v>31.714285714285722</v>
      </c>
      <c r="AO10" s="22">
        <f t="shared" si="14"/>
        <v>4.7092430514175589</v>
      </c>
      <c r="AP10" s="23">
        <f t="shared" si="15"/>
        <v>0.15251162947077335</v>
      </c>
      <c r="AQ10" s="23">
        <f t="shared" si="15"/>
        <v>0.13594611145131663</v>
      </c>
      <c r="AR10" s="23">
        <f t="shared" si="15"/>
        <v>1.4583013976157754E-2</v>
      </c>
    </row>
    <row r="11" spans="1:44" ht="16.5" x14ac:dyDescent="0.3">
      <c r="A11" s="11">
        <v>8</v>
      </c>
      <c r="B11" s="12" t="s">
        <v>35</v>
      </c>
      <c r="C11" s="13">
        <v>19842.97</v>
      </c>
      <c r="D11" s="13">
        <v>66</v>
      </c>
      <c r="E11" s="14">
        <f t="shared" si="0"/>
        <v>300.65106060606064</v>
      </c>
      <c r="F11" s="13">
        <v>25655</v>
      </c>
      <c r="G11" s="13">
        <v>82</v>
      </c>
      <c r="H11" s="14">
        <f t="shared" si="1"/>
        <v>312.86585365853659</v>
      </c>
      <c r="I11" s="13">
        <v>23991</v>
      </c>
      <c r="J11" s="13">
        <v>87</v>
      </c>
      <c r="K11" s="14">
        <f t="shared" si="2"/>
        <v>275.75862068965517</v>
      </c>
      <c r="L11" s="13">
        <v>24672</v>
      </c>
      <c r="M11" s="13">
        <v>86</v>
      </c>
      <c r="N11" s="14">
        <f t="shared" si="3"/>
        <v>286.88372093023258</v>
      </c>
      <c r="O11" s="13">
        <v>36122</v>
      </c>
      <c r="P11" s="13">
        <v>115</v>
      </c>
      <c r="Q11" s="14">
        <f t="shared" si="4"/>
        <v>314.10434782608695</v>
      </c>
      <c r="R11" s="13">
        <v>22400</v>
      </c>
      <c r="S11" s="13">
        <v>93</v>
      </c>
      <c r="T11" s="14">
        <f t="shared" si="5"/>
        <v>240.86021505376345</v>
      </c>
      <c r="U11" s="13">
        <v>23062</v>
      </c>
      <c r="V11" s="13">
        <v>86</v>
      </c>
      <c r="W11" s="14">
        <f t="shared" si="6"/>
        <v>268.16279069767444</v>
      </c>
      <c r="X11" s="15">
        <f t="shared" si="7"/>
        <v>175744.97</v>
      </c>
      <c r="Y11" s="16">
        <f t="shared" si="7"/>
        <v>615</v>
      </c>
      <c r="Z11" s="17">
        <f t="shared" si="8"/>
        <v>285.76417886178859</v>
      </c>
      <c r="AA11" s="18">
        <f t="shared" si="16"/>
        <v>25106.424285714285</v>
      </c>
      <c r="AB11" s="18">
        <f t="shared" si="9"/>
        <v>87.857142857142861</v>
      </c>
      <c r="AC11" s="24">
        <f t="shared" si="10"/>
        <v>285.76417886178859</v>
      </c>
      <c r="AD11" s="19">
        <v>176778.65</v>
      </c>
      <c r="AE11" s="19">
        <v>616</v>
      </c>
      <c r="AF11" s="19">
        <v>286.97832792207794</v>
      </c>
      <c r="AG11" s="20">
        <v>25254.092857142856</v>
      </c>
      <c r="AH11" s="20">
        <v>88</v>
      </c>
      <c r="AI11" s="20">
        <v>286.97832792207788</v>
      </c>
      <c r="AJ11" s="21">
        <f t="shared" si="11"/>
        <v>-1033.679999999993</v>
      </c>
      <c r="AK11" s="21">
        <f t="shared" si="11"/>
        <v>-1</v>
      </c>
      <c r="AL11" s="21">
        <f t="shared" si="12"/>
        <v>-1.2141490602893441</v>
      </c>
      <c r="AM11" s="22">
        <f t="shared" si="13"/>
        <v>-147.66857142857043</v>
      </c>
      <c r="AN11" s="22">
        <f t="shared" si="13"/>
        <v>-0.1428571428571388</v>
      </c>
      <c r="AO11" s="22">
        <f t="shared" si="14"/>
        <v>-1.2141490602892873</v>
      </c>
      <c r="AP11" s="23">
        <f t="shared" si="15"/>
        <v>-5.8473124441214656E-3</v>
      </c>
      <c r="AQ11" s="23">
        <f t="shared" si="15"/>
        <v>-1.6233766233765773E-3</v>
      </c>
      <c r="AR11" s="23">
        <f t="shared" si="15"/>
        <v>-4.2308040090712372E-3</v>
      </c>
    </row>
    <row r="12" spans="1:44" ht="16.5" x14ac:dyDescent="0.3">
      <c r="A12" s="11">
        <v>9</v>
      </c>
      <c r="B12" s="25" t="s">
        <v>36</v>
      </c>
      <c r="C12" s="27">
        <v>94138.139999999796</v>
      </c>
      <c r="D12" s="27">
        <v>165</v>
      </c>
      <c r="E12" s="27">
        <f t="shared" si="0"/>
        <v>570.53418181818063</v>
      </c>
      <c r="F12" s="27">
        <v>66834</v>
      </c>
      <c r="G12" s="27">
        <v>128</v>
      </c>
      <c r="H12" s="27">
        <f t="shared" si="1"/>
        <v>522.140625</v>
      </c>
      <c r="I12" s="27">
        <v>93546</v>
      </c>
      <c r="J12" s="27">
        <v>174</v>
      </c>
      <c r="K12" s="27">
        <f t="shared" si="2"/>
        <v>537.62068965517244</v>
      </c>
      <c r="L12" s="27">
        <v>66439</v>
      </c>
      <c r="M12" s="27">
        <v>137</v>
      </c>
      <c r="N12" s="27">
        <f t="shared" si="3"/>
        <v>484.95620437956205</v>
      </c>
      <c r="O12" s="27">
        <v>99844.86</v>
      </c>
      <c r="P12" s="27">
        <v>193</v>
      </c>
      <c r="Q12" s="27">
        <f t="shared" si="4"/>
        <v>517.33088082901554</v>
      </c>
      <c r="R12" s="27">
        <v>81549</v>
      </c>
      <c r="S12" s="27">
        <v>156</v>
      </c>
      <c r="T12" s="27">
        <f t="shared" si="5"/>
        <v>522.75</v>
      </c>
      <c r="U12" s="27">
        <v>90554</v>
      </c>
      <c r="V12" s="27">
        <v>174</v>
      </c>
      <c r="W12" s="27">
        <f t="shared" si="6"/>
        <v>520.42528735632186</v>
      </c>
      <c r="X12" s="15">
        <f t="shared" si="7"/>
        <v>592904.99999999977</v>
      </c>
      <c r="Y12" s="16">
        <f t="shared" si="7"/>
        <v>1127</v>
      </c>
      <c r="Z12" s="17">
        <f t="shared" si="8"/>
        <v>526.09139307897055</v>
      </c>
      <c r="AA12" s="18">
        <f t="shared" si="16"/>
        <v>84700.714285714246</v>
      </c>
      <c r="AB12" s="18">
        <f t="shared" si="9"/>
        <v>161</v>
      </c>
      <c r="AC12" s="24">
        <f t="shared" si="10"/>
        <v>526.09139307897044</v>
      </c>
      <c r="AD12" s="19">
        <v>518644.38</v>
      </c>
      <c r="AE12" s="19">
        <v>908</v>
      </c>
      <c r="AF12" s="19">
        <v>571.19425110132158</v>
      </c>
      <c r="AG12" s="20">
        <v>74092.054285714286</v>
      </c>
      <c r="AH12" s="20">
        <v>129.71428571428572</v>
      </c>
      <c r="AI12" s="20">
        <v>571.19425110132158</v>
      </c>
      <c r="AJ12" s="21">
        <f t="shared" si="11"/>
        <v>74260.619999999763</v>
      </c>
      <c r="AK12" s="21">
        <f t="shared" si="11"/>
        <v>219</v>
      </c>
      <c r="AL12" s="21">
        <f t="shared" si="12"/>
        <v>-45.102858022351029</v>
      </c>
      <c r="AM12" s="22">
        <f t="shared" si="13"/>
        <v>10608.65999999996</v>
      </c>
      <c r="AN12" s="22">
        <f t="shared" si="13"/>
        <v>31.285714285714278</v>
      </c>
      <c r="AO12" s="22">
        <f t="shared" si="14"/>
        <v>-45.102858022351143</v>
      </c>
      <c r="AP12" s="23">
        <f t="shared" si="15"/>
        <v>0.14318215498642772</v>
      </c>
      <c r="AQ12" s="23">
        <f t="shared" si="15"/>
        <v>0.24118942731277526</v>
      </c>
      <c r="AR12" s="23">
        <f t="shared" si="15"/>
        <v>-7.8962380898246379E-2</v>
      </c>
    </row>
    <row r="13" spans="1:44" ht="16.5" x14ac:dyDescent="0.3">
      <c r="A13" s="11">
        <v>10</v>
      </c>
      <c r="B13" s="25" t="s">
        <v>37</v>
      </c>
      <c r="C13" s="27"/>
      <c r="D13" s="27"/>
      <c r="E13" s="27" t="str">
        <f t="shared" si="0"/>
        <v/>
      </c>
      <c r="F13" s="27">
        <v>480000</v>
      </c>
      <c r="G13" s="27">
        <v>700</v>
      </c>
      <c r="H13" s="27">
        <f t="shared" si="1"/>
        <v>685.71428571428567</v>
      </c>
      <c r="I13" s="27"/>
      <c r="J13" s="27"/>
      <c r="K13" s="27" t="str">
        <f t="shared" si="2"/>
        <v/>
      </c>
      <c r="L13" s="27"/>
      <c r="M13" s="27"/>
      <c r="N13" s="27" t="str">
        <f t="shared" si="3"/>
        <v/>
      </c>
      <c r="O13" s="27">
        <v>102857.14</v>
      </c>
      <c r="P13" s="27">
        <v>150</v>
      </c>
      <c r="Q13" s="27">
        <f t="shared" si="4"/>
        <v>685.71426666666662</v>
      </c>
      <c r="R13" s="27"/>
      <c r="S13" s="27"/>
      <c r="T13" s="27" t="str">
        <f t="shared" si="5"/>
        <v/>
      </c>
      <c r="U13" s="27"/>
      <c r="V13" s="27"/>
      <c r="W13" s="27" t="str">
        <f t="shared" si="6"/>
        <v/>
      </c>
      <c r="X13" s="15">
        <f t="shared" si="7"/>
        <v>582857.14</v>
      </c>
      <c r="Y13" s="16">
        <f t="shared" si="7"/>
        <v>850</v>
      </c>
      <c r="Z13" s="17">
        <f t="shared" si="8"/>
        <v>685.71428235294115</v>
      </c>
      <c r="AA13" s="18">
        <f t="shared" si="16"/>
        <v>83265.305714285714</v>
      </c>
      <c r="AB13" s="18">
        <f t="shared" si="9"/>
        <v>121.42857142857143</v>
      </c>
      <c r="AC13" s="24">
        <f t="shared" si="10"/>
        <v>685.71428235294115</v>
      </c>
      <c r="AD13" s="19">
        <v>218333.32</v>
      </c>
      <c r="AE13" s="19">
        <v>350</v>
      </c>
      <c r="AF13" s="19">
        <v>623.80948571428576</v>
      </c>
      <c r="AG13" s="20">
        <v>31190.474285714288</v>
      </c>
      <c r="AH13" s="20">
        <v>50</v>
      </c>
      <c r="AI13" s="20">
        <v>623.80948571428576</v>
      </c>
      <c r="AJ13" s="21">
        <f t="shared" si="11"/>
        <v>364523.82</v>
      </c>
      <c r="AK13" s="21">
        <f t="shared" si="11"/>
        <v>500</v>
      </c>
      <c r="AL13" s="21">
        <f t="shared" si="12"/>
        <v>61.904796638655398</v>
      </c>
      <c r="AM13" s="22">
        <f t="shared" si="13"/>
        <v>52074.83142857143</v>
      </c>
      <c r="AN13" s="22">
        <f t="shared" si="13"/>
        <v>71.428571428571431</v>
      </c>
      <c r="AO13" s="22">
        <f t="shared" si="14"/>
        <v>61.904796638655398</v>
      </c>
      <c r="AP13" s="23">
        <f t="shared" si="15"/>
        <v>1.6695748500503724</v>
      </c>
      <c r="AQ13" s="23">
        <f t="shared" si="15"/>
        <v>1.4285714285714286</v>
      </c>
      <c r="AR13" s="23">
        <f t="shared" si="15"/>
        <v>9.9236702961917986E-2</v>
      </c>
    </row>
    <row r="14" spans="1:44" ht="16.5" x14ac:dyDescent="0.3">
      <c r="A14" s="11">
        <v>11</v>
      </c>
      <c r="B14" s="25" t="s">
        <v>38</v>
      </c>
      <c r="C14" s="28">
        <v>207056.24999999901</v>
      </c>
      <c r="D14" s="28">
        <v>355</v>
      </c>
      <c r="E14" s="28">
        <f t="shared" si="0"/>
        <v>583.25704225351831</v>
      </c>
      <c r="F14" s="28">
        <v>151154.66</v>
      </c>
      <c r="G14" s="28">
        <v>285</v>
      </c>
      <c r="H14" s="28">
        <f t="shared" si="1"/>
        <v>530.36722807017543</v>
      </c>
      <c r="I14" s="28">
        <v>188723</v>
      </c>
      <c r="J14" s="28">
        <v>347</v>
      </c>
      <c r="K14" s="28">
        <f t="shared" si="2"/>
        <v>543.87031700288185</v>
      </c>
      <c r="L14" s="28">
        <v>164639</v>
      </c>
      <c r="M14" s="28">
        <v>307</v>
      </c>
      <c r="N14" s="28">
        <f t="shared" si="3"/>
        <v>536.2833876221498</v>
      </c>
      <c r="O14" s="28">
        <v>211234</v>
      </c>
      <c r="P14" s="28">
        <v>391</v>
      </c>
      <c r="Q14" s="28">
        <f t="shared" si="4"/>
        <v>540.24040920716118</v>
      </c>
      <c r="R14" s="28">
        <v>185430</v>
      </c>
      <c r="S14" s="28">
        <v>295</v>
      </c>
      <c r="T14" s="28">
        <f t="shared" si="5"/>
        <v>628.57627118644064</v>
      </c>
      <c r="U14" s="28">
        <v>176921</v>
      </c>
      <c r="V14" s="28">
        <v>310</v>
      </c>
      <c r="W14" s="28">
        <f t="shared" si="6"/>
        <v>570.71290322580649</v>
      </c>
      <c r="X14" s="15">
        <f t="shared" si="7"/>
        <v>1285157.909999999</v>
      </c>
      <c r="Y14" s="16">
        <f t="shared" si="7"/>
        <v>2290</v>
      </c>
      <c r="Z14" s="17">
        <f t="shared" si="8"/>
        <v>561.20432751091664</v>
      </c>
      <c r="AA14" s="18">
        <f t="shared" si="16"/>
        <v>183593.98714285699</v>
      </c>
      <c r="AB14" s="18">
        <f t="shared" si="9"/>
        <v>327.14285714285717</v>
      </c>
      <c r="AC14" s="24">
        <f t="shared" si="10"/>
        <v>561.20432751091653</v>
      </c>
      <c r="AD14" s="19">
        <v>1079130.96</v>
      </c>
      <c r="AE14" s="19">
        <v>1905</v>
      </c>
      <c r="AF14" s="19">
        <v>566.4729448818897</v>
      </c>
      <c r="AG14" s="20">
        <v>154161.56571428571</v>
      </c>
      <c r="AH14" s="20">
        <v>272.14285714285717</v>
      </c>
      <c r="AI14" s="20">
        <v>566.4729448818897</v>
      </c>
      <c r="AJ14" s="21">
        <f t="shared" si="11"/>
        <v>206026.94999999902</v>
      </c>
      <c r="AK14" s="21">
        <f t="shared" si="11"/>
        <v>385</v>
      </c>
      <c r="AL14" s="21">
        <f t="shared" si="12"/>
        <v>-5.268617370973061</v>
      </c>
      <c r="AM14" s="22">
        <f t="shared" si="13"/>
        <v>29432.421428571281</v>
      </c>
      <c r="AN14" s="22">
        <f t="shared" si="13"/>
        <v>55</v>
      </c>
      <c r="AO14" s="22">
        <f t="shared" si="14"/>
        <v>-5.2686173709731747</v>
      </c>
      <c r="AP14" s="23">
        <f t="shared" si="15"/>
        <v>0.19091932085796054</v>
      </c>
      <c r="AQ14" s="23">
        <f t="shared" si="15"/>
        <v>0.20209973753280838</v>
      </c>
      <c r="AR14" s="23">
        <f t="shared" si="15"/>
        <v>-9.3007396356267081E-3</v>
      </c>
    </row>
    <row r="15" spans="1:44" ht="16.5" x14ac:dyDescent="0.3">
      <c r="A15" s="11">
        <v>12</v>
      </c>
      <c r="B15" s="25" t="s">
        <v>39</v>
      </c>
      <c r="C15" s="28"/>
      <c r="D15" s="28"/>
      <c r="E15" s="28" t="str">
        <f t="shared" si="0"/>
        <v/>
      </c>
      <c r="F15" s="28">
        <v>98333.34</v>
      </c>
      <c r="G15" s="28">
        <v>250</v>
      </c>
      <c r="H15" s="28">
        <f t="shared" si="1"/>
        <v>393.33335999999997</v>
      </c>
      <c r="I15" s="28"/>
      <c r="J15" s="28"/>
      <c r="K15" s="28" t="str">
        <f t="shared" si="2"/>
        <v/>
      </c>
      <c r="L15" s="28"/>
      <c r="M15" s="28"/>
      <c r="N15" s="28" t="str">
        <f t="shared" si="3"/>
        <v/>
      </c>
      <c r="O15" s="28"/>
      <c r="P15" s="28"/>
      <c r="Q15" s="28" t="str">
        <f t="shared" si="4"/>
        <v/>
      </c>
      <c r="R15" s="28"/>
      <c r="S15" s="28"/>
      <c r="T15" s="28" t="str">
        <f t="shared" si="5"/>
        <v/>
      </c>
      <c r="U15" s="28"/>
      <c r="V15" s="28"/>
      <c r="W15" s="28" t="str">
        <f t="shared" si="6"/>
        <v/>
      </c>
      <c r="X15" s="15">
        <f t="shared" si="7"/>
        <v>98333.34</v>
      </c>
      <c r="Y15" s="16">
        <f t="shared" si="7"/>
        <v>250</v>
      </c>
      <c r="Z15" s="17">
        <f t="shared" si="8"/>
        <v>393.33335999999997</v>
      </c>
      <c r="AA15" s="18">
        <f t="shared" si="16"/>
        <v>14047.619999999999</v>
      </c>
      <c r="AB15" s="18">
        <f t="shared" si="9"/>
        <v>35.714285714285715</v>
      </c>
      <c r="AC15" s="24">
        <f t="shared" si="10"/>
        <v>393.33335999999997</v>
      </c>
      <c r="AD15" s="19">
        <v>107142.84</v>
      </c>
      <c r="AE15" s="19">
        <v>300</v>
      </c>
      <c r="AF15" s="19">
        <v>357.14279999999997</v>
      </c>
      <c r="AG15" s="20">
        <v>15306.119999999999</v>
      </c>
      <c r="AH15" s="20">
        <v>42.857142857142854</v>
      </c>
      <c r="AI15" s="20">
        <v>357.14280000000002</v>
      </c>
      <c r="AJ15" s="21">
        <f t="shared" si="11"/>
        <v>-8809.5</v>
      </c>
      <c r="AK15" s="21">
        <f t="shared" si="11"/>
        <v>-50</v>
      </c>
      <c r="AL15" s="21">
        <f t="shared" si="12"/>
        <v>36.190560000000005</v>
      </c>
      <c r="AM15" s="22">
        <f t="shared" si="13"/>
        <v>-1258.5</v>
      </c>
      <c r="AN15" s="22">
        <f t="shared" si="13"/>
        <v>-7.1428571428571388</v>
      </c>
      <c r="AO15" s="22">
        <f t="shared" si="14"/>
        <v>36.190559999999948</v>
      </c>
      <c r="AP15" s="23">
        <f t="shared" si="15"/>
        <v>-8.2222013155522106E-2</v>
      </c>
      <c r="AQ15" s="23">
        <f t="shared" si="15"/>
        <v>-0.16666666666666657</v>
      </c>
      <c r="AR15" s="23">
        <f t="shared" si="15"/>
        <v>0.10133358421337332</v>
      </c>
    </row>
    <row r="16" spans="1:44" ht="16.5" x14ac:dyDescent="0.3">
      <c r="A16" s="11">
        <v>13</v>
      </c>
      <c r="B16" s="12" t="s">
        <v>40</v>
      </c>
      <c r="C16" s="13">
        <v>41809.71</v>
      </c>
      <c r="D16" s="13">
        <v>105</v>
      </c>
      <c r="E16" s="14">
        <f t="shared" si="0"/>
        <v>398.18771428571426</v>
      </c>
      <c r="F16" s="13">
        <v>25572</v>
      </c>
      <c r="G16" s="13">
        <v>77</v>
      </c>
      <c r="H16" s="14">
        <f t="shared" si="1"/>
        <v>332.10389610389609</v>
      </c>
      <c r="I16" s="13">
        <v>16495</v>
      </c>
      <c r="J16" s="13">
        <v>47</v>
      </c>
      <c r="K16" s="14">
        <f t="shared" si="2"/>
        <v>350.95744680851061</v>
      </c>
      <c r="L16" s="13">
        <v>18381</v>
      </c>
      <c r="M16" s="13">
        <v>48</v>
      </c>
      <c r="N16" s="14">
        <f t="shared" si="3"/>
        <v>382.9375</v>
      </c>
      <c r="O16" s="13">
        <v>24152</v>
      </c>
      <c r="P16" s="13">
        <v>68</v>
      </c>
      <c r="Q16" s="14">
        <f t="shared" si="4"/>
        <v>355.1764705882353</v>
      </c>
      <c r="R16" s="13">
        <v>20671</v>
      </c>
      <c r="S16" s="13">
        <v>56</v>
      </c>
      <c r="T16" s="14">
        <f t="shared" si="5"/>
        <v>369.125</v>
      </c>
      <c r="U16" s="13">
        <v>15057</v>
      </c>
      <c r="V16" s="13">
        <v>40</v>
      </c>
      <c r="W16" s="14">
        <f t="shared" si="6"/>
        <v>376.42500000000001</v>
      </c>
      <c r="X16" s="15">
        <f t="shared" si="7"/>
        <v>162137.71</v>
      </c>
      <c r="Y16" s="16">
        <f t="shared" si="7"/>
        <v>441</v>
      </c>
      <c r="Z16" s="17">
        <f t="shared" si="8"/>
        <v>367.65920634920633</v>
      </c>
      <c r="AA16" s="18">
        <f t="shared" si="16"/>
        <v>23162.53</v>
      </c>
      <c r="AB16" s="18">
        <f t="shared" si="9"/>
        <v>63</v>
      </c>
      <c r="AC16" s="24">
        <f t="shared" si="10"/>
        <v>367.65920634920633</v>
      </c>
      <c r="AD16" s="19">
        <v>133622.46</v>
      </c>
      <c r="AE16" s="19">
        <v>370</v>
      </c>
      <c r="AF16" s="19">
        <v>361.14178378378375</v>
      </c>
      <c r="AG16" s="20">
        <v>19088.922857142858</v>
      </c>
      <c r="AH16" s="20">
        <v>52.857142857142854</v>
      </c>
      <c r="AI16" s="20">
        <v>361.14178378378381</v>
      </c>
      <c r="AJ16" s="21">
        <f t="shared" si="11"/>
        <v>28515.25</v>
      </c>
      <c r="AK16" s="21">
        <f t="shared" si="11"/>
        <v>71</v>
      </c>
      <c r="AL16" s="21">
        <f t="shared" si="12"/>
        <v>6.5174225654225779</v>
      </c>
      <c r="AM16" s="22">
        <f t="shared" si="13"/>
        <v>4073.6071428571413</v>
      </c>
      <c r="AN16" s="22">
        <f t="shared" si="13"/>
        <v>10.142857142857146</v>
      </c>
      <c r="AO16" s="22">
        <f t="shared" si="14"/>
        <v>6.5174225654225211</v>
      </c>
      <c r="AP16" s="23">
        <f t="shared" si="15"/>
        <v>0.21340162424789955</v>
      </c>
      <c r="AQ16" s="23">
        <f t="shared" si="15"/>
        <v>0.19189189189189196</v>
      </c>
      <c r="AR16" s="23">
        <f t="shared" si="15"/>
        <v>1.8046714221593679E-2</v>
      </c>
    </row>
    <row r="17" spans="1:44" ht="16.5" x14ac:dyDescent="0.3">
      <c r="A17" s="11">
        <v>14</v>
      </c>
      <c r="B17" s="12" t="s">
        <v>41</v>
      </c>
      <c r="C17" s="13">
        <v>90828.450000000201</v>
      </c>
      <c r="D17" s="13">
        <v>237</v>
      </c>
      <c r="E17" s="14">
        <f t="shared" si="0"/>
        <v>383.24240506329198</v>
      </c>
      <c r="F17" s="13">
        <v>58213</v>
      </c>
      <c r="G17" s="13">
        <v>163</v>
      </c>
      <c r="H17" s="14">
        <f t="shared" si="1"/>
        <v>357.13496932515335</v>
      </c>
      <c r="I17" s="13">
        <v>77114</v>
      </c>
      <c r="J17" s="13">
        <v>198</v>
      </c>
      <c r="K17" s="14">
        <f t="shared" si="2"/>
        <v>389.46464646464648</v>
      </c>
      <c r="L17" s="13">
        <v>65188</v>
      </c>
      <c r="M17" s="13">
        <v>164</v>
      </c>
      <c r="N17" s="14">
        <f t="shared" si="3"/>
        <v>397.48780487804879</v>
      </c>
      <c r="O17" s="13">
        <v>83689</v>
      </c>
      <c r="P17" s="13">
        <v>212</v>
      </c>
      <c r="Q17" s="14">
        <f t="shared" si="4"/>
        <v>394.75943396226415</v>
      </c>
      <c r="R17" s="13">
        <v>57278</v>
      </c>
      <c r="S17" s="13">
        <v>156</v>
      </c>
      <c r="T17" s="14">
        <f t="shared" si="5"/>
        <v>367.16666666666669</v>
      </c>
      <c r="U17" s="13">
        <v>57514</v>
      </c>
      <c r="V17" s="13">
        <v>157</v>
      </c>
      <c r="W17" s="14">
        <f t="shared" si="6"/>
        <v>366.33121019108279</v>
      </c>
      <c r="X17" s="15">
        <f t="shared" si="7"/>
        <v>489824.45000000019</v>
      </c>
      <c r="Y17" s="16">
        <f t="shared" si="7"/>
        <v>1287</v>
      </c>
      <c r="Z17" s="17">
        <f t="shared" si="8"/>
        <v>380.59397824397837</v>
      </c>
      <c r="AA17" s="18">
        <f t="shared" si="16"/>
        <v>69974.921428571455</v>
      </c>
      <c r="AB17" s="18">
        <f t="shared" si="9"/>
        <v>183.85714285714286</v>
      </c>
      <c r="AC17" s="24">
        <f t="shared" si="10"/>
        <v>380.59397824397837</v>
      </c>
      <c r="AD17" s="19">
        <v>442229.1</v>
      </c>
      <c r="AE17" s="19">
        <v>1137</v>
      </c>
      <c r="AF17" s="19">
        <v>388.9437994722955</v>
      </c>
      <c r="AG17" s="20">
        <v>63175.585714285713</v>
      </c>
      <c r="AH17" s="20">
        <v>162.42857142857142</v>
      </c>
      <c r="AI17" s="20">
        <v>388.94379947229555</v>
      </c>
      <c r="AJ17" s="21">
        <f t="shared" si="11"/>
        <v>47595.35000000021</v>
      </c>
      <c r="AK17" s="21">
        <f t="shared" si="11"/>
        <v>150</v>
      </c>
      <c r="AL17" s="21">
        <f t="shared" si="12"/>
        <v>-8.3498212283171256</v>
      </c>
      <c r="AM17" s="22">
        <f t="shared" si="13"/>
        <v>6799.3357142857421</v>
      </c>
      <c r="AN17" s="22">
        <f t="shared" si="13"/>
        <v>21.428571428571445</v>
      </c>
      <c r="AO17" s="22">
        <f t="shared" si="14"/>
        <v>-8.3498212283171824</v>
      </c>
      <c r="AP17" s="23">
        <f t="shared" si="15"/>
        <v>0.10762600199760756</v>
      </c>
      <c r="AQ17" s="23">
        <f t="shared" si="15"/>
        <v>0.13192612137203177</v>
      </c>
      <c r="AR17" s="23">
        <f t="shared" si="15"/>
        <v>-2.1467937629153385E-2</v>
      </c>
    </row>
    <row r="18" spans="1:44" ht="16.5" x14ac:dyDescent="0.3">
      <c r="A18" s="11">
        <v>15</v>
      </c>
      <c r="B18" s="12" t="s">
        <v>42</v>
      </c>
      <c r="C18" s="13">
        <v>392521.39</v>
      </c>
      <c r="D18" s="13">
        <v>217</v>
      </c>
      <c r="E18" s="14">
        <f t="shared" si="0"/>
        <v>1808.8543317972351</v>
      </c>
      <c r="F18" s="13">
        <v>185697.72</v>
      </c>
      <c r="G18" s="13">
        <v>115</v>
      </c>
      <c r="H18" s="14">
        <f t="shared" si="1"/>
        <v>1614.7627826086957</v>
      </c>
      <c r="I18" s="13">
        <v>300278.62</v>
      </c>
      <c r="J18" s="13">
        <v>183</v>
      </c>
      <c r="K18" s="14">
        <f t="shared" si="2"/>
        <v>1640.8667759562841</v>
      </c>
      <c r="L18" s="13">
        <v>171800.58000000002</v>
      </c>
      <c r="M18" s="13">
        <v>113</v>
      </c>
      <c r="N18" s="14">
        <f t="shared" si="3"/>
        <v>1520.359115044248</v>
      </c>
      <c r="O18" s="13">
        <v>340149.38</v>
      </c>
      <c r="P18" s="13">
        <v>206</v>
      </c>
      <c r="Q18" s="14">
        <f t="shared" si="4"/>
        <v>1651.2105825242718</v>
      </c>
      <c r="R18" s="13">
        <v>111260.08</v>
      </c>
      <c r="S18" s="13">
        <v>85</v>
      </c>
      <c r="T18" s="14">
        <f t="shared" si="5"/>
        <v>1308.9421176470589</v>
      </c>
      <c r="U18" s="13">
        <v>8942.3000000000084</v>
      </c>
      <c r="V18" s="13">
        <v>34</v>
      </c>
      <c r="W18" s="14">
        <f t="shared" si="6"/>
        <v>263.00882352941198</v>
      </c>
      <c r="X18" s="15">
        <f t="shared" si="7"/>
        <v>1510650.0700000003</v>
      </c>
      <c r="Y18" s="16">
        <f t="shared" si="7"/>
        <v>953</v>
      </c>
      <c r="Z18" s="17">
        <f t="shared" si="8"/>
        <v>1585.1522245540402</v>
      </c>
      <c r="AA18" s="18">
        <f t="shared" si="16"/>
        <v>215807.15285714291</v>
      </c>
      <c r="AB18" s="18">
        <f t="shared" si="9"/>
        <v>136.14285714285714</v>
      </c>
      <c r="AC18" s="24">
        <f t="shared" si="10"/>
        <v>1585.1522245540402</v>
      </c>
      <c r="AD18" s="19">
        <v>1678563.0499999989</v>
      </c>
      <c r="AE18" s="19">
        <v>1076</v>
      </c>
      <c r="AF18" s="19">
        <v>1560.0028345724897</v>
      </c>
      <c r="AG18" s="20">
        <v>239794.72142857127</v>
      </c>
      <c r="AH18" s="20">
        <v>153.71428571428572</v>
      </c>
      <c r="AI18" s="20">
        <v>1560.0028345724895</v>
      </c>
      <c r="AJ18" s="21">
        <f t="shared" si="11"/>
        <v>-167912.97999999858</v>
      </c>
      <c r="AK18" s="21">
        <f t="shared" si="11"/>
        <v>-123</v>
      </c>
      <c r="AL18" s="21">
        <f t="shared" si="12"/>
        <v>25.149389981550485</v>
      </c>
      <c r="AM18" s="22">
        <f t="shared" si="13"/>
        <v>-23987.568571428361</v>
      </c>
      <c r="AN18" s="22">
        <f t="shared" si="13"/>
        <v>-17.571428571428584</v>
      </c>
      <c r="AO18" s="22">
        <f t="shared" si="14"/>
        <v>25.149389981550712</v>
      </c>
      <c r="AP18" s="23">
        <f t="shared" si="15"/>
        <v>-0.10003376399831906</v>
      </c>
      <c r="AQ18" s="23">
        <f t="shared" si="15"/>
        <v>-0.11431226765799264</v>
      </c>
      <c r="AR18" s="23">
        <f t="shared" si="15"/>
        <v>1.6121374541247398E-2</v>
      </c>
    </row>
    <row r="19" spans="1:44" ht="16.5" x14ac:dyDescent="0.3">
      <c r="A19" s="11">
        <v>16</v>
      </c>
      <c r="B19" s="12" t="s">
        <v>43</v>
      </c>
      <c r="C19" s="13">
        <v>57346.370000000097</v>
      </c>
      <c r="D19" s="13">
        <v>319</v>
      </c>
      <c r="E19" s="14">
        <f t="shared" si="0"/>
        <v>179.76918495297835</v>
      </c>
      <c r="F19" s="13">
        <v>60129</v>
      </c>
      <c r="G19" s="13">
        <v>328</v>
      </c>
      <c r="H19" s="14">
        <f t="shared" si="1"/>
        <v>183.32012195121951</v>
      </c>
      <c r="I19" s="13">
        <v>50998</v>
      </c>
      <c r="J19" s="13">
        <v>250</v>
      </c>
      <c r="K19" s="14">
        <f t="shared" si="2"/>
        <v>203.99199999999999</v>
      </c>
      <c r="L19" s="13">
        <v>47304</v>
      </c>
      <c r="M19" s="13">
        <v>267</v>
      </c>
      <c r="N19" s="14">
        <f t="shared" si="3"/>
        <v>177.16853932584269</v>
      </c>
      <c r="O19" s="13">
        <v>43672</v>
      </c>
      <c r="P19" s="13">
        <v>234</v>
      </c>
      <c r="Q19" s="14">
        <f t="shared" si="4"/>
        <v>186.63247863247864</v>
      </c>
      <c r="R19" s="13">
        <v>41236</v>
      </c>
      <c r="S19" s="13">
        <v>236</v>
      </c>
      <c r="T19" s="14">
        <f t="shared" si="5"/>
        <v>174.72881355932202</v>
      </c>
      <c r="U19" s="13">
        <v>50609</v>
      </c>
      <c r="V19" s="13">
        <v>293</v>
      </c>
      <c r="W19" s="14">
        <f t="shared" si="6"/>
        <v>172.72696245733789</v>
      </c>
      <c r="X19" s="15">
        <f t="shared" si="7"/>
        <v>351294.37000000011</v>
      </c>
      <c r="Y19" s="16">
        <f t="shared" si="7"/>
        <v>1927</v>
      </c>
      <c r="Z19" s="17">
        <f t="shared" si="8"/>
        <v>182.30117799688642</v>
      </c>
      <c r="AA19" s="18">
        <f t="shared" si="16"/>
        <v>50184.910000000018</v>
      </c>
      <c r="AB19" s="18">
        <f t="shared" si="9"/>
        <v>275.28571428571428</v>
      </c>
      <c r="AC19" s="24">
        <f t="shared" si="10"/>
        <v>182.30117799688642</v>
      </c>
      <c r="AD19" s="19">
        <v>332122.08999999997</v>
      </c>
      <c r="AE19" s="19">
        <v>1757</v>
      </c>
      <c r="AF19" s="19">
        <v>189.02793966989185</v>
      </c>
      <c r="AG19" s="20">
        <v>47446.01285714285</v>
      </c>
      <c r="AH19" s="20">
        <v>251</v>
      </c>
      <c r="AI19" s="20">
        <v>189.02793966989182</v>
      </c>
      <c r="AJ19" s="21">
        <f t="shared" si="11"/>
        <v>19172.280000000144</v>
      </c>
      <c r="AK19" s="21">
        <f t="shared" si="11"/>
        <v>170</v>
      </c>
      <c r="AL19" s="21">
        <f t="shared" si="12"/>
        <v>-6.7267616730054272</v>
      </c>
      <c r="AM19" s="22">
        <f t="shared" si="13"/>
        <v>2738.8971428571676</v>
      </c>
      <c r="AN19" s="22">
        <f t="shared" si="13"/>
        <v>24.285714285714278</v>
      </c>
      <c r="AO19" s="22">
        <f t="shared" si="14"/>
        <v>-6.7267616730053987</v>
      </c>
      <c r="AP19" s="23">
        <f t="shared" si="15"/>
        <v>5.7726602888715339E-2</v>
      </c>
      <c r="AQ19" s="23">
        <f t="shared" si="15"/>
        <v>9.6755833807626604E-2</v>
      </c>
      <c r="AR19" s="23">
        <f t="shared" si="15"/>
        <v>-3.5586070952011918E-2</v>
      </c>
    </row>
    <row r="20" spans="1:44" ht="16.5" x14ac:dyDescent="0.3">
      <c r="A20" s="11">
        <v>17</v>
      </c>
      <c r="B20" s="25" t="s">
        <v>44</v>
      </c>
      <c r="C20" s="13">
        <v>27756.28</v>
      </c>
      <c r="D20" s="13">
        <v>112</v>
      </c>
      <c r="E20" s="14">
        <f t="shared" si="0"/>
        <v>247.82392857142855</v>
      </c>
      <c r="F20" s="13">
        <v>31556</v>
      </c>
      <c r="G20" s="13">
        <v>130</v>
      </c>
      <c r="H20" s="14">
        <f t="shared" si="1"/>
        <v>242.73846153846154</v>
      </c>
      <c r="I20" s="13">
        <v>20010</v>
      </c>
      <c r="J20" s="13">
        <v>87</v>
      </c>
      <c r="K20" s="14">
        <f t="shared" si="2"/>
        <v>230</v>
      </c>
      <c r="L20" s="13">
        <v>17833</v>
      </c>
      <c r="M20" s="13">
        <v>74</v>
      </c>
      <c r="N20" s="14">
        <f t="shared" si="3"/>
        <v>240.98648648648648</v>
      </c>
      <c r="O20" s="13">
        <v>24537</v>
      </c>
      <c r="P20" s="13">
        <v>89</v>
      </c>
      <c r="Q20" s="14">
        <f t="shared" si="4"/>
        <v>275.69662921348316</v>
      </c>
      <c r="R20" s="13">
        <v>18857</v>
      </c>
      <c r="S20" s="13">
        <v>65</v>
      </c>
      <c r="T20" s="14">
        <f t="shared" si="5"/>
        <v>290.10769230769233</v>
      </c>
      <c r="U20" s="13">
        <v>16143</v>
      </c>
      <c r="V20" s="13">
        <v>67</v>
      </c>
      <c r="W20" s="14">
        <f t="shared" si="6"/>
        <v>240.9402985074627</v>
      </c>
      <c r="X20" s="15">
        <f t="shared" si="7"/>
        <v>156692.28</v>
      </c>
      <c r="Y20" s="16">
        <f t="shared" si="7"/>
        <v>624</v>
      </c>
      <c r="Z20" s="17">
        <f t="shared" si="8"/>
        <v>251.10942307692306</v>
      </c>
      <c r="AA20" s="18">
        <f t="shared" si="16"/>
        <v>22384.611428571428</v>
      </c>
      <c r="AB20" s="18">
        <f t="shared" si="9"/>
        <v>89.142857142857139</v>
      </c>
      <c r="AC20" s="24">
        <f t="shared" si="10"/>
        <v>251.10942307692309</v>
      </c>
      <c r="AD20" s="19">
        <v>132278.41999999998</v>
      </c>
      <c r="AE20" s="19">
        <v>491</v>
      </c>
      <c r="AF20" s="19">
        <v>269.40615071283094</v>
      </c>
      <c r="AG20" s="20">
        <v>18896.917142857139</v>
      </c>
      <c r="AH20" s="20">
        <v>70.142857142857139</v>
      </c>
      <c r="AI20" s="20">
        <v>269.40615071283094</v>
      </c>
      <c r="AJ20" s="21">
        <f t="shared" ref="AJ20:AK48" si="17">X20-AD20</f>
        <v>24413.860000000015</v>
      </c>
      <c r="AK20" s="21">
        <f t="shared" si="17"/>
        <v>133</v>
      </c>
      <c r="AL20" s="21">
        <f t="shared" si="12"/>
        <v>-18.296727635907871</v>
      </c>
      <c r="AM20" s="22">
        <f t="shared" ref="AM20:AN48" si="18">AA20-AG20</f>
        <v>3487.6942857142894</v>
      </c>
      <c r="AN20" s="22">
        <f t="shared" si="18"/>
        <v>19</v>
      </c>
      <c r="AO20" s="22">
        <f t="shared" si="14"/>
        <v>-18.296727635907843</v>
      </c>
      <c r="AP20" s="23">
        <f t="shared" ref="AP20:AR48" si="19">IFERROR(((AA20-AG20)*1/AG20),"-")</f>
        <v>0.18456419422004006</v>
      </c>
      <c r="AQ20" s="23">
        <f t="shared" si="19"/>
        <v>0.2708757637474542</v>
      </c>
      <c r="AR20" s="23">
        <f t="shared" si="19"/>
        <v>-6.7915033073654429E-2</v>
      </c>
    </row>
    <row r="21" spans="1:44" ht="16.5" x14ac:dyDescent="0.3">
      <c r="A21" s="11">
        <v>18</v>
      </c>
      <c r="B21" s="25" t="s">
        <v>45</v>
      </c>
      <c r="C21" s="13">
        <v>12028.36</v>
      </c>
      <c r="D21" s="13">
        <v>55</v>
      </c>
      <c r="E21" s="14">
        <f t="shared" si="0"/>
        <v>218.69745454545455</v>
      </c>
      <c r="F21" s="13">
        <v>10866</v>
      </c>
      <c r="G21" s="13">
        <v>62</v>
      </c>
      <c r="H21" s="14">
        <f t="shared" si="1"/>
        <v>175.25806451612902</v>
      </c>
      <c r="I21" s="13">
        <v>11857</v>
      </c>
      <c r="J21" s="13">
        <v>60</v>
      </c>
      <c r="K21" s="14">
        <f t="shared" si="2"/>
        <v>197.61666666666667</v>
      </c>
      <c r="L21" s="13">
        <v>10914</v>
      </c>
      <c r="M21" s="13">
        <v>65</v>
      </c>
      <c r="N21" s="14">
        <f t="shared" si="3"/>
        <v>167.90769230769232</v>
      </c>
      <c r="O21" s="13">
        <v>12451</v>
      </c>
      <c r="P21" s="13">
        <v>58</v>
      </c>
      <c r="Q21" s="14">
        <f t="shared" si="4"/>
        <v>214.67241379310346</v>
      </c>
      <c r="R21" s="13">
        <v>9248</v>
      </c>
      <c r="S21" s="13">
        <v>44</v>
      </c>
      <c r="T21" s="14">
        <f t="shared" si="5"/>
        <v>210.18181818181819</v>
      </c>
      <c r="U21" s="13">
        <v>10029</v>
      </c>
      <c r="V21" s="13">
        <v>46</v>
      </c>
      <c r="W21" s="14">
        <f t="shared" si="6"/>
        <v>218.02173913043478</v>
      </c>
      <c r="X21" s="15">
        <f t="shared" si="7"/>
        <v>77393.36</v>
      </c>
      <c r="Y21" s="16">
        <f t="shared" si="7"/>
        <v>390</v>
      </c>
      <c r="Z21" s="17">
        <f t="shared" si="8"/>
        <v>198.44451282051281</v>
      </c>
      <c r="AA21" s="18">
        <f t="shared" si="16"/>
        <v>11056.194285714286</v>
      </c>
      <c r="AB21" s="18">
        <f t="shared" si="9"/>
        <v>55.714285714285715</v>
      </c>
      <c r="AC21" s="24">
        <f t="shared" si="10"/>
        <v>198.44451282051281</v>
      </c>
      <c r="AD21" s="19">
        <v>60232.82</v>
      </c>
      <c r="AE21" s="19">
        <v>316</v>
      </c>
      <c r="AF21" s="19">
        <v>190.61018987341771</v>
      </c>
      <c r="AG21" s="20">
        <v>8604.6885714285709</v>
      </c>
      <c r="AH21" s="20">
        <v>45.142857142857146</v>
      </c>
      <c r="AI21" s="20">
        <v>190.61018987341771</v>
      </c>
      <c r="AJ21" s="21">
        <f t="shared" si="17"/>
        <v>17160.54</v>
      </c>
      <c r="AK21" s="21">
        <f t="shared" si="17"/>
        <v>74</v>
      </c>
      <c r="AL21" s="21">
        <f t="shared" si="12"/>
        <v>7.834322947095103</v>
      </c>
      <c r="AM21" s="22">
        <f t="shared" si="18"/>
        <v>2451.5057142857149</v>
      </c>
      <c r="AN21" s="22">
        <f t="shared" si="18"/>
        <v>10.571428571428569</v>
      </c>
      <c r="AO21" s="22">
        <f t="shared" si="14"/>
        <v>7.834322947095103</v>
      </c>
      <c r="AP21" s="23">
        <f t="shared" si="19"/>
        <v>0.28490347953159101</v>
      </c>
      <c r="AQ21" s="23">
        <f t="shared" si="19"/>
        <v>0.23417721518987336</v>
      </c>
      <c r="AR21" s="23">
        <f t="shared" si="19"/>
        <v>4.1101280851237793E-2</v>
      </c>
    </row>
    <row r="22" spans="1:44" ht="16.5" x14ac:dyDescent="0.3">
      <c r="A22" s="11">
        <v>19</v>
      </c>
      <c r="B22" s="29" t="s">
        <v>46</v>
      </c>
      <c r="C22" s="13">
        <v>26377</v>
      </c>
      <c r="D22" s="13">
        <v>54</v>
      </c>
      <c r="E22" s="14">
        <f t="shared" si="0"/>
        <v>488.46296296296299</v>
      </c>
      <c r="F22" s="13">
        <v>30135.499999999993</v>
      </c>
      <c r="G22" s="13">
        <v>73</v>
      </c>
      <c r="H22" s="14">
        <f t="shared" si="1"/>
        <v>412.81506849315059</v>
      </c>
      <c r="I22" s="13">
        <v>30868.840000000007</v>
      </c>
      <c r="J22" s="13">
        <v>70</v>
      </c>
      <c r="K22" s="14">
        <f t="shared" si="2"/>
        <v>440.9834285714287</v>
      </c>
      <c r="L22" s="13">
        <v>31789.760000000013</v>
      </c>
      <c r="M22" s="13">
        <v>78</v>
      </c>
      <c r="N22" s="14">
        <f t="shared" si="3"/>
        <v>407.56102564102582</v>
      </c>
      <c r="O22" s="13">
        <v>32184.970000000016</v>
      </c>
      <c r="P22" s="13">
        <v>63</v>
      </c>
      <c r="Q22" s="14">
        <f t="shared" si="4"/>
        <v>510.87253968253992</v>
      </c>
      <c r="R22" s="13">
        <v>21415.430000000011</v>
      </c>
      <c r="S22" s="13">
        <v>64</v>
      </c>
      <c r="T22" s="14">
        <f t="shared" si="5"/>
        <v>334.61609375000018</v>
      </c>
      <c r="U22" s="13">
        <v>20282.040000000005</v>
      </c>
      <c r="V22" s="13">
        <v>41</v>
      </c>
      <c r="W22" s="14">
        <f t="shared" si="6"/>
        <v>494.68390243902451</v>
      </c>
      <c r="X22" s="15">
        <f t="shared" si="7"/>
        <v>193053.54000000004</v>
      </c>
      <c r="Y22" s="16">
        <f t="shared" si="7"/>
        <v>443</v>
      </c>
      <c r="Z22" s="17">
        <f t="shared" si="8"/>
        <v>435.78677200902945</v>
      </c>
      <c r="AA22" s="18">
        <f t="shared" si="16"/>
        <v>27579.07714285715</v>
      </c>
      <c r="AB22" s="18">
        <f t="shared" si="9"/>
        <v>63.285714285714285</v>
      </c>
      <c r="AC22" s="24">
        <f t="shared" si="10"/>
        <v>435.78677200902945</v>
      </c>
      <c r="AD22" s="19">
        <v>219024.92000000007</v>
      </c>
      <c r="AE22" s="19">
        <v>541</v>
      </c>
      <c r="AF22" s="19">
        <v>404.8519778188541</v>
      </c>
      <c r="AG22" s="20">
        <v>31289.274285714295</v>
      </c>
      <c r="AH22" s="20">
        <v>77.285714285714292</v>
      </c>
      <c r="AI22" s="20">
        <v>404.85197781885404</v>
      </c>
      <c r="AJ22" s="21">
        <f t="shared" si="17"/>
        <v>-25971.380000000034</v>
      </c>
      <c r="AK22" s="21">
        <f t="shared" si="17"/>
        <v>-98</v>
      </c>
      <c r="AL22" s="21">
        <f t="shared" si="12"/>
        <v>30.934794190175353</v>
      </c>
      <c r="AM22" s="22">
        <f t="shared" si="18"/>
        <v>-3710.1971428571451</v>
      </c>
      <c r="AN22" s="22">
        <f t="shared" si="18"/>
        <v>-14.000000000000007</v>
      </c>
      <c r="AO22" s="22">
        <f t="shared" si="14"/>
        <v>30.93479419017541</v>
      </c>
      <c r="AP22" s="23">
        <f t="shared" si="19"/>
        <v>-0.11857728335204966</v>
      </c>
      <c r="AQ22" s="23">
        <f t="shared" si="19"/>
        <v>-0.18114602587800377</v>
      </c>
      <c r="AR22" s="23">
        <f t="shared" si="19"/>
        <v>7.6410134777745359E-2</v>
      </c>
    </row>
    <row r="23" spans="1:44" ht="16.5" x14ac:dyDescent="0.3">
      <c r="A23" s="11">
        <v>20</v>
      </c>
      <c r="B23" s="25" t="s">
        <v>47</v>
      </c>
      <c r="C23" s="13">
        <v>5752</v>
      </c>
      <c r="D23" s="13">
        <v>8</v>
      </c>
      <c r="E23" s="14">
        <f t="shared" si="0"/>
        <v>719</v>
      </c>
      <c r="F23" s="13">
        <v>4133.34</v>
      </c>
      <c r="G23" s="13">
        <v>11</v>
      </c>
      <c r="H23" s="14">
        <f t="shared" si="1"/>
        <v>375.75818181818181</v>
      </c>
      <c r="I23" s="13">
        <v>9952.3700000000008</v>
      </c>
      <c r="J23" s="13">
        <v>19</v>
      </c>
      <c r="K23" s="14">
        <f t="shared" si="2"/>
        <v>523.80894736842106</v>
      </c>
      <c r="L23" s="13">
        <v>8228.58</v>
      </c>
      <c r="M23" s="13">
        <v>23</v>
      </c>
      <c r="N23" s="14">
        <f t="shared" si="3"/>
        <v>357.76434782608698</v>
      </c>
      <c r="O23" s="13">
        <v>3666.68</v>
      </c>
      <c r="P23" s="13">
        <v>8</v>
      </c>
      <c r="Q23" s="14">
        <f t="shared" si="4"/>
        <v>458.33499999999998</v>
      </c>
      <c r="R23" s="13">
        <v>5685.7199999999993</v>
      </c>
      <c r="S23" s="13">
        <v>12</v>
      </c>
      <c r="T23" s="14">
        <f t="shared" si="5"/>
        <v>473.80999999999995</v>
      </c>
      <c r="U23" s="13">
        <v>7809.5300000000007</v>
      </c>
      <c r="V23" s="13">
        <v>20</v>
      </c>
      <c r="W23" s="14">
        <f t="shared" si="6"/>
        <v>390.47650000000004</v>
      </c>
      <c r="X23" s="15">
        <f t="shared" si="7"/>
        <v>45228.22</v>
      </c>
      <c r="Y23" s="16">
        <f t="shared" si="7"/>
        <v>101</v>
      </c>
      <c r="Z23" s="17">
        <f t="shared" si="8"/>
        <v>447.80415841584158</v>
      </c>
      <c r="AA23" s="18">
        <f t="shared" si="16"/>
        <v>6461.1742857142863</v>
      </c>
      <c r="AB23" s="18">
        <f t="shared" si="9"/>
        <v>14.428571428571429</v>
      </c>
      <c r="AC23" s="24">
        <f t="shared" si="10"/>
        <v>447.80415841584164</v>
      </c>
      <c r="AD23" s="19">
        <v>28095.070000000003</v>
      </c>
      <c r="AE23" s="19">
        <v>67</v>
      </c>
      <c r="AF23" s="19">
        <v>419.32940298507469</v>
      </c>
      <c r="AG23" s="20">
        <v>4013.5814285714291</v>
      </c>
      <c r="AH23" s="20">
        <v>9.5714285714285712</v>
      </c>
      <c r="AI23" s="20">
        <v>419.32940298507469</v>
      </c>
      <c r="AJ23" s="21">
        <f t="shared" si="17"/>
        <v>17133.149999999998</v>
      </c>
      <c r="AK23" s="21">
        <f t="shared" si="17"/>
        <v>34</v>
      </c>
      <c r="AL23" s="21">
        <f t="shared" si="12"/>
        <v>28.474755430766891</v>
      </c>
      <c r="AM23" s="22">
        <f t="shared" si="18"/>
        <v>2447.5928571428572</v>
      </c>
      <c r="AN23" s="22">
        <f t="shared" si="18"/>
        <v>4.8571428571428577</v>
      </c>
      <c r="AO23" s="22">
        <f t="shared" si="14"/>
        <v>28.474755430766947</v>
      </c>
      <c r="AP23" s="23">
        <f t="shared" si="19"/>
        <v>0.60982763168057585</v>
      </c>
      <c r="AQ23" s="23">
        <f t="shared" si="19"/>
        <v>0.5074626865671642</v>
      </c>
      <c r="AR23" s="23">
        <f t="shared" si="19"/>
        <v>6.790545863958998E-2</v>
      </c>
    </row>
    <row r="24" spans="1:44" ht="16.5" x14ac:dyDescent="0.3">
      <c r="A24" s="11">
        <v>21</v>
      </c>
      <c r="B24" s="25" t="s">
        <v>48</v>
      </c>
      <c r="C24" s="13">
        <v>60923</v>
      </c>
      <c r="D24" s="13">
        <v>77</v>
      </c>
      <c r="E24" s="14">
        <f t="shared" si="0"/>
        <v>791.20779220779218</v>
      </c>
      <c r="F24" s="13">
        <v>37247.62000000001</v>
      </c>
      <c r="G24" s="13">
        <v>48</v>
      </c>
      <c r="H24" s="14">
        <f t="shared" si="1"/>
        <v>775.99208333333354</v>
      </c>
      <c r="I24" s="13">
        <v>51028.549999999996</v>
      </c>
      <c r="J24" s="13">
        <v>68</v>
      </c>
      <c r="K24" s="14">
        <f t="shared" si="2"/>
        <v>750.41985294117637</v>
      </c>
      <c r="L24" s="13">
        <v>49533.33</v>
      </c>
      <c r="M24" s="13">
        <v>69</v>
      </c>
      <c r="N24" s="14">
        <f t="shared" si="3"/>
        <v>717.87434782608693</v>
      </c>
      <c r="O24" s="13">
        <v>60686.67</v>
      </c>
      <c r="P24" s="13">
        <v>87</v>
      </c>
      <c r="Q24" s="14">
        <f t="shared" si="4"/>
        <v>697.54793103448276</v>
      </c>
      <c r="R24" s="13">
        <v>65534.349999999969</v>
      </c>
      <c r="S24" s="13">
        <v>82</v>
      </c>
      <c r="T24" s="14">
        <f t="shared" si="5"/>
        <v>799.19939024390203</v>
      </c>
      <c r="U24" s="13">
        <v>51919.989999999991</v>
      </c>
      <c r="V24" s="13">
        <v>71</v>
      </c>
      <c r="W24" s="14">
        <f t="shared" si="6"/>
        <v>731.26746478873224</v>
      </c>
      <c r="X24" s="15">
        <f t="shared" si="7"/>
        <v>376873.50999999995</v>
      </c>
      <c r="Y24" s="16">
        <f t="shared" si="7"/>
        <v>502</v>
      </c>
      <c r="Z24" s="17">
        <f t="shared" si="8"/>
        <v>750.74404382470107</v>
      </c>
      <c r="AA24" s="18">
        <f t="shared" si="16"/>
        <v>53839.072857142848</v>
      </c>
      <c r="AB24" s="18">
        <f t="shared" si="9"/>
        <v>71.714285714285708</v>
      </c>
      <c r="AC24" s="24">
        <f t="shared" si="10"/>
        <v>750.74404382470118</v>
      </c>
      <c r="AD24" s="19">
        <v>351588.03</v>
      </c>
      <c r="AE24" s="19">
        <v>492</v>
      </c>
      <c r="AF24" s="19">
        <v>714.6098170731708</v>
      </c>
      <c r="AG24" s="20">
        <v>50226.861428571436</v>
      </c>
      <c r="AH24" s="20">
        <v>70.285714285714292</v>
      </c>
      <c r="AI24" s="20">
        <v>714.6098170731708</v>
      </c>
      <c r="AJ24" s="21">
        <f t="shared" si="17"/>
        <v>25285.479999999923</v>
      </c>
      <c r="AK24" s="21">
        <f t="shared" si="17"/>
        <v>10</v>
      </c>
      <c r="AL24" s="21">
        <f t="shared" si="12"/>
        <v>36.134226751530264</v>
      </c>
      <c r="AM24" s="22">
        <f t="shared" si="18"/>
        <v>3612.2114285714124</v>
      </c>
      <c r="AN24" s="22">
        <f t="shared" si="18"/>
        <v>1.4285714285714164</v>
      </c>
      <c r="AO24" s="22">
        <f t="shared" si="14"/>
        <v>36.134226751530377</v>
      </c>
      <c r="AP24" s="23">
        <f t="shared" si="19"/>
        <v>7.191792052761263E-2</v>
      </c>
      <c r="AQ24" s="23">
        <f t="shared" si="19"/>
        <v>2.0325203252032346E-2</v>
      </c>
      <c r="AR24" s="23">
        <f t="shared" si="19"/>
        <v>5.0564973903556798E-2</v>
      </c>
    </row>
    <row r="25" spans="1:44" ht="16.5" x14ac:dyDescent="0.3">
      <c r="A25" s="11">
        <v>22</v>
      </c>
      <c r="B25" s="12" t="s">
        <v>49</v>
      </c>
      <c r="C25" s="13">
        <v>9272.5</v>
      </c>
      <c r="D25" s="13">
        <v>26</v>
      </c>
      <c r="E25" s="14">
        <f t="shared" si="0"/>
        <v>356.63461538461536</v>
      </c>
      <c r="F25" s="13">
        <v>12412</v>
      </c>
      <c r="G25" s="13">
        <v>23</v>
      </c>
      <c r="H25" s="14">
        <f t="shared" si="1"/>
        <v>539.6521739130435</v>
      </c>
      <c r="I25" s="13">
        <v>8625</v>
      </c>
      <c r="J25" s="13">
        <v>19</v>
      </c>
      <c r="K25" s="14">
        <f t="shared" si="2"/>
        <v>453.94736842105266</v>
      </c>
      <c r="L25" s="13">
        <v>10596</v>
      </c>
      <c r="M25" s="13">
        <v>28</v>
      </c>
      <c r="N25" s="14">
        <f t="shared" si="3"/>
        <v>378.42857142857144</v>
      </c>
      <c r="O25" s="13">
        <v>8006</v>
      </c>
      <c r="P25" s="13">
        <v>26</v>
      </c>
      <c r="Q25" s="14">
        <f t="shared" si="4"/>
        <v>307.92307692307691</v>
      </c>
      <c r="R25" s="13">
        <v>11566</v>
      </c>
      <c r="S25" s="13">
        <v>28</v>
      </c>
      <c r="T25" s="14">
        <f t="shared" si="5"/>
        <v>413.07142857142856</v>
      </c>
      <c r="U25" s="13">
        <v>9690</v>
      </c>
      <c r="V25" s="13">
        <v>25</v>
      </c>
      <c r="W25" s="14">
        <f t="shared" si="6"/>
        <v>387.6</v>
      </c>
      <c r="X25" s="15">
        <f t="shared" si="7"/>
        <v>70167.5</v>
      </c>
      <c r="Y25" s="16">
        <f t="shared" si="7"/>
        <v>175</v>
      </c>
      <c r="Z25" s="17">
        <f t="shared" si="8"/>
        <v>400.95714285714286</v>
      </c>
      <c r="AA25" s="18">
        <f t="shared" si="16"/>
        <v>10023.928571428571</v>
      </c>
      <c r="AB25" s="18">
        <f t="shared" si="9"/>
        <v>25</v>
      </c>
      <c r="AC25" s="24">
        <f t="shared" si="10"/>
        <v>400.9571428571428</v>
      </c>
      <c r="AD25" s="19">
        <v>54592.9</v>
      </c>
      <c r="AE25" s="19">
        <v>142</v>
      </c>
      <c r="AF25" s="19">
        <v>384.45704225352114</v>
      </c>
      <c r="AG25" s="20">
        <v>7798.9857142857145</v>
      </c>
      <c r="AH25" s="20">
        <v>20.285714285714285</v>
      </c>
      <c r="AI25" s="20">
        <v>384.45704225352114</v>
      </c>
      <c r="AJ25" s="21">
        <f t="shared" si="17"/>
        <v>15574.599999999999</v>
      </c>
      <c r="AK25" s="21">
        <f t="shared" si="17"/>
        <v>33</v>
      </c>
      <c r="AL25" s="21">
        <f t="shared" si="12"/>
        <v>16.500100603621718</v>
      </c>
      <c r="AM25" s="22">
        <f t="shared" si="18"/>
        <v>2224.9428571428562</v>
      </c>
      <c r="AN25" s="22">
        <f t="shared" si="18"/>
        <v>4.7142857142857153</v>
      </c>
      <c r="AO25" s="22">
        <f t="shared" si="14"/>
        <v>16.500100603621661</v>
      </c>
      <c r="AP25" s="23">
        <f t="shared" si="19"/>
        <v>0.28528618190277477</v>
      </c>
      <c r="AQ25" s="23">
        <f t="shared" si="19"/>
        <v>0.23239436619718315</v>
      </c>
      <c r="AR25" s="23">
        <f t="shared" si="19"/>
        <v>4.2917930458251451E-2</v>
      </c>
    </row>
    <row r="26" spans="1:44" ht="16.5" x14ac:dyDescent="0.3">
      <c r="A26" s="11">
        <v>23</v>
      </c>
      <c r="B26" s="12" t="s">
        <v>50</v>
      </c>
      <c r="C26" s="13">
        <v>4247.66</v>
      </c>
      <c r="D26" s="13">
        <v>27</v>
      </c>
      <c r="E26" s="14">
        <f t="shared" si="0"/>
        <v>157.32074074074075</v>
      </c>
      <c r="F26" s="13">
        <v>1743</v>
      </c>
      <c r="G26" s="13">
        <v>9</v>
      </c>
      <c r="H26" s="14">
        <f t="shared" si="1"/>
        <v>193.66666666666666</v>
      </c>
      <c r="I26" s="13">
        <v>857</v>
      </c>
      <c r="J26" s="13">
        <v>8</v>
      </c>
      <c r="K26" s="14">
        <f t="shared" si="2"/>
        <v>107.125</v>
      </c>
      <c r="L26" s="13"/>
      <c r="M26" s="13"/>
      <c r="N26" s="14" t="str">
        <f t="shared" si="3"/>
        <v/>
      </c>
      <c r="O26" s="13">
        <v>3457</v>
      </c>
      <c r="P26" s="13">
        <v>17</v>
      </c>
      <c r="Q26" s="14">
        <f t="shared" si="4"/>
        <v>203.35294117647058</v>
      </c>
      <c r="R26" s="13">
        <v>2724</v>
      </c>
      <c r="S26" s="13">
        <v>11</v>
      </c>
      <c r="T26" s="14">
        <f t="shared" si="5"/>
        <v>247.63636363636363</v>
      </c>
      <c r="U26" s="13">
        <v>3629</v>
      </c>
      <c r="V26" s="13">
        <v>21</v>
      </c>
      <c r="W26" s="14">
        <f t="shared" si="6"/>
        <v>172.8095238095238</v>
      </c>
      <c r="X26" s="15">
        <f t="shared" si="7"/>
        <v>16657.66</v>
      </c>
      <c r="Y26" s="16">
        <f t="shared" si="7"/>
        <v>93</v>
      </c>
      <c r="Z26" s="17">
        <f t="shared" si="8"/>
        <v>179.11462365591399</v>
      </c>
      <c r="AA26" s="18">
        <f t="shared" si="16"/>
        <v>2379.6657142857143</v>
      </c>
      <c r="AB26" s="18">
        <f t="shared" si="9"/>
        <v>13.285714285714286</v>
      </c>
      <c r="AC26" s="24">
        <f t="shared" si="10"/>
        <v>179.11462365591396</v>
      </c>
      <c r="AD26" s="19">
        <v>32690.28</v>
      </c>
      <c r="AE26" s="19">
        <v>142</v>
      </c>
      <c r="AF26" s="19">
        <v>230.21323943661972</v>
      </c>
      <c r="AG26" s="20">
        <v>4670.04</v>
      </c>
      <c r="AH26" s="20">
        <v>20.285714285714285</v>
      </c>
      <c r="AI26" s="20">
        <v>230.21323943661972</v>
      </c>
      <c r="AJ26" s="21">
        <f t="shared" si="17"/>
        <v>-16032.619999999999</v>
      </c>
      <c r="AK26" s="21">
        <f t="shared" si="17"/>
        <v>-49</v>
      </c>
      <c r="AL26" s="21">
        <f t="shared" si="12"/>
        <v>-51.098615780705728</v>
      </c>
      <c r="AM26" s="22">
        <f t="shared" si="18"/>
        <v>-2290.3742857142856</v>
      </c>
      <c r="AN26" s="22">
        <f t="shared" si="18"/>
        <v>-6.9999999999999982</v>
      </c>
      <c r="AO26" s="22">
        <f t="shared" si="14"/>
        <v>-51.098615780705757</v>
      </c>
      <c r="AP26" s="23">
        <f t="shared" si="19"/>
        <v>-0.49043997175918957</v>
      </c>
      <c r="AQ26" s="23">
        <f t="shared" si="19"/>
        <v>-0.3450704225352112</v>
      </c>
      <c r="AR26" s="23">
        <f t="shared" si="19"/>
        <v>-0.22196210741725728</v>
      </c>
    </row>
    <row r="27" spans="1:44" ht="16.5" x14ac:dyDescent="0.3">
      <c r="A27" s="11">
        <v>24</v>
      </c>
      <c r="B27" s="12" t="s">
        <v>51</v>
      </c>
      <c r="C27" s="13">
        <v>23497.119999999999</v>
      </c>
      <c r="D27" s="13">
        <v>100</v>
      </c>
      <c r="E27" s="14">
        <f t="shared" si="0"/>
        <v>234.97119999999998</v>
      </c>
      <c r="F27" s="13">
        <v>12533</v>
      </c>
      <c r="G27" s="13">
        <v>68</v>
      </c>
      <c r="H27" s="14">
        <f t="shared" si="1"/>
        <v>184.30882352941177</v>
      </c>
      <c r="I27" s="13">
        <v>12029</v>
      </c>
      <c r="J27" s="13">
        <v>51</v>
      </c>
      <c r="K27" s="14">
        <f t="shared" si="2"/>
        <v>235.86274509803923</v>
      </c>
      <c r="L27" s="13">
        <v>11390</v>
      </c>
      <c r="M27" s="13">
        <v>62</v>
      </c>
      <c r="N27" s="14">
        <f t="shared" si="3"/>
        <v>183.70967741935485</v>
      </c>
      <c r="O27" s="13">
        <v>13791</v>
      </c>
      <c r="P27" s="13">
        <v>74</v>
      </c>
      <c r="Q27" s="14">
        <f t="shared" si="4"/>
        <v>186.36486486486487</v>
      </c>
      <c r="R27" s="13">
        <v>9029</v>
      </c>
      <c r="S27" s="13">
        <v>55</v>
      </c>
      <c r="T27" s="14">
        <f t="shared" si="5"/>
        <v>164.16363636363636</v>
      </c>
      <c r="U27" s="13">
        <v>11886</v>
      </c>
      <c r="V27" s="13">
        <v>63</v>
      </c>
      <c r="W27" s="14">
        <f t="shared" si="6"/>
        <v>188.66666666666666</v>
      </c>
      <c r="X27" s="15">
        <f>R27+U27+O27+L27+I27+F27+D27</f>
        <v>70758</v>
      </c>
      <c r="Y27" s="16">
        <f t="shared" ref="Y27:Y38" si="20">S27+V27+P27+M27+J27+G27+D27</f>
        <v>473</v>
      </c>
      <c r="Z27" s="17">
        <f t="shared" si="8"/>
        <v>149.59408033826639</v>
      </c>
      <c r="AA27" s="18">
        <f t="shared" si="16"/>
        <v>10108.285714285714</v>
      </c>
      <c r="AB27" s="18">
        <f t="shared" si="9"/>
        <v>67.571428571428569</v>
      </c>
      <c r="AC27" s="24">
        <f t="shared" si="10"/>
        <v>149.59408033826639</v>
      </c>
      <c r="AD27" s="19">
        <v>62971.040000000001</v>
      </c>
      <c r="AE27" s="19">
        <v>411</v>
      </c>
      <c r="AF27" s="19">
        <v>153.2142092457421</v>
      </c>
      <c r="AG27" s="20">
        <v>8995.862857142858</v>
      </c>
      <c r="AH27" s="20">
        <v>58.714285714285715</v>
      </c>
      <c r="AI27" s="20">
        <v>153.2142092457421</v>
      </c>
      <c r="AJ27" s="21">
        <f t="shared" si="17"/>
        <v>7786.9599999999991</v>
      </c>
      <c r="AK27" s="21">
        <f t="shared" si="17"/>
        <v>62</v>
      </c>
      <c r="AL27" s="21">
        <f t="shared" si="12"/>
        <v>-3.6201289074757028</v>
      </c>
      <c r="AM27" s="22">
        <f t="shared" si="18"/>
        <v>1112.4228571428557</v>
      </c>
      <c r="AN27" s="22">
        <f t="shared" si="18"/>
        <v>8.8571428571428541</v>
      </c>
      <c r="AO27" s="22">
        <f t="shared" si="14"/>
        <v>-3.6201289074757028</v>
      </c>
      <c r="AP27" s="23">
        <f t="shared" si="19"/>
        <v>0.12365938374211366</v>
      </c>
      <c r="AQ27" s="23">
        <f t="shared" si="19"/>
        <v>0.15085158150851577</v>
      </c>
      <c r="AR27" s="23">
        <f t="shared" si="19"/>
        <v>-2.3627892773765747E-2</v>
      </c>
    </row>
    <row r="28" spans="1:44" ht="16.5" x14ac:dyDescent="0.3">
      <c r="A28" s="11">
        <v>25</v>
      </c>
      <c r="B28" s="12" t="s">
        <v>52</v>
      </c>
      <c r="C28" s="13">
        <v>13295.88</v>
      </c>
      <c r="D28" s="13">
        <v>132</v>
      </c>
      <c r="E28" s="14">
        <f t="shared" si="0"/>
        <v>100.72636363636363</v>
      </c>
      <c r="F28" s="13">
        <v>12515</v>
      </c>
      <c r="G28" s="13">
        <v>114</v>
      </c>
      <c r="H28" s="14">
        <f t="shared" si="1"/>
        <v>109.78070175438596</v>
      </c>
      <c r="I28" s="13">
        <v>17124</v>
      </c>
      <c r="J28" s="13">
        <v>144</v>
      </c>
      <c r="K28" s="14">
        <f t="shared" si="2"/>
        <v>118.91666666666667</v>
      </c>
      <c r="L28" s="13">
        <v>17210</v>
      </c>
      <c r="M28" s="13">
        <v>158</v>
      </c>
      <c r="N28" s="14">
        <f t="shared" si="3"/>
        <v>108.92405063291139</v>
      </c>
      <c r="O28" s="13">
        <v>14991</v>
      </c>
      <c r="P28" s="13">
        <v>128</v>
      </c>
      <c r="Q28" s="14">
        <f t="shared" si="4"/>
        <v>117.1171875</v>
      </c>
      <c r="R28" s="13">
        <v>11743</v>
      </c>
      <c r="S28" s="13">
        <v>116</v>
      </c>
      <c r="T28" s="14">
        <f t="shared" si="5"/>
        <v>101.23275862068965</v>
      </c>
      <c r="U28" s="13"/>
      <c r="V28" s="13"/>
      <c r="W28" s="14" t="str">
        <f t="shared" si="6"/>
        <v/>
      </c>
      <c r="X28" s="15">
        <f t="shared" ref="X28:X38" si="21">R28+U28+O28+L28+I28+F28+C28</f>
        <v>86878.88</v>
      </c>
      <c r="Y28" s="16">
        <f t="shared" si="20"/>
        <v>792</v>
      </c>
      <c r="Z28" s="17">
        <f t="shared" si="8"/>
        <v>109.69555555555556</v>
      </c>
      <c r="AA28" s="18">
        <f t="shared" si="16"/>
        <v>12411.268571428573</v>
      </c>
      <c r="AB28" s="18">
        <f t="shared" si="9"/>
        <v>113.14285714285714</v>
      </c>
      <c r="AC28" s="24">
        <f t="shared" si="10"/>
        <v>109.69555555555557</v>
      </c>
      <c r="AD28" s="19">
        <v>134316.58000000002</v>
      </c>
      <c r="AE28" s="19">
        <v>681</v>
      </c>
      <c r="AF28" s="19">
        <v>197.23433186490459</v>
      </c>
      <c r="AG28" s="20">
        <v>19188.082857142861</v>
      </c>
      <c r="AH28" s="20">
        <v>97.285714285714292</v>
      </c>
      <c r="AI28" s="20">
        <v>197.23433186490459</v>
      </c>
      <c r="AJ28" s="21">
        <f t="shared" si="17"/>
        <v>-47437.700000000012</v>
      </c>
      <c r="AK28" s="21">
        <f t="shared" si="17"/>
        <v>111</v>
      </c>
      <c r="AL28" s="21">
        <f t="shared" si="12"/>
        <v>-87.538776309349032</v>
      </c>
      <c r="AM28" s="22">
        <f t="shared" si="18"/>
        <v>-6776.8142857142884</v>
      </c>
      <c r="AN28" s="22">
        <f t="shared" si="18"/>
        <v>15.857142857142847</v>
      </c>
      <c r="AO28" s="22">
        <f t="shared" si="14"/>
        <v>-87.538776309349018</v>
      </c>
      <c r="AP28" s="23">
        <f t="shared" si="19"/>
        <v>-0.35317828967950204</v>
      </c>
      <c r="AQ28" s="23">
        <f t="shared" si="19"/>
        <v>0.16299559471365627</v>
      </c>
      <c r="AR28" s="23">
        <f t="shared" si="19"/>
        <v>-0.44383133241381423</v>
      </c>
    </row>
    <row r="29" spans="1:44" ht="16.5" x14ac:dyDescent="0.3">
      <c r="A29" s="11">
        <v>26</v>
      </c>
      <c r="B29" s="12" t="s">
        <v>53</v>
      </c>
      <c r="C29" s="13">
        <v>13561</v>
      </c>
      <c r="D29" s="13">
        <v>30</v>
      </c>
      <c r="E29" s="14">
        <f t="shared" si="0"/>
        <v>452.03333333333336</v>
      </c>
      <c r="F29" s="13">
        <v>10851.279999999997</v>
      </c>
      <c r="G29" s="13">
        <v>27</v>
      </c>
      <c r="H29" s="14">
        <f t="shared" si="1"/>
        <v>401.89925925925917</v>
      </c>
      <c r="I29" s="13">
        <v>16828.379999999994</v>
      </c>
      <c r="J29" s="13">
        <v>38</v>
      </c>
      <c r="K29" s="14">
        <f t="shared" si="2"/>
        <v>442.85210526315774</v>
      </c>
      <c r="L29" s="13">
        <v>16247.419999999989</v>
      </c>
      <c r="M29" s="13">
        <v>35</v>
      </c>
      <c r="N29" s="14">
        <f t="shared" si="3"/>
        <v>464.2119999999997</v>
      </c>
      <c r="O29" s="13">
        <v>20622.620000000006</v>
      </c>
      <c r="P29" s="13">
        <v>42</v>
      </c>
      <c r="Q29" s="14">
        <f t="shared" si="4"/>
        <v>491.01476190476205</v>
      </c>
      <c r="R29" s="13">
        <v>12578.919999999996</v>
      </c>
      <c r="S29" s="13">
        <v>26</v>
      </c>
      <c r="T29" s="14">
        <f t="shared" si="5"/>
        <v>483.80461538461526</v>
      </c>
      <c r="U29" s="13">
        <v>13742.699999999992</v>
      </c>
      <c r="V29" s="13">
        <v>31</v>
      </c>
      <c r="W29" s="14">
        <f t="shared" si="6"/>
        <v>443.31290322580617</v>
      </c>
      <c r="X29" s="15">
        <f t="shared" si="21"/>
        <v>104432.31999999998</v>
      </c>
      <c r="Y29" s="16">
        <f t="shared" si="20"/>
        <v>229</v>
      </c>
      <c r="Z29" s="17">
        <f t="shared" si="8"/>
        <v>456.03633187772914</v>
      </c>
      <c r="AA29" s="18">
        <f t="shared" si="16"/>
        <v>14918.902857142853</v>
      </c>
      <c r="AB29" s="18">
        <f t="shared" si="9"/>
        <v>32.714285714285715</v>
      </c>
      <c r="AC29" s="24">
        <f>IFERROR(AA29/AB29,"-")</f>
        <v>456.03633187772914</v>
      </c>
      <c r="AD29" s="19">
        <v>96087.479999999952</v>
      </c>
      <c r="AE29" s="19">
        <v>213</v>
      </c>
      <c r="AF29" s="19">
        <v>451.11492957746458</v>
      </c>
      <c r="AG29" s="20">
        <v>13726.782857142851</v>
      </c>
      <c r="AH29" s="20">
        <v>30.428571428571427</v>
      </c>
      <c r="AI29" s="20">
        <v>451.11492957746458</v>
      </c>
      <c r="AJ29" s="21">
        <f t="shared" si="17"/>
        <v>8344.8400000000256</v>
      </c>
      <c r="AK29" s="21">
        <f t="shared" si="17"/>
        <v>16</v>
      </c>
      <c r="AL29" s="21">
        <f t="shared" si="12"/>
        <v>4.9214023002645604</v>
      </c>
      <c r="AM29" s="22">
        <f t="shared" si="18"/>
        <v>1192.1200000000026</v>
      </c>
      <c r="AN29" s="22">
        <f t="shared" si="18"/>
        <v>2.2857142857142883</v>
      </c>
      <c r="AO29" s="22">
        <f t="shared" si="14"/>
        <v>4.9214023002645604</v>
      </c>
      <c r="AP29" s="23">
        <f t="shared" si="19"/>
        <v>8.6846277995843185E-2</v>
      </c>
      <c r="AQ29" s="23">
        <f t="shared" si="19"/>
        <v>7.5117370892018864E-2</v>
      </c>
      <c r="AR29" s="23">
        <f t="shared" si="19"/>
        <v>1.0909420144605227E-2</v>
      </c>
    </row>
    <row r="30" spans="1:44" ht="16.5" x14ac:dyDescent="0.3">
      <c r="A30" s="11">
        <v>27</v>
      </c>
      <c r="B30" s="12" t="s">
        <v>54</v>
      </c>
      <c r="C30" s="13">
        <v>1652339.5</v>
      </c>
      <c r="D30" s="13">
        <v>1698</v>
      </c>
      <c r="E30" s="14">
        <f t="shared" si="0"/>
        <v>973.10924617196702</v>
      </c>
      <c r="F30" s="13">
        <v>1415079</v>
      </c>
      <c r="G30" s="13">
        <v>1494</v>
      </c>
      <c r="H30" s="14">
        <f t="shared" si="1"/>
        <v>947.17469879518069</v>
      </c>
      <c r="I30" s="13">
        <v>1636250</v>
      </c>
      <c r="J30" s="13">
        <v>1716</v>
      </c>
      <c r="K30" s="14">
        <f t="shared" si="2"/>
        <v>953.52564102564099</v>
      </c>
      <c r="L30" s="13">
        <v>1414975</v>
      </c>
      <c r="M30" s="13">
        <v>1462</v>
      </c>
      <c r="N30" s="14">
        <f t="shared" si="3"/>
        <v>967.83515731874149</v>
      </c>
      <c r="O30" s="13">
        <v>1930107</v>
      </c>
      <c r="P30" s="13">
        <v>2042</v>
      </c>
      <c r="Q30" s="14">
        <f t="shared" si="4"/>
        <v>945.20421155729673</v>
      </c>
      <c r="R30" s="13">
        <v>1546335</v>
      </c>
      <c r="S30" s="13">
        <v>1639</v>
      </c>
      <c r="T30" s="14">
        <f t="shared" si="5"/>
        <v>943.46247712019522</v>
      </c>
      <c r="U30" s="13">
        <v>1604249</v>
      </c>
      <c r="V30" s="13">
        <v>1753</v>
      </c>
      <c r="W30" s="14">
        <f t="shared" si="6"/>
        <v>915.14489446662867</v>
      </c>
      <c r="X30" s="15">
        <f t="shared" si="21"/>
        <v>11199334.5</v>
      </c>
      <c r="Y30" s="16">
        <f t="shared" si="20"/>
        <v>11804</v>
      </c>
      <c r="Z30" s="17">
        <f t="shared" si="8"/>
        <v>948.77452558454763</v>
      </c>
      <c r="AA30" s="18">
        <f t="shared" si="16"/>
        <v>1599904.9285714286</v>
      </c>
      <c r="AB30" s="18">
        <f t="shared" si="9"/>
        <v>1686.2857142857142</v>
      </c>
      <c r="AC30" s="24">
        <f t="shared" si="10"/>
        <v>948.77452558454763</v>
      </c>
      <c r="AD30" s="19">
        <v>11067934.76</v>
      </c>
      <c r="AE30" s="19">
        <v>11554</v>
      </c>
      <c r="AF30" s="19">
        <v>957.93099878829844</v>
      </c>
      <c r="AG30" s="20">
        <v>1581133.5371428572</v>
      </c>
      <c r="AH30" s="20">
        <v>1650.5714285714287</v>
      </c>
      <c r="AI30" s="20">
        <v>957.93099878829844</v>
      </c>
      <c r="AJ30" s="21">
        <f t="shared" si="17"/>
        <v>131399.74000000022</v>
      </c>
      <c r="AK30" s="21">
        <f t="shared" si="17"/>
        <v>250</v>
      </c>
      <c r="AL30" s="21">
        <f t="shared" si="12"/>
        <v>-9.1564732037508065</v>
      </c>
      <c r="AM30" s="22">
        <f t="shared" si="18"/>
        <v>18771.391428571427</v>
      </c>
      <c r="AN30" s="22">
        <f t="shared" si="18"/>
        <v>35.714285714285552</v>
      </c>
      <c r="AO30" s="22">
        <f t="shared" si="14"/>
        <v>-9.1564732037508065</v>
      </c>
      <c r="AP30" s="23">
        <f t="shared" si="19"/>
        <v>1.1872110095451988E-2</v>
      </c>
      <c r="AQ30" s="23">
        <f t="shared" si="19"/>
        <v>2.1637528128786467E-2</v>
      </c>
      <c r="AR30" s="23">
        <f t="shared" si="19"/>
        <v>-9.5585936934215188E-3</v>
      </c>
    </row>
    <row r="31" spans="1:44" ht="16.5" x14ac:dyDescent="0.3">
      <c r="A31" s="11">
        <v>28</v>
      </c>
      <c r="B31" s="25" t="s">
        <v>55</v>
      </c>
      <c r="C31" s="13">
        <v>81715.520000000004</v>
      </c>
      <c r="D31" s="13">
        <v>299</v>
      </c>
      <c r="E31" s="14">
        <f t="shared" si="0"/>
        <v>273.29605351170568</v>
      </c>
      <c r="F31" s="13">
        <v>82710</v>
      </c>
      <c r="G31" s="13">
        <v>293</v>
      </c>
      <c r="H31" s="14">
        <f t="shared" si="1"/>
        <v>282.28668941979521</v>
      </c>
      <c r="I31" s="13">
        <v>95275</v>
      </c>
      <c r="J31" s="13">
        <v>340</v>
      </c>
      <c r="K31" s="14">
        <f t="shared" si="2"/>
        <v>280.22058823529414</v>
      </c>
      <c r="L31" s="13">
        <v>98429</v>
      </c>
      <c r="M31" s="13">
        <v>338</v>
      </c>
      <c r="N31" s="14">
        <f t="shared" si="3"/>
        <v>291.21005917159761</v>
      </c>
      <c r="O31" s="13">
        <v>102854</v>
      </c>
      <c r="P31" s="13">
        <v>371</v>
      </c>
      <c r="Q31" s="14">
        <f t="shared" si="4"/>
        <v>277.23450134770889</v>
      </c>
      <c r="R31" s="13">
        <v>92871</v>
      </c>
      <c r="S31" s="13">
        <v>306</v>
      </c>
      <c r="T31" s="14">
        <f t="shared" si="5"/>
        <v>303.5</v>
      </c>
      <c r="U31" s="13">
        <v>66275</v>
      </c>
      <c r="V31" s="13">
        <v>256</v>
      </c>
      <c r="W31" s="14">
        <f t="shared" si="6"/>
        <v>258.88671875</v>
      </c>
      <c r="X31" s="15">
        <f t="shared" si="21"/>
        <v>620129.52</v>
      </c>
      <c r="Y31" s="16">
        <f t="shared" si="20"/>
        <v>2203</v>
      </c>
      <c r="Z31" s="17">
        <f t="shared" si="8"/>
        <v>281.49320018157061</v>
      </c>
      <c r="AA31" s="18">
        <f t="shared" si="16"/>
        <v>88589.931428571435</v>
      </c>
      <c r="AB31" s="18">
        <f t="shared" si="9"/>
        <v>314.71428571428572</v>
      </c>
      <c r="AC31" s="24">
        <f t="shared" si="10"/>
        <v>281.49320018157061</v>
      </c>
      <c r="AD31" s="19">
        <v>629199.67999999993</v>
      </c>
      <c r="AE31" s="19">
        <v>2153</v>
      </c>
      <c r="AF31" s="19">
        <v>292.24323269856012</v>
      </c>
      <c r="AG31" s="20">
        <v>89885.668571428556</v>
      </c>
      <c r="AH31" s="20">
        <v>307.57142857142856</v>
      </c>
      <c r="AI31" s="20">
        <v>292.24323269856012</v>
      </c>
      <c r="AJ31" s="21">
        <f t="shared" si="17"/>
        <v>-9070.1599999999162</v>
      </c>
      <c r="AK31" s="21">
        <f t="shared" si="17"/>
        <v>50</v>
      </c>
      <c r="AL31" s="21">
        <f t="shared" si="12"/>
        <v>-10.750032516989506</v>
      </c>
      <c r="AM31" s="22">
        <f t="shared" si="18"/>
        <v>-1295.7371428571205</v>
      </c>
      <c r="AN31" s="22">
        <f t="shared" si="18"/>
        <v>7.1428571428571672</v>
      </c>
      <c r="AO31" s="22">
        <f t="shared" si="14"/>
        <v>-10.750032516989506</v>
      </c>
      <c r="AP31" s="23">
        <f t="shared" si="19"/>
        <v>-1.4415391946797947E-2</v>
      </c>
      <c r="AQ31" s="23">
        <f t="shared" si="19"/>
        <v>2.3223409196470122E-2</v>
      </c>
      <c r="AR31" s="23">
        <f t="shared" si="19"/>
        <v>-3.6784538747823919E-2</v>
      </c>
    </row>
    <row r="32" spans="1:44" ht="16.5" x14ac:dyDescent="0.3">
      <c r="A32" s="11">
        <v>29</v>
      </c>
      <c r="B32" s="25" t="s">
        <v>56</v>
      </c>
      <c r="C32" s="13">
        <v>13171.28</v>
      </c>
      <c r="D32" s="13">
        <v>48</v>
      </c>
      <c r="E32" s="14">
        <f t="shared" si="0"/>
        <v>274.4016666666667</v>
      </c>
      <c r="F32" s="13">
        <v>15486</v>
      </c>
      <c r="G32" s="13">
        <v>58</v>
      </c>
      <c r="H32" s="14">
        <f t="shared" si="1"/>
        <v>267</v>
      </c>
      <c r="I32" s="13">
        <v>18927</v>
      </c>
      <c r="J32" s="13">
        <v>71</v>
      </c>
      <c r="K32" s="14">
        <f t="shared" si="2"/>
        <v>266.57746478873241</v>
      </c>
      <c r="L32" s="13">
        <v>16505</v>
      </c>
      <c r="M32" s="13">
        <v>62</v>
      </c>
      <c r="N32" s="14">
        <f t="shared" si="3"/>
        <v>266.20967741935482</v>
      </c>
      <c r="O32" s="13">
        <v>20491</v>
      </c>
      <c r="P32" s="13">
        <v>67</v>
      </c>
      <c r="Q32" s="14">
        <f t="shared" si="4"/>
        <v>305.83582089552237</v>
      </c>
      <c r="R32" s="13">
        <v>13133</v>
      </c>
      <c r="S32" s="13">
        <v>50</v>
      </c>
      <c r="T32" s="14">
        <f t="shared" si="5"/>
        <v>262.66000000000003</v>
      </c>
      <c r="U32" s="13">
        <v>8514</v>
      </c>
      <c r="V32" s="13">
        <v>40</v>
      </c>
      <c r="W32" s="14">
        <f t="shared" si="6"/>
        <v>212.85</v>
      </c>
      <c r="X32" s="15">
        <f t="shared" si="21"/>
        <v>106227.28</v>
      </c>
      <c r="Y32" s="16">
        <f t="shared" si="20"/>
        <v>396</v>
      </c>
      <c r="Z32" s="17">
        <f t="shared" si="8"/>
        <v>268.25070707070705</v>
      </c>
      <c r="AA32" s="18">
        <f t="shared" si="16"/>
        <v>15175.325714285715</v>
      </c>
      <c r="AB32" s="18">
        <f t="shared" si="9"/>
        <v>56.571428571428569</v>
      </c>
      <c r="AC32" s="24">
        <f t="shared" si="10"/>
        <v>268.25070707070711</v>
      </c>
      <c r="AD32" s="19">
        <v>103252.92</v>
      </c>
      <c r="AE32" s="19">
        <v>384</v>
      </c>
      <c r="AF32" s="19">
        <v>268.8878125</v>
      </c>
      <c r="AG32" s="20">
        <v>14750.417142857143</v>
      </c>
      <c r="AH32" s="20">
        <v>54.857142857142854</v>
      </c>
      <c r="AI32" s="20">
        <v>268.8878125</v>
      </c>
      <c r="AJ32" s="21">
        <f t="shared" si="17"/>
        <v>2974.3600000000006</v>
      </c>
      <c r="AK32" s="21">
        <f t="shared" si="17"/>
        <v>12</v>
      </c>
      <c r="AL32" s="21">
        <f t="shared" si="12"/>
        <v>-0.63710542929294434</v>
      </c>
      <c r="AM32" s="22">
        <f t="shared" si="18"/>
        <v>424.90857142857203</v>
      </c>
      <c r="AN32" s="22">
        <f t="shared" si="18"/>
        <v>1.7142857142857153</v>
      </c>
      <c r="AO32" s="22">
        <f t="shared" si="14"/>
        <v>-0.63710542929288749</v>
      </c>
      <c r="AP32" s="23">
        <f t="shared" si="19"/>
        <v>2.8806546100584897E-2</v>
      </c>
      <c r="AQ32" s="23">
        <f t="shared" si="19"/>
        <v>3.1250000000000021E-2</v>
      </c>
      <c r="AR32" s="23">
        <f t="shared" si="19"/>
        <v>-2.3694098418569546E-3</v>
      </c>
    </row>
    <row r="33" spans="1:44" ht="16.5" x14ac:dyDescent="0.3">
      <c r="A33" s="11">
        <v>30</v>
      </c>
      <c r="B33" s="25" t="s">
        <v>57</v>
      </c>
      <c r="C33" s="13">
        <v>46232.02</v>
      </c>
      <c r="D33" s="13">
        <v>214</v>
      </c>
      <c r="E33" s="14">
        <f t="shared" si="0"/>
        <v>216.037476635514</v>
      </c>
      <c r="F33" s="13">
        <v>43076</v>
      </c>
      <c r="G33" s="13">
        <v>202</v>
      </c>
      <c r="H33" s="14">
        <f t="shared" si="1"/>
        <v>213.24752475247524</v>
      </c>
      <c r="I33" s="13">
        <v>44078</v>
      </c>
      <c r="J33" s="13">
        <v>221</v>
      </c>
      <c r="K33" s="14">
        <f t="shared" si="2"/>
        <v>199.44796380090497</v>
      </c>
      <c r="L33" s="13">
        <v>42398</v>
      </c>
      <c r="M33" s="13">
        <v>198</v>
      </c>
      <c r="N33" s="14">
        <f t="shared" si="3"/>
        <v>214.13131313131314</v>
      </c>
      <c r="O33" s="13">
        <v>42268</v>
      </c>
      <c r="P33" s="13">
        <v>215</v>
      </c>
      <c r="Q33" s="14">
        <f t="shared" si="4"/>
        <v>196.59534883720931</v>
      </c>
      <c r="R33" s="13">
        <v>40371</v>
      </c>
      <c r="S33" s="13">
        <v>200</v>
      </c>
      <c r="T33" s="14">
        <f t="shared" si="5"/>
        <v>201.85499999999999</v>
      </c>
      <c r="U33" s="13">
        <v>36209</v>
      </c>
      <c r="V33" s="13">
        <v>177</v>
      </c>
      <c r="W33" s="14">
        <f t="shared" si="6"/>
        <v>204.57062146892656</v>
      </c>
      <c r="X33" s="15">
        <f t="shared" si="21"/>
        <v>294632.02</v>
      </c>
      <c r="Y33" s="16">
        <f t="shared" si="20"/>
        <v>1427</v>
      </c>
      <c r="Z33" s="17">
        <f t="shared" si="8"/>
        <v>206.46953048353191</v>
      </c>
      <c r="AA33" s="18">
        <f t="shared" si="16"/>
        <v>42090.288571428573</v>
      </c>
      <c r="AB33" s="18">
        <f t="shared" si="9"/>
        <v>203.85714285714286</v>
      </c>
      <c r="AC33" s="24">
        <f t="shared" si="10"/>
        <v>206.46953048353188</v>
      </c>
      <c r="AD33" s="19">
        <v>289926.59999999998</v>
      </c>
      <c r="AE33" s="19">
        <v>1338</v>
      </c>
      <c r="AF33" s="19">
        <v>216.68654708520177</v>
      </c>
      <c r="AG33" s="20">
        <v>41418.085714285713</v>
      </c>
      <c r="AH33" s="20">
        <v>191.14285714285714</v>
      </c>
      <c r="AI33" s="20">
        <v>216.68654708520179</v>
      </c>
      <c r="AJ33" s="21">
        <f t="shared" si="17"/>
        <v>4705.4200000000419</v>
      </c>
      <c r="AK33" s="21">
        <f t="shared" si="17"/>
        <v>89</v>
      </c>
      <c r="AL33" s="21">
        <f t="shared" si="12"/>
        <v>-10.217016601669854</v>
      </c>
      <c r="AM33" s="22">
        <f t="shared" si="18"/>
        <v>672.20285714286001</v>
      </c>
      <c r="AN33" s="22">
        <f t="shared" si="18"/>
        <v>12.714285714285722</v>
      </c>
      <c r="AO33" s="22">
        <f t="shared" si="14"/>
        <v>-10.217016601669911</v>
      </c>
      <c r="AP33" s="23">
        <f t="shared" si="19"/>
        <v>1.6229693998412082E-2</v>
      </c>
      <c r="AQ33" s="23">
        <f t="shared" si="19"/>
        <v>6.651718983557553E-2</v>
      </c>
      <c r="AR33" s="23">
        <f t="shared" si="19"/>
        <v>-4.7151134849421683E-2</v>
      </c>
    </row>
    <row r="34" spans="1:44" ht="16.5" x14ac:dyDescent="0.3">
      <c r="A34" s="11">
        <v>31</v>
      </c>
      <c r="B34" s="25" t="s">
        <v>58</v>
      </c>
      <c r="C34" s="13">
        <v>8390.44</v>
      </c>
      <c r="D34" s="13">
        <v>27</v>
      </c>
      <c r="E34" s="14">
        <f t="shared" si="0"/>
        <v>310.75703703703704</v>
      </c>
      <c r="F34" s="13">
        <v>7019</v>
      </c>
      <c r="G34" s="13">
        <v>23</v>
      </c>
      <c r="H34" s="14">
        <f t="shared" si="1"/>
        <v>305.17391304347825</v>
      </c>
      <c r="I34" s="13">
        <v>10991</v>
      </c>
      <c r="J34" s="13">
        <v>31</v>
      </c>
      <c r="K34" s="14">
        <f t="shared" si="2"/>
        <v>354.54838709677421</v>
      </c>
      <c r="L34" s="13">
        <v>11533</v>
      </c>
      <c r="M34" s="13">
        <v>41</v>
      </c>
      <c r="N34" s="14">
        <f t="shared" si="3"/>
        <v>281.29268292682929</v>
      </c>
      <c r="O34" s="13">
        <v>14499</v>
      </c>
      <c r="P34" s="13">
        <v>44</v>
      </c>
      <c r="Q34" s="14">
        <f t="shared" si="4"/>
        <v>329.52272727272725</v>
      </c>
      <c r="R34" s="13">
        <v>14848</v>
      </c>
      <c r="S34" s="13">
        <v>37</v>
      </c>
      <c r="T34" s="14">
        <f t="shared" si="5"/>
        <v>401.29729729729729</v>
      </c>
      <c r="U34" s="13">
        <v>8006</v>
      </c>
      <c r="V34" s="13">
        <v>26</v>
      </c>
      <c r="W34" s="14">
        <f t="shared" si="6"/>
        <v>307.92307692307691</v>
      </c>
      <c r="X34" s="15">
        <f t="shared" si="21"/>
        <v>75286.44</v>
      </c>
      <c r="Y34" s="16">
        <f t="shared" si="20"/>
        <v>229</v>
      </c>
      <c r="Z34" s="17">
        <f t="shared" si="8"/>
        <v>328.76174672489083</v>
      </c>
      <c r="AA34" s="18">
        <f t="shared" si="16"/>
        <v>10755.205714285714</v>
      </c>
      <c r="AB34" s="18">
        <f t="shared" si="9"/>
        <v>32.714285714285715</v>
      </c>
      <c r="AC34" s="24">
        <f t="shared" si="10"/>
        <v>328.76174672489083</v>
      </c>
      <c r="AD34" s="19">
        <v>78972</v>
      </c>
      <c r="AE34" s="19">
        <v>242</v>
      </c>
      <c r="AF34" s="19">
        <v>326.3305785123967</v>
      </c>
      <c r="AG34" s="20">
        <v>11281.714285714286</v>
      </c>
      <c r="AH34" s="20">
        <v>34.571428571428569</v>
      </c>
      <c r="AI34" s="20">
        <v>326.33057851239676</v>
      </c>
      <c r="AJ34" s="21">
        <f t="shared" si="17"/>
        <v>-3685.5599999999977</v>
      </c>
      <c r="AK34" s="21">
        <f t="shared" si="17"/>
        <v>-13</v>
      </c>
      <c r="AL34" s="21">
        <f t="shared" si="12"/>
        <v>2.4311682124941285</v>
      </c>
      <c r="AM34" s="22">
        <f t="shared" si="18"/>
        <v>-526.5085714285724</v>
      </c>
      <c r="AN34" s="22">
        <f t="shared" si="18"/>
        <v>-1.8571428571428541</v>
      </c>
      <c r="AO34" s="22">
        <f t="shared" si="14"/>
        <v>2.4311682124940717</v>
      </c>
      <c r="AP34" s="23">
        <f t="shared" si="19"/>
        <v>-4.6669199209846614E-2</v>
      </c>
      <c r="AQ34" s="23">
        <f t="shared" si="19"/>
        <v>-5.3719008264462728E-2</v>
      </c>
      <c r="AR34" s="23">
        <f t="shared" si="19"/>
        <v>7.4500165555331666E-3</v>
      </c>
    </row>
    <row r="35" spans="1:44" ht="16.5" x14ac:dyDescent="0.3">
      <c r="A35" s="11">
        <v>32</v>
      </c>
      <c r="B35" s="25" t="s">
        <v>59</v>
      </c>
      <c r="C35" s="13">
        <v>10914.38</v>
      </c>
      <c r="D35" s="13">
        <v>33</v>
      </c>
      <c r="E35" s="14">
        <f t="shared" si="0"/>
        <v>330.73878787878783</v>
      </c>
      <c r="F35" s="13">
        <v>21363</v>
      </c>
      <c r="G35" s="13">
        <v>68</v>
      </c>
      <c r="H35" s="14">
        <f t="shared" si="1"/>
        <v>314.16176470588238</v>
      </c>
      <c r="I35" s="13">
        <v>13857</v>
      </c>
      <c r="J35" s="13">
        <v>56</v>
      </c>
      <c r="K35" s="14">
        <f t="shared" si="2"/>
        <v>247.44642857142858</v>
      </c>
      <c r="L35" s="13">
        <v>17599</v>
      </c>
      <c r="M35" s="13">
        <v>56</v>
      </c>
      <c r="N35" s="14">
        <f t="shared" si="3"/>
        <v>314.26785714285717</v>
      </c>
      <c r="O35" s="13">
        <v>16835</v>
      </c>
      <c r="P35" s="13">
        <v>60</v>
      </c>
      <c r="Q35" s="14">
        <f t="shared" si="4"/>
        <v>280.58333333333331</v>
      </c>
      <c r="R35" s="13">
        <v>21629</v>
      </c>
      <c r="S35" s="13">
        <v>57</v>
      </c>
      <c r="T35" s="14">
        <f t="shared" si="5"/>
        <v>379.45614035087721</v>
      </c>
      <c r="U35" s="13">
        <v>7505</v>
      </c>
      <c r="V35" s="13">
        <v>34</v>
      </c>
      <c r="W35" s="14">
        <f t="shared" si="6"/>
        <v>220.73529411764707</v>
      </c>
      <c r="X35" s="15">
        <f t="shared" si="21"/>
        <v>109702.38</v>
      </c>
      <c r="Y35" s="16">
        <f t="shared" si="20"/>
        <v>364</v>
      </c>
      <c r="Z35" s="17">
        <f t="shared" si="8"/>
        <v>301.38016483516486</v>
      </c>
      <c r="AA35" s="18">
        <f t="shared" si="16"/>
        <v>15671.768571428573</v>
      </c>
      <c r="AB35" s="18">
        <f t="shared" si="9"/>
        <v>52</v>
      </c>
      <c r="AC35" s="24">
        <f t="shared" si="10"/>
        <v>301.38016483516486</v>
      </c>
      <c r="AD35" s="19">
        <v>101458.9</v>
      </c>
      <c r="AE35" s="19">
        <v>311</v>
      </c>
      <c r="AF35" s="19">
        <v>326.23440514469451</v>
      </c>
      <c r="AG35" s="20">
        <v>14494.128571428571</v>
      </c>
      <c r="AH35" s="20">
        <v>44.428571428571431</v>
      </c>
      <c r="AI35" s="20">
        <v>326.23440514469451</v>
      </c>
      <c r="AJ35" s="21">
        <f t="shared" si="17"/>
        <v>8243.4800000000105</v>
      </c>
      <c r="AK35" s="21">
        <f t="shared" si="17"/>
        <v>53</v>
      </c>
      <c r="AL35" s="21">
        <f t="shared" si="12"/>
        <v>-24.854240309529644</v>
      </c>
      <c r="AM35" s="22">
        <f t="shared" si="18"/>
        <v>1177.6400000000012</v>
      </c>
      <c r="AN35" s="22">
        <f t="shared" si="18"/>
        <v>7.5714285714285694</v>
      </c>
      <c r="AO35" s="22">
        <f t="shared" si="14"/>
        <v>-24.854240309529644</v>
      </c>
      <c r="AP35" s="23">
        <f t="shared" si="19"/>
        <v>8.1249451748442073E-2</v>
      </c>
      <c r="AQ35" s="23">
        <f t="shared" si="19"/>
        <v>0.1704180064308681</v>
      </c>
      <c r="AR35" s="23">
        <f t="shared" si="19"/>
        <v>-7.6185221170973857E-2</v>
      </c>
    </row>
    <row r="36" spans="1:44" ht="16.5" x14ac:dyDescent="0.3">
      <c r="A36" s="11">
        <v>33</v>
      </c>
      <c r="B36" s="25" t="s">
        <v>60</v>
      </c>
      <c r="C36" s="13">
        <v>8838.1200000000008</v>
      </c>
      <c r="D36" s="13">
        <v>33</v>
      </c>
      <c r="E36" s="14">
        <f t="shared" si="0"/>
        <v>267.82181818181823</v>
      </c>
      <c r="F36" s="13">
        <v>15072</v>
      </c>
      <c r="G36" s="13">
        <v>68</v>
      </c>
      <c r="H36" s="14">
        <f t="shared" si="1"/>
        <v>221.64705882352942</v>
      </c>
      <c r="I36" s="13">
        <v>14114</v>
      </c>
      <c r="J36" s="13">
        <v>49</v>
      </c>
      <c r="K36" s="14">
        <f t="shared" si="2"/>
        <v>288.0408163265306</v>
      </c>
      <c r="L36" s="13">
        <v>14019</v>
      </c>
      <c r="M36" s="13">
        <v>55</v>
      </c>
      <c r="N36" s="14">
        <f t="shared" si="3"/>
        <v>254.8909090909091</v>
      </c>
      <c r="O36" s="13">
        <v>21804</v>
      </c>
      <c r="P36" s="13">
        <v>78</v>
      </c>
      <c r="Q36" s="14">
        <f t="shared" si="4"/>
        <v>279.53846153846155</v>
      </c>
      <c r="R36" s="13">
        <v>16933</v>
      </c>
      <c r="S36" s="13">
        <v>53</v>
      </c>
      <c r="T36" s="14">
        <f t="shared" si="5"/>
        <v>319.49056603773585</v>
      </c>
      <c r="U36" s="13">
        <v>14057</v>
      </c>
      <c r="V36" s="13">
        <v>38</v>
      </c>
      <c r="W36" s="14">
        <f t="shared" si="6"/>
        <v>369.92105263157896</v>
      </c>
      <c r="X36" s="15">
        <f t="shared" si="21"/>
        <v>104837.12</v>
      </c>
      <c r="Y36" s="16">
        <f t="shared" si="20"/>
        <v>374</v>
      </c>
      <c r="Z36" s="17">
        <f t="shared" si="8"/>
        <v>280.3131550802139</v>
      </c>
      <c r="AA36" s="18">
        <f t="shared" si="16"/>
        <v>14976.731428571427</v>
      </c>
      <c r="AB36" s="18">
        <f t="shared" si="9"/>
        <v>53.428571428571431</v>
      </c>
      <c r="AC36" s="24">
        <f t="shared" si="10"/>
        <v>280.31315508021385</v>
      </c>
      <c r="AD36" s="19">
        <v>101515.86</v>
      </c>
      <c r="AE36" s="19">
        <v>344</v>
      </c>
      <c r="AF36" s="19">
        <v>295.10424418604651</v>
      </c>
      <c r="AG36" s="20">
        <v>14502.265714285715</v>
      </c>
      <c r="AH36" s="20">
        <v>49.142857142857146</v>
      </c>
      <c r="AI36" s="20">
        <v>295.10424418604651</v>
      </c>
      <c r="AJ36" s="21">
        <f t="shared" si="17"/>
        <v>3321.2599999999948</v>
      </c>
      <c r="AK36" s="21">
        <f t="shared" si="17"/>
        <v>30</v>
      </c>
      <c r="AL36" s="21">
        <f t="shared" si="12"/>
        <v>-14.791089105832611</v>
      </c>
      <c r="AM36" s="22">
        <f t="shared" si="18"/>
        <v>474.46571428571224</v>
      </c>
      <c r="AN36" s="22">
        <f t="shared" si="18"/>
        <v>4.2857142857142847</v>
      </c>
      <c r="AO36" s="22">
        <f t="shared" si="14"/>
        <v>-14.791089105832668</v>
      </c>
      <c r="AP36" s="23">
        <f>IFERROR(((AA36-AG36)*1/AG36),"-")</f>
        <v>3.2716661219241855E-2</v>
      </c>
      <c r="AQ36" s="23">
        <f t="shared" si="19"/>
        <v>8.720930232558137E-2</v>
      </c>
      <c r="AR36" s="23">
        <f t="shared" si="19"/>
        <v>-5.0121573637916653E-2</v>
      </c>
    </row>
    <row r="37" spans="1:44" ht="16.5" x14ac:dyDescent="0.3">
      <c r="A37" s="11">
        <v>34</v>
      </c>
      <c r="B37" s="25" t="s">
        <v>61</v>
      </c>
      <c r="C37" s="13">
        <v>20484.14</v>
      </c>
      <c r="D37" s="13">
        <v>97</v>
      </c>
      <c r="E37" s="14">
        <f t="shared" si="0"/>
        <v>211.17670103092783</v>
      </c>
      <c r="F37" s="13">
        <v>22024</v>
      </c>
      <c r="G37" s="13">
        <v>106</v>
      </c>
      <c r="H37" s="14">
        <f t="shared" si="1"/>
        <v>207.77358490566039</v>
      </c>
      <c r="I37" s="13">
        <v>20982</v>
      </c>
      <c r="J37" s="13">
        <v>106</v>
      </c>
      <c r="K37" s="14">
        <f t="shared" si="2"/>
        <v>197.9433962264151</v>
      </c>
      <c r="L37" s="13">
        <v>26776</v>
      </c>
      <c r="M37" s="13">
        <v>118</v>
      </c>
      <c r="N37" s="14">
        <f t="shared" si="3"/>
        <v>226.91525423728814</v>
      </c>
      <c r="O37" s="13">
        <v>27310</v>
      </c>
      <c r="P37" s="13">
        <v>118</v>
      </c>
      <c r="Q37" s="14">
        <f t="shared" si="4"/>
        <v>231.4406779661017</v>
      </c>
      <c r="R37" s="13">
        <v>33280</v>
      </c>
      <c r="S37" s="13">
        <v>149</v>
      </c>
      <c r="T37" s="14">
        <f t="shared" si="5"/>
        <v>223.35570469798657</v>
      </c>
      <c r="U37" s="13">
        <v>22533</v>
      </c>
      <c r="V37" s="13">
        <v>109</v>
      </c>
      <c r="W37" s="14">
        <f t="shared" si="6"/>
        <v>206.72477064220183</v>
      </c>
      <c r="X37" s="15">
        <f t="shared" si="21"/>
        <v>173389.14</v>
      </c>
      <c r="Y37" s="16">
        <f t="shared" si="20"/>
        <v>803</v>
      </c>
      <c r="Z37" s="17">
        <f t="shared" si="8"/>
        <v>215.92669987546702</v>
      </c>
      <c r="AA37" s="18">
        <f t="shared" si="16"/>
        <v>24769.877142857145</v>
      </c>
      <c r="AB37" s="18">
        <f t="shared" si="9"/>
        <v>114.71428571428571</v>
      </c>
      <c r="AC37" s="24">
        <f t="shared" si="10"/>
        <v>215.92669987546702</v>
      </c>
      <c r="AD37" s="19">
        <v>114296.53</v>
      </c>
      <c r="AE37" s="19">
        <v>517</v>
      </c>
      <c r="AF37" s="19">
        <v>221.07646034816247</v>
      </c>
      <c r="AG37" s="20">
        <v>16328.075714285715</v>
      </c>
      <c r="AH37" s="20">
        <v>73.857142857142861</v>
      </c>
      <c r="AI37" s="20">
        <v>221.07646034816247</v>
      </c>
      <c r="AJ37" s="21">
        <f t="shared" si="17"/>
        <v>59092.610000000015</v>
      </c>
      <c r="AK37" s="21">
        <f t="shared" si="17"/>
        <v>286</v>
      </c>
      <c r="AL37" s="21">
        <f t="shared" si="12"/>
        <v>-5.1497604726954478</v>
      </c>
      <c r="AM37" s="22">
        <f t="shared" si="18"/>
        <v>8441.8014285714307</v>
      </c>
      <c r="AN37" s="22">
        <f t="shared" si="18"/>
        <v>40.857142857142847</v>
      </c>
      <c r="AO37" s="22">
        <f t="shared" si="14"/>
        <v>-5.1497604726954478</v>
      </c>
      <c r="AP37" s="23">
        <f>IFERROR(((AA37-AG37)*1/AG37),"-")</f>
        <v>0.51701140883279673</v>
      </c>
      <c r="AQ37" s="23">
        <f t="shared" si="19"/>
        <v>0.55319148936170193</v>
      </c>
      <c r="AR37" s="23">
        <f t="shared" si="19"/>
        <v>-2.3294024450117135E-2</v>
      </c>
    </row>
    <row r="38" spans="1:44" ht="16.5" x14ac:dyDescent="0.3">
      <c r="A38" s="11">
        <v>35</v>
      </c>
      <c r="B38" s="25" t="s">
        <v>62</v>
      </c>
      <c r="C38" s="13">
        <v>25529.52</v>
      </c>
      <c r="D38" s="13">
        <v>80</v>
      </c>
      <c r="E38" s="14">
        <f t="shared" si="0"/>
        <v>319.11900000000003</v>
      </c>
      <c r="F38" s="13">
        <v>21362</v>
      </c>
      <c r="G38" s="13">
        <v>65</v>
      </c>
      <c r="H38" s="14">
        <f t="shared" si="1"/>
        <v>328.64615384615382</v>
      </c>
      <c r="I38" s="13">
        <v>26179</v>
      </c>
      <c r="J38" s="13">
        <v>91</v>
      </c>
      <c r="K38" s="14">
        <f t="shared" si="2"/>
        <v>287.68131868131866</v>
      </c>
      <c r="L38" s="13">
        <v>24391</v>
      </c>
      <c r="M38" s="13">
        <v>79</v>
      </c>
      <c r="N38" s="14">
        <f t="shared" si="3"/>
        <v>308.74683544303798</v>
      </c>
      <c r="O38" s="13">
        <v>28799</v>
      </c>
      <c r="P38" s="13">
        <v>101</v>
      </c>
      <c r="Q38" s="14">
        <f t="shared" si="4"/>
        <v>285.13861386138615</v>
      </c>
      <c r="R38" s="13">
        <v>27771</v>
      </c>
      <c r="S38" s="13">
        <v>94</v>
      </c>
      <c r="T38" s="14">
        <f t="shared" si="5"/>
        <v>295.43617021276594</v>
      </c>
      <c r="U38" s="13">
        <v>23343</v>
      </c>
      <c r="V38" s="13">
        <v>93</v>
      </c>
      <c r="W38" s="14">
        <f t="shared" si="6"/>
        <v>251</v>
      </c>
      <c r="X38" s="15">
        <f t="shared" si="21"/>
        <v>177374.52</v>
      </c>
      <c r="Y38" s="16">
        <f t="shared" si="20"/>
        <v>603</v>
      </c>
      <c r="Z38" s="17">
        <f t="shared" si="8"/>
        <v>294.15343283582087</v>
      </c>
      <c r="AA38" s="18">
        <f t="shared" si="16"/>
        <v>25339.217142857142</v>
      </c>
      <c r="AB38" s="18">
        <f t="shared" si="9"/>
        <v>86.142857142857139</v>
      </c>
      <c r="AC38" s="24">
        <f t="shared" si="10"/>
        <v>294.15343283582092</v>
      </c>
      <c r="AD38" s="19">
        <v>173624.78</v>
      </c>
      <c r="AE38" s="19">
        <v>611</v>
      </c>
      <c r="AF38" s="19">
        <v>284.16494271685758</v>
      </c>
      <c r="AG38" s="20">
        <v>24803.54</v>
      </c>
      <c r="AH38" s="20">
        <v>87.285714285714292</v>
      </c>
      <c r="AI38" s="20">
        <v>284.16494271685758</v>
      </c>
      <c r="AJ38" s="30">
        <f t="shared" si="17"/>
        <v>3749.7399999999907</v>
      </c>
      <c r="AK38" s="30">
        <f t="shared" si="17"/>
        <v>-8</v>
      </c>
      <c r="AL38" s="21">
        <f t="shared" si="12"/>
        <v>9.9884901189632842</v>
      </c>
      <c r="AM38" s="22">
        <f t="shared" si="18"/>
        <v>535.67714285714101</v>
      </c>
      <c r="AN38" s="22">
        <f t="shared" si="18"/>
        <v>-1.142857142857153</v>
      </c>
      <c r="AO38" s="22">
        <f t="shared" si="14"/>
        <v>9.988490118963341</v>
      </c>
      <c r="AP38" s="23">
        <f t="shared" si="19"/>
        <v>2.1596802023305585E-2</v>
      </c>
      <c r="AQ38" s="23">
        <f t="shared" si="19"/>
        <v>-1.3093289689034485E-2</v>
      </c>
      <c r="AR38" s="23">
        <f t="shared" si="19"/>
        <v>3.5150325101558674E-2</v>
      </c>
    </row>
    <row r="39" spans="1:44" ht="16.5" x14ac:dyDescent="0.3">
      <c r="A39" s="11">
        <v>36</v>
      </c>
      <c r="B39" s="31" t="s">
        <v>63</v>
      </c>
      <c r="C39" s="13">
        <v>7085.72</v>
      </c>
      <c r="D39" s="13">
        <v>32</v>
      </c>
      <c r="E39" s="14">
        <f t="shared" si="0"/>
        <v>221.42875000000001</v>
      </c>
      <c r="F39" s="13">
        <v>7086</v>
      </c>
      <c r="G39" s="13">
        <v>41</v>
      </c>
      <c r="H39" s="14">
        <f t="shared" si="1"/>
        <v>172.82926829268294</v>
      </c>
      <c r="I39" s="13">
        <v>7848</v>
      </c>
      <c r="J39" s="13">
        <v>44</v>
      </c>
      <c r="K39" s="14">
        <f t="shared" si="2"/>
        <v>178.36363636363637</v>
      </c>
      <c r="L39" s="13">
        <v>8752</v>
      </c>
      <c r="M39" s="13">
        <v>29</v>
      </c>
      <c r="N39" s="14">
        <f t="shared" si="3"/>
        <v>301.79310344827587</v>
      </c>
      <c r="O39" s="13">
        <v>12600</v>
      </c>
      <c r="P39" s="13">
        <v>43</v>
      </c>
      <c r="Q39" s="14">
        <f t="shared" si="4"/>
        <v>293.02325581395348</v>
      </c>
      <c r="R39" s="13">
        <v>10355</v>
      </c>
      <c r="S39" s="13">
        <v>39</v>
      </c>
      <c r="T39" s="14">
        <f t="shared" si="5"/>
        <v>265.5128205128205</v>
      </c>
      <c r="U39" s="13">
        <v>7086</v>
      </c>
      <c r="V39" s="13">
        <v>26</v>
      </c>
      <c r="W39" s="14">
        <f t="shared" si="6"/>
        <v>272.53846153846155</v>
      </c>
      <c r="X39" s="15">
        <f t="shared" ref="X39:Y41" si="22">R39+U39+O39+L39+I39+F39+C39</f>
        <v>60812.72</v>
      </c>
      <c r="Y39" s="16">
        <f t="shared" si="22"/>
        <v>254</v>
      </c>
      <c r="Z39" s="17">
        <f>IFERROR(X39/Y39,"-")</f>
        <v>239.42015748031497</v>
      </c>
      <c r="AA39" s="18">
        <f t="shared" si="16"/>
        <v>8687.5314285714285</v>
      </c>
      <c r="AB39" s="18">
        <f>Y39/7</f>
        <v>36.285714285714285</v>
      </c>
      <c r="AC39" s="24">
        <f t="shared" si="10"/>
        <v>239.42015748031497</v>
      </c>
      <c r="AD39" s="19">
        <v>56115.46</v>
      </c>
      <c r="AE39" s="19">
        <v>278</v>
      </c>
      <c r="AF39" s="19">
        <v>201.85417266187051</v>
      </c>
      <c r="AG39" s="20">
        <v>8016.494285714286</v>
      </c>
      <c r="AH39" s="20">
        <v>39.714285714285715</v>
      </c>
      <c r="AI39" s="20">
        <v>201.85417266187051</v>
      </c>
      <c r="AJ39" s="30">
        <f t="shared" si="17"/>
        <v>4697.260000000002</v>
      </c>
      <c r="AK39" s="30">
        <f t="shared" si="17"/>
        <v>-24</v>
      </c>
      <c r="AL39" s="21">
        <f t="shared" si="12"/>
        <v>37.565984818444463</v>
      </c>
      <c r="AM39" s="22">
        <f t="shared" si="18"/>
        <v>671.0371428571425</v>
      </c>
      <c r="AN39" s="22">
        <f t="shared" si="18"/>
        <v>-3.4285714285714306</v>
      </c>
      <c r="AO39" s="22">
        <f t="shared" si="14"/>
        <v>37.565984818444463</v>
      </c>
      <c r="AP39" s="23">
        <f t="shared" si="19"/>
        <v>8.3707056843158684E-2</v>
      </c>
      <c r="AQ39" s="23">
        <f t="shared" si="19"/>
        <v>-8.6330935251798607E-2</v>
      </c>
      <c r="AR39" s="23">
        <f t="shared" si="19"/>
        <v>0.18610457402518951</v>
      </c>
    </row>
    <row r="40" spans="1:44" ht="16.5" x14ac:dyDescent="0.3">
      <c r="A40" s="11">
        <v>37</v>
      </c>
      <c r="B40" s="32" t="s">
        <v>64</v>
      </c>
      <c r="C40" s="13">
        <v>20000</v>
      </c>
      <c r="D40" s="13">
        <v>87</v>
      </c>
      <c r="E40" s="14">
        <f t="shared" si="0"/>
        <v>229.88505747126436</v>
      </c>
      <c r="F40" s="13">
        <v>21147.770000000015</v>
      </c>
      <c r="G40" s="13">
        <v>97</v>
      </c>
      <c r="H40" s="14">
        <f t="shared" si="1"/>
        <v>218.01824742268056</v>
      </c>
      <c r="I40" s="13">
        <v>14727.760000000007</v>
      </c>
      <c r="J40" s="13">
        <v>65</v>
      </c>
      <c r="K40" s="14">
        <f t="shared" si="2"/>
        <v>226.5809230769232</v>
      </c>
      <c r="L40" s="13">
        <v>16066.820000000012</v>
      </c>
      <c r="M40" s="13">
        <v>72</v>
      </c>
      <c r="N40" s="14">
        <f t="shared" si="3"/>
        <v>223.15027777777794</v>
      </c>
      <c r="O40" s="13">
        <v>17857.360000000004</v>
      </c>
      <c r="P40" s="13">
        <v>86</v>
      </c>
      <c r="Q40" s="14">
        <f t="shared" si="4"/>
        <v>207.6437209302326</v>
      </c>
      <c r="R40" s="13">
        <v>15990.620000000015</v>
      </c>
      <c r="S40" s="13">
        <v>65</v>
      </c>
      <c r="T40" s="14">
        <f t="shared" si="5"/>
        <v>246.00953846153871</v>
      </c>
      <c r="U40" s="13">
        <v>21309.63</v>
      </c>
      <c r="V40" s="13">
        <v>79</v>
      </c>
      <c r="W40" s="14">
        <f t="shared" si="6"/>
        <v>269.74215189873416</v>
      </c>
      <c r="X40" s="15">
        <f t="shared" si="22"/>
        <v>127099.96000000005</v>
      </c>
      <c r="Y40" s="16">
        <f t="shared" si="22"/>
        <v>551</v>
      </c>
      <c r="Z40" s="17">
        <f t="shared" si="8"/>
        <v>230.6714337568059</v>
      </c>
      <c r="AA40" s="18">
        <f t="shared" si="16"/>
        <v>18157.137142857151</v>
      </c>
      <c r="AB40" s="18">
        <f>Y40/7</f>
        <v>78.714285714285708</v>
      </c>
      <c r="AC40" s="24">
        <f t="shared" si="10"/>
        <v>230.67143375680592</v>
      </c>
      <c r="AD40" s="19">
        <v>128748.17000000004</v>
      </c>
      <c r="AE40" s="19">
        <v>546</v>
      </c>
      <c r="AF40" s="19">
        <v>235.80250915750923</v>
      </c>
      <c r="AG40" s="20">
        <v>18392.595714285719</v>
      </c>
      <c r="AH40" s="20">
        <v>78</v>
      </c>
      <c r="AI40" s="20">
        <v>235.80250915750921</v>
      </c>
      <c r="AJ40" s="36">
        <f t="shared" si="17"/>
        <v>-1648.2099999999919</v>
      </c>
      <c r="AK40" s="36">
        <f t="shared" si="17"/>
        <v>5</v>
      </c>
      <c r="AL40" s="21">
        <f t="shared" si="12"/>
        <v>-5.1310754007033381</v>
      </c>
      <c r="AM40" s="37">
        <f t="shared" si="18"/>
        <v>-235.45857142856767</v>
      </c>
      <c r="AN40" s="37">
        <f t="shared" si="18"/>
        <v>0.7142857142857082</v>
      </c>
      <c r="AO40" s="37">
        <f>IFERROR(AC40-AI40,"-")</f>
        <v>-5.1310754007032813</v>
      </c>
      <c r="AP40" s="23">
        <f t="shared" si="19"/>
        <v>-1.2801813027711176E-2</v>
      </c>
      <c r="AQ40" s="23">
        <f t="shared" si="19"/>
        <v>9.1575091575090799E-3</v>
      </c>
      <c r="AR40" s="23">
        <f t="shared" si="19"/>
        <v>-2.1760054288802635E-2</v>
      </c>
    </row>
    <row r="41" spans="1:44" ht="16.5" x14ac:dyDescent="0.3">
      <c r="A41" s="11">
        <v>38</v>
      </c>
      <c r="B41" s="31" t="s">
        <v>73</v>
      </c>
      <c r="C41" s="33"/>
      <c r="D41" s="33"/>
      <c r="E41" s="34"/>
      <c r="F41" s="33"/>
      <c r="G41" s="33"/>
      <c r="H41" s="34"/>
      <c r="I41" s="33"/>
      <c r="J41" s="33"/>
      <c r="K41" s="34"/>
      <c r="L41" s="33"/>
      <c r="M41" s="33"/>
      <c r="N41" s="34"/>
      <c r="O41" s="33"/>
      <c r="P41" s="33"/>
      <c r="Q41" s="34"/>
      <c r="R41" s="13">
        <v>58438</v>
      </c>
      <c r="S41" s="13">
        <v>111</v>
      </c>
      <c r="T41" s="14">
        <f t="shared" si="5"/>
        <v>526.46846846846847</v>
      </c>
      <c r="U41" s="13">
        <v>42729</v>
      </c>
      <c r="V41" s="13">
        <v>96</v>
      </c>
      <c r="W41" s="14">
        <f t="shared" si="6"/>
        <v>445.09375</v>
      </c>
      <c r="X41" s="15">
        <f t="shared" si="22"/>
        <v>101167</v>
      </c>
      <c r="Y41" s="16">
        <f t="shared" si="22"/>
        <v>207</v>
      </c>
      <c r="Z41" s="17">
        <f t="shared" si="8"/>
        <v>488.72946859903379</v>
      </c>
      <c r="AA41" s="18">
        <f t="shared" si="16"/>
        <v>14452.428571428571</v>
      </c>
      <c r="AB41" s="18">
        <f>Y41/7</f>
        <v>29.571428571428573</v>
      </c>
      <c r="AC41" s="24">
        <f t="shared" si="10"/>
        <v>488.72946859903374</v>
      </c>
      <c r="AD41" s="19"/>
      <c r="AE41" s="19"/>
      <c r="AF41" s="19"/>
      <c r="AG41" s="20"/>
      <c r="AH41" s="20"/>
      <c r="AI41" s="20"/>
      <c r="AJ41" s="36">
        <f t="shared" si="17"/>
        <v>101167</v>
      </c>
      <c r="AK41" s="36">
        <f t="shared" si="17"/>
        <v>207</v>
      </c>
      <c r="AL41" s="21">
        <f t="shared" si="12"/>
        <v>488.72946859903379</v>
      </c>
      <c r="AM41" s="37">
        <f t="shared" si="18"/>
        <v>14452.428571428571</v>
      </c>
      <c r="AN41" s="37">
        <f t="shared" si="18"/>
        <v>29.571428571428573</v>
      </c>
      <c r="AO41" s="37">
        <f>IFERROR(AC41-AI41,"-")</f>
        <v>488.72946859903374</v>
      </c>
      <c r="AP41" s="23" t="str">
        <f t="shared" si="19"/>
        <v>-</v>
      </c>
      <c r="AQ41" s="23" t="str">
        <f t="shared" si="19"/>
        <v>-</v>
      </c>
      <c r="AR41" s="23" t="str">
        <f t="shared" si="19"/>
        <v>-</v>
      </c>
    </row>
    <row r="42" spans="1:44" ht="16.5" x14ac:dyDescent="0.3">
      <c r="A42" s="11"/>
      <c r="B42" s="38" t="s">
        <v>65</v>
      </c>
      <c r="C42" s="39">
        <f>SUM(C4:C41)</f>
        <v>3735791.78</v>
      </c>
      <c r="D42" s="39">
        <f>SUM(D4:D41)</f>
        <v>6227</v>
      </c>
      <c r="E42" s="40">
        <f t="shared" ref="E42:E47" si="23">IFERROR(C42/D42,"-")</f>
        <v>599.93444355227234</v>
      </c>
      <c r="F42" s="39">
        <f>SUM(F4:F41)</f>
        <v>3610630.23</v>
      </c>
      <c r="G42" s="39">
        <f>SUM(G4:G41)</f>
        <v>6465</v>
      </c>
      <c r="H42" s="40">
        <f t="shared" ref="H42:H47" si="24">IFERROR(F42/G42,"-")</f>
        <v>558.48882134570761</v>
      </c>
      <c r="I42" s="39">
        <f>SUM(I4:I41)</f>
        <v>3498585.52</v>
      </c>
      <c r="J42" s="39">
        <f>SUM(J4:J41)</f>
        <v>5962</v>
      </c>
      <c r="K42" s="40">
        <f t="shared" ref="K42:K47" si="25">IFERROR(I42/J42,"-")</f>
        <v>586.81407581348537</v>
      </c>
      <c r="L42" s="39">
        <f>SUM(L4:L41)</f>
        <v>3086399.4899999998</v>
      </c>
      <c r="M42" s="39">
        <f>SUM(M4:M41)</f>
        <v>5496</v>
      </c>
      <c r="N42" s="40">
        <f t="shared" ref="N42:N47" si="26">IFERROR(L42/M42,"-")</f>
        <v>561.57195960698687</v>
      </c>
      <c r="O42" s="39">
        <f>SUM(O4:O41)</f>
        <v>4042181.6799999997</v>
      </c>
      <c r="P42" s="39">
        <f>SUM(P4:P41)</f>
        <v>6740</v>
      </c>
      <c r="Q42" s="40">
        <f t="shared" ref="Q42:Q47" si="27">IFERROR(O42/P42,"-")</f>
        <v>599.73021958456968</v>
      </c>
      <c r="R42" s="39">
        <f>SUM(R4:R41)</f>
        <v>3195849.12</v>
      </c>
      <c r="S42" s="39">
        <f>SUM(S4:S41)</f>
        <v>5717</v>
      </c>
      <c r="T42" s="40">
        <f t="shared" ref="T42:T47" si="28">IFERROR(R42/S42,"-")</f>
        <v>559.00806716809518</v>
      </c>
      <c r="U42" s="39">
        <f>SUM(U4:U41)</f>
        <v>2908151.19</v>
      </c>
      <c r="V42" s="39">
        <f>SUM(V4:V41)</f>
        <v>5406</v>
      </c>
      <c r="W42" s="40">
        <f t="shared" ref="W42:W47" si="29">IFERROR(U42/V42,"-")</f>
        <v>537.94879578246389</v>
      </c>
      <c r="X42" s="39">
        <f>SUM(X4:X41)</f>
        <v>24054191.890000001</v>
      </c>
      <c r="Y42" s="39">
        <f>SUM(Y4:Y41)</f>
        <v>42013</v>
      </c>
      <c r="Z42" s="39">
        <f t="shared" si="8"/>
        <v>572.54163925451644</v>
      </c>
      <c r="AA42" s="41">
        <f t="shared" si="16"/>
        <v>3436313.1271428573</v>
      </c>
      <c r="AB42" s="41">
        <f t="shared" si="9"/>
        <v>6001.8571428571431</v>
      </c>
      <c r="AC42" s="39">
        <f t="shared" si="10"/>
        <v>572.54163925451644</v>
      </c>
      <c r="AD42" s="43">
        <f>SUM(AD4:AD41)</f>
        <v>23273823.280000001</v>
      </c>
      <c r="AE42" s="43">
        <f>SUM(AE4:AE41)</f>
        <v>39165</v>
      </c>
      <c r="AF42" s="44">
        <f>AD42/AE42</f>
        <v>594.250562492021</v>
      </c>
      <c r="AG42" s="44">
        <f t="shared" ref="AG42:AH48" si="30">AD42/7</f>
        <v>3324831.8971428573</v>
      </c>
      <c r="AH42" s="44">
        <f t="shared" si="30"/>
        <v>5595</v>
      </c>
      <c r="AI42" s="44">
        <f t="shared" ref="AI42:AI48" si="31">AG42/AH42</f>
        <v>594.250562492021</v>
      </c>
      <c r="AJ42" s="45">
        <f t="shared" si="17"/>
        <v>780368.6099999994</v>
      </c>
      <c r="AK42" s="45">
        <f>Y42-AE42</f>
        <v>2848</v>
      </c>
      <c r="AL42" s="46">
        <f>IFERROR(Z42-AF42,"-")</f>
        <v>-21.708923237504564</v>
      </c>
      <c r="AM42" s="45">
        <f t="shared" si="18"/>
        <v>111481.22999999998</v>
      </c>
      <c r="AN42" s="45">
        <f t="shared" si="18"/>
        <v>406.85714285714312</v>
      </c>
      <c r="AO42" s="46">
        <f t="shared" si="14"/>
        <v>-21.708923237504564</v>
      </c>
      <c r="AP42" s="23">
        <f t="shared" si="19"/>
        <v>3.3529884652454052E-2</v>
      </c>
      <c r="AQ42" s="23">
        <f t="shared" si="19"/>
        <v>7.2717987999489392E-2</v>
      </c>
      <c r="AR42" s="23">
        <f t="shared" si="19"/>
        <v>-3.6531598971428908E-2</v>
      </c>
    </row>
    <row r="43" spans="1:44" ht="16.5" x14ac:dyDescent="0.3">
      <c r="A43" s="11" t="s">
        <v>66</v>
      </c>
      <c r="B43" s="12" t="s">
        <v>67</v>
      </c>
      <c r="C43" s="13">
        <v>14276.35</v>
      </c>
      <c r="D43" s="13">
        <v>75</v>
      </c>
      <c r="E43" s="14">
        <f t="shared" ref="E43:E46" si="32">IFERROR((C43/D43),"")</f>
        <v>190.35133333333334</v>
      </c>
      <c r="F43" s="13">
        <v>8252</v>
      </c>
      <c r="G43" s="13">
        <v>55</v>
      </c>
      <c r="H43" s="14">
        <f t="shared" ref="H43:H46" si="33">IFERROR((F43/G43),"")</f>
        <v>150.03636363636363</v>
      </c>
      <c r="I43" s="13">
        <v>15662</v>
      </c>
      <c r="J43" s="13">
        <v>89</v>
      </c>
      <c r="K43" s="14">
        <f t="shared" ref="K43:K46" si="34">IFERROR((I43/J43),"")</f>
        <v>175.97752808988764</v>
      </c>
      <c r="L43" s="13">
        <v>18738</v>
      </c>
      <c r="M43" s="13">
        <v>96</v>
      </c>
      <c r="N43" s="14">
        <f t="shared" ref="N43:N46" si="35">IFERROR((L43/M43),"")</f>
        <v>195.1875</v>
      </c>
      <c r="O43" s="13">
        <v>20796</v>
      </c>
      <c r="P43" s="13">
        <v>98</v>
      </c>
      <c r="Q43" s="14">
        <f t="shared" ref="Q43:Q46" si="36">IFERROR((O43/P43),"")</f>
        <v>212.20408163265307</v>
      </c>
      <c r="R43" s="13">
        <v>14172</v>
      </c>
      <c r="S43" s="13">
        <v>75</v>
      </c>
      <c r="T43" s="14">
        <f t="shared" ref="T43:T46" si="37">IFERROR((R43/S43),"")</f>
        <v>188.96</v>
      </c>
      <c r="U43" s="13">
        <v>13114</v>
      </c>
      <c r="V43" s="13">
        <v>62</v>
      </c>
      <c r="W43" s="14">
        <f t="shared" ref="W43:W46" si="38">IFERROR((U43/V43),"")</f>
        <v>211.51612903225808</v>
      </c>
      <c r="X43" s="15">
        <f t="shared" ref="X43:Y46" si="39">R43+U43+O43+L43+I43+F43+C43</f>
        <v>105010.35</v>
      </c>
      <c r="Y43" s="16">
        <f t="shared" si="39"/>
        <v>550</v>
      </c>
      <c r="Z43" s="17">
        <f t="shared" si="8"/>
        <v>190.92790909090911</v>
      </c>
      <c r="AA43" s="18">
        <f t="shared" si="16"/>
        <v>15001.478571428572</v>
      </c>
      <c r="AB43" s="18">
        <f t="shared" si="9"/>
        <v>78.571428571428569</v>
      </c>
      <c r="AC43" s="24">
        <f t="shared" si="10"/>
        <v>190.92790909090911</v>
      </c>
      <c r="AD43" s="19">
        <v>100281.62</v>
      </c>
      <c r="AE43" s="19">
        <v>495</v>
      </c>
      <c r="AF43" s="19">
        <v>202.5891313131313</v>
      </c>
      <c r="AG43" s="20">
        <v>14325.945714285714</v>
      </c>
      <c r="AH43" s="20">
        <v>70.714285714285708</v>
      </c>
      <c r="AI43" s="20">
        <v>202.58913131313133</v>
      </c>
      <c r="AJ43" s="21">
        <f t="shared" si="17"/>
        <v>4728.7300000000105</v>
      </c>
      <c r="AK43" s="21">
        <f t="shared" si="17"/>
        <v>55</v>
      </c>
      <c r="AL43" s="47">
        <f t="shared" si="12"/>
        <v>-11.661222222222193</v>
      </c>
      <c r="AM43" s="22">
        <f t="shared" si="18"/>
        <v>675.53285714285812</v>
      </c>
      <c r="AN43" s="22">
        <f t="shared" si="18"/>
        <v>7.8571428571428612</v>
      </c>
      <c r="AO43" s="22">
        <f t="shared" si="14"/>
        <v>-11.661222222222221</v>
      </c>
      <c r="AP43" s="23">
        <f>IFERROR(((AA43-AG43)*1/AG43),"-")</f>
        <v>4.7154503487279197E-2</v>
      </c>
      <c r="AQ43" s="23">
        <f t="shared" si="19"/>
        <v>0.11111111111111117</v>
      </c>
      <c r="AR43" s="23">
        <f t="shared" si="19"/>
        <v>-5.7560946861448782E-2</v>
      </c>
    </row>
    <row r="44" spans="1:44" ht="16.5" x14ac:dyDescent="0.3">
      <c r="A44" s="11">
        <v>38</v>
      </c>
      <c r="B44" s="12" t="s">
        <v>68</v>
      </c>
      <c r="C44" s="13">
        <v>303740.15999999997</v>
      </c>
      <c r="D44" s="13">
        <v>137</v>
      </c>
      <c r="E44" s="14">
        <f t="shared" si="32"/>
        <v>2217.0814598540146</v>
      </c>
      <c r="F44" s="13">
        <v>231493</v>
      </c>
      <c r="G44" s="13">
        <v>109</v>
      </c>
      <c r="H44" s="14">
        <f t="shared" si="33"/>
        <v>2123.788990825688</v>
      </c>
      <c r="I44" s="13">
        <v>248112</v>
      </c>
      <c r="J44" s="13">
        <v>111</v>
      </c>
      <c r="K44" s="14">
        <f t="shared" si="34"/>
        <v>2235.2432432432433</v>
      </c>
      <c r="L44" s="13">
        <v>249400</v>
      </c>
      <c r="M44" s="13">
        <v>123</v>
      </c>
      <c r="N44" s="14">
        <f t="shared" si="35"/>
        <v>2027.6422764227643</v>
      </c>
      <c r="O44" s="13">
        <v>305873</v>
      </c>
      <c r="P44" s="13">
        <v>125</v>
      </c>
      <c r="Q44" s="14">
        <f t="shared" si="36"/>
        <v>2446.9839999999999</v>
      </c>
      <c r="R44" s="13">
        <v>146148</v>
      </c>
      <c r="S44" s="13">
        <v>64</v>
      </c>
      <c r="T44" s="14">
        <f t="shared" si="37"/>
        <v>2283.5625</v>
      </c>
      <c r="U44" s="13">
        <v>16429</v>
      </c>
      <c r="V44" s="13">
        <v>15</v>
      </c>
      <c r="W44" s="14">
        <f t="shared" si="38"/>
        <v>1095.2666666666667</v>
      </c>
      <c r="X44" s="15">
        <f t="shared" si="39"/>
        <v>1501195.16</v>
      </c>
      <c r="Y44" s="16">
        <f t="shared" si="39"/>
        <v>684</v>
      </c>
      <c r="Z44" s="17">
        <f t="shared" si="8"/>
        <v>2194.7297660818713</v>
      </c>
      <c r="AA44" s="18">
        <f t="shared" si="16"/>
        <v>214456.45142857142</v>
      </c>
      <c r="AB44" s="18">
        <f t="shared" si="9"/>
        <v>97.714285714285708</v>
      </c>
      <c r="AC44" s="24">
        <f t="shared" si="10"/>
        <v>2194.7297660818713</v>
      </c>
      <c r="AD44" s="19">
        <v>1496199.4100000001</v>
      </c>
      <c r="AE44" s="19">
        <v>689</v>
      </c>
      <c r="AF44" s="19">
        <v>2171.5521190130626</v>
      </c>
      <c r="AG44" s="20">
        <v>213742.77285714287</v>
      </c>
      <c r="AH44" s="20">
        <v>98.428571428571431</v>
      </c>
      <c r="AI44" s="20">
        <v>2171.5521190130626</v>
      </c>
      <c r="AJ44" s="21">
        <f t="shared" si="17"/>
        <v>4995.7499999997672</v>
      </c>
      <c r="AK44" s="21">
        <f t="shared" si="17"/>
        <v>-5</v>
      </c>
      <c r="AL44" s="47">
        <f t="shared" si="12"/>
        <v>23.17764706880871</v>
      </c>
      <c r="AM44" s="22">
        <f t="shared" si="18"/>
        <v>713.67857142855064</v>
      </c>
      <c r="AN44" s="22">
        <f t="shared" si="18"/>
        <v>-0.71428571428572241</v>
      </c>
      <c r="AO44" s="22">
        <f t="shared" si="14"/>
        <v>23.17764706880871</v>
      </c>
      <c r="AP44" s="23">
        <f t="shared" si="19"/>
        <v>3.3389600120212947E-3</v>
      </c>
      <c r="AQ44" s="23">
        <f t="shared" si="19"/>
        <v>-7.2568940493469621E-3</v>
      </c>
      <c r="AR44" s="23">
        <f t="shared" si="19"/>
        <v>1.0673309134916181E-2</v>
      </c>
    </row>
    <row r="45" spans="1:44" ht="16.5" x14ac:dyDescent="0.3">
      <c r="A45" s="11">
        <v>39</v>
      </c>
      <c r="B45" s="12" t="s">
        <v>69</v>
      </c>
      <c r="C45" s="13">
        <v>380000</v>
      </c>
      <c r="D45" s="13">
        <v>253</v>
      </c>
      <c r="E45" s="14">
        <f t="shared" si="32"/>
        <v>1501.9762845849802</v>
      </c>
      <c r="F45" s="13">
        <v>450000</v>
      </c>
      <c r="G45" s="13">
        <v>300</v>
      </c>
      <c r="H45" s="14">
        <f t="shared" si="33"/>
        <v>1500</v>
      </c>
      <c r="I45" s="13">
        <v>456500</v>
      </c>
      <c r="J45" s="13">
        <v>304</v>
      </c>
      <c r="K45" s="14">
        <f t="shared" si="34"/>
        <v>1501.6447368421052</v>
      </c>
      <c r="L45" s="13">
        <v>500000</v>
      </c>
      <c r="M45" s="13">
        <v>333</v>
      </c>
      <c r="N45" s="14">
        <f t="shared" si="35"/>
        <v>1501.5015015015015</v>
      </c>
      <c r="O45" s="13">
        <v>431000</v>
      </c>
      <c r="P45" s="13">
        <v>287</v>
      </c>
      <c r="Q45" s="14">
        <f t="shared" si="36"/>
        <v>1501.7421602787456</v>
      </c>
      <c r="R45" s="13">
        <v>367500</v>
      </c>
      <c r="S45" s="13">
        <v>245</v>
      </c>
      <c r="T45" s="14">
        <f t="shared" si="37"/>
        <v>1500</v>
      </c>
      <c r="U45" s="13">
        <v>256500</v>
      </c>
      <c r="V45" s="13">
        <v>171</v>
      </c>
      <c r="W45" s="14">
        <f t="shared" si="38"/>
        <v>1500</v>
      </c>
      <c r="X45" s="15">
        <f t="shared" si="39"/>
        <v>2841500</v>
      </c>
      <c r="Y45" s="16">
        <f t="shared" si="39"/>
        <v>1893</v>
      </c>
      <c r="Z45" s="17">
        <f t="shared" si="8"/>
        <v>1501.0565240359217</v>
      </c>
      <c r="AA45" s="18">
        <f t="shared" si="16"/>
        <v>405928.57142857142</v>
      </c>
      <c r="AB45" s="18">
        <f t="shared" si="9"/>
        <v>270.42857142857144</v>
      </c>
      <c r="AC45" s="24">
        <f t="shared" si="10"/>
        <v>1501.0565240359217</v>
      </c>
      <c r="AD45" s="19">
        <v>2909001</v>
      </c>
      <c r="AE45" s="19">
        <v>1934</v>
      </c>
      <c r="AF45" s="19">
        <v>1504.1370217166495</v>
      </c>
      <c r="AG45" s="20">
        <v>415571.57142857142</v>
      </c>
      <c r="AH45" s="20">
        <v>276.28571428571428</v>
      </c>
      <c r="AI45" s="20">
        <v>1504.1370217166495</v>
      </c>
      <c r="AJ45" s="21">
        <f t="shared" si="17"/>
        <v>-67501</v>
      </c>
      <c r="AK45" s="21">
        <f t="shared" si="17"/>
        <v>-41</v>
      </c>
      <c r="AL45" s="47">
        <f t="shared" si="12"/>
        <v>-3.0804976807278308</v>
      </c>
      <c r="AM45" s="22">
        <f t="shared" si="18"/>
        <v>-9643</v>
      </c>
      <c r="AN45" s="22">
        <f t="shared" si="18"/>
        <v>-5.8571428571428328</v>
      </c>
      <c r="AO45" s="22">
        <f t="shared" si="14"/>
        <v>-3.0804976807278308</v>
      </c>
      <c r="AP45" s="23">
        <f t="shared" si="19"/>
        <v>-2.3204185904370608E-2</v>
      </c>
      <c r="AQ45" s="23">
        <f t="shared" si="19"/>
        <v>-2.1199586349534557E-2</v>
      </c>
      <c r="AR45" s="23">
        <f t="shared" si="19"/>
        <v>-2.0480166608837962E-3</v>
      </c>
    </row>
    <row r="46" spans="1:44" ht="16.5" x14ac:dyDescent="0.3">
      <c r="A46" s="11">
        <v>40</v>
      </c>
      <c r="B46" s="25" t="s">
        <v>70</v>
      </c>
      <c r="C46" s="13">
        <v>8342.8799999999992</v>
      </c>
      <c r="D46" s="13">
        <v>5</v>
      </c>
      <c r="E46" s="14">
        <f t="shared" si="32"/>
        <v>1668.5759999999998</v>
      </c>
      <c r="F46" s="13">
        <v>11719</v>
      </c>
      <c r="G46" s="13">
        <v>18</v>
      </c>
      <c r="H46" s="14">
        <f t="shared" si="33"/>
        <v>651.05555555555554</v>
      </c>
      <c r="I46" s="13">
        <v>12752</v>
      </c>
      <c r="J46" s="13">
        <v>6</v>
      </c>
      <c r="K46" s="14">
        <f t="shared" si="34"/>
        <v>2125.3333333333335</v>
      </c>
      <c r="L46" s="13">
        <v>10238</v>
      </c>
      <c r="M46" s="13">
        <v>7</v>
      </c>
      <c r="N46" s="14">
        <f t="shared" si="35"/>
        <v>1462.5714285714287</v>
      </c>
      <c r="O46" s="13">
        <v>10791</v>
      </c>
      <c r="P46" s="13">
        <v>3</v>
      </c>
      <c r="Q46" s="14">
        <f t="shared" si="36"/>
        <v>3597</v>
      </c>
      <c r="R46" s="13">
        <v>11524</v>
      </c>
      <c r="S46" s="13">
        <v>12</v>
      </c>
      <c r="T46" s="14">
        <f t="shared" si="37"/>
        <v>960.33333333333337</v>
      </c>
      <c r="U46" s="13"/>
      <c r="V46" s="13"/>
      <c r="W46" s="14" t="str">
        <f t="shared" si="38"/>
        <v/>
      </c>
      <c r="X46" s="15">
        <f t="shared" si="39"/>
        <v>65366.879999999997</v>
      </c>
      <c r="Y46" s="16">
        <f t="shared" si="39"/>
        <v>51</v>
      </c>
      <c r="Z46" s="17">
        <f t="shared" si="8"/>
        <v>1281.7035294117647</v>
      </c>
      <c r="AA46" s="18">
        <f t="shared" si="16"/>
        <v>9338.1257142857139</v>
      </c>
      <c r="AB46" s="18">
        <f t="shared" si="9"/>
        <v>7.2857142857142856</v>
      </c>
      <c r="AC46" s="24">
        <f t="shared" si="10"/>
        <v>1281.7035294117647</v>
      </c>
      <c r="AD46" s="19">
        <v>67747.56</v>
      </c>
      <c r="AE46" s="19">
        <v>68</v>
      </c>
      <c r="AF46" s="19">
        <v>996.2876470588235</v>
      </c>
      <c r="AG46" s="20">
        <v>9678.2228571428568</v>
      </c>
      <c r="AH46" s="20">
        <v>9.7142857142857135</v>
      </c>
      <c r="AI46" s="20">
        <v>996.28764705882361</v>
      </c>
      <c r="AJ46" s="21">
        <f t="shared" si="17"/>
        <v>-2380.6800000000003</v>
      </c>
      <c r="AK46" s="21">
        <f t="shared" si="17"/>
        <v>-17</v>
      </c>
      <c r="AL46" s="47">
        <f t="shared" si="12"/>
        <v>285.41588235294125</v>
      </c>
      <c r="AM46" s="22">
        <f t="shared" si="18"/>
        <v>-340.0971428571429</v>
      </c>
      <c r="AN46" s="22">
        <f t="shared" si="18"/>
        <v>-2.4285714285714279</v>
      </c>
      <c r="AO46" s="22">
        <f t="shared" si="14"/>
        <v>285.41588235294114</v>
      </c>
      <c r="AP46" s="23">
        <f t="shared" si="19"/>
        <v>-3.514045376689582E-2</v>
      </c>
      <c r="AQ46" s="23">
        <f t="shared" si="19"/>
        <v>-0.24999999999999994</v>
      </c>
      <c r="AR46" s="23">
        <f t="shared" si="19"/>
        <v>0.28647939497747221</v>
      </c>
    </row>
    <row r="47" spans="1:44" ht="17.25" thickBot="1" x14ac:dyDescent="0.3">
      <c r="A47" s="11"/>
      <c r="B47" s="48" t="s">
        <v>71</v>
      </c>
      <c r="C47" s="49">
        <f>SUM(C43:C46)</f>
        <v>706359.39</v>
      </c>
      <c r="D47" s="49">
        <f>SUM(D43:D46)</f>
        <v>470</v>
      </c>
      <c r="E47" s="50">
        <f t="shared" si="23"/>
        <v>1502.8923191489362</v>
      </c>
      <c r="F47" s="49">
        <f>SUM(F43:F46)</f>
        <v>701464</v>
      </c>
      <c r="G47" s="49">
        <f>SUM(G43:G46)</f>
        <v>482</v>
      </c>
      <c r="H47" s="50">
        <f t="shared" si="24"/>
        <v>1455.3195020746889</v>
      </c>
      <c r="I47" s="49">
        <f>SUM(I43:I46)</f>
        <v>733026</v>
      </c>
      <c r="J47" s="49">
        <f>SUM(J43:J46)</f>
        <v>510</v>
      </c>
      <c r="K47" s="50">
        <f t="shared" si="25"/>
        <v>1437.3058823529411</v>
      </c>
      <c r="L47" s="49">
        <f>SUM(L43:L46)</f>
        <v>778376</v>
      </c>
      <c r="M47" s="49">
        <f>SUM(M43:M46)</f>
        <v>559</v>
      </c>
      <c r="N47" s="50">
        <f t="shared" si="26"/>
        <v>1392.443649373882</v>
      </c>
      <c r="O47" s="49">
        <f>SUM(O43:O46)</f>
        <v>768460</v>
      </c>
      <c r="P47" s="49">
        <f>SUM(P43:P46)</f>
        <v>513</v>
      </c>
      <c r="Q47" s="50">
        <f t="shared" si="27"/>
        <v>1497.9727095516569</v>
      </c>
      <c r="R47" s="51">
        <f>SUM(R43:R46)</f>
        <v>539344</v>
      </c>
      <c r="S47" s="51">
        <f>SUM(S43:S46)</f>
        <v>396</v>
      </c>
      <c r="T47" s="50">
        <f t="shared" si="28"/>
        <v>1361.9797979797979</v>
      </c>
      <c r="U47" s="49">
        <f>SUM(U43:U46)</f>
        <v>286043</v>
      </c>
      <c r="V47" s="49">
        <f>SUM(V43:V46)</f>
        <v>248</v>
      </c>
      <c r="W47" s="50">
        <f t="shared" si="29"/>
        <v>1153.3991935483871</v>
      </c>
      <c r="X47" s="49">
        <f>SUM(X43:X46)</f>
        <v>4513072.3899999997</v>
      </c>
      <c r="Y47" s="49">
        <f>SUM(Y43:Y46)</f>
        <v>3178</v>
      </c>
      <c r="Z47" s="52">
        <f t="shared" si="8"/>
        <v>1420.0982976714913</v>
      </c>
      <c r="AA47" s="53">
        <f t="shared" si="16"/>
        <v>644724.62714285706</v>
      </c>
      <c r="AB47" s="53">
        <f t="shared" si="9"/>
        <v>454</v>
      </c>
      <c r="AC47" s="54">
        <f t="shared" si="10"/>
        <v>1420.0982976714913</v>
      </c>
      <c r="AD47" s="44">
        <f>SUM(AD43:AD46)</f>
        <v>4573229.59</v>
      </c>
      <c r="AE47" s="44">
        <f>SUM(AE43:AE46)</f>
        <v>3186</v>
      </c>
      <c r="AF47" s="55">
        <f>AD47/AE47</f>
        <v>1435.4141839296924</v>
      </c>
      <c r="AG47" s="44">
        <f t="shared" si="30"/>
        <v>653318.51285714284</v>
      </c>
      <c r="AH47" s="44">
        <f t="shared" si="30"/>
        <v>455.14285714285717</v>
      </c>
      <c r="AI47" s="55">
        <f t="shared" si="31"/>
        <v>1435.4141839296922</v>
      </c>
      <c r="AJ47" s="45">
        <f t="shared" si="17"/>
        <v>-60157.200000000186</v>
      </c>
      <c r="AK47" s="45">
        <f t="shared" si="17"/>
        <v>-8</v>
      </c>
      <c r="AL47" s="56">
        <f t="shared" si="12"/>
        <v>-15.31588625820109</v>
      </c>
      <c r="AM47" s="57">
        <f t="shared" si="18"/>
        <v>-8593.8857142857742</v>
      </c>
      <c r="AN47" s="57">
        <f t="shared" si="18"/>
        <v>-1.1428571428571672</v>
      </c>
      <c r="AO47" s="58">
        <f t="shared" si="14"/>
        <v>-15.315886258200862</v>
      </c>
      <c r="AP47" s="59">
        <f>IFERROR(((AA47-AG47)*1/AG47),"-")</f>
        <v>-1.315420510082032E-2</v>
      </c>
      <c r="AQ47" s="59">
        <f t="shared" si="19"/>
        <v>-2.510985561833073E-3</v>
      </c>
      <c r="AR47" s="59">
        <f t="shared" si="19"/>
        <v>-1.0670011784522709E-2</v>
      </c>
    </row>
    <row r="48" spans="1:44" ht="17.25" thickBot="1" x14ac:dyDescent="0.35">
      <c r="A48" s="11"/>
      <c r="B48" s="60" t="s">
        <v>72</v>
      </c>
      <c r="C48" s="61">
        <f>C47+C42</f>
        <v>4442151.17</v>
      </c>
      <c r="D48" s="62"/>
      <c r="E48" s="62"/>
      <c r="F48" s="61">
        <f>F47+F42</f>
        <v>4312094.2300000004</v>
      </c>
      <c r="G48" s="62"/>
      <c r="H48" s="62"/>
      <c r="I48" s="61">
        <f>I47+I42</f>
        <v>4231611.5199999996</v>
      </c>
      <c r="J48" s="62"/>
      <c r="K48" s="62"/>
      <c r="L48" s="61">
        <f>L47+L42</f>
        <v>3864775.4899999998</v>
      </c>
      <c r="M48" s="62"/>
      <c r="N48" s="62"/>
      <c r="O48" s="61">
        <f>O47+O42</f>
        <v>4810641.68</v>
      </c>
      <c r="P48" s="62"/>
      <c r="Q48" s="62"/>
      <c r="R48" s="61">
        <f>R47+R42</f>
        <v>3735193.12</v>
      </c>
      <c r="S48" s="62"/>
      <c r="T48" s="62"/>
      <c r="U48" s="61">
        <f>U47+U42</f>
        <v>3194194.19</v>
      </c>
      <c r="V48" s="62"/>
      <c r="W48" s="62"/>
      <c r="X48" s="63">
        <f>X47+X42</f>
        <v>28567264.280000001</v>
      </c>
      <c r="Y48" s="63">
        <f>Y47+Y42</f>
        <v>45191</v>
      </c>
      <c r="Z48" s="63">
        <f>X48/Y48</f>
        <v>632.14499081675558</v>
      </c>
      <c r="AA48" s="63">
        <f t="shared" si="16"/>
        <v>4081037.7542857146</v>
      </c>
      <c r="AB48" s="63">
        <f t="shared" si="9"/>
        <v>6455.8571428571431</v>
      </c>
      <c r="AC48" s="63">
        <f>AA48/AB48</f>
        <v>632.14499081675558</v>
      </c>
      <c r="AD48" s="63">
        <f>AD47+AD42</f>
        <v>27847052.870000001</v>
      </c>
      <c r="AE48" s="63">
        <f>AE47+AE42</f>
        <v>42351</v>
      </c>
      <c r="AF48" s="63">
        <f t="shared" ref="AF48" si="40">IFERROR(AD48/AE48,"")</f>
        <v>657.52999622204914</v>
      </c>
      <c r="AG48" s="63">
        <f t="shared" si="30"/>
        <v>3978150.41</v>
      </c>
      <c r="AH48" s="63">
        <f t="shared" si="30"/>
        <v>6050.1428571428569</v>
      </c>
      <c r="AI48" s="63">
        <f t="shared" si="31"/>
        <v>657.52999622204914</v>
      </c>
      <c r="AJ48" s="65">
        <f>X48-AD48</f>
        <v>720211.41000000015</v>
      </c>
      <c r="AK48" s="65">
        <f t="shared" si="17"/>
        <v>2840</v>
      </c>
      <c r="AL48" s="66">
        <f t="shared" si="12"/>
        <v>-25.385005405293555</v>
      </c>
      <c r="AM48" s="67">
        <f t="shared" si="18"/>
        <v>102887.34428571444</v>
      </c>
      <c r="AN48" s="67">
        <f t="shared" si="18"/>
        <v>405.71428571428623</v>
      </c>
      <c r="AO48" s="67">
        <f t="shared" si="14"/>
        <v>-25.385005405293555</v>
      </c>
      <c r="AP48" s="68">
        <f>IFERROR(((AA48-AG48)*1/AG48),"-")</f>
        <v>2.5863110662453417E-2</v>
      </c>
      <c r="AQ48" s="68">
        <f>IFERROR(((AB48-AH48)*1/AH48),"-")</f>
        <v>6.7058629076054962E-2</v>
      </c>
      <c r="AR48" s="69">
        <f t="shared" si="19"/>
        <v>-3.8606611943405526E-2</v>
      </c>
    </row>
  </sheetData>
  <mergeCells count="24">
    <mergeCell ref="X1:Z2"/>
    <mergeCell ref="C2:E2"/>
    <mergeCell ref="F2:H2"/>
    <mergeCell ref="A1:B2"/>
    <mergeCell ref="C1:E1"/>
    <mergeCell ref="F1:H1"/>
    <mergeCell ref="I1:K1"/>
    <mergeCell ref="L1:N1"/>
    <mergeCell ref="AJ1:AL1"/>
    <mergeCell ref="AM1:AO1"/>
    <mergeCell ref="AP1:AR2"/>
    <mergeCell ref="I2:K2"/>
    <mergeCell ref="L2:N2"/>
    <mergeCell ref="O2:Q2"/>
    <mergeCell ref="AJ2:AL2"/>
    <mergeCell ref="AM2:AO2"/>
    <mergeCell ref="AA1:AC2"/>
    <mergeCell ref="AD1:AF2"/>
    <mergeCell ref="AG1:AI2"/>
    <mergeCell ref="O1:Q1"/>
    <mergeCell ref="R2:T2"/>
    <mergeCell ref="U2:W2"/>
    <mergeCell ref="R1:T1"/>
    <mergeCell ref="U1:W1"/>
  </mergeCells>
  <conditionalFormatting sqref="AM26:AP28 AM30:AR35 AM42:AR47 AM4:AR6 AM8:AR24">
    <cfRule type="cellIs" dxfId="116" priority="39" operator="greaterThan">
      <formula>0</formula>
    </cfRule>
  </conditionalFormatting>
  <conditionalFormatting sqref="AN27:AN28">
    <cfRule type="cellIs" dxfId="115" priority="38" operator="lessThan">
      <formula>-2</formula>
    </cfRule>
  </conditionalFormatting>
  <conditionalFormatting sqref="AM42">
    <cfRule type="cellIs" dxfId="114" priority="37" operator="lessThan">
      <formula>-328937</formula>
    </cfRule>
  </conditionalFormatting>
  <conditionalFormatting sqref="AJ26:AL28 AJ30:AL35 AJ43:AL47 AJ4:AL6 AJ8:AL24 AJ42:AK42">
    <cfRule type="cellIs" dxfId="113" priority="35" operator="lessThan">
      <formula>1</formula>
    </cfRule>
    <cfRule type="cellIs" dxfId="112" priority="36" operator="greaterThan">
      <formula>0</formula>
    </cfRule>
  </conditionalFormatting>
  <conditionalFormatting sqref="AQ26:AR28">
    <cfRule type="cellIs" dxfId="111" priority="34" operator="greaterThan">
      <formula>0</formula>
    </cfRule>
  </conditionalFormatting>
  <conditionalFormatting sqref="AM26:AR28 AM30:AR35 AM42:AR46 AM4:AR6 AM8:AR24">
    <cfRule type="cellIs" dxfId="110" priority="33" operator="lessThan">
      <formula>0</formula>
    </cfRule>
  </conditionalFormatting>
  <conditionalFormatting sqref="AM47:AR47">
    <cfRule type="cellIs" dxfId="109" priority="32" operator="lessThan">
      <formula>0</formula>
    </cfRule>
  </conditionalFormatting>
  <conditionalFormatting sqref="AM29:AP29">
    <cfRule type="cellIs" dxfId="108" priority="31" operator="greaterThan">
      <formula>0</formula>
    </cfRule>
  </conditionalFormatting>
  <conditionalFormatting sqref="AN29">
    <cfRule type="cellIs" dxfId="107" priority="30" operator="lessThan">
      <formula>-2</formula>
    </cfRule>
  </conditionalFormatting>
  <conditionalFormatting sqref="AJ29:AL29">
    <cfRule type="cellIs" dxfId="106" priority="28" operator="lessThan">
      <formula>1</formula>
    </cfRule>
    <cfRule type="cellIs" dxfId="105" priority="29" operator="greaterThan">
      <formula>0</formula>
    </cfRule>
  </conditionalFormatting>
  <conditionalFormatting sqref="AQ29:AR29">
    <cfRule type="cellIs" dxfId="104" priority="27" operator="greaterThan">
      <formula>0</formula>
    </cfRule>
  </conditionalFormatting>
  <conditionalFormatting sqref="AM29:AR29">
    <cfRule type="cellIs" dxfId="103" priority="26" operator="lessThan">
      <formula>0</formula>
    </cfRule>
  </conditionalFormatting>
  <conditionalFormatting sqref="AM25:AP25">
    <cfRule type="cellIs" dxfId="102" priority="25" operator="greaterThan">
      <formula>0</formula>
    </cfRule>
  </conditionalFormatting>
  <conditionalFormatting sqref="AJ25:AL25">
    <cfRule type="cellIs" dxfId="101" priority="23" operator="lessThan">
      <formula>1</formula>
    </cfRule>
    <cfRule type="cellIs" dxfId="100" priority="24" operator="greaterThan">
      <formula>0</formula>
    </cfRule>
  </conditionalFormatting>
  <conditionalFormatting sqref="AQ25:AR25">
    <cfRule type="cellIs" dxfId="99" priority="22" operator="greaterThan">
      <formula>0</formula>
    </cfRule>
  </conditionalFormatting>
  <conditionalFormatting sqref="AM25:AR25">
    <cfRule type="cellIs" dxfId="98" priority="21" operator="lessThan">
      <formula>0</formula>
    </cfRule>
  </conditionalFormatting>
  <conditionalFormatting sqref="AM48:AO48">
    <cfRule type="cellIs" dxfId="97" priority="20" operator="greaterThan">
      <formula>0</formula>
    </cfRule>
  </conditionalFormatting>
  <conditionalFormatting sqref="AJ48:AL48">
    <cfRule type="cellIs" dxfId="96" priority="18" operator="lessThan">
      <formula>1</formula>
    </cfRule>
    <cfRule type="cellIs" dxfId="95" priority="19" operator="greaterThan">
      <formula>0</formula>
    </cfRule>
  </conditionalFormatting>
  <conditionalFormatting sqref="AP48">
    <cfRule type="cellIs" dxfId="94" priority="17" operator="greaterThan">
      <formula>0</formula>
    </cfRule>
  </conditionalFormatting>
  <conditionalFormatting sqref="AQ48:AR48">
    <cfRule type="cellIs" dxfId="93" priority="16" operator="greaterThan">
      <formula>0</formula>
    </cfRule>
  </conditionalFormatting>
  <conditionalFormatting sqref="AM48:AR48">
    <cfRule type="cellIs" dxfId="92" priority="15" operator="lessThan">
      <formula>0</formula>
    </cfRule>
  </conditionalFormatting>
  <conditionalFormatting sqref="AM36:AR36">
    <cfRule type="cellIs" dxfId="91" priority="14" operator="greaterThan">
      <formula>0</formula>
    </cfRule>
  </conditionalFormatting>
  <conditionalFormatting sqref="AJ36:AL36">
    <cfRule type="cellIs" dxfId="90" priority="12" operator="lessThan">
      <formula>1</formula>
    </cfRule>
    <cfRule type="cellIs" dxfId="89" priority="13" operator="greaterThan">
      <formula>0</formula>
    </cfRule>
  </conditionalFormatting>
  <conditionalFormatting sqref="AM36:AR36">
    <cfRule type="cellIs" dxfId="88" priority="11" operator="lessThan">
      <formula>0</formula>
    </cfRule>
  </conditionalFormatting>
  <conditionalFormatting sqref="AM37:AR41">
    <cfRule type="cellIs" dxfId="87" priority="10" operator="greaterThan">
      <formula>0</formula>
    </cfRule>
  </conditionalFormatting>
  <conditionalFormatting sqref="AJ37:AL41">
    <cfRule type="cellIs" dxfId="86" priority="8" operator="lessThan">
      <formula>1</formula>
    </cfRule>
    <cfRule type="cellIs" dxfId="85" priority="9" operator="greaterThan">
      <formula>0</formula>
    </cfRule>
  </conditionalFormatting>
  <conditionalFormatting sqref="AM37:AR41">
    <cfRule type="cellIs" dxfId="84" priority="7" operator="lessThan">
      <formula>0</formula>
    </cfRule>
  </conditionalFormatting>
  <conditionalFormatting sqref="AM7:AR7">
    <cfRule type="cellIs" dxfId="83" priority="6" operator="greaterThan">
      <formula>0</formula>
    </cfRule>
  </conditionalFormatting>
  <conditionalFormatting sqref="AJ7:AL7">
    <cfRule type="cellIs" dxfId="82" priority="4" operator="lessThan">
      <formula>1</formula>
    </cfRule>
    <cfRule type="cellIs" dxfId="81" priority="5" operator="greaterThan">
      <formula>0</formula>
    </cfRule>
  </conditionalFormatting>
  <conditionalFormatting sqref="AM7:AR7">
    <cfRule type="cellIs" dxfId="80" priority="3" operator="lessThan">
      <formula>0</formula>
    </cfRule>
  </conditionalFormatting>
  <conditionalFormatting sqref="AL42">
    <cfRule type="cellIs" dxfId="79" priority="2" operator="greaterThan">
      <formula>0</formula>
    </cfRule>
  </conditionalFormatting>
  <conditionalFormatting sqref="AL42">
    <cfRule type="cellIs" dxfId="78" priority="1" operator="lessThan">
      <formula>0</formula>
    </cfRule>
  </conditionalFormatting>
  <hyperlinks>
    <hyperlink ref="B24" r:id="rId1"/>
    <hyperlink ref="B23" r:id="rId2"/>
    <hyperlink ref="B22" r:id="rId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zoomScale="140" zoomScaleNormal="14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RowHeight="15" x14ac:dyDescent="0.25"/>
  <cols>
    <col min="2" max="2" width="38.5703125" bestFit="1" customWidth="1"/>
    <col min="3" max="3" width="11.7109375" bestFit="1" customWidth="1"/>
    <col min="6" max="6" width="11.7109375" bestFit="1" customWidth="1"/>
    <col min="8" max="8" width="7.28515625" bestFit="1" customWidth="1"/>
    <col min="9" max="9" width="11.7109375" bestFit="1" customWidth="1"/>
    <col min="12" max="12" width="11.7109375" bestFit="1" customWidth="1"/>
    <col min="15" max="15" width="11.7109375" bestFit="1" customWidth="1"/>
    <col min="18" max="18" width="11.7109375" bestFit="1" customWidth="1"/>
    <col min="21" max="21" width="11.7109375" bestFit="1" customWidth="1"/>
    <col min="24" max="24" width="17.7109375" bestFit="1" customWidth="1"/>
    <col min="25" max="25" width="10.85546875" bestFit="1" customWidth="1"/>
    <col min="26" max="26" width="11.5703125" bestFit="1" customWidth="1"/>
    <col min="27" max="27" width="14.28515625" bestFit="1" customWidth="1"/>
    <col min="29" max="29" width="9" bestFit="1" customWidth="1"/>
    <col min="30" max="30" width="17.7109375" bestFit="1" customWidth="1"/>
    <col min="33" max="33" width="11.7109375" bestFit="1" customWidth="1"/>
    <col min="36" max="36" width="14.140625" bestFit="1" customWidth="1"/>
    <col min="38" max="38" width="10.42578125" bestFit="1" customWidth="1"/>
    <col min="39" max="39" width="12.28515625" bestFit="1" customWidth="1"/>
  </cols>
  <sheetData>
    <row r="1" spans="1:44" x14ac:dyDescent="0.25">
      <c r="A1" s="106" t="s">
        <v>0</v>
      </c>
      <c r="B1" s="107"/>
      <c r="C1" s="101">
        <v>45432</v>
      </c>
      <c r="D1" s="102"/>
      <c r="E1" s="103"/>
      <c r="F1" s="101">
        <v>45433</v>
      </c>
      <c r="G1" s="102"/>
      <c r="H1" s="103"/>
      <c r="I1" s="101">
        <v>45434</v>
      </c>
      <c r="J1" s="102"/>
      <c r="K1" s="103"/>
      <c r="L1" s="101">
        <v>45435</v>
      </c>
      <c r="M1" s="102"/>
      <c r="N1" s="103"/>
      <c r="O1" s="101">
        <v>45436</v>
      </c>
      <c r="P1" s="102"/>
      <c r="Q1" s="103"/>
      <c r="R1" s="101">
        <v>45437</v>
      </c>
      <c r="S1" s="102"/>
      <c r="T1" s="103"/>
      <c r="U1" s="101">
        <v>45438</v>
      </c>
      <c r="V1" s="102"/>
      <c r="W1" s="103"/>
      <c r="X1" s="89" t="s">
        <v>1</v>
      </c>
      <c r="Y1" s="90"/>
      <c r="Z1" s="104"/>
      <c r="AA1" s="89" t="s">
        <v>2</v>
      </c>
      <c r="AB1" s="90"/>
      <c r="AC1" s="91"/>
      <c r="AD1" s="95" t="s">
        <v>3</v>
      </c>
      <c r="AE1" s="96"/>
      <c r="AF1" s="97"/>
      <c r="AG1" s="95" t="s">
        <v>4</v>
      </c>
      <c r="AH1" s="96"/>
      <c r="AI1" s="97"/>
      <c r="AJ1" s="72" t="s">
        <v>5</v>
      </c>
      <c r="AK1" s="73"/>
      <c r="AL1" s="74"/>
      <c r="AM1" s="75" t="s">
        <v>6</v>
      </c>
      <c r="AN1" s="73"/>
      <c r="AO1" s="74"/>
      <c r="AP1" s="76" t="s">
        <v>7</v>
      </c>
      <c r="AQ1" s="77"/>
      <c r="AR1" s="78"/>
    </row>
    <row r="2" spans="1:44" x14ac:dyDescent="0.25">
      <c r="A2" s="108"/>
      <c r="B2" s="109"/>
      <c r="C2" s="83" t="s">
        <v>8</v>
      </c>
      <c r="D2" s="83"/>
      <c r="E2" s="84"/>
      <c r="F2" s="82" t="s">
        <v>9</v>
      </c>
      <c r="G2" s="83"/>
      <c r="H2" s="84"/>
      <c r="I2" s="82" t="s">
        <v>10</v>
      </c>
      <c r="J2" s="83"/>
      <c r="K2" s="84"/>
      <c r="L2" s="82" t="s">
        <v>11</v>
      </c>
      <c r="M2" s="83"/>
      <c r="N2" s="84"/>
      <c r="O2" s="82" t="s">
        <v>12</v>
      </c>
      <c r="P2" s="83"/>
      <c r="Q2" s="84"/>
      <c r="R2" s="82" t="s">
        <v>13</v>
      </c>
      <c r="S2" s="83"/>
      <c r="T2" s="84"/>
      <c r="U2" s="82" t="s">
        <v>14</v>
      </c>
      <c r="V2" s="83"/>
      <c r="W2" s="84"/>
      <c r="X2" s="92"/>
      <c r="Y2" s="93"/>
      <c r="Z2" s="105"/>
      <c r="AA2" s="92"/>
      <c r="AB2" s="93"/>
      <c r="AC2" s="94"/>
      <c r="AD2" s="98"/>
      <c r="AE2" s="99"/>
      <c r="AF2" s="100"/>
      <c r="AG2" s="98"/>
      <c r="AH2" s="99"/>
      <c r="AI2" s="100"/>
      <c r="AJ2" s="85" t="s">
        <v>15</v>
      </c>
      <c r="AK2" s="86"/>
      <c r="AL2" s="87"/>
      <c r="AM2" s="88" t="s">
        <v>15</v>
      </c>
      <c r="AN2" s="86"/>
      <c r="AO2" s="87"/>
      <c r="AP2" s="79"/>
      <c r="AQ2" s="80"/>
      <c r="AR2" s="81"/>
    </row>
    <row r="3" spans="1:44" x14ac:dyDescent="0.25">
      <c r="A3" s="1" t="s">
        <v>16</v>
      </c>
      <c r="B3" s="2" t="s">
        <v>17</v>
      </c>
      <c r="C3" s="3" t="s">
        <v>18</v>
      </c>
      <c r="D3" s="3" t="s">
        <v>19</v>
      </c>
      <c r="E3" s="4" t="s">
        <v>20</v>
      </c>
      <c r="F3" s="3" t="s">
        <v>18</v>
      </c>
      <c r="G3" s="3" t="s">
        <v>19</v>
      </c>
      <c r="H3" s="4" t="s">
        <v>20</v>
      </c>
      <c r="I3" s="3" t="s">
        <v>18</v>
      </c>
      <c r="J3" s="3" t="s">
        <v>19</v>
      </c>
      <c r="K3" s="4" t="s">
        <v>20</v>
      </c>
      <c r="L3" s="3" t="s">
        <v>18</v>
      </c>
      <c r="M3" s="3" t="s">
        <v>19</v>
      </c>
      <c r="N3" s="4" t="s">
        <v>20</v>
      </c>
      <c r="O3" s="3" t="s">
        <v>18</v>
      </c>
      <c r="P3" s="3" t="s">
        <v>19</v>
      </c>
      <c r="Q3" s="4" t="s">
        <v>20</v>
      </c>
      <c r="R3" s="3" t="s">
        <v>18</v>
      </c>
      <c r="S3" s="3" t="s">
        <v>19</v>
      </c>
      <c r="T3" s="4" t="s">
        <v>20</v>
      </c>
      <c r="U3" s="3" t="s">
        <v>18</v>
      </c>
      <c r="V3" s="3" t="s">
        <v>19</v>
      </c>
      <c r="W3" s="4" t="s">
        <v>20</v>
      </c>
      <c r="X3" s="3" t="s">
        <v>21</v>
      </c>
      <c r="Y3" s="3" t="s">
        <v>22</v>
      </c>
      <c r="Z3" s="4" t="s">
        <v>23</v>
      </c>
      <c r="AA3" s="5" t="s">
        <v>18</v>
      </c>
      <c r="AB3" s="3" t="s">
        <v>19</v>
      </c>
      <c r="AC3" s="6" t="s">
        <v>20</v>
      </c>
      <c r="AD3" s="7" t="s">
        <v>21</v>
      </c>
      <c r="AE3" s="7" t="s">
        <v>22</v>
      </c>
      <c r="AF3" s="7" t="s">
        <v>23</v>
      </c>
      <c r="AG3" s="7" t="s">
        <v>18</v>
      </c>
      <c r="AH3" s="7" t="s">
        <v>19</v>
      </c>
      <c r="AI3" s="7" t="s">
        <v>20</v>
      </c>
      <c r="AJ3" s="8" t="s">
        <v>24</v>
      </c>
      <c r="AK3" s="9" t="s">
        <v>25</v>
      </c>
      <c r="AL3" s="10" t="s">
        <v>26</v>
      </c>
      <c r="AM3" s="8" t="s">
        <v>24</v>
      </c>
      <c r="AN3" s="9" t="s">
        <v>25</v>
      </c>
      <c r="AO3" s="9" t="s">
        <v>26</v>
      </c>
      <c r="AP3" s="8" t="s">
        <v>24</v>
      </c>
      <c r="AQ3" s="9" t="s">
        <v>25</v>
      </c>
      <c r="AR3" s="9" t="s">
        <v>26</v>
      </c>
    </row>
    <row r="4" spans="1:44" ht="16.5" x14ac:dyDescent="0.3">
      <c r="A4" s="11">
        <v>1</v>
      </c>
      <c r="B4" s="12" t="s">
        <v>27</v>
      </c>
      <c r="C4" s="13">
        <v>61602.7</v>
      </c>
      <c r="D4" s="13">
        <v>55</v>
      </c>
      <c r="E4" s="14">
        <f t="shared" ref="E4:E41" si="0">IFERROR((C4/D4),"")</f>
        <v>1120.0490909090909</v>
      </c>
      <c r="F4" s="13">
        <v>123501.96</v>
      </c>
      <c r="G4" s="13">
        <v>65</v>
      </c>
      <c r="H4" s="14">
        <f t="shared" ref="H4:H41" si="1">IFERROR((F4/G4),"")</f>
        <v>1900.030153846154</v>
      </c>
      <c r="I4" s="13">
        <v>155455.93</v>
      </c>
      <c r="J4" s="13">
        <v>84</v>
      </c>
      <c r="K4" s="14">
        <f t="shared" ref="K4:K41" si="2">IFERROR((I4/J4),"")</f>
        <v>1850.6658333333332</v>
      </c>
      <c r="L4" s="13">
        <v>157193.06</v>
      </c>
      <c r="M4" s="13">
        <v>104</v>
      </c>
      <c r="N4" s="14">
        <f t="shared" ref="N4:N41" si="3">IFERROR((L4/M4),"")</f>
        <v>1511.4717307692308</v>
      </c>
      <c r="O4" s="13">
        <v>225355.51999999999</v>
      </c>
      <c r="P4" s="13">
        <v>127</v>
      </c>
      <c r="Q4" s="14">
        <f t="shared" ref="Q4:Q41" si="4">IFERROR((O4/P4),"")</f>
        <v>1774.4529133858266</v>
      </c>
      <c r="R4" s="13">
        <v>144845.04</v>
      </c>
      <c r="S4" s="13">
        <v>75</v>
      </c>
      <c r="T4" s="14">
        <f t="shared" ref="T4:T41" si="5">IFERROR((R4/S4),"")</f>
        <v>1931.2672</v>
      </c>
      <c r="U4" s="13">
        <v>176512.75</v>
      </c>
      <c r="V4" s="13">
        <v>102</v>
      </c>
      <c r="W4" s="14">
        <f t="shared" ref="W4:W41" si="6">IFERROR((U4/V4),"")</f>
        <v>1730.5171568627452</v>
      </c>
      <c r="X4" s="15">
        <f t="shared" ref="X4:Y26" si="7">R4+U4+O4+L4+I4+F4+C4</f>
        <v>1044466.96</v>
      </c>
      <c r="Y4" s="16">
        <f t="shared" si="7"/>
        <v>612</v>
      </c>
      <c r="Z4" s="17">
        <f t="shared" ref="Z4:Z47" si="8">IFERROR(X4/Y4,"-")</f>
        <v>1706.6453594771242</v>
      </c>
      <c r="AA4" s="18">
        <f>X4/7</f>
        <v>149209.56571428571</v>
      </c>
      <c r="AB4" s="18">
        <f t="shared" ref="AB4:AB48" si="9">Y4/7</f>
        <v>87.428571428571431</v>
      </c>
      <c r="AC4" s="17">
        <f t="shared" ref="AC4:AC47" si="10">IFERROR(AA4/AB4,"-")</f>
        <v>1706.645359477124</v>
      </c>
      <c r="AD4" s="19">
        <v>908646.37</v>
      </c>
      <c r="AE4" s="19">
        <v>606</v>
      </c>
      <c r="AF4" s="19">
        <v>1499.4164521452144</v>
      </c>
      <c r="AG4" s="20">
        <v>129806.62428571428</v>
      </c>
      <c r="AH4" s="20">
        <v>86.571428571428569</v>
      </c>
      <c r="AI4" s="20">
        <v>1499.4164521452144</v>
      </c>
      <c r="AJ4" s="21">
        <f t="shared" ref="AJ4:AK19" si="11">X4-AD4</f>
        <v>135820.58999999997</v>
      </c>
      <c r="AK4" s="21">
        <f t="shared" si="11"/>
        <v>6</v>
      </c>
      <c r="AL4" s="21">
        <f t="shared" ref="AL4:AL48" si="12">IFERROR(Z4-AF4,"-")</f>
        <v>207.2289073319098</v>
      </c>
      <c r="AM4" s="22">
        <f t="shared" ref="AM4:AN19" si="13">AA4-AG4</f>
        <v>19402.94142857143</v>
      </c>
      <c r="AN4" s="22">
        <f t="shared" si="13"/>
        <v>0.8571428571428612</v>
      </c>
      <c r="AO4" s="22">
        <f t="shared" ref="AO4:AO48" si="14">IFERROR(AC4-AI4,"-")</f>
        <v>207.22890733190957</v>
      </c>
      <c r="AP4" s="23">
        <f t="shared" ref="AP4:AR19" si="15">IFERROR(((AA4-AG4)*1/AG4),"-")</f>
        <v>0.14947574159130797</v>
      </c>
      <c r="AQ4" s="23">
        <f t="shared" si="15"/>
        <v>9.9009900990099479E-3</v>
      </c>
      <c r="AR4" s="23">
        <f t="shared" si="15"/>
        <v>0.13820637157570684</v>
      </c>
    </row>
    <row r="5" spans="1:44" ht="16.5" x14ac:dyDescent="0.3">
      <c r="A5" s="11">
        <v>2</v>
      </c>
      <c r="B5" s="12" t="s">
        <v>28</v>
      </c>
      <c r="C5" s="13">
        <v>28872.5</v>
      </c>
      <c r="D5" s="13">
        <v>96</v>
      </c>
      <c r="E5" s="14">
        <f t="shared" si="0"/>
        <v>300.75520833333331</v>
      </c>
      <c r="F5" s="13">
        <v>23364.959999999999</v>
      </c>
      <c r="G5" s="13">
        <v>87</v>
      </c>
      <c r="H5" s="14">
        <f t="shared" si="1"/>
        <v>268.56275862068964</v>
      </c>
      <c r="I5" s="13">
        <v>30345.96</v>
      </c>
      <c r="J5" s="13">
        <v>94</v>
      </c>
      <c r="K5" s="14">
        <f t="shared" si="2"/>
        <v>322.82936170212764</v>
      </c>
      <c r="L5" s="13">
        <v>21066.86</v>
      </c>
      <c r="M5" s="13">
        <v>65</v>
      </c>
      <c r="N5" s="14">
        <f t="shared" si="3"/>
        <v>324.10553846153846</v>
      </c>
      <c r="O5" s="13">
        <v>24255.41</v>
      </c>
      <c r="P5" s="13">
        <v>79</v>
      </c>
      <c r="Q5" s="14">
        <f t="shared" si="4"/>
        <v>307.0305063291139</v>
      </c>
      <c r="R5" s="13">
        <v>21489.759999999998</v>
      </c>
      <c r="S5" s="13">
        <v>83</v>
      </c>
      <c r="T5" s="14">
        <f t="shared" si="5"/>
        <v>258.91277108433735</v>
      </c>
      <c r="U5" s="13">
        <v>16549.52</v>
      </c>
      <c r="V5" s="13">
        <v>77</v>
      </c>
      <c r="W5" s="14">
        <f t="shared" si="6"/>
        <v>214.92883116883118</v>
      </c>
      <c r="X5" s="15">
        <f t="shared" si="7"/>
        <v>165944.97</v>
      </c>
      <c r="Y5" s="16">
        <f t="shared" si="7"/>
        <v>581</v>
      </c>
      <c r="Z5" s="17">
        <f t="shared" si="8"/>
        <v>285.61956970740101</v>
      </c>
      <c r="AA5" s="18">
        <f t="shared" ref="AA5:AA48" si="16">X5/7</f>
        <v>23706.424285714285</v>
      </c>
      <c r="AB5" s="18">
        <f t="shared" si="9"/>
        <v>83</v>
      </c>
      <c r="AC5" s="24">
        <f t="shared" si="10"/>
        <v>285.61956970740101</v>
      </c>
      <c r="AD5" s="19">
        <v>187923.59</v>
      </c>
      <c r="AE5" s="19">
        <v>656</v>
      </c>
      <c r="AF5" s="19">
        <v>286.46888719512197</v>
      </c>
      <c r="AG5" s="20">
        <v>26846.227142857144</v>
      </c>
      <c r="AH5" s="20">
        <v>93.714285714285708</v>
      </c>
      <c r="AI5" s="20">
        <v>286.46888719512197</v>
      </c>
      <c r="AJ5" s="21">
        <f t="shared" si="11"/>
        <v>-21978.619999999995</v>
      </c>
      <c r="AK5" s="21">
        <f t="shared" si="11"/>
        <v>-75</v>
      </c>
      <c r="AL5" s="21">
        <f t="shared" si="12"/>
        <v>-0.84931748772095261</v>
      </c>
      <c r="AM5" s="22">
        <f t="shared" si="13"/>
        <v>-3139.8028571428586</v>
      </c>
      <c r="AN5" s="22">
        <f t="shared" si="13"/>
        <v>-10.714285714285708</v>
      </c>
      <c r="AO5" s="22">
        <f t="shared" si="14"/>
        <v>-0.84931748772095261</v>
      </c>
      <c r="AP5" s="23">
        <f t="shared" si="15"/>
        <v>-0.11695508796953065</v>
      </c>
      <c r="AQ5" s="23">
        <f t="shared" si="15"/>
        <v>-0.11432926829268288</v>
      </c>
      <c r="AR5" s="23">
        <f t="shared" si="15"/>
        <v>-2.9647809087988627E-3</v>
      </c>
    </row>
    <row r="6" spans="1:44" ht="16.5" x14ac:dyDescent="0.3">
      <c r="A6" s="11">
        <v>3</v>
      </c>
      <c r="B6" s="25" t="s">
        <v>29</v>
      </c>
      <c r="C6" s="26">
        <v>81683.67</v>
      </c>
      <c r="D6" s="26">
        <v>150</v>
      </c>
      <c r="E6" s="26">
        <f t="shared" si="0"/>
        <v>544.55780000000004</v>
      </c>
      <c r="F6" s="26">
        <v>72088.97</v>
      </c>
      <c r="G6" s="26">
        <v>171</v>
      </c>
      <c r="H6" s="26">
        <f t="shared" si="1"/>
        <v>421.57292397660819</v>
      </c>
      <c r="I6" s="26">
        <v>128372.97</v>
      </c>
      <c r="J6" s="26">
        <v>204</v>
      </c>
      <c r="K6" s="26">
        <f t="shared" si="2"/>
        <v>629.27926470588238</v>
      </c>
      <c r="L6" s="26">
        <v>90935.46</v>
      </c>
      <c r="M6" s="26">
        <v>168</v>
      </c>
      <c r="N6" s="26">
        <f t="shared" si="3"/>
        <v>541.28250000000003</v>
      </c>
      <c r="O6" s="26">
        <v>61578.54</v>
      </c>
      <c r="P6" s="26">
        <v>134</v>
      </c>
      <c r="Q6" s="26">
        <f t="shared" si="4"/>
        <v>459.54134328358208</v>
      </c>
      <c r="R6" s="26">
        <v>102808.28</v>
      </c>
      <c r="S6" s="26">
        <v>193</v>
      </c>
      <c r="T6" s="26">
        <f t="shared" si="5"/>
        <v>532.68538860103627</v>
      </c>
      <c r="U6" s="26">
        <v>67047.039999999994</v>
      </c>
      <c r="V6" s="26">
        <v>140</v>
      </c>
      <c r="W6" s="26">
        <f t="shared" si="6"/>
        <v>478.90742857142851</v>
      </c>
      <c r="X6" s="15">
        <f t="shared" si="7"/>
        <v>604514.93000000005</v>
      </c>
      <c r="Y6" s="16">
        <f t="shared" si="7"/>
        <v>1160</v>
      </c>
      <c r="Z6" s="17">
        <f t="shared" si="8"/>
        <v>521.13356034482763</v>
      </c>
      <c r="AA6" s="18">
        <f t="shared" si="16"/>
        <v>86359.275714285715</v>
      </c>
      <c r="AB6" s="18">
        <f t="shared" si="9"/>
        <v>165.71428571428572</v>
      </c>
      <c r="AC6" s="24">
        <f t="shared" si="10"/>
        <v>521.13356034482752</v>
      </c>
      <c r="AD6" s="19">
        <v>668097.55000000005</v>
      </c>
      <c r="AE6" s="19">
        <v>1262</v>
      </c>
      <c r="AF6" s="19">
        <v>529.39583993660858</v>
      </c>
      <c r="AG6" s="20">
        <v>95442.507142857154</v>
      </c>
      <c r="AH6" s="20">
        <v>180.28571428571428</v>
      </c>
      <c r="AI6" s="20">
        <v>529.3958399366087</v>
      </c>
      <c r="AJ6" s="21">
        <f t="shared" si="11"/>
        <v>-63582.619999999995</v>
      </c>
      <c r="AK6" s="21">
        <f t="shared" si="11"/>
        <v>-102</v>
      </c>
      <c r="AL6" s="21">
        <f t="shared" si="12"/>
        <v>-8.2622795917809526</v>
      </c>
      <c r="AM6" s="22">
        <f t="shared" si="13"/>
        <v>-9083.2314285714383</v>
      </c>
      <c r="AN6" s="22">
        <f t="shared" si="13"/>
        <v>-14.571428571428555</v>
      </c>
      <c r="AO6" s="22">
        <f t="shared" si="14"/>
        <v>-8.26227959178118</v>
      </c>
      <c r="AP6" s="23">
        <f t="shared" si="15"/>
        <v>-9.516966496883586E-2</v>
      </c>
      <c r="AQ6" s="23">
        <f t="shared" si="15"/>
        <v>-8.0824088748018927E-2</v>
      </c>
      <c r="AR6" s="23">
        <f t="shared" si="15"/>
        <v>-1.5606997578164816E-2</v>
      </c>
    </row>
    <row r="7" spans="1:44" ht="16.5" x14ac:dyDescent="0.3">
      <c r="A7" s="11">
        <v>4</v>
      </c>
      <c r="B7" s="25" t="s">
        <v>30</v>
      </c>
      <c r="C7" s="26"/>
      <c r="D7" s="26"/>
      <c r="E7" s="26" t="str">
        <f t="shared" si="0"/>
        <v/>
      </c>
      <c r="F7" s="26"/>
      <c r="G7" s="26"/>
      <c r="H7" s="26" t="str">
        <f t="shared" si="1"/>
        <v/>
      </c>
      <c r="I7" s="26"/>
      <c r="J7" s="26"/>
      <c r="K7" s="26" t="str">
        <f t="shared" si="2"/>
        <v/>
      </c>
      <c r="L7" s="26"/>
      <c r="M7" s="26"/>
      <c r="N7" s="26" t="str">
        <f t="shared" si="3"/>
        <v/>
      </c>
      <c r="O7" s="26"/>
      <c r="P7" s="26"/>
      <c r="Q7" s="26" t="str">
        <f t="shared" si="4"/>
        <v/>
      </c>
      <c r="R7" s="26"/>
      <c r="S7" s="26"/>
      <c r="T7" s="26" t="str">
        <f t="shared" si="5"/>
        <v/>
      </c>
      <c r="U7" s="26"/>
      <c r="V7" s="26"/>
      <c r="W7" s="26" t="str">
        <f t="shared" si="6"/>
        <v/>
      </c>
      <c r="X7" s="15">
        <f t="shared" si="7"/>
        <v>0</v>
      </c>
      <c r="Y7" s="16">
        <f t="shared" si="7"/>
        <v>0</v>
      </c>
      <c r="Z7" s="17" t="str">
        <f>IFERROR(X7/Y7,"-")</f>
        <v>-</v>
      </c>
      <c r="AA7" s="18">
        <f t="shared" si="16"/>
        <v>0</v>
      </c>
      <c r="AB7" s="18">
        <f t="shared" si="9"/>
        <v>0</v>
      </c>
      <c r="AC7" s="24"/>
      <c r="AD7" s="19">
        <v>0</v>
      </c>
      <c r="AE7" s="19">
        <v>0</v>
      </c>
      <c r="AF7" s="19" t="s">
        <v>31</v>
      </c>
      <c r="AG7" s="20">
        <v>0</v>
      </c>
      <c r="AH7" s="20">
        <v>0</v>
      </c>
      <c r="AI7" s="20"/>
      <c r="AJ7" s="21">
        <f t="shared" si="11"/>
        <v>0</v>
      </c>
      <c r="AK7" s="21">
        <f t="shared" si="11"/>
        <v>0</v>
      </c>
      <c r="AL7" s="21" t="str">
        <f t="shared" si="12"/>
        <v>-</v>
      </c>
      <c r="AM7" s="22">
        <f t="shared" si="13"/>
        <v>0</v>
      </c>
      <c r="AN7" s="22">
        <f t="shared" si="13"/>
        <v>0</v>
      </c>
      <c r="AO7" s="22">
        <f t="shared" si="14"/>
        <v>0</v>
      </c>
      <c r="AP7" s="23" t="str">
        <f t="shared" si="15"/>
        <v>-</v>
      </c>
      <c r="AQ7" s="23" t="str">
        <f t="shared" si="15"/>
        <v>-</v>
      </c>
      <c r="AR7" s="23" t="str">
        <f t="shared" si="15"/>
        <v>-</v>
      </c>
    </row>
    <row r="8" spans="1:44" ht="16.5" x14ac:dyDescent="0.3">
      <c r="A8" s="11">
        <v>5</v>
      </c>
      <c r="B8" s="12" t="s">
        <v>32</v>
      </c>
      <c r="C8" s="13">
        <v>81167.0600000001</v>
      </c>
      <c r="D8" s="13">
        <v>306</v>
      </c>
      <c r="E8" s="14">
        <f t="shared" si="0"/>
        <v>265.2518300653598</v>
      </c>
      <c r="F8" s="13">
        <v>95495.28</v>
      </c>
      <c r="G8" s="13">
        <v>334</v>
      </c>
      <c r="H8" s="14">
        <f t="shared" si="1"/>
        <v>285.9140119760479</v>
      </c>
      <c r="I8" s="70">
        <v>97378.880000000107</v>
      </c>
      <c r="J8" s="70">
        <v>332</v>
      </c>
      <c r="K8" s="14">
        <f t="shared" si="2"/>
        <v>293.30987951807259</v>
      </c>
      <c r="L8" s="13">
        <v>76291.700000000099</v>
      </c>
      <c r="M8" s="13">
        <v>284</v>
      </c>
      <c r="N8" s="14">
        <f t="shared" si="3"/>
        <v>268.63274647887357</v>
      </c>
      <c r="O8" s="13">
        <v>109158.09</v>
      </c>
      <c r="P8" s="13">
        <v>383</v>
      </c>
      <c r="Q8" s="14">
        <f t="shared" si="4"/>
        <v>285.0080678851175</v>
      </c>
      <c r="R8" s="13">
        <v>75519.840000000098</v>
      </c>
      <c r="S8" s="13">
        <v>296</v>
      </c>
      <c r="T8" s="14">
        <f t="shared" si="5"/>
        <v>255.13459459459492</v>
      </c>
      <c r="U8" s="13">
        <v>92867.75</v>
      </c>
      <c r="V8" s="13">
        <v>353</v>
      </c>
      <c r="W8" s="14">
        <f t="shared" si="6"/>
        <v>263.08144475920682</v>
      </c>
      <c r="X8" s="15">
        <f t="shared" si="7"/>
        <v>627878.60000000033</v>
      </c>
      <c r="Y8" s="16">
        <f t="shared" si="7"/>
        <v>2288</v>
      </c>
      <c r="Z8" s="17">
        <f t="shared" si="8"/>
        <v>274.42246503496517</v>
      </c>
      <c r="AA8" s="18">
        <f t="shared" si="16"/>
        <v>89696.942857142902</v>
      </c>
      <c r="AB8" s="18">
        <f t="shared" si="9"/>
        <v>326.85714285714283</v>
      </c>
      <c r="AC8" s="24">
        <f t="shared" si="10"/>
        <v>274.42246503496517</v>
      </c>
      <c r="AD8" s="19">
        <v>608747.21</v>
      </c>
      <c r="AE8" s="19">
        <v>2264</v>
      </c>
      <c r="AF8" s="19">
        <v>268.88127650176676</v>
      </c>
      <c r="AG8" s="20">
        <v>86963.887142857144</v>
      </c>
      <c r="AH8" s="20">
        <v>323.42857142857144</v>
      </c>
      <c r="AI8" s="20">
        <v>268.88127650176676</v>
      </c>
      <c r="AJ8" s="21">
        <f t="shared" si="11"/>
        <v>19131.390000000363</v>
      </c>
      <c r="AK8" s="21">
        <f t="shared" si="11"/>
        <v>24</v>
      </c>
      <c r="AL8" s="21">
        <f t="shared" si="12"/>
        <v>5.5411885331984081</v>
      </c>
      <c r="AM8" s="22">
        <f t="shared" si="13"/>
        <v>2733.0557142857579</v>
      </c>
      <c r="AN8" s="22">
        <f t="shared" si="13"/>
        <v>3.428571428571388</v>
      </c>
      <c r="AO8" s="22">
        <f t="shared" si="14"/>
        <v>5.5411885331984081</v>
      </c>
      <c r="AP8" s="23">
        <f t="shared" si="15"/>
        <v>3.1427478739492386E-2</v>
      </c>
      <c r="AQ8" s="23">
        <f t="shared" si="15"/>
        <v>1.0600706713780793E-2</v>
      </c>
      <c r="AR8" s="23">
        <f t="shared" si="15"/>
        <v>2.0608309382085212E-2</v>
      </c>
    </row>
    <row r="9" spans="1:44" ht="16.5" x14ac:dyDescent="0.3">
      <c r="A9" s="11">
        <v>6</v>
      </c>
      <c r="B9" s="12" t="s">
        <v>33</v>
      </c>
      <c r="C9" s="13">
        <v>195181.38</v>
      </c>
      <c r="D9" s="13">
        <v>374</v>
      </c>
      <c r="E9" s="14">
        <f t="shared" si="0"/>
        <v>521.87534759358289</v>
      </c>
      <c r="F9" s="13">
        <v>217063.56</v>
      </c>
      <c r="G9" s="13">
        <v>397</v>
      </c>
      <c r="H9" s="14">
        <f t="shared" si="1"/>
        <v>546.75959697732992</v>
      </c>
      <c r="I9" s="13">
        <v>210528.56</v>
      </c>
      <c r="J9" s="13">
        <v>376</v>
      </c>
      <c r="K9" s="14">
        <f t="shared" si="2"/>
        <v>559.91638297872339</v>
      </c>
      <c r="L9" s="13">
        <v>211972.37</v>
      </c>
      <c r="M9" s="13">
        <v>380</v>
      </c>
      <c r="N9" s="14">
        <f t="shared" si="3"/>
        <v>557.82202631578946</v>
      </c>
      <c r="O9" s="13">
        <v>201587.25</v>
      </c>
      <c r="P9" s="13">
        <v>356</v>
      </c>
      <c r="Q9" s="14">
        <f t="shared" si="4"/>
        <v>566.25632022471905</v>
      </c>
      <c r="R9" s="13">
        <v>196076.72</v>
      </c>
      <c r="S9" s="13">
        <v>357</v>
      </c>
      <c r="T9" s="14">
        <f t="shared" si="5"/>
        <v>549.23450980392158</v>
      </c>
      <c r="U9" s="13">
        <v>154840.62</v>
      </c>
      <c r="V9" s="13">
        <v>284</v>
      </c>
      <c r="W9" s="14">
        <f t="shared" si="6"/>
        <v>545.21345070422535</v>
      </c>
      <c r="X9" s="15">
        <f t="shared" si="7"/>
        <v>1387250.46</v>
      </c>
      <c r="Y9" s="16">
        <f t="shared" si="7"/>
        <v>2524</v>
      </c>
      <c r="Z9" s="17">
        <f t="shared" si="8"/>
        <v>549.62379556259907</v>
      </c>
      <c r="AA9" s="18">
        <f t="shared" si="16"/>
        <v>198178.63714285713</v>
      </c>
      <c r="AB9" s="18">
        <f t="shared" si="9"/>
        <v>360.57142857142856</v>
      </c>
      <c r="AC9" s="24">
        <f t="shared" si="10"/>
        <v>549.62379556259907</v>
      </c>
      <c r="AD9" s="19">
        <v>1475979.8599999999</v>
      </c>
      <c r="AE9" s="19">
        <v>2593</v>
      </c>
      <c r="AF9" s="19">
        <v>569.21706903200925</v>
      </c>
      <c r="AG9" s="20">
        <v>210854.26571428569</v>
      </c>
      <c r="AH9" s="20">
        <v>370.42857142857144</v>
      </c>
      <c r="AI9" s="20">
        <v>569.21706903200914</v>
      </c>
      <c r="AJ9" s="21">
        <f t="shared" si="11"/>
        <v>-88729.399999999907</v>
      </c>
      <c r="AK9" s="21">
        <f t="shared" si="11"/>
        <v>-69</v>
      </c>
      <c r="AL9" s="21">
        <f t="shared" si="12"/>
        <v>-19.593273469410178</v>
      </c>
      <c r="AM9" s="22">
        <f t="shared" si="13"/>
        <v>-12675.628571428562</v>
      </c>
      <c r="AN9" s="22">
        <f t="shared" si="13"/>
        <v>-9.8571428571428896</v>
      </c>
      <c r="AO9" s="22">
        <f t="shared" si="14"/>
        <v>-19.593273469410065</v>
      </c>
      <c r="AP9" s="23">
        <f t="shared" si="15"/>
        <v>-6.0115589924106379E-2</v>
      </c>
      <c r="AQ9" s="23">
        <f t="shared" si="15"/>
        <v>-2.6610104126494494E-2</v>
      </c>
      <c r="AR9" s="23">
        <f t="shared" si="15"/>
        <v>-3.4421444006817487E-2</v>
      </c>
    </row>
    <row r="10" spans="1:44" ht="16.5" x14ac:dyDescent="0.3">
      <c r="A10" s="11">
        <v>7</v>
      </c>
      <c r="B10" s="12" t="s">
        <v>34</v>
      </c>
      <c r="C10" s="13">
        <v>74828.500000000102</v>
      </c>
      <c r="D10" s="13">
        <v>231</v>
      </c>
      <c r="E10" s="14">
        <f t="shared" si="0"/>
        <v>323.93290043290085</v>
      </c>
      <c r="F10" s="13">
        <v>76123.900000000096</v>
      </c>
      <c r="G10" s="13">
        <v>240</v>
      </c>
      <c r="H10" s="14">
        <f t="shared" si="1"/>
        <v>317.18291666666704</v>
      </c>
      <c r="I10" s="13">
        <v>78280.03</v>
      </c>
      <c r="J10" s="13">
        <v>253</v>
      </c>
      <c r="K10" s="14">
        <f t="shared" si="2"/>
        <v>309.40723320158105</v>
      </c>
      <c r="L10" s="13">
        <v>80607.5600000001</v>
      </c>
      <c r="M10" s="13">
        <v>253</v>
      </c>
      <c r="N10" s="14">
        <f t="shared" si="3"/>
        <v>318.60695652173951</v>
      </c>
      <c r="O10" s="13">
        <v>77799.830000000104</v>
      </c>
      <c r="P10" s="13">
        <v>251</v>
      </c>
      <c r="Q10" s="14">
        <f t="shared" si="4"/>
        <v>309.95948207171358</v>
      </c>
      <c r="R10" s="13">
        <v>77015.259999999995</v>
      </c>
      <c r="S10" s="13">
        <v>231</v>
      </c>
      <c r="T10" s="14">
        <f t="shared" si="5"/>
        <v>333.39939393939392</v>
      </c>
      <c r="U10" s="13">
        <v>67125.660000000105</v>
      </c>
      <c r="V10" s="13">
        <v>218</v>
      </c>
      <c r="W10" s="14">
        <f t="shared" si="6"/>
        <v>307.9158715596335</v>
      </c>
      <c r="X10" s="15">
        <f t="shared" si="7"/>
        <v>531780.74000000046</v>
      </c>
      <c r="Y10" s="16">
        <f t="shared" si="7"/>
        <v>1677</v>
      </c>
      <c r="Z10" s="17">
        <f t="shared" si="8"/>
        <v>317.10240906380466</v>
      </c>
      <c r="AA10" s="18">
        <f t="shared" si="16"/>
        <v>75968.67714285721</v>
      </c>
      <c r="AB10" s="18">
        <f t="shared" si="9"/>
        <v>239.57142857142858</v>
      </c>
      <c r="AC10" s="24">
        <f t="shared" si="10"/>
        <v>317.10240906380466</v>
      </c>
      <c r="AD10" s="19">
        <v>607764.4800000001</v>
      </c>
      <c r="AE10" s="19">
        <v>1855</v>
      </c>
      <c r="AF10" s="19">
        <v>327.63583827493267</v>
      </c>
      <c r="AG10" s="20">
        <v>86823.497142857159</v>
      </c>
      <c r="AH10" s="20">
        <v>265</v>
      </c>
      <c r="AI10" s="20">
        <v>327.63583827493267</v>
      </c>
      <c r="AJ10" s="21">
        <f t="shared" si="11"/>
        <v>-75983.739999999641</v>
      </c>
      <c r="AK10" s="21">
        <f t="shared" si="11"/>
        <v>-178</v>
      </c>
      <c r="AL10" s="21">
        <f t="shared" si="12"/>
        <v>-10.533429211128009</v>
      </c>
      <c r="AM10" s="22">
        <f t="shared" si="13"/>
        <v>-10854.819999999949</v>
      </c>
      <c r="AN10" s="22">
        <f t="shared" si="13"/>
        <v>-25.428571428571416</v>
      </c>
      <c r="AO10" s="22">
        <f t="shared" si="14"/>
        <v>-10.533429211128009</v>
      </c>
      <c r="AP10" s="23">
        <f t="shared" si="15"/>
        <v>-0.12502168603206235</v>
      </c>
      <c r="AQ10" s="23">
        <f t="shared" si="15"/>
        <v>-9.595687331536383E-2</v>
      </c>
      <c r="AR10" s="23">
        <f t="shared" si="15"/>
        <v>-3.2149807745662354E-2</v>
      </c>
    </row>
    <row r="11" spans="1:44" ht="16.5" x14ac:dyDescent="0.3">
      <c r="A11" s="11">
        <v>8</v>
      </c>
      <c r="B11" s="12" t="s">
        <v>35</v>
      </c>
      <c r="C11" s="13">
        <v>27171.66</v>
      </c>
      <c r="D11" s="13">
        <v>97</v>
      </c>
      <c r="E11" s="14">
        <f t="shared" si="0"/>
        <v>280.12020618556699</v>
      </c>
      <c r="F11" s="13">
        <v>26476.26</v>
      </c>
      <c r="G11" s="13">
        <v>97</v>
      </c>
      <c r="H11" s="14">
        <f t="shared" si="1"/>
        <v>272.95113402061855</v>
      </c>
      <c r="I11" s="13">
        <v>21781.01</v>
      </c>
      <c r="J11" s="13">
        <v>76</v>
      </c>
      <c r="K11" s="14">
        <f t="shared" si="2"/>
        <v>286.59223684210525</v>
      </c>
      <c r="L11" s="13">
        <v>20741.98</v>
      </c>
      <c r="M11" s="13">
        <v>72</v>
      </c>
      <c r="N11" s="14">
        <f t="shared" si="3"/>
        <v>288.08305555555557</v>
      </c>
      <c r="O11" s="13">
        <v>23323.94</v>
      </c>
      <c r="P11" s="13">
        <v>84</v>
      </c>
      <c r="Q11" s="14">
        <f t="shared" si="4"/>
        <v>277.66595238095238</v>
      </c>
      <c r="R11" s="13">
        <v>29485.87</v>
      </c>
      <c r="S11" s="13">
        <v>104</v>
      </c>
      <c r="T11" s="14">
        <f t="shared" si="5"/>
        <v>283.51798076923075</v>
      </c>
      <c r="U11" s="13">
        <v>27069.41</v>
      </c>
      <c r="V11" s="13">
        <v>90</v>
      </c>
      <c r="W11" s="14">
        <f t="shared" si="6"/>
        <v>300.77122222222221</v>
      </c>
      <c r="X11" s="15">
        <f t="shared" si="7"/>
        <v>176050.13</v>
      </c>
      <c r="Y11" s="16">
        <f t="shared" si="7"/>
        <v>620</v>
      </c>
      <c r="Z11" s="17">
        <f t="shared" si="8"/>
        <v>283.95182258064517</v>
      </c>
      <c r="AA11" s="18">
        <f t="shared" si="16"/>
        <v>25150.018571428573</v>
      </c>
      <c r="AB11" s="18">
        <f t="shared" si="9"/>
        <v>88.571428571428569</v>
      </c>
      <c r="AC11" s="24">
        <f t="shared" si="10"/>
        <v>283.95182258064517</v>
      </c>
      <c r="AD11" s="19">
        <v>175744.97</v>
      </c>
      <c r="AE11" s="19">
        <v>615</v>
      </c>
      <c r="AF11" s="19">
        <v>285.76417886178859</v>
      </c>
      <c r="AG11" s="20">
        <v>25106.424285714285</v>
      </c>
      <c r="AH11" s="20">
        <v>87.857142857142861</v>
      </c>
      <c r="AI11" s="20">
        <v>285.76417886178859</v>
      </c>
      <c r="AJ11" s="21">
        <f t="shared" si="11"/>
        <v>305.16000000000349</v>
      </c>
      <c r="AK11" s="21">
        <f t="shared" si="11"/>
        <v>5</v>
      </c>
      <c r="AL11" s="21">
        <f t="shared" si="12"/>
        <v>-1.8123562811434226</v>
      </c>
      <c r="AM11" s="22">
        <f t="shared" si="13"/>
        <v>43.594285714287253</v>
      </c>
      <c r="AN11" s="22">
        <f t="shared" si="13"/>
        <v>0.7142857142857082</v>
      </c>
      <c r="AO11" s="22">
        <f t="shared" si="14"/>
        <v>-1.8123562811434226</v>
      </c>
      <c r="AP11" s="23">
        <f t="shared" si="15"/>
        <v>1.7363797097578995E-3</v>
      </c>
      <c r="AQ11" s="23">
        <f t="shared" si="15"/>
        <v>8.1300813008129379E-3</v>
      </c>
      <c r="AR11" s="23">
        <f t="shared" si="15"/>
        <v>-6.3421394814497682E-3</v>
      </c>
    </row>
    <row r="12" spans="1:44" ht="16.5" x14ac:dyDescent="0.3">
      <c r="A12" s="11">
        <v>9</v>
      </c>
      <c r="B12" s="25" t="s">
        <v>36</v>
      </c>
      <c r="C12" s="27">
        <v>55238.78</v>
      </c>
      <c r="D12" s="27">
        <v>116</v>
      </c>
      <c r="E12" s="27">
        <f t="shared" si="0"/>
        <v>476.19637931034481</v>
      </c>
      <c r="F12" s="27">
        <v>70729.659999999902</v>
      </c>
      <c r="G12" s="27">
        <v>149</v>
      </c>
      <c r="H12" s="27">
        <f t="shared" si="1"/>
        <v>474.69570469798589</v>
      </c>
      <c r="I12" s="27">
        <v>71324.620000000097</v>
      </c>
      <c r="J12" s="27">
        <v>133</v>
      </c>
      <c r="K12" s="27">
        <f t="shared" si="2"/>
        <v>536.27533834586541</v>
      </c>
      <c r="L12" s="27">
        <v>81063.16</v>
      </c>
      <c r="M12" s="27">
        <v>137</v>
      </c>
      <c r="N12" s="27">
        <f t="shared" si="3"/>
        <v>591.70189781021895</v>
      </c>
      <c r="O12" s="27">
        <v>67634.47</v>
      </c>
      <c r="P12" s="27">
        <v>130</v>
      </c>
      <c r="Q12" s="27">
        <f t="shared" si="4"/>
        <v>520.26515384615391</v>
      </c>
      <c r="R12" s="27">
        <v>71382.16</v>
      </c>
      <c r="S12" s="27">
        <v>143</v>
      </c>
      <c r="T12" s="27">
        <f t="shared" si="5"/>
        <v>499.17594405594406</v>
      </c>
      <c r="U12" s="27">
        <v>55020.07</v>
      </c>
      <c r="V12" s="27">
        <v>108</v>
      </c>
      <c r="W12" s="27">
        <f t="shared" si="6"/>
        <v>509.44509259259257</v>
      </c>
      <c r="X12" s="15">
        <f t="shared" si="7"/>
        <v>472392.92000000004</v>
      </c>
      <c r="Y12" s="16">
        <f t="shared" si="7"/>
        <v>916</v>
      </c>
      <c r="Z12" s="17">
        <f t="shared" si="8"/>
        <v>515.71279475982533</v>
      </c>
      <c r="AA12" s="18">
        <f t="shared" si="16"/>
        <v>67484.702857142867</v>
      </c>
      <c r="AB12" s="18">
        <f t="shared" si="9"/>
        <v>130.85714285714286</v>
      </c>
      <c r="AC12" s="24">
        <f t="shared" si="10"/>
        <v>515.71279475982544</v>
      </c>
      <c r="AD12" s="19">
        <v>592904.99999999977</v>
      </c>
      <c r="AE12" s="19">
        <v>1127</v>
      </c>
      <c r="AF12" s="19">
        <v>526.09139307897055</v>
      </c>
      <c r="AG12" s="20">
        <v>84700.714285714246</v>
      </c>
      <c r="AH12" s="20">
        <v>161</v>
      </c>
      <c r="AI12" s="20">
        <v>526.09139307897044</v>
      </c>
      <c r="AJ12" s="21">
        <f t="shared" si="11"/>
        <v>-120512.07999999973</v>
      </c>
      <c r="AK12" s="21">
        <f t="shared" si="11"/>
        <v>-211</v>
      </c>
      <c r="AL12" s="21">
        <f t="shared" si="12"/>
        <v>-10.378598319145226</v>
      </c>
      <c r="AM12" s="22">
        <f t="shared" si="13"/>
        <v>-17216.011428571379</v>
      </c>
      <c r="AN12" s="22">
        <f t="shared" si="13"/>
        <v>-30.142857142857139</v>
      </c>
      <c r="AO12" s="22">
        <f t="shared" si="14"/>
        <v>-10.378598319144999</v>
      </c>
      <c r="AP12" s="23">
        <f t="shared" si="15"/>
        <v>-0.20325698046061294</v>
      </c>
      <c r="AQ12" s="23">
        <f t="shared" si="15"/>
        <v>-0.18722271517302572</v>
      </c>
      <c r="AR12" s="23">
        <f t="shared" si="15"/>
        <v>-1.972774779378892E-2</v>
      </c>
    </row>
    <row r="13" spans="1:44" ht="16.5" x14ac:dyDescent="0.3">
      <c r="A13" s="11">
        <v>10</v>
      </c>
      <c r="B13" s="25" t="s">
        <v>37</v>
      </c>
      <c r="C13" s="27"/>
      <c r="D13" s="27"/>
      <c r="E13" s="27" t="str">
        <f t="shared" si="0"/>
        <v/>
      </c>
      <c r="F13" s="27"/>
      <c r="G13" s="27"/>
      <c r="H13" s="27" t="str">
        <f t="shared" si="1"/>
        <v/>
      </c>
      <c r="I13" s="27"/>
      <c r="J13" s="27"/>
      <c r="K13" s="27" t="str">
        <f t="shared" si="2"/>
        <v/>
      </c>
      <c r="L13" s="27"/>
      <c r="M13" s="27"/>
      <c r="N13" s="27" t="str">
        <f t="shared" si="3"/>
        <v/>
      </c>
      <c r="O13" s="27"/>
      <c r="P13" s="27"/>
      <c r="Q13" s="27" t="str">
        <f t="shared" si="4"/>
        <v/>
      </c>
      <c r="R13" s="27"/>
      <c r="S13" s="27"/>
      <c r="T13" s="27" t="str">
        <f t="shared" si="5"/>
        <v/>
      </c>
      <c r="U13" s="27"/>
      <c r="V13" s="27"/>
      <c r="W13" s="27" t="str">
        <f t="shared" si="6"/>
        <v/>
      </c>
      <c r="X13" s="15">
        <f t="shared" si="7"/>
        <v>0</v>
      </c>
      <c r="Y13" s="16">
        <f t="shared" si="7"/>
        <v>0</v>
      </c>
      <c r="Z13" s="17" t="str">
        <f t="shared" si="8"/>
        <v>-</v>
      </c>
      <c r="AA13" s="18">
        <f t="shared" si="16"/>
        <v>0</v>
      </c>
      <c r="AB13" s="18">
        <f t="shared" si="9"/>
        <v>0</v>
      </c>
      <c r="AC13" s="24" t="str">
        <f t="shared" si="10"/>
        <v>-</v>
      </c>
      <c r="AD13" s="19">
        <v>582857.14</v>
      </c>
      <c r="AE13" s="19">
        <v>850</v>
      </c>
      <c r="AF13" s="19">
        <v>685.71428235294115</v>
      </c>
      <c r="AG13" s="20">
        <v>83265.305714285714</v>
      </c>
      <c r="AH13" s="20">
        <v>121.42857142857143</v>
      </c>
      <c r="AI13" s="20">
        <v>685.71428235294115</v>
      </c>
      <c r="AJ13" s="21">
        <f t="shared" si="11"/>
        <v>-582857.14</v>
      </c>
      <c r="AK13" s="21">
        <f t="shared" si="11"/>
        <v>-850</v>
      </c>
      <c r="AL13" s="21" t="str">
        <f t="shared" si="12"/>
        <v>-</v>
      </c>
      <c r="AM13" s="22">
        <f t="shared" si="13"/>
        <v>-83265.305714285714</v>
      </c>
      <c r="AN13" s="22">
        <f t="shared" si="13"/>
        <v>-121.42857142857143</v>
      </c>
      <c r="AO13" s="22" t="str">
        <f t="shared" si="14"/>
        <v>-</v>
      </c>
      <c r="AP13" s="23">
        <f t="shared" si="15"/>
        <v>-1</v>
      </c>
      <c r="AQ13" s="23">
        <f t="shared" si="15"/>
        <v>-1</v>
      </c>
      <c r="AR13" s="23" t="str">
        <f t="shared" si="15"/>
        <v>-</v>
      </c>
    </row>
    <row r="14" spans="1:44" ht="16.5" x14ac:dyDescent="0.3">
      <c r="A14" s="11">
        <v>11</v>
      </c>
      <c r="B14" s="25" t="s">
        <v>38</v>
      </c>
      <c r="C14" s="28">
        <v>136001.19</v>
      </c>
      <c r="D14" s="28">
        <v>242</v>
      </c>
      <c r="E14" s="28">
        <f t="shared" si="0"/>
        <v>561.98838842975204</v>
      </c>
      <c r="F14" s="28">
        <v>182289.28</v>
      </c>
      <c r="G14" s="28">
        <v>309</v>
      </c>
      <c r="H14" s="28">
        <f t="shared" si="1"/>
        <v>589.93294498381874</v>
      </c>
      <c r="I14" s="28">
        <v>174688.71</v>
      </c>
      <c r="J14" s="28">
        <v>311</v>
      </c>
      <c r="K14" s="28">
        <f t="shared" si="2"/>
        <v>561.70003215434076</v>
      </c>
      <c r="L14" s="28">
        <v>153552.98000000001</v>
      </c>
      <c r="M14" s="28">
        <v>288</v>
      </c>
      <c r="N14" s="28">
        <f t="shared" si="3"/>
        <v>533.17006944444449</v>
      </c>
      <c r="O14" s="28">
        <v>181687.17</v>
      </c>
      <c r="P14" s="28">
        <v>310</v>
      </c>
      <c r="Q14" s="28">
        <f t="shared" si="4"/>
        <v>586.08764516129031</v>
      </c>
      <c r="R14" s="28">
        <v>174987.99</v>
      </c>
      <c r="S14" s="28">
        <v>309</v>
      </c>
      <c r="T14" s="28">
        <f t="shared" si="5"/>
        <v>566.30417475728154</v>
      </c>
      <c r="U14" s="28">
        <v>122581.37</v>
      </c>
      <c r="V14" s="28">
        <v>233</v>
      </c>
      <c r="W14" s="28">
        <f t="shared" si="6"/>
        <v>526.10030042918459</v>
      </c>
      <c r="X14" s="15">
        <f t="shared" si="7"/>
        <v>1125788.69</v>
      </c>
      <c r="Y14" s="16">
        <f t="shared" si="7"/>
        <v>2002</v>
      </c>
      <c r="Z14" s="17">
        <f t="shared" si="8"/>
        <v>562.33201298701294</v>
      </c>
      <c r="AA14" s="18">
        <f t="shared" si="16"/>
        <v>160826.95571428569</v>
      </c>
      <c r="AB14" s="18">
        <f t="shared" si="9"/>
        <v>286</v>
      </c>
      <c r="AC14" s="24">
        <f t="shared" si="10"/>
        <v>562.33201298701294</v>
      </c>
      <c r="AD14" s="19">
        <v>1285157.909999999</v>
      </c>
      <c r="AE14" s="19">
        <v>2290</v>
      </c>
      <c r="AF14" s="19">
        <v>561.20432751091664</v>
      </c>
      <c r="AG14" s="20">
        <v>183593.98714285699</v>
      </c>
      <c r="AH14" s="20">
        <v>327.14285714285717</v>
      </c>
      <c r="AI14" s="20">
        <v>561.20432751091653</v>
      </c>
      <c r="AJ14" s="21">
        <f t="shared" si="11"/>
        <v>-159369.21999999904</v>
      </c>
      <c r="AK14" s="21">
        <f t="shared" si="11"/>
        <v>-288</v>
      </c>
      <c r="AL14" s="21">
        <f t="shared" si="12"/>
        <v>1.1276854760963033</v>
      </c>
      <c r="AM14" s="22">
        <f t="shared" si="13"/>
        <v>-22767.031428571296</v>
      </c>
      <c r="AN14" s="22">
        <f t="shared" si="13"/>
        <v>-41.142857142857167</v>
      </c>
      <c r="AO14" s="22">
        <f t="shared" si="14"/>
        <v>1.127685476096417</v>
      </c>
      <c r="AP14" s="23">
        <f t="shared" si="15"/>
        <v>-0.12400750037012899</v>
      </c>
      <c r="AQ14" s="23">
        <f t="shared" si="15"/>
        <v>-0.12576419213973805</v>
      </c>
      <c r="AR14" s="23">
        <f t="shared" si="15"/>
        <v>2.0094026735288876E-3</v>
      </c>
    </row>
    <row r="15" spans="1:44" ht="16.5" x14ac:dyDescent="0.3">
      <c r="A15" s="11">
        <v>12</v>
      </c>
      <c r="B15" s="25" t="s">
        <v>39</v>
      </c>
      <c r="C15" s="28"/>
      <c r="D15" s="28"/>
      <c r="E15" s="28" t="str">
        <f t="shared" si="0"/>
        <v/>
      </c>
      <c r="F15" s="28"/>
      <c r="G15" s="28"/>
      <c r="H15" s="28" t="str">
        <f t="shared" si="1"/>
        <v/>
      </c>
      <c r="I15" s="28"/>
      <c r="J15" s="28"/>
      <c r="K15" s="28" t="str">
        <f t="shared" si="2"/>
        <v/>
      </c>
      <c r="L15" s="28"/>
      <c r="M15" s="28"/>
      <c r="N15" s="28" t="str">
        <f t="shared" si="3"/>
        <v/>
      </c>
      <c r="O15" s="28"/>
      <c r="P15" s="28"/>
      <c r="Q15" s="28" t="str">
        <f t="shared" si="4"/>
        <v/>
      </c>
      <c r="R15" s="28"/>
      <c r="S15" s="28"/>
      <c r="T15" s="28" t="str">
        <f t="shared" si="5"/>
        <v/>
      </c>
      <c r="U15" s="28"/>
      <c r="V15" s="28"/>
      <c r="W15" s="28" t="str">
        <f t="shared" si="6"/>
        <v/>
      </c>
      <c r="X15" s="15">
        <f t="shared" si="7"/>
        <v>0</v>
      </c>
      <c r="Y15" s="16">
        <f t="shared" si="7"/>
        <v>0</v>
      </c>
      <c r="Z15" s="17" t="str">
        <f t="shared" si="8"/>
        <v>-</v>
      </c>
      <c r="AA15" s="18">
        <f t="shared" si="16"/>
        <v>0</v>
      </c>
      <c r="AB15" s="18">
        <f t="shared" si="9"/>
        <v>0</v>
      </c>
      <c r="AC15" s="24" t="str">
        <f t="shared" si="10"/>
        <v>-</v>
      </c>
      <c r="AD15" s="19">
        <v>98333.34</v>
      </c>
      <c r="AE15" s="19">
        <v>250</v>
      </c>
      <c r="AF15" s="19">
        <v>393.33335999999997</v>
      </c>
      <c r="AG15" s="20">
        <v>14047.619999999999</v>
      </c>
      <c r="AH15" s="20">
        <v>35.714285714285715</v>
      </c>
      <c r="AI15" s="20">
        <v>393.33335999999997</v>
      </c>
      <c r="AJ15" s="21">
        <f t="shared" si="11"/>
        <v>-98333.34</v>
      </c>
      <c r="AK15" s="21">
        <f t="shared" si="11"/>
        <v>-250</v>
      </c>
      <c r="AL15" s="21" t="str">
        <f t="shared" si="12"/>
        <v>-</v>
      </c>
      <c r="AM15" s="22">
        <f t="shared" si="13"/>
        <v>-14047.619999999999</v>
      </c>
      <c r="AN15" s="22">
        <f t="shared" si="13"/>
        <v>-35.714285714285715</v>
      </c>
      <c r="AO15" s="22" t="str">
        <f t="shared" si="14"/>
        <v>-</v>
      </c>
      <c r="AP15" s="23">
        <f t="shared" si="15"/>
        <v>-1</v>
      </c>
      <c r="AQ15" s="23">
        <f t="shared" si="15"/>
        <v>-1</v>
      </c>
      <c r="AR15" s="23" t="str">
        <f t="shared" si="15"/>
        <v>-</v>
      </c>
    </row>
    <row r="16" spans="1:44" ht="16.5" x14ac:dyDescent="0.3">
      <c r="A16" s="11">
        <v>13</v>
      </c>
      <c r="B16" s="12" t="s">
        <v>40</v>
      </c>
      <c r="C16" s="13">
        <v>14842.02</v>
      </c>
      <c r="D16" s="13">
        <v>37</v>
      </c>
      <c r="E16" s="14">
        <f t="shared" si="0"/>
        <v>401.13567567567571</v>
      </c>
      <c r="F16" s="13">
        <v>13314.31</v>
      </c>
      <c r="G16" s="13">
        <v>43</v>
      </c>
      <c r="H16" s="14">
        <f t="shared" si="1"/>
        <v>309.63511627906973</v>
      </c>
      <c r="I16" s="13">
        <v>14183.03</v>
      </c>
      <c r="J16" s="13">
        <v>40</v>
      </c>
      <c r="K16" s="14">
        <f t="shared" si="2"/>
        <v>354.57575000000003</v>
      </c>
      <c r="L16" s="13">
        <v>20019.150000000001</v>
      </c>
      <c r="M16" s="13">
        <v>46</v>
      </c>
      <c r="N16" s="14">
        <f t="shared" si="3"/>
        <v>435.19891304347829</v>
      </c>
      <c r="O16" s="13">
        <v>15647.75</v>
      </c>
      <c r="P16" s="13">
        <v>49</v>
      </c>
      <c r="Q16" s="14">
        <f t="shared" si="4"/>
        <v>319.34183673469386</v>
      </c>
      <c r="R16" s="13">
        <v>29074.5</v>
      </c>
      <c r="S16" s="13">
        <v>78</v>
      </c>
      <c r="T16" s="14">
        <f t="shared" si="5"/>
        <v>372.75</v>
      </c>
      <c r="U16" s="13">
        <v>22809.63</v>
      </c>
      <c r="V16" s="13">
        <v>65</v>
      </c>
      <c r="W16" s="14">
        <f t="shared" si="6"/>
        <v>350.91738461538461</v>
      </c>
      <c r="X16" s="15">
        <f t="shared" si="7"/>
        <v>129890.39</v>
      </c>
      <c r="Y16" s="16">
        <f t="shared" si="7"/>
        <v>358</v>
      </c>
      <c r="Z16" s="17">
        <f t="shared" si="8"/>
        <v>362.8223184357542</v>
      </c>
      <c r="AA16" s="18">
        <f t="shared" si="16"/>
        <v>18555.77</v>
      </c>
      <c r="AB16" s="18">
        <f t="shared" si="9"/>
        <v>51.142857142857146</v>
      </c>
      <c r="AC16" s="24">
        <f t="shared" si="10"/>
        <v>362.8223184357542</v>
      </c>
      <c r="AD16" s="19">
        <v>162137.71</v>
      </c>
      <c r="AE16" s="19">
        <v>441</v>
      </c>
      <c r="AF16" s="19">
        <v>367.65920634920633</v>
      </c>
      <c r="AG16" s="20">
        <v>23162.53</v>
      </c>
      <c r="AH16" s="20">
        <v>63</v>
      </c>
      <c r="AI16" s="20">
        <v>367.65920634920633</v>
      </c>
      <c r="AJ16" s="21">
        <f t="shared" si="11"/>
        <v>-32247.319999999992</v>
      </c>
      <c r="AK16" s="21">
        <f t="shared" si="11"/>
        <v>-83</v>
      </c>
      <c r="AL16" s="21">
        <f t="shared" si="12"/>
        <v>-4.8368879134521308</v>
      </c>
      <c r="AM16" s="22">
        <f t="shared" si="13"/>
        <v>-4606.7599999999984</v>
      </c>
      <c r="AN16" s="22">
        <f t="shared" si="13"/>
        <v>-11.857142857142854</v>
      </c>
      <c r="AO16" s="22">
        <f t="shared" si="14"/>
        <v>-4.8368879134521308</v>
      </c>
      <c r="AP16" s="23">
        <f t="shared" si="15"/>
        <v>-0.19888846339324756</v>
      </c>
      <c r="AQ16" s="23">
        <f t="shared" si="15"/>
        <v>-0.1882086167800453</v>
      </c>
      <c r="AR16" s="23">
        <f t="shared" si="15"/>
        <v>-1.3155900436933455E-2</v>
      </c>
    </row>
    <row r="17" spans="1:44" ht="16.5" x14ac:dyDescent="0.3">
      <c r="A17" s="11">
        <v>14</v>
      </c>
      <c r="B17" s="12" t="s">
        <v>41</v>
      </c>
      <c r="C17" s="13">
        <v>53237.940000000097</v>
      </c>
      <c r="D17" s="13">
        <v>156</v>
      </c>
      <c r="E17" s="14">
        <f t="shared" si="0"/>
        <v>341.26884615384677</v>
      </c>
      <c r="F17" s="13">
        <v>43276.07</v>
      </c>
      <c r="G17" s="13">
        <v>119</v>
      </c>
      <c r="H17" s="14">
        <f t="shared" si="1"/>
        <v>363.66445378151258</v>
      </c>
      <c r="I17" s="13">
        <v>41238.04</v>
      </c>
      <c r="J17" s="13">
        <v>125</v>
      </c>
      <c r="K17" s="14">
        <f t="shared" si="2"/>
        <v>329.90431999999998</v>
      </c>
      <c r="L17" s="13">
        <v>50637.940000000097</v>
      </c>
      <c r="M17" s="13">
        <v>157</v>
      </c>
      <c r="N17" s="14">
        <f t="shared" si="3"/>
        <v>322.53464968152929</v>
      </c>
      <c r="O17" s="13">
        <v>48631.14</v>
      </c>
      <c r="P17" s="13">
        <v>127</v>
      </c>
      <c r="Q17" s="14">
        <f t="shared" si="4"/>
        <v>382.92236220472438</v>
      </c>
      <c r="R17" s="13">
        <v>50094.900000000103</v>
      </c>
      <c r="S17" s="13">
        <v>140</v>
      </c>
      <c r="T17" s="14">
        <f t="shared" si="5"/>
        <v>357.82071428571504</v>
      </c>
      <c r="U17" s="13">
        <v>38413.15</v>
      </c>
      <c r="V17" s="13">
        <v>110</v>
      </c>
      <c r="W17" s="14">
        <f t="shared" si="6"/>
        <v>349.21045454545458</v>
      </c>
      <c r="X17" s="15">
        <f t="shared" si="7"/>
        <v>325529.18000000034</v>
      </c>
      <c r="Y17" s="16">
        <f t="shared" si="7"/>
        <v>934</v>
      </c>
      <c r="Z17" s="17">
        <f t="shared" si="8"/>
        <v>348.53231263383333</v>
      </c>
      <c r="AA17" s="18">
        <f t="shared" si="16"/>
        <v>46504.168571428621</v>
      </c>
      <c r="AB17" s="18">
        <f t="shared" si="9"/>
        <v>133.42857142857142</v>
      </c>
      <c r="AC17" s="24">
        <f t="shared" si="10"/>
        <v>348.53231263383339</v>
      </c>
      <c r="AD17" s="19">
        <v>489824.45000000019</v>
      </c>
      <c r="AE17" s="19">
        <v>1287</v>
      </c>
      <c r="AF17" s="19">
        <v>380.59397824397837</v>
      </c>
      <c r="AG17" s="20">
        <v>69974.921428571455</v>
      </c>
      <c r="AH17" s="20">
        <v>183.85714285714286</v>
      </c>
      <c r="AI17" s="20">
        <v>380.59397824397837</v>
      </c>
      <c r="AJ17" s="21">
        <f t="shared" si="11"/>
        <v>-164295.26999999984</v>
      </c>
      <c r="AK17" s="21">
        <f t="shared" si="11"/>
        <v>-353</v>
      </c>
      <c r="AL17" s="21">
        <f t="shared" si="12"/>
        <v>-32.061665610145042</v>
      </c>
      <c r="AM17" s="22">
        <f t="shared" si="13"/>
        <v>-23470.752857142834</v>
      </c>
      <c r="AN17" s="22">
        <f t="shared" si="13"/>
        <v>-50.428571428571445</v>
      </c>
      <c r="AO17" s="22">
        <f t="shared" si="14"/>
        <v>-32.061665610144985</v>
      </c>
      <c r="AP17" s="23">
        <f t="shared" si="15"/>
        <v>-0.33541663753207862</v>
      </c>
      <c r="AQ17" s="23">
        <f t="shared" si="15"/>
        <v>-0.27428127428127436</v>
      </c>
      <c r="AR17" s="23">
        <f t="shared" si="15"/>
        <v>-8.424112687771422E-2</v>
      </c>
    </row>
    <row r="18" spans="1:44" ht="16.5" x14ac:dyDescent="0.3">
      <c r="A18" s="11">
        <v>15</v>
      </c>
      <c r="B18" s="12" t="s">
        <v>42</v>
      </c>
      <c r="C18" s="13">
        <v>105905.83</v>
      </c>
      <c r="D18" s="13">
        <v>98</v>
      </c>
      <c r="E18" s="14">
        <f t="shared" si="0"/>
        <v>1080.6717346938776</v>
      </c>
      <c r="F18" s="13">
        <v>310754.16000000003</v>
      </c>
      <c r="G18" s="13">
        <v>153</v>
      </c>
      <c r="H18" s="14">
        <f t="shared" si="1"/>
        <v>2031.0729411764707</v>
      </c>
      <c r="I18" s="13">
        <v>274043.90000000002</v>
      </c>
      <c r="J18" s="13">
        <v>169</v>
      </c>
      <c r="K18" s="14">
        <f t="shared" si="2"/>
        <v>1621.5615384615387</v>
      </c>
      <c r="L18" s="13">
        <v>218334.05</v>
      </c>
      <c r="M18" s="13">
        <v>151</v>
      </c>
      <c r="N18" s="14">
        <f t="shared" si="3"/>
        <v>1445.9208609271523</v>
      </c>
      <c r="O18" s="13">
        <v>299882.75</v>
      </c>
      <c r="P18" s="13">
        <v>179</v>
      </c>
      <c r="Q18" s="14">
        <f t="shared" si="4"/>
        <v>1675.3226256983239</v>
      </c>
      <c r="R18" s="13">
        <v>203756.19</v>
      </c>
      <c r="S18" s="13">
        <v>130</v>
      </c>
      <c r="T18" s="14">
        <f t="shared" si="5"/>
        <v>1567.3553076923076</v>
      </c>
      <c r="U18" s="13">
        <v>203712.93</v>
      </c>
      <c r="V18" s="13">
        <v>119</v>
      </c>
      <c r="W18" s="14">
        <f t="shared" si="6"/>
        <v>1711.8733613445377</v>
      </c>
      <c r="X18" s="15">
        <f t="shared" si="7"/>
        <v>1616389.81</v>
      </c>
      <c r="Y18" s="16">
        <f t="shared" si="7"/>
        <v>999</v>
      </c>
      <c r="Z18" s="17">
        <f t="shared" si="8"/>
        <v>1618.0078178178178</v>
      </c>
      <c r="AA18" s="18">
        <f t="shared" si="16"/>
        <v>230912.83000000002</v>
      </c>
      <c r="AB18" s="18">
        <f t="shared" si="9"/>
        <v>142.71428571428572</v>
      </c>
      <c r="AC18" s="24">
        <f t="shared" si="10"/>
        <v>1618.0078178178178</v>
      </c>
      <c r="AD18" s="19">
        <v>1510650.0700000003</v>
      </c>
      <c r="AE18" s="19">
        <v>953</v>
      </c>
      <c r="AF18" s="19">
        <v>1585.1522245540402</v>
      </c>
      <c r="AG18" s="20">
        <v>215807.15285714291</v>
      </c>
      <c r="AH18" s="20">
        <v>136.14285714285714</v>
      </c>
      <c r="AI18" s="20">
        <v>1585.1522245540402</v>
      </c>
      <c r="AJ18" s="21">
        <f t="shared" si="11"/>
        <v>105739.73999999976</v>
      </c>
      <c r="AK18" s="21">
        <f t="shared" si="11"/>
        <v>46</v>
      </c>
      <c r="AL18" s="21">
        <f t="shared" si="12"/>
        <v>32.855593263777564</v>
      </c>
      <c r="AM18" s="22">
        <f t="shared" si="13"/>
        <v>15105.677142857108</v>
      </c>
      <c r="AN18" s="22">
        <f t="shared" si="13"/>
        <v>6.5714285714285836</v>
      </c>
      <c r="AO18" s="22">
        <f t="shared" si="14"/>
        <v>32.855593263777564</v>
      </c>
      <c r="AP18" s="23">
        <f t="shared" si="15"/>
        <v>6.9996183828330102E-2</v>
      </c>
      <c r="AQ18" s="23">
        <f t="shared" si="15"/>
        <v>4.8268625393494323E-2</v>
      </c>
      <c r="AR18" s="23">
        <f t="shared" si="15"/>
        <v>2.0727090278677186E-2</v>
      </c>
    </row>
    <row r="19" spans="1:44" ht="16.5" x14ac:dyDescent="0.3">
      <c r="A19" s="11">
        <v>16</v>
      </c>
      <c r="B19" s="12" t="s">
        <v>43</v>
      </c>
      <c r="C19" s="13">
        <v>49073.86</v>
      </c>
      <c r="D19" s="13">
        <v>287</v>
      </c>
      <c r="E19" s="14">
        <f t="shared" si="0"/>
        <v>170.98905923344947</v>
      </c>
      <c r="F19" s="13">
        <v>43313.95</v>
      </c>
      <c r="G19" s="13">
        <v>241</v>
      </c>
      <c r="H19" s="14">
        <f t="shared" si="1"/>
        <v>179.7259336099585</v>
      </c>
      <c r="I19" s="71">
        <v>51228.2</v>
      </c>
      <c r="J19" s="70">
        <v>285</v>
      </c>
      <c r="K19" s="14">
        <f t="shared" si="2"/>
        <v>179.74807017543858</v>
      </c>
      <c r="L19" s="13">
        <v>42609.3</v>
      </c>
      <c r="M19" s="13">
        <v>210</v>
      </c>
      <c r="N19" s="14">
        <f t="shared" si="3"/>
        <v>202.9014285714286</v>
      </c>
      <c r="O19" s="13">
        <v>46580.58</v>
      </c>
      <c r="P19" s="13">
        <v>250</v>
      </c>
      <c r="Q19" s="14">
        <f t="shared" si="4"/>
        <v>186.32232000000002</v>
      </c>
      <c r="R19" s="13">
        <v>31742.52</v>
      </c>
      <c r="S19" s="13">
        <v>174</v>
      </c>
      <c r="T19" s="14">
        <f t="shared" si="5"/>
        <v>182.42827586206897</v>
      </c>
      <c r="U19" s="13">
        <v>61647.3500000001</v>
      </c>
      <c r="V19" s="13">
        <v>332</v>
      </c>
      <c r="W19" s="14">
        <f t="shared" si="6"/>
        <v>185.68478915662681</v>
      </c>
      <c r="X19" s="15">
        <f t="shared" si="7"/>
        <v>326195.76000000013</v>
      </c>
      <c r="Y19" s="16">
        <f t="shared" si="7"/>
        <v>1779</v>
      </c>
      <c r="Z19" s="17">
        <f t="shared" si="8"/>
        <v>183.35905564924121</v>
      </c>
      <c r="AA19" s="18">
        <f t="shared" si="16"/>
        <v>46599.394285714305</v>
      </c>
      <c r="AB19" s="18">
        <f t="shared" si="9"/>
        <v>254.14285714285714</v>
      </c>
      <c r="AC19" s="24">
        <f t="shared" si="10"/>
        <v>183.35905564924121</v>
      </c>
      <c r="AD19" s="19">
        <v>351294.37000000011</v>
      </c>
      <c r="AE19" s="19">
        <v>1927</v>
      </c>
      <c r="AF19" s="19">
        <v>182.30117799688642</v>
      </c>
      <c r="AG19" s="20">
        <v>50184.910000000018</v>
      </c>
      <c r="AH19" s="20">
        <v>275.28571428571428</v>
      </c>
      <c r="AI19" s="20">
        <v>182.30117799688642</v>
      </c>
      <c r="AJ19" s="21">
        <f t="shared" si="11"/>
        <v>-25098.609999999986</v>
      </c>
      <c r="AK19" s="21">
        <f t="shared" si="11"/>
        <v>-148</v>
      </c>
      <c r="AL19" s="21">
        <f t="shared" si="12"/>
        <v>1.0578776523547901</v>
      </c>
      <c r="AM19" s="22">
        <f t="shared" si="13"/>
        <v>-3585.5157142857133</v>
      </c>
      <c r="AN19" s="22">
        <f t="shared" si="13"/>
        <v>-21.142857142857139</v>
      </c>
      <c r="AO19" s="22">
        <f t="shared" si="14"/>
        <v>1.0578776523547901</v>
      </c>
      <c r="AP19" s="23">
        <f t="shared" si="15"/>
        <v>-7.1446092346996573E-2</v>
      </c>
      <c r="AQ19" s="23">
        <f t="shared" si="15"/>
        <v>-7.6803321224701598E-2</v>
      </c>
      <c r="AR19" s="23">
        <f t="shared" si="15"/>
        <v>5.8029117747821568E-3</v>
      </c>
    </row>
    <row r="20" spans="1:44" ht="16.5" x14ac:dyDescent="0.3">
      <c r="A20" s="11">
        <v>17</v>
      </c>
      <c r="B20" s="25" t="s">
        <v>44</v>
      </c>
      <c r="C20" s="13">
        <v>19091.45</v>
      </c>
      <c r="D20" s="13">
        <v>74</v>
      </c>
      <c r="E20" s="14">
        <f t="shared" si="0"/>
        <v>257.99256756756756</v>
      </c>
      <c r="F20" s="13">
        <v>17371.400000000001</v>
      </c>
      <c r="G20" s="13">
        <v>61</v>
      </c>
      <c r="H20" s="14">
        <f t="shared" si="1"/>
        <v>284.77704918032788</v>
      </c>
      <c r="I20" s="70">
        <v>23097.24</v>
      </c>
      <c r="J20" s="70">
        <v>68</v>
      </c>
      <c r="K20" s="14">
        <f t="shared" si="2"/>
        <v>339.66529411764708</v>
      </c>
      <c r="L20" s="13">
        <v>21262.98</v>
      </c>
      <c r="M20" s="13">
        <v>91</v>
      </c>
      <c r="N20" s="14">
        <f t="shared" si="3"/>
        <v>233.65912087912088</v>
      </c>
      <c r="O20" s="13">
        <v>17209.52</v>
      </c>
      <c r="P20" s="13">
        <v>59</v>
      </c>
      <c r="Q20" s="14">
        <f t="shared" si="4"/>
        <v>291.68677966101694</v>
      </c>
      <c r="R20" s="13">
        <v>17801.919999999998</v>
      </c>
      <c r="S20" s="13">
        <v>75</v>
      </c>
      <c r="T20" s="14">
        <f t="shared" si="5"/>
        <v>237.35893333333331</v>
      </c>
      <c r="U20" s="13">
        <v>15801.94</v>
      </c>
      <c r="V20" s="13">
        <v>61</v>
      </c>
      <c r="W20" s="14">
        <f t="shared" si="6"/>
        <v>259.04819672131146</v>
      </c>
      <c r="X20" s="15">
        <f t="shared" si="7"/>
        <v>131636.45000000001</v>
      </c>
      <c r="Y20" s="16">
        <f t="shared" si="7"/>
        <v>489</v>
      </c>
      <c r="Z20" s="17">
        <f t="shared" si="8"/>
        <v>269.19519427402867</v>
      </c>
      <c r="AA20" s="18">
        <f t="shared" si="16"/>
        <v>18805.207142857143</v>
      </c>
      <c r="AB20" s="18">
        <f t="shared" si="9"/>
        <v>69.857142857142861</v>
      </c>
      <c r="AC20" s="24">
        <f t="shared" si="10"/>
        <v>269.19519427402861</v>
      </c>
      <c r="AD20" s="19">
        <v>156692.28</v>
      </c>
      <c r="AE20" s="19">
        <v>624</v>
      </c>
      <c r="AF20" s="19">
        <v>251.10942307692306</v>
      </c>
      <c r="AG20" s="20">
        <v>22384.611428571428</v>
      </c>
      <c r="AH20" s="20">
        <v>89.142857142857139</v>
      </c>
      <c r="AI20" s="20">
        <v>251.10942307692309</v>
      </c>
      <c r="AJ20" s="21">
        <f t="shared" ref="AJ20:AK48" si="17">X20-AD20</f>
        <v>-25055.829999999987</v>
      </c>
      <c r="AK20" s="21">
        <f t="shared" si="17"/>
        <v>-135</v>
      </c>
      <c r="AL20" s="21">
        <f t="shared" si="12"/>
        <v>18.085771197105601</v>
      </c>
      <c r="AM20" s="22">
        <f t="shared" ref="AM20:AN48" si="18">AA20-AG20</f>
        <v>-3579.4042857142849</v>
      </c>
      <c r="AN20" s="22">
        <f t="shared" si="18"/>
        <v>-19.285714285714278</v>
      </c>
      <c r="AO20" s="22">
        <f t="shared" si="14"/>
        <v>18.085771197105515</v>
      </c>
      <c r="AP20" s="23">
        <f t="shared" ref="AP20:AR48" si="19">IFERROR(((AA20-AG20)*1/AG20),"-")</f>
        <v>-0.15990468707201141</v>
      </c>
      <c r="AQ20" s="23">
        <f t="shared" si="19"/>
        <v>-0.21634615384615377</v>
      </c>
      <c r="AR20" s="23">
        <f t="shared" si="19"/>
        <v>7.2023466803813441E-2</v>
      </c>
    </row>
    <row r="21" spans="1:44" ht="16.5" x14ac:dyDescent="0.3">
      <c r="A21" s="11">
        <v>18</v>
      </c>
      <c r="B21" s="25" t="s">
        <v>45</v>
      </c>
      <c r="C21" s="13">
        <v>7714.2</v>
      </c>
      <c r="D21" s="13">
        <v>46</v>
      </c>
      <c r="E21" s="14">
        <f t="shared" si="0"/>
        <v>167.7</v>
      </c>
      <c r="F21" s="13">
        <v>4038</v>
      </c>
      <c r="G21" s="13">
        <v>24</v>
      </c>
      <c r="H21" s="14">
        <f t="shared" si="1"/>
        <v>168.25</v>
      </c>
      <c r="I21" s="13">
        <v>11961.76</v>
      </c>
      <c r="J21" s="13">
        <v>58</v>
      </c>
      <c r="K21" s="14">
        <f t="shared" si="2"/>
        <v>206.23724137931035</v>
      </c>
      <c r="L21" s="13">
        <v>8847.58</v>
      </c>
      <c r="M21" s="13">
        <v>43</v>
      </c>
      <c r="N21" s="14">
        <f t="shared" si="3"/>
        <v>205.75767441860464</v>
      </c>
      <c r="O21" s="13">
        <v>9637.94</v>
      </c>
      <c r="P21" s="13">
        <v>49</v>
      </c>
      <c r="Q21" s="14">
        <f t="shared" si="4"/>
        <v>196.69265306122449</v>
      </c>
      <c r="R21" s="13">
        <v>9495.1200000000008</v>
      </c>
      <c r="S21" s="13">
        <v>50</v>
      </c>
      <c r="T21" s="14">
        <f t="shared" si="5"/>
        <v>189.90240000000003</v>
      </c>
      <c r="U21" s="13">
        <v>7057.08</v>
      </c>
      <c r="V21" s="13">
        <v>27</v>
      </c>
      <c r="W21" s="14">
        <f t="shared" si="6"/>
        <v>261.37333333333333</v>
      </c>
      <c r="X21" s="15">
        <f t="shared" si="7"/>
        <v>58751.68</v>
      </c>
      <c r="Y21" s="16">
        <f t="shared" si="7"/>
        <v>297</v>
      </c>
      <c r="Z21" s="17">
        <f t="shared" si="8"/>
        <v>197.81710437710439</v>
      </c>
      <c r="AA21" s="18">
        <f t="shared" si="16"/>
        <v>8393.0971428571429</v>
      </c>
      <c r="AB21" s="18">
        <f t="shared" si="9"/>
        <v>42.428571428571431</v>
      </c>
      <c r="AC21" s="24">
        <f t="shared" si="10"/>
        <v>197.81710437710436</v>
      </c>
      <c r="AD21" s="19">
        <v>77393.36</v>
      </c>
      <c r="AE21" s="19">
        <v>390</v>
      </c>
      <c r="AF21" s="19">
        <v>198.44451282051281</v>
      </c>
      <c r="AG21" s="20">
        <v>11056.194285714286</v>
      </c>
      <c r="AH21" s="20">
        <v>55.714285714285715</v>
      </c>
      <c r="AI21" s="20">
        <v>198.44451282051281</v>
      </c>
      <c r="AJ21" s="21">
        <f t="shared" si="17"/>
        <v>-18641.68</v>
      </c>
      <c r="AK21" s="21">
        <f t="shared" si="17"/>
        <v>-93</v>
      </c>
      <c r="AL21" s="21">
        <f t="shared" si="12"/>
        <v>-0.62740844340842727</v>
      </c>
      <c r="AM21" s="22">
        <f t="shared" si="18"/>
        <v>-2663.0971428571429</v>
      </c>
      <c r="AN21" s="22">
        <f t="shared" si="18"/>
        <v>-13.285714285714285</v>
      </c>
      <c r="AO21" s="22">
        <f t="shared" si="14"/>
        <v>-0.6274084434084557</v>
      </c>
      <c r="AP21" s="23">
        <f t="shared" si="19"/>
        <v>-0.24086924252933326</v>
      </c>
      <c r="AQ21" s="23">
        <f t="shared" si="19"/>
        <v>-0.23846153846153845</v>
      </c>
      <c r="AR21" s="23">
        <f t="shared" si="19"/>
        <v>-3.1616316041750575E-3</v>
      </c>
    </row>
    <row r="22" spans="1:44" ht="16.5" x14ac:dyDescent="0.3">
      <c r="A22" s="11">
        <v>19</v>
      </c>
      <c r="B22" s="29" t="s">
        <v>46</v>
      </c>
      <c r="C22" s="13">
        <v>19607.8</v>
      </c>
      <c r="D22" s="13">
        <v>36</v>
      </c>
      <c r="E22" s="14">
        <f t="shared" si="0"/>
        <v>544.66111111111104</v>
      </c>
      <c r="F22" s="13">
        <v>22856.33</v>
      </c>
      <c r="G22" s="13">
        <v>58</v>
      </c>
      <c r="H22" s="14">
        <f t="shared" si="1"/>
        <v>394.07465517241383</v>
      </c>
      <c r="I22" s="70">
        <v>23341.22</v>
      </c>
      <c r="J22" s="70">
        <v>91</v>
      </c>
      <c r="K22" s="14">
        <f t="shared" si="2"/>
        <v>256.49692307692311</v>
      </c>
      <c r="L22" s="13">
        <v>22266.85</v>
      </c>
      <c r="M22" s="13">
        <v>55</v>
      </c>
      <c r="N22" s="14">
        <f t="shared" si="3"/>
        <v>404.85181818181815</v>
      </c>
      <c r="O22" s="13">
        <v>26521.279999999999</v>
      </c>
      <c r="P22" s="13">
        <v>90</v>
      </c>
      <c r="Q22" s="14">
        <f t="shared" si="4"/>
        <v>294.68088888888889</v>
      </c>
      <c r="R22" s="13">
        <v>26988.79</v>
      </c>
      <c r="S22" s="13">
        <v>58</v>
      </c>
      <c r="T22" s="14">
        <f t="shared" si="5"/>
        <v>465.32396551724139</v>
      </c>
      <c r="U22" s="13">
        <v>24077.34</v>
      </c>
      <c r="V22" s="13">
        <v>64</v>
      </c>
      <c r="W22" s="14">
        <f t="shared" si="6"/>
        <v>376.2084375</v>
      </c>
      <c r="X22" s="15">
        <f t="shared" si="7"/>
        <v>165659.60999999999</v>
      </c>
      <c r="Y22" s="16">
        <f t="shared" si="7"/>
        <v>452</v>
      </c>
      <c r="Z22" s="17">
        <f t="shared" si="8"/>
        <v>366.50356194690261</v>
      </c>
      <c r="AA22" s="18">
        <f t="shared" si="16"/>
        <v>23665.658571428568</v>
      </c>
      <c r="AB22" s="18">
        <f t="shared" si="9"/>
        <v>64.571428571428569</v>
      </c>
      <c r="AC22" s="24">
        <f t="shared" si="10"/>
        <v>366.50356194690261</v>
      </c>
      <c r="AD22" s="19">
        <v>193053.54000000004</v>
      </c>
      <c r="AE22" s="19">
        <v>443</v>
      </c>
      <c r="AF22" s="19">
        <v>435.78677200902945</v>
      </c>
      <c r="AG22" s="20">
        <v>27579.07714285715</v>
      </c>
      <c r="AH22" s="20">
        <v>63.285714285714285</v>
      </c>
      <c r="AI22" s="20">
        <v>435.78677200902945</v>
      </c>
      <c r="AJ22" s="21">
        <f t="shared" si="17"/>
        <v>-27393.930000000051</v>
      </c>
      <c r="AK22" s="21">
        <f t="shared" si="17"/>
        <v>9</v>
      </c>
      <c r="AL22" s="21">
        <f t="shared" si="12"/>
        <v>-69.283210062126841</v>
      </c>
      <c r="AM22" s="22">
        <f t="shared" si="18"/>
        <v>-3913.4185714285813</v>
      </c>
      <c r="AN22" s="22">
        <f t="shared" si="18"/>
        <v>1.2857142857142847</v>
      </c>
      <c r="AO22" s="22">
        <f t="shared" si="14"/>
        <v>-69.283210062126841</v>
      </c>
      <c r="AP22" s="23">
        <f t="shared" si="19"/>
        <v>-0.14189809728430808</v>
      </c>
      <c r="AQ22" s="23">
        <f t="shared" si="19"/>
        <v>2.0316027088036103E-2</v>
      </c>
      <c r="AR22" s="23">
        <f t="shared" si="19"/>
        <v>-0.15898419711714265</v>
      </c>
    </row>
    <row r="23" spans="1:44" ht="16.5" x14ac:dyDescent="0.3">
      <c r="A23" s="11">
        <v>20</v>
      </c>
      <c r="B23" s="25" t="s">
        <v>47</v>
      </c>
      <c r="C23" s="13">
        <v>9333.32</v>
      </c>
      <c r="D23" s="13">
        <v>24</v>
      </c>
      <c r="E23" s="14">
        <f t="shared" si="0"/>
        <v>388.88833333333332</v>
      </c>
      <c r="F23" s="13">
        <v>5228.58</v>
      </c>
      <c r="G23" s="13">
        <v>11</v>
      </c>
      <c r="H23" s="14">
        <f t="shared" si="1"/>
        <v>475.32545454545453</v>
      </c>
      <c r="I23" s="13">
        <v>3380.95</v>
      </c>
      <c r="J23" s="13">
        <v>5</v>
      </c>
      <c r="K23" s="14">
        <f t="shared" si="2"/>
        <v>676.18999999999994</v>
      </c>
      <c r="L23" s="13">
        <v>6809.52</v>
      </c>
      <c r="M23" s="13">
        <v>16</v>
      </c>
      <c r="N23" s="14">
        <f t="shared" si="3"/>
        <v>425.59500000000003</v>
      </c>
      <c r="O23" s="13">
        <v>6019.08</v>
      </c>
      <c r="P23" s="13">
        <v>12</v>
      </c>
      <c r="Q23" s="14">
        <f t="shared" si="4"/>
        <v>501.59</v>
      </c>
      <c r="R23" s="13">
        <v>5342.83</v>
      </c>
      <c r="S23" s="13">
        <v>8</v>
      </c>
      <c r="T23" s="14">
        <f t="shared" si="5"/>
        <v>667.85374999999999</v>
      </c>
      <c r="U23" s="13">
        <v>5904.74</v>
      </c>
      <c r="V23" s="13">
        <v>9</v>
      </c>
      <c r="W23" s="14">
        <f t="shared" si="6"/>
        <v>656.08222222222219</v>
      </c>
      <c r="X23" s="15">
        <f t="shared" si="7"/>
        <v>42019.020000000004</v>
      </c>
      <c r="Y23" s="16">
        <f t="shared" si="7"/>
        <v>85</v>
      </c>
      <c r="Z23" s="17">
        <f t="shared" si="8"/>
        <v>494.34141176470592</v>
      </c>
      <c r="AA23" s="18">
        <f t="shared" si="16"/>
        <v>6002.7171428571437</v>
      </c>
      <c r="AB23" s="18">
        <f t="shared" si="9"/>
        <v>12.142857142857142</v>
      </c>
      <c r="AC23" s="24">
        <f t="shared" si="10"/>
        <v>494.34141176470598</v>
      </c>
      <c r="AD23" s="19">
        <v>45228.22</v>
      </c>
      <c r="AE23" s="19">
        <v>101</v>
      </c>
      <c r="AF23" s="19">
        <v>447.80415841584158</v>
      </c>
      <c r="AG23" s="20">
        <v>6461.1742857142863</v>
      </c>
      <c r="AH23" s="20">
        <v>14.428571428571429</v>
      </c>
      <c r="AI23" s="20">
        <v>447.80415841584164</v>
      </c>
      <c r="AJ23" s="21">
        <f t="shared" si="17"/>
        <v>-3209.1999999999971</v>
      </c>
      <c r="AK23" s="21">
        <f t="shared" si="17"/>
        <v>-16</v>
      </c>
      <c r="AL23" s="21">
        <f t="shared" si="12"/>
        <v>46.53725334886434</v>
      </c>
      <c r="AM23" s="22">
        <f t="shared" si="18"/>
        <v>-458.45714285714257</v>
      </c>
      <c r="AN23" s="22">
        <f t="shared" si="18"/>
        <v>-2.2857142857142865</v>
      </c>
      <c r="AO23" s="22">
        <f t="shared" si="14"/>
        <v>46.53725334886434</v>
      </c>
      <c r="AP23" s="23">
        <f t="shared" si="19"/>
        <v>-7.0955699782127124E-2</v>
      </c>
      <c r="AQ23" s="23">
        <f t="shared" si="19"/>
        <v>-0.15841584158415847</v>
      </c>
      <c r="AR23" s="23">
        <f t="shared" si="19"/>
        <v>0.10392322731770778</v>
      </c>
    </row>
    <row r="24" spans="1:44" ht="16.5" x14ac:dyDescent="0.3">
      <c r="A24" s="11">
        <v>21</v>
      </c>
      <c r="B24" s="25" t="s">
        <v>48</v>
      </c>
      <c r="C24" s="13">
        <v>55990.41</v>
      </c>
      <c r="D24" s="13">
        <v>65</v>
      </c>
      <c r="E24" s="14">
        <f t="shared" si="0"/>
        <v>861.39092307692317</v>
      </c>
      <c r="F24" s="13">
        <v>49485.71</v>
      </c>
      <c r="G24" s="13">
        <v>67</v>
      </c>
      <c r="H24" s="14">
        <f t="shared" si="1"/>
        <v>738.59268656716415</v>
      </c>
      <c r="I24" s="13">
        <v>47147.6</v>
      </c>
      <c r="J24" s="13">
        <v>70</v>
      </c>
      <c r="K24" s="14">
        <f t="shared" si="2"/>
        <v>673.53714285714284</v>
      </c>
      <c r="L24" s="13">
        <v>62904.71</v>
      </c>
      <c r="M24" s="13">
        <v>86</v>
      </c>
      <c r="N24" s="14">
        <f t="shared" si="3"/>
        <v>731.45011627906979</v>
      </c>
      <c r="O24" s="13">
        <v>58596.15</v>
      </c>
      <c r="P24" s="13">
        <v>72</v>
      </c>
      <c r="Q24" s="14">
        <f t="shared" si="4"/>
        <v>813.83541666666667</v>
      </c>
      <c r="R24" s="13">
        <v>58752.41</v>
      </c>
      <c r="S24" s="13">
        <v>79</v>
      </c>
      <c r="T24" s="14">
        <f t="shared" si="5"/>
        <v>743.7013924050633</v>
      </c>
      <c r="U24" s="13">
        <v>40771.379999999997</v>
      </c>
      <c r="V24" s="13">
        <v>54</v>
      </c>
      <c r="W24" s="14">
        <f t="shared" si="6"/>
        <v>755.02555555555546</v>
      </c>
      <c r="X24" s="15">
        <f t="shared" si="7"/>
        <v>373648.37</v>
      </c>
      <c r="Y24" s="16">
        <f t="shared" si="7"/>
        <v>493</v>
      </c>
      <c r="Z24" s="17">
        <f t="shared" si="8"/>
        <v>757.90744421906697</v>
      </c>
      <c r="AA24" s="18">
        <f t="shared" si="16"/>
        <v>53378.338571428569</v>
      </c>
      <c r="AB24" s="18">
        <f t="shared" si="9"/>
        <v>70.428571428571431</v>
      </c>
      <c r="AC24" s="24">
        <f t="shared" si="10"/>
        <v>757.90744421906686</v>
      </c>
      <c r="AD24" s="19">
        <v>376873.50999999995</v>
      </c>
      <c r="AE24" s="19">
        <v>502</v>
      </c>
      <c r="AF24" s="19">
        <v>750.74404382470107</v>
      </c>
      <c r="AG24" s="20">
        <v>53839.072857142848</v>
      </c>
      <c r="AH24" s="20">
        <v>71.714285714285708</v>
      </c>
      <c r="AI24" s="20">
        <v>750.74404382470118</v>
      </c>
      <c r="AJ24" s="21">
        <f t="shared" si="17"/>
        <v>-3225.1399999999558</v>
      </c>
      <c r="AK24" s="21">
        <f t="shared" si="17"/>
        <v>-9</v>
      </c>
      <c r="AL24" s="21">
        <f t="shared" si="12"/>
        <v>7.1634003943659081</v>
      </c>
      <c r="AM24" s="22">
        <f t="shared" si="18"/>
        <v>-460.73428571427939</v>
      </c>
      <c r="AN24" s="22">
        <f t="shared" si="18"/>
        <v>-1.2857142857142776</v>
      </c>
      <c r="AO24" s="22">
        <f t="shared" si="14"/>
        <v>7.1634003943656808</v>
      </c>
      <c r="AP24" s="23">
        <f t="shared" si="19"/>
        <v>-8.5576192394099457E-3</v>
      </c>
      <c r="AQ24" s="23">
        <f t="shared" si="19"/>
        <v>-1.7928286852589528E-2</v>
      </c>
      <c r="AR24" s="23">
        <f t="shared" si="19"/>
        <v>9.5417345675783156E-3</v>
      </c>
    </row>
    <row r="25" spans="1:44" ht="16.5" x14ac:dyDescent="0.3">
      <c r="A25" s="11">
        <v>22</v>
      </c>
      <c r="B25" s="12" t="s">
        <v>49</v>
      </c>
      <c r="C25" s="13">
        <v>10765.82</v>
      </c>
      <c r="D25" s="13">
        <v>21</v>
      </c>
      <c r="E25" s="14">
        <f t="shared" si="0"/>
        <v>512.65809523809526</v>
      </c>
      <c r="F25" s="13">
        <v>9878.1200000000008</v>
      </c>
      <c r="G25" s="13">
        <v>24</v>
      </c>
      <c r="H25" s="14">
        <f t="shared" si="1"/>
        <v>411.58833333333337</v>
      </c>
      <c r="I25" s="13">
        <v>6379.1</v>
      </c>
      <c r="J25" s="13">
        <v>15</v>
      </c>
      <c r="K25" s="14">
        <f t="shared" si="2"/>
        <v>425.27333333333337</v>
      </c>
      <c r="L25" s="13">
        <v>10103.02</v>
      </c>
      <c r="M25" s="13">
        <v>32</v>
      </c>
      <c r="N25" s="14">
        <f t="shared" si="3"/>
        <v>315.71937500000001</v>
      </c>
      <c r="O25" s="13">
        <v>7862.96</v>
      </c>
      <c r="P25" s="13">
        <v>21</v>
      </c>
      <c r="Q25" s="14">
        <f t="shared" si="4"/>
        <v>374.42666666666668</v>
      </c>
      <c r="R25" s="13">
        <v>8097.2</v>
      </c>
      <c r="S25" s="13">
        <v>21</v>
      </c>
      <c r="T25" s="14">
        <f t="shared" si="5"/>
        <v>385.5809523809524</v>
      </c>
      <c r="U25" s="13">
        <v>7184.84</v>
      </c>
      <c r="V25" s="13">
        <v>19</v>
      </c>
      <c r="W25" s="14">
        <f t="shared" si="6"/>
        <v>378.14947368421053</v>
      </c>
      <c r="X25" s="15">
        <f t="shared" si="7"/>
        <v>60271.060000000005</v>
      </c>
      <c r="Y25" s="16">
        <f t="shared" si="7"/>
        <v>153</v>
      </c>
      <c r="Z25" s="17">
        <f t="shared" si="8"/>
        <v>393.92849673202619</v>
      </c>
      <c r="AA25" s="18">
        <f t="shared" si="16"/>
        <v>8610.1514285714293</v>
      </c>
      <c r="AB25" s="18">
        <f t="shared" si="9"/>
        <v>21.857142857142858</v>
      </c>
      <c r="AC25" s="24">
        <f t="shared" si="10"/>
        <v>393.92849673202619</v>
      </c>
      <c r="AD25" s="19">
        <v>70167.5</v>
      </c>
      <c r="AE25" s="19">
        <v>175</v>
      </c>
      <c r="AF25" s="19">
        <v>400.95714285714286</v>
      </c>
      <c r="AG25" s="20">
        <v>10023.928571428571</v>
      </c>
      <c r="AH25" s="20">
        <v>25</v>
      </c>
      <c r="AI25" s="20">
        <v>400.9571428571428</v>
      </c>
      <c r="AJ25" s="21">
        <f t="shared" si="17"/>
        <v>-9896.4399999999951</v>
      </c>
      <c r="AK25" s="21">
        <f t="shared" si="17"/>
        <v>-22</v>
      </c>
      <c r="AL25" s="21">
        <f t="shared" si="12"/>
        <v>-7.0286461251166656</v>
      </c>
      <c r="AM25" s="22">
        <f t="shared" si="18"/>
        <v>-1413.7771428571414</v>
      </c>
      <c r="AN25" s="22">
        <f t="shared" si="18"/>
        <v>-3.1428571428571423</v>
      </c>
      <c r="AO25" s="22">
        <f t="shared" si="14"/>
        <v>-7.0286461251166088</v>
      </c>
      <c r="AP25" s="23">
        <f t="shared" si="19"/>
        <v>-0.14104022517547285</v>
      </c>
      <c r="AQ25" s="23">
        <f t="shared" si="19"/>
        <v>-0.1257142857142857</v>
      </c>
      <c r="AR25" s="23">
        <f t="shared" si="19"/>
        <v>-1.7529669318351183E-2</v>
      </c>
    </row>
    <row r="26" spans="1:44" ht="16.5" x14ac:dyDescent="0.3">
      <c r="A26" s="11">
        <v>23</v>
      </c>
      <c r="B26" s="12" t="s">
        <v>50</v>
      </c>
      <c r="C26" s="13">
        <v>0</v>
      </c>
      <c r="D26" s="13">
        <v>0</v>
      </c>
      <c r="E26" s="14" t="str">
        <f t="shared" si="0"/>
        <v/>
      </c>
      <c r="F26" s="13">
        <v>3600.01</v>
      </c>
      <c r="G26" s="13">
        <v>14</v>
      </c>
      <c r="H26" s="14">
        <f t="shared" si="1"/>
        <v>257.14357142857142</v>
      </c>
      <c r="I26" s="13">
        <v>1104.75</v>
      </c>
      <c r="J26" s="13">
        <v>9</v>
      </c>
      <c r="K26" s="14">
        <f t="shared" si="2"/>
        <v>122.75</v>
      </c>
      <c r="L26" s="13">
        <v>0</v>
      </c>
      <c r="M26" s="13">
        <v>0</v>
      </c>
      <c r="N26" s="14" t="str">
        <f t="shared" si="3"/>
        <v/>
      </c>
      <c r="O26" s="13">
        <v>0</v>
      </c>
      <c r="P26" s="13">
        <v>0</v>
      </c>
      <c r="Q26" s="14" t="str">
        <f t="shared" si="4"/>
        <v/>
      </c>
      <c r="R26" s="13">
        <v>3676.19</v>
      </c>
      <c r="S26" s="13">
        <v>20</v>
      </c>
      <c r="T26" s="14">
        <f t="shared" si="5"/>
        <v>183.80950000000001</v>
      </c>
      <c r="U26" s="13">
        <v>3409.54</v>
      </c>
      <c r="V26" s="13">
        <v>16</v>
      </c>
      <c r="W26" s="14">
        <f t="shared" si="6"/>
        <v>213.09625</v>
      </c>
      <c r="X26" s="15">
        <f t="shared" si="7"/>
        <v>11790.49</v>
      </c>
      <c r="Y26" s="16">
        <f t="shared" si="7"/>
        <v>59</v>
      </c>
      <c r="Z26" s="17">
        <f t="shared" si="8"/>
        <v>199.83881355932203</v>
      </c>
      <c r="AA26" s="18">
        <f t="shared" si="16"/>
        <v>1684.3557142857142</v>
      </c>
      <c r="AB26" s="18">
        <f t="shared" si="9"/>
        <v>8.4285714285714288</v>
      </c>
      <c r="AC26" s="24">
        <f t="shared" si="10"/>
        <v>199.83881355932201</v>
      </c>
      <c r="AD26" s="19">
        <v>16657.66</v>
      </c>
      <c r="AE26" s="19">
        <v>93</v>
      </c>
      <c r="AF26" s="19">
        <v>179.11462365591399</v>
      </c>
      <c r="AG26" s="20">
        <v>2379.6657142857143</v>
      </c>
      <c r="AH26" s="20">
        <v>13.285714285714286</v>
      </c>
      <c r="AI26" s="20">
        <v>179.11462365591396</v>
      </c>
      <c r="AJ26" s="21">
        <f t="shared" si="17"/>
        <v>-4867.17</v>
      </c>
      <c r="AK26" s="21">
        <f t="shared" si="17"/>
        <v>-34</v>
      </c>
      <c r="AL26" s="21">
        <f t="shared" si="12"/>
        <v>20.724189903408046</v>
      </c>
      <c r="AM26" s="22">
        <f t="shared" si="18"/>
        <v>-695.31000000000017</v>
      </c>
      <c r="AN26" s="22">
        <f t="shared" si="18"/>
        <v>-4.8571428571428577</v>
      </c>
      <c r="AO26" s="22">
        <f t="shared" si="14"/>
        <v>20.724189903408046</v>
      </c>
      <c r="AP26" s="23">
        <f t="shared" si="19"/>
        <v>-0.2921880984484016</v>
      </c>
      <c r="AQ26" s="23">
        <f t="shared" si="19"/>
        <v>-0.36559139784946237</v>
      </c>
      <c r="AR26" s="23">
        <f t="shared" si="19"/>
        <v>0.11570350583557046</v>
      </c>
    </row>
    <row r="27" spans="1:44" ht="16.5" x14ac:dyDescent="0.3">
      <c r="A27" s="11">
        <v>24</v>
      </c>
      <c r="B27" s="12" t="s">
        <v>51</v>
      </c>
      <c r="C27" s="13">
        <v>11261.77</v>
      </c>
      <c r="D27" s="13">
        <v>72</v>
      </c>
      <c r="E27" s="14">
        <f t="shared" si="0"/>
        <v>156.41347222222223</v>
      </c>
      <c r="F27" s="13">
        <v>10386.620000000001</v>
      </c>
      <c r="G27" s="13">
        <v>69</v>
      </c>
      <c r="H27" s="14">
        <f t="shared" si="1"/>
        <v>150.53072463768117</v>
      </c>
      <c r="I27" s="13">
        <v>12371.4</v>
      </c>
      <c r="J27" s="13">
        <v>65</v>
      </c>
      <c r="K27" s="14">
        <f t="shared" si="2"/>
        <v>190.32923076923078</v>
      </c>
      <c r="L27" s="13">
        <v>10333.290000000001</v>
      </c>
      <c r="M27" s="13">
        <v>53</v>
      </c>
      <c r="N27" s="14">
        <f t="shared" si="3"/>
        <v>194.96773584905662</v>
      </c>
      <c r="O27" s="13">
        <v>9790.4</v>
      </c>
      <c r="P27" s="13">
        <v>64</v>
      </c>
      <c r="Q27" s="14">
        <f t="shared" si="4"/>
        <v>152.97499999999999</v>
      </c>
      <c r="R27" s="13">
        <v>6847.54</v>
      </c>
      <c r="S27" s="13">
        <v>46</v>
      </c>
      <c r="T27" s="14">
        <f t="shared" si="5"/>
        <v>148.85956521739129</v>
      </c>
      <c r="U27" s="13">
        <v>10999.92</v>
      </c>
      <c r="V27" s="13">
        <v>71</v>
      </c>
      <c r="W27" s="14">
        <f t="shared" si="6"/>
        <v>154.92845070422536</v>
      </c>
      <c r="X27" s="15">
        <f>R27+U27+O27+L27+I27+F27+D27</f>
        <v>60801.170000000006</v>
      </c>
      <c r="Y27" s="16">
        <f t="shared" ref="Y27:Y38" si="20">S27+V27+P27+M27+J27+G27+D27</f>
        <v>440</v>
      </c>
      <c r="Z27" s="17">
        <f t="shared" si="8"/>
        <v>138.18447727272729</v>
      </c>
      <c r="AA27" s="18">
        <f t="shared" si="16"/>
        <v>8685.8814285714288</v>
      </c>
      <c r="AB27" s="18">
        <f t="shared" si="9"/>
        <v>62.857142857142854</v>
      </c>
      <c r="AC27" s="24">
        <f t="shared" si="10"/>
        <v>138.18447727272729</v>
      </c>
      <c r="AD27" s="19">
        <v>70758</v>
      </c>
      <c r="AE27" s="19">
        <v>473</v>
      </c>
      <c r="AF27" s="19">
        <v>149.59408033826639</v>
      </c>
      <c r="AG27" s="20">
        <v>10108.285714285714</v>
      </c>
      <c r="AH27" s="20">
        <v>67.571428571428569</v>
      </c>
      <c r="AI27" s="20">
        <v>149.59408033826639</v>
      </c>
      <c r="AJ27" s="21">
        <f t="shared" si="17"/>
        <v>-9956.8299999999945</v>
      </c>
      <c r="AK27" s="21">
        <f t="shared" si="17"/>
        <v>-33</v>
      </c>
      <c r="AL27" s="21">
        <f t="shared" si="12"/>
        <v>-11.409603065539102</v>
      </c>
      <c r="AM27" s="22">
        <f t="shared" si="18"/>
        <v>-1422.4042857142849</v>
      </c>
      <c r="AN27" s="22">
        <f t="shared" si="18"/>
        <v>-4.7142857142857153</v>
      </c>
      <c r="AO27" s="22">
        <f t="shared" si="14"/>
        <v>-11.409603065539102</v>
      </c>
      <c r="AP27" s="23">
        <f t="shared" si="19"/>
        <v>-0.14071666807993435</v>
      </c>
      <c r="AQ27" s="23">
        <f t="shared" si="19"/>
        <v>-6.9767441860465129E-2</v>
      </c>
      <c r="AR27" s="23">
        <f t="shared" si="19"/>
        <v>-7.6270418185929431E-2</v>
      </c>
    </row>
    <row r="28" spans="1:44" ht="16.5" x14ac:dyDescent="0.3">
      <c r="A28" s="11">
        <v>25</v>
      </c>
      <c r="B28" s="12" t="s">
        <v>52</v>
      </c>
      <c r="C28" s="13">
        <v>12324.32</v>
      </c>
      <c r="D28" s="13">
        <v>116</v>
      </c>
      <c r="E28" s="14">
        <f t="shared" si="0"/>
        <v>106.24413793103449</v>
      </c>
      <c r="F28" s="13">
        <v>15133.95</v>
      </c>
      <c r="G28" s="13">
        <v>134</v>
      </c>
      <c r="H28" s="14">
        <f t="shared" si="1"/>
        <v>112.93992537313433</v>
      </c>
      <c r="I28" s="13">
        <v>12771.78</v>
      </c>
      <c r="J28" s="13">
        <v>130</v>
      </c>
      <c r="K28" s="14">
        <f t="shared" si="2"/>
        <v>98.24446153846155</v>
      </c>
      <c r="L28" s="13">
        <v>16867.22</v>
      </c>
      <c r="M28" s="13">
        <v>137</v>
      </c>
      <c r="N28" s="14">
        <f t="shared" si="3"/>
        <v>123.11839416058395</v>
      </c>
      <c r="O28" s="13">
        <v>18200.22</v>
      </c>
      <c r="P28" s="13">
        <v>147</v>
      </c>
      <c r="Q28" s="14">
        <f t="shared" si="4"/>
        <v>123.81102040816327</v>
      </c>
      <c r="R28" s="13">
        <v>0</v>
      </c>
      <c r="S28" s="13">
        <v>0</v>
      </c>
      <c r="T28" s="14" t="str">
        <f t="shared" si="5"/>
        <v/>
      </c>
      <c r="U28" s="13">
        <v>0</v>
      </c>
      <c r="V28" s="13">
        <v>0</v>
      </c>
      <c r="W28" s="14" t="str">
        <f t="shared" si="6"/>
        <v/>
      </c>
      <c r="X28" s="15">
        <f t="shared" ref="X28:Y41" si="21">R28+U28+O28+L28+I28+F28+C28</f>
        <v>75297.489999999991</v>
      </c>
      <c r="Y28" s="16">
        <f t="shared" si="20"/>
        <v>664</v>
      </c>
      <c r="Z28" s="17">
        <f t="shared" si="8"/>
        <v>113.39983433734939</v>
      </c>
      <c r="AA28" s="18">
        <f t="shared" si="16"/>
        <v>10756.784285714284</v>
      </c>
      <c r="AB28" s="18">
        <f t="shared" si="9"/>
        <v>94.857142857142861</v>
      </c>
      <c r="AC28" s="24">
        <f t="shared" si="10"/>
        <v>113.39983433734938</v>
      </c>
      <c r="AD28" s="19">
        <v>86878.88</v>
      </c>
      <c r="AE28" s="19">
        <v>792</v>
      </c>
      <c r="AF28" s="19">
        <v>109.69555555555556</v>
      </c>
      <c r="AG28" s="20">
        <v>12411.268571428573</v>
      </c>
      <c r="AH28" s="20">
        <v>113.14285714285714</v>
      </c>
      <c r="AI28" s="20">
        <v>109.69555555555557</v>
      </c>
      <c r="AJ28" s="21">
        <f t="shared" si="17"/>
        <v>-11581.390000000014</v>
      </c>
      <c r="AK28" s="21">
        <f t="shared" si="17"/>
        <v>-128</v>
      </c>
      <c r="AL28" s="21">
        <f t="shared" si="12"/>
        <v>3.7042787817938319</v>
      </c>
      <c r="AM28" s="22">
        <f t="shared" si="18"/>
        <v>-1654.4842857142885</v>
      </c>
      <c r="AN28" s="22">
        <f t="shared" si="18"/>
        <v>-18.285714285714278</v>
      </c>
      <c r="AO28" s="22">
        <f t="shared" si="14"/>
        <v>3.7042787817938034</v>
      </c>
      <c r="AP28" s="23">
        <f t="shared" si="19"/>
        <v>-0.13330501037766623</v>
      </c>
      <c r="AQ28" s="23">
        <f t="shared" si="19"/>
        <v>-0.16161616161616155</v>
      </c>
      <c r="AR28" s="23">
        <f t="shared" si="19"/>
        <v>3.3768722561578736E-2</v>
      </c>
    </row>
    <row r="29" spans="1:44" ht="16.5" x14ac:dyDescent="0.3">
      <c r="A29" s="11">
        <v>26</v>
      </c>
      <c r="B29" s="12" t="s">
        <v>53</v>
      </c>
      <c r="C29" s="13">
        <v>9333.2000000000007</v>
      </c>
      <c r="D29" s="13">
        <v>22</v>
      </c>
      <c r="E29" s="14">
        <f t="shared" si="0"/>
        <v>424.23636363636365</v>
      </c>
      <c r="F29" s="13">
        <v>13879.8</v>
      </c>
      <c r="G29" s="13">
        <v>34</v>
      </c>
      <c r="H29" s="14">
        <f t="shared" si="1"/>
        <v>408.22941176470584</v>
      </c>
      <c r="I29" s="13">
        <v>12851.3</v>
      </c>
      <c r="J29" s="13">
        <v>31</v>
      </c>
      <c r="K29" s="14">
        <f t="shared" si="2"/>
        <v>414.55806451612904</v>
      </c>
      <c r="L29" s="13">
        <v>10041.780000000001</v>
      </c>
      <c r="M29" s="13">
        <v>27</v>
      </c>
      <c r="N29" s="14">
        <f t="shared" si="3"/>
        <v>371.91777777777781</v>
      </c>
      <c r="O29" s="13">
        <v>13441.74</v>
      </c>
      <c r="P29" s="13">
        <v>32</v>
      </c>
      <c r="Q29" s="14">
        <f t="shared" si="4"/>
        <v>420.05437499999999</v>
      </c>
      <c r="R29" s="13">
        <v>13609.38</v>
      </c>
      <c r="S29" s="13">
        <v>36</v>
      </c>
      <c r="T29" s="14">
        <f t="shared" si="5"/>
        <v>378.0383333333333</v>
      </c>
      <c r="U29" s="13">
        <v>13618.9</v>
      </c>
      <c r="V29" s="13">
        <v>32</v>
      </c>
      <c r="W29" s="14">
        <f t="shared" si="6"/>
        <v>425.59062499999999</v>
      </c>
      <c r="X29" s="15">
        <f t="shared" si="21"/>
        <v>86776.099999999991</v>
      </c>
      <c r="Y29" s="16">
        <f t="shared" si="20"/>
        <v>214</v>
      </c>
      <c r="Z29" s="17">
        <f t="shared" si="8"/>
        <v>405.49579439252335</v>
      </c>
      <c r="AA29" s="18">
        <f t="shared" si="16"/>
        <v>12396.585714285713</v>
      </c>
      <c r="AB29" s="18">
        <f t="shared" si="9"/>
        <v>30.571428571428573</v>
      </c>
      <c r="AC29" s="24">
        <f>IFERROR(AA29/AB29,"-")</f>
        <v>405.49579439252329</v>
      </c>
      <c r="AD29" s="19">
        <v>104432.31999999998</v>
      </c>
      <c r="AE29" s="19">
        <v>229</v>
      </c>
      <c r="AF29" s="19">
        <v>456.03633187772914</v>
      </c>
      <c r="AG29" s="20">
        <v>14918.902857142853</v>
      </c>
      <c r="AH29" s="20">
        <v>32.714285714285715</v>
      </c>
      <c r="AI29" s="20">
        <v>456.03633187772914</v>
      </c>
      <c r="AJ29" s="21">
        <f t="shared" si="17"/>
        <v>-17656.219999999987</v>
      </c>
      <c r="AK29" s="21">
        <f t="shared" si="17"/>
        <v>-15</v>
      </c>
      <c r="AL29" s="21">
        <f t="shared" si="12"/>
        <v>-50.540537485205789</v>
      </c>
      <c r="AM29" s="22">
        <f t="shared" si="18"/>
        <v>-2522.3171428571404</v>
      </c>
      <c r="AN29" s="22">
        <f t="shared" si="18"/>
        <v>-2.1428571428571423</v>
      </c>
      <c r="AO29" s="22">
        <f t="shared" si="14"/>
        <v>-50.540537485205846</v>
      </c>
      <c r="AP29" s="23">
        <f t="shared" si="19"/>
        <v>-0.16906854123321197</v>
      </c>
      <c r="AQ29" s="23">
        <f t="shared" si="19"/>
        <v>-6.5502183406113523E-2</v>
      </c>
      <c r="AR29" s="23">
        <f t="shared" si="19"/>
        <v>-0.11082568197385773</v>
      </c>
    </row>
    <row r="30" spans="1:44" ht="16.5" x14ac:dyDescent="0.3">
      <c r="A30" s="11">
        <v>27</v>
      </c>
      <c r="B30" s="12" t="s">
        <v>54</v>
      </c>
      <c r="C30" s="13">
        <v>1453218.9</v>
      </c>
      <c r="D30" s="13">
        <v>1550</v>
      </c>
      <c r="E30" s="14">
        <f t="shared" si="0"/>
        <v>937.56058064516128</v>
      </c>
      <c r="F30" s="13">
        <v>1581140.98</v>
      </c>
      <c r="G30" s="13">
        <v>1650</v>
      </c>
      <c r="H30" s="14">
        <f t="shared" si="1"/>
        <v>958.26726060606063</v>
      </c>
      <c r="I30" s="13">
        <v>1548689.73</v>
      </c>
      <c r="J30" s="13">
        <v>1640</v>
      </c>
      <c r="K30" s="14">
        <f t="shared" si="2"/>
        <v>944.32300609756101</v>
      </c>
      <c r="L30" s="13">
        <v>1756022.87</v>
      </c>
      <c r="M30" s="13">
        <v>1884</v>
      </c>
      <c r="N30" s="14">
        <f t="shared" si="3"/>
        <v>932.07158704883238</v>
      </c>
      <c r="O30" s="13">
        <v>1560818.63</v>
      </c>
      <c r="P30" s="13">
        <v>1633</v>
      </c>
      <c r="Q30" s="14">
        <f t="shared" si="4"/>
        <v>955.7983037354561</v>
      </c>
      <c r="R30" s="13">
        <v>1613830.13</v>
      </c>
      <c r="S30" s="13">
        <v>1678</v>
      </c>
      <c r="T30" s="14">
        <f t="shared" si="5"/>
        <v>961.75812276519662</v>
      </c>
      <c r="U30" s="13">
        <v>1283323.47</v>
      </c>
      <c r="V30" s="13">
        <v>1366</v>
      </c>
      <c r="W30" s="14">
        <f t="shared" si="6"/>
        <v>939.47545387994137</v>
      </c>
      <c r="X30" s="15">
        <f t="shared" si="21"/>
        <v>10797044.710000001</v>
      </c>
      <c r="Y30" s="16">
        <f t="shared" si="20"/>
        <v>11401</v>
      </c>
      <c r="Z30" s="17">
        <f t="shared" si="8"/>
        <v>947.02611262169989</v>
      </c>
      <c r="AA30" s="18">
        <f t="shared" si="16"/>
        <v>1542434.9585714287</v>
      </c>
      <c r="AB30" s="18">
        <f t="shared" si="9"/>
        <v>1628.7142857142858</v>
      </c>
      <c r="AC30" s="24">
        <f t="shared" si="10"/>
        <v>947.02611262169989</v>
      </c>
      <c r="AD30" s="19">
        <v>11199334.5</v>
      </c>
      <c r="AE30" s="19">
        <v>11804</v>
      </c>
      <c r="AF30" s="19">
        <v>948.77452558454763</v>
      </c>
      <c r="AG30" s="20">
        <v>1599904.9285714286</v>
      </c>
      <c r="AH30" s="20">
        <v>1686.2857142857142</v>
      </c>
      <c r="AI30" s="20">
        <v>948.77452558454763</v>
      </c>
      <c r="AJ30" s="21">
        <f t="shared" si="17"/>
        <v>-402289.78999999911</v>
      </c>
      <c r="AK30" s="21">
        <f t="shared" si="17"/>
        <v>-403</v>
      </c>
      <c r="AL30" s="21">
        <f t="shared" si="12"/>
        <v>-1.7484129628477376</v>
      </c>
      <c r="AM30" s="22">
        <f t="shared" si="18"/>
        <v>-57469.969999999972</v>
      </c>
      <c r="AN30" s="22">
        <f t="shared" si="18"/>
        <v>-57.571428571428442</v>
      </c>
      <c r="AO30" s="22">
        <f t="shared" si="14"/>
        <v>-1.7484129628477376</v>
      </c>
      <c r="AP30" s="23">
        <f t="shared" si="19"/>
        <v>-3.5920865655008322E-2</v>
      </c>
      <c r="AQ30" s="23">
        <f t="shared" si="19"/>
        <v>-3.414096916299552E-2</v>
      </c>
      <c r="AR30" s="23">
        <f t="shared" si="19"/>
        <v>-1.8428118754248027E-3</v>
      </c>
    </row>
    <row r="31" spans="1:44" ht="16.5" x14ac:dyDescent="0.3">
      <c r="A31" s="11">
        <v>28</v>
      </c>
      <c r="B31" s="25" t="s">
        <v>55</v>
      </c>
      <c r="C31" s="13">
        <v>86649.359999999899</v>
      </c>
      <c r="D31" s="13">
        <v>317</v>
      </c>
      <c r="E31" s="14">
        <f t="shared" si="0"/>
        <v>273.34182965299652</v>
      </c>
      <c r="F31" s="13">
        <v>92402.39999999979</v>
      </c>
      <c r="G31" s="13">
        <v>334</v>
      </c>
      <c r="H31" s="14">
        <f t="shared" si="1"/>
        <v>276.65389221556825</v>
      </c>
      <c r="I31" s="70">
        <v>94051.239999999991</v>
      </c>
      <c r="J31" s="70">
        <v>314</v>
      </c>
      <c r="K31" s="14">
        <f t="shared" si="2"/>
        <v>299.52624203821654</v>
      </c>
      <c r="L31" s="13">
        <v>90046.82</v>
      </c>
      <c r="M31" s="13">
        <v>287</v>
      </c>
      <c r="N31" s="14">
        <f t="shared" si="3"/>
        <v>313.75198606271778</v>
      </c>
      <c r="O31" s="13">
        <v>101241.36</v>
      </c>
      <c r="P31" s="13">
        <v>339</v>
      </c>
      <c r="Q31" s="14">
        <f t="shared" si="4"/>
        <v>298.64707964601769</v>
      </c>
      <c r="R31" s="13">
        <v>92413.719999999899</v>
      </c>
      <c r="S31" s="13">
        <v>313</v>
      </c>
      <c r="T31" s="14">
        <f t="shared" si="5"/>
        <v>295.25150159744379</v>
      </c>
      <c r="U31" s="13">
        <v>90501.999999999898</v>
      </c>
      <c r="V31" s="13">
        <v>272</v>
      </c>
      <c r="W31" s="14">
        <f t="shared" si="6"/>
        <v>332.72794117647021</v>
      </c>
      <c r="X31" s="15">
        <f t="shared" si="21"/>
        <v>647306.89999999944</v>
      </c>
      <c r="Y31" s="16">
        <f t="shared" si="20"/>
        <v>2176</v>
      </c>
      <c r="Z31" s="17">
        <f t="shared" si="8"/>
        <v>297.47559742647036</v>
      </c>
      <c r="AA31" s="18">
        <f t="shared" si="16"/>
        <v>92472.4142857142</v>
      </c>
      <c r="AB31" s="18">
        <f t="shared" si="9"/>
        <v>310.85714285714283</v>
      </c>
      <c r="AC31" s="24">
        <f t="shared" si="10"/>
        <v>297.47559742647036</v>
      </c>
      <c r="AD31" s="19">
        <v>620129.52</v>
      </c>
      <c r="AE31" s="19">
        <v>2203</v>
      </c>
      <c r="AF31" s="19">
        <v>281.49320018157061</v>
      </c>
      <c r="AG31" s="20">
        <v>88589.931428571435</v>
      </c>
      <c r="AH31" s="20">
        <v>314.71428571428572</v>
      </c>
      <c r="AI31" s="20">
        <v>281.49320018157061</v>
      </c>
      <c r="AJ31" s="21">
        <f t="shared" si="17"/>
        <v>27177.379999999423</v>
      </c>
      <c r="AK31" s="21">
        <f t="shared" si="17"/>
        <v>-27</v>
      </c>
      <c r="AL31" s="21">
        <f t="shared" si="12"/>
        <v>15.982397244899744</v>
      </c>
      <c r="AM31" s="22">
        <f t="shared" si="18"/>
        <v>3882.4828571427643</v>
      </c>
      <c r="AN31" s="22">
        <f t="shared" si="18"/>
        <v>-3.8571428571428896</v>
      </c>
      <c r="AO31" s="22">
        <f t="shared" si="14"/>
        <v>15.982397244899744</v>
      </c>
      <c r="AP31" s="23">
        <f t="shared" si="19"/>
        <v>4.382532861844627E-2</v>
      </c>
      <c r="AQ31" s="23">
        <f t="shared" si="19"/>
        <v>-1.2256014525646949E-2</v>
      </c>
      <c r="AR31" s="23">
        <f t="shared" si="19"/>
        <v>5.6777205398178966E-2</v>
      </c>
    </row>
    <row r="32" spans="1:44" ht="16.5" x14ac:dyDescent="0.3">
      <c r="A32" s="11">
        <v>29</v>
      </c>
      <c r="B32" s="25" t="s">
        <v>56</v>
      </c>
      <c r="C32" s="13">
        <v>12100.82</v>
      </c>
      <c r="D32" s="13">
        <v>42</v>
      </c>
      <c r="E32" s="14">
        <f t="shared" si="0"/>
        <v>288.11476190476191</v>
      </c>
      <c r="F32" s="13">
        <v>13596</v>
      </c>
      <c r="G32" s="13">
        <v>55</v>
      </c>
      <c r="H32" s="14">
        <f t="shared" si="1"/>
        <v>247.2</v>
      </c>
      <c r="I32" s="70">
        <v>13609.4</v>
      </c>
      <c r="J32" s="70">
        <v>51</v>
      </c>
      <c r="K32" s="14">
        <f t="shared" si="2"/>
        <v>266.85098039215683</v>
      </c>
      <c r="L32" s="13">
        <v>11009.48</v>
      </c>
      <c r="M32" s="13">
        <v>43</v>
      </c>
      <c r="N32" s="14">
        <f t="shared" si="3"/>
        <v>256.03441860465114</v>
      </c>
      <c r="O32" s="13">
        <v>14466.54</v>
      </c>
      <c r="P32" s="13">
        <v>50</v>
      </c>
      <c r="Q32" s="14">
        <f t="shared" si="4"/>
        <v>289.33080000000001</v>
      </c>
      <c r="R32" s="13">
        <v>15607.48</v>
      </c>
      <c r="S32" s="13">
        <v>45</v>
      </c>
      <c r="T32" s="14">
        <f t="shared" si="5"/>
        <v>346.83288888888887</v>
      </c>
      <c r="U32" s="13">
        <v>11571.34</v>
      </c>
      <c r="V32" s="13">
        <v>43</v>
      </c>
      <c r="W32" s="14">
        <f t="shared" si="6"/>
        <v>269.10093023255814</v>
      </c>
      <c r="X32" s="15">
        <f t="shared" si="21"/>
        <v>91961.06</v>
      </c>
      <c r="Y32" s="16">
        <f t="shared" si="20"/>
        <v>329</v>
      </c>
      <c r="Z32" s="17">
        <f t="shared" si="8"/>
        <v>279.5168996960486</v>
      </c>
      <c r="AA32" s="18">
        <f t="shared" si="16"/>
        <v>13137.294285714286</v>
      </c>
      <c r="AB32" s="18">
        <f t="shared" si="9"/>
        <v>47</v>
      </c>
      <c r="AC32" s="24">
        <f t="shared" si="10"/>
        <v>279.51689969604865</v>
      </c>
      <c r="AD32" s="19">
        <v>106227.28</v>
      </c>
      <c r="AE32" s="19">
        <v>396</v>
      </c>
      <c r="AF32" s="19">
        <v>268.25070707070705</v>
      </c>
      <c r="AG32" s="20">
        <v>15175.325714285715</v>
      </c>
      <c r="AH32" s="20">
        <v>56.571428571428569</v>
      </c>
      <c r="AI32" s="20">
        <v>268.25070707070711</v>
      </c>
      <c r="AJ32" s="21">
        <f t="shared" si="17"/>
        <v>-14266.220000000001</v>
      </c>
      <c r="AK32" s="21">
        <f t="shared" si="17"/>
        <v>-67</v>
      </c>
      <c r="AL32" s="21">
        <f t="shared" si="12"/>
        <v>11.266192625341546</v>
      </c>
      <c r="AM32" s="22">
        <f t="shared" si="18"/>
        <v>-2038.0314285714285</v>
      </c>
      <c r="AN32" s="22">
        <f t="shared" si="18"/>
        <v>-9.5714285714285694</v>
      </c>
      <c r="AO32" s="22">
        <f t="shared" si="14"/>
        <v>11.266192625341546</v>
      </c>
      <c r="AP32" s="23">
        <f t="shared" si="19"/>
        <v>-0.13429902375359701</v>
      </c>
      <c r="AQ32" s="23">
        <f t="shared" si="19"/>
        <v>-0.16919191919191917</v>
      </c>
      <c r="AR32" s="23">
        <f t="shared" si="19"/>
        <v>4.1998743445518433E-2</v>
      </c>
    </row>
    <row r="33" spans="1:44" ht="16.5" x14ac:dyDescent="0.3">
      <c r="A33" s="11">
        <v>30</v>
      </c>
      <c r="B33" s="25" t="s">
        <v>57</v>
      </c>
      <c r="C33" s="13">
        <v>37441.72</v>
      </c>
      <c r="D33" s="13">
        <v>190</v>
      </c>
      <c r="E33" s="14">
        <f t="shared" si="0"/>
        <v>197.06168421052632</v>
      </c>
      <c r="F33" s="13">
        <v>43074.299999999901</v>
      </c>
      <c r="G33" s="13">
        <v>205</v>
      </c>
      <c r="H33" s="14">
        <f t="shared" si="1"/>
        <v>210.11853658536538</v>
      </c>
      <c r="I33" s="70">
        <v>32666.560000000001</v>
      </c>
      <c r="J33" s="70">
        <v>149</v>
      </c>
      <c r="K33" s="14">
        <f t="shared" si="2"/>
        <v>219.23865771812081</v>
      </c>
      <c r="L33" s="13">
        <v>42121.74</v>
      </c>
      <c r="M33" s="13">
        <v>194</v>
      </c>
      <c r="N33" s="14">
        <f t="shared" si="3"/>
        <v>217.1223711340206</v>
      </c>
      <c r="O33" s="13">
        <v>43293.279999999999</v>
      </c>
      <c r="P33" s="13">
        <v>191</v>
      </c>
      <c r="Q33" s="14">
        <f t="shared" si="4"/>
        <v>226.66638743455496</v>
      </c>
      <c r="R33" s="13">
        <v>35180.839999999997</v>
      </c>
      <c r="S33" s="13">
        <v>163</v>
      </c>
      <c r="T33" s="14">
        <f t="shared" si="5"/>
        <v>215.83337423312881</v>
      </c>
      <c r="U33" s="13">
        <v>31295.16</v>
      </c>
      <c r="V33" s="13">
        <v>148</v>
      </c>
      <c r="W33" s="14">
        <f t="shared" si="6"/>
        <v>211.45378378378379</v>
      </c>
      <c r="X33" s="15">
        <f t="shared" si="21"/>
        <v>265073.59999999986</v>
      </c>
      <c r="Y33" s="16">
        <f t="shared" si="20"/>
        <v>1240</v>
      </c>
      <c r="Z33" s="17">
        <f t="shared" si="8"/>
        <v>213.76903225806441</v>
      </c>
      <c r="AA33" s="18">
        <f t="shared" si="16"/>
        <v>37867.657142857126</v>
      </c>
      <c r="AB33" s="18">
        <f t="shared" si="9"/>
        <v>177.14285714285714</v>
      </c>
      <c r="AC33" s="24">
        <f t="shared" si="10"/>
        <v>213.76903225806441</v>
      </c>
      <c r="AD33" s="19">
        <v>294632.02</v>
      </c>
      <c r="AE33" s="19">
        <v>1427</v>
      </c>
      <c r="AF33" s="19">
        <v>206.46953048353191</v>
      </c>
      <c r="AG33" s="20">
        <v>42090.288571428573</v>
      </c>
      <c r="AH33" s="20">
        <v>203.85714285714286</v>
      </c>
      <c r="AI33" s="20">
        <v>206.46953048353188</v>
      </c>
      <c r="AJ33" s="21">
        <f t="shared" si="17"/>
        <v>-29558.420000000158</v>
      </c>
      <c r="AK33" s="21">
        <f t="shared" si="17"/>
        <v>-187</v>
      </c>
      <c r="AL33" s="21">
        <f t="shared" si="12"/>
        <v>7.2995017745325015</v>
      </c>
      <c r="AM33" s="22">
        <f t="shared" si="18"/>
        <v>-4222.631428571447</v>
      </c>
      <c r="AN33" s="22">
        <f t="shared" si="18"/>
        <v>-26.714285714285722</v>
      </c>
      <c r="AO33" s="22">
        <f t="shared" si="14"/>
        <v>7.2995017745325299</v>
      </c>
      <c r="AP33" s="23">
        <f t="shared" si="19"/>
        <v>-0.10032317600782199</v>
      </c>
      <c r="AQ33" s="23">
        <f t="shared" si="19"/>
        <v>-0.13104414856341981</v>
      </c>
      <c r="AR33" s="23">
        <f t="shared" si="19"/>
        <v>3.5353893416804866E-2</v>
      </c>
    </row>
    <row r="34" spans="1:44" ht="16.5" x14ac:dyDescent="0.3">
      <c r="A34" s="11">
        <v>31</v>
      </c>
      <c r="B34" s="25" t="s">
        <v>58</v>
      </c>
      <c r="C34" s="13">
        <v>10222.84</v>
      </c>
      <c r="D34" s="13">
        <v>25</v>
      </c>
      <c r="E34" s="14">
        <f t="shared" si="0"/>
        <v>408.91360000000003</v>
      </c>
      <c r="F34" s="13">
        <v>7085.66</v>
      </c>
      <c r="G34" s="13">
        <v>22</v>
      </c>
      <c r="H34" s="14">
        <f t="shared" si="1"/>
        <v>322.07545454545453</v>
      </c>
      <c r="I34" s="70">
        <v>6590.44</v>
      </c>
      <c r="J34" s="70">
        <v>20</v>
      </c>
      <c r="K34" s="14">
        <f t="shared" si="2"/>
        <v>329.52199999999999</v>
      </c>
      <c r="L34" s="13">
        <v>12304.72</v>
      </c>
      <c r="M34" s="13">
        <v>35</v>
      </c>
      <c r="N34" s="14">
        <f t="shared" si="3"/>
        <v>351.56342857142857</v>
      </c>
      <c r="O34" s="13">
        <v>11180.88</v>
      </c>
      <c r="P34" s="13">
        <v>33</v>
      </c>
      <c r="Q34" s="14">
        <f t="shared" si="4"/>
        <v>338.81454545454545</v>
      </c>
      <c r="R34" s="13">
        <v>10123.68</v>
      </c>
      <c r="S34" s="13">
        <v>34</v>
      </c>
      <c r="T34" s="14">
        <f t="shared" si="5"/>
        <v>297.75529411764705</v>
      </c>
      <c r="U34" s="13">
        <v>7076.18</v>
      </c>
      <c r="V34" s="13">
        <v>21</v>
      </c>
      <c r="W34" s="14">
        <f t="shared" si="6"/>
        <v>336.96095238095239</v>
      </c>
      <c r="X34" s="15">
        <f t="shared" si="21"/>
        <v>64584.399999999994</v>
      </c>
      <c r="Y34" s="16">
        <f t="shared" si="20"/>
        <v>190</v>
      </c>
      <c r="Z34" s="17">
        <f t="shared" si="8"/>
        <v>339.91789473684207</v>
      </c>
      <c r="AA34" s="18">
        <f t="shared" si="16"/>
        <v>9226.3428571428558</v>
      </c>
      <c r="AB34" s="18">
        <f t="shared" si="9"/>
        <v>27.142857142857142</v>
      </c>
      <c r="AC34" s="24">
        <f t="shared" si="10"/>
        <v>339.91789473684207</v>
      </c>
      <c r="AD34" s="19">
        <v>75286.44</v>
      </c>
      <c r="AE34" s="19">
        <v>229</v>
      </c>
      <c r="AF34" s="19">
        <v>328.76174672489083</v>
      </c>
      <c r="AG34" s="20">
        <v>10755.205714285714</v>
      </c>
      <c r="AH34" s="20">
        <v>32.714285714285715</v>
      </c>
      <c r="AI34" s="20">
        <v>328.76174672489083</v>
      </c>
      <c r="AJ34" s="21">
        <f t="shared" si="17"/>
        <v>-10702.040000000008</v>
      </c>
      <c r="AK34" s="21">
        <f t="shared" si="17"/>
        <v>-39</v>
      </c>
      <c r="AL34" s="21">
        <f t="shared" si="12"/>
        <v>11.156148011951245</v>
      </c>
      <c r="AM34" s="22">
        <f t="shared" si="18"/>
        <v>-1528.862857142858</v>
      </c>
      <c r="AN34" s="22">
        <f t="shared" si="18"/>
        <v>-5.571428571428573</v>
      </c>
      <c r="AO34" s="22">
        <f t="shared" si="14"/>
        <v>11.156148011951245</v>
      </c>
      <c r="AP34" s="23">
        <f t="shared" si="19"/>
        <v>-0.14215096370608049</v>
      </c>
      <c r="AQ34" s="23">
        <f t="shared" si="19"/>
        <v>-0.17030567685589523</v>
      </c>
      <c r="AR34" s="23">
        <f t="shared" si="19"/>
        <v>3.3933838480566157E-2</v>
      </c>
    </row>
    <row r="35" spans="1:44" ht="16.5" x14ac:dyDescent="0.3">
      <c r="A35" s="11">
        <v>32</v>
      </c>
      <c r="B35" s="25" t="s">
        <v>59</v>
      </c>
      <c r="C35" s="13">
        <v>17800.060000000001</v>
      </c>
      <c r="D35" s="13">
        <v>50</v>
      </c>
      <c r="E35" s="14">
        <f t="shared" si="0"/>
        <v>356.00120000000004</v>
      </c>
      <c r="F35" s="13">
        <v>11361.94</v>
      </c>
      <c r="G35" s="13">
        <v>46</v>
      </c>
      <c r="H35" s="14">
        <f t="shared" si="1"/>
        <v>246.99869565217392</v>
      </c>
      <c r="I35" s="70">
        <v>9933.36</v>
      </c>
      <c r="J35" s="70">
        <v>33</v>
      </c>
      <c r="K35" s="14">
        <f t="shared" si="2"/>
        <v>301.01090909090908</v>
      </c>
      <c r="L35" s="13">
        <v>14207.7</v>
      </c>
      <c r="M35" s="13">
        <v>37</v>
      </c>
      <c r="N35" s="14">
        <f t="shared" si="3"/>
        <v>383.9918918918919</v>
      </c>
      <c r="O35" s="13">
        <v>12209.66</v>
      </c>
      <c r="P35" s="13">
        <v>46</v>
      </c>
      <c r="Q35" s="14">
        <f t="shared" si="4"/>
        <v>265.42739130434785</v>
      </c>
      <c r="R35" s="13">
        <v>20962.04</v>
      </c>
      <c r="S35" s="13">
        <v>48</v>
      </c>
      <c r="T35" s="14">
        <f t="shared" si="5"/>
        <v>436.7091666666667</v>
      </c>
      <c r="U35" s="13">
        <v>18274.36</v>
      </c>
      <c r="V35" s="13">
        <v>43</v>
      </c>
      <c r="W35" s="14">
        <f t="shared" si="6"/>
        <v>424.98511627906976</v>
      </c>
      <c r="X35" s="15">
        <f t="shared" si="21"/>
        <v>104749.12</v>
      </c>
      <c r="Y35" s="16">
        <f t="shared" si="20"/>
        <v>303</v>
      </c>
      <c r="Z35" s="17">
        <f t="shared" si="8"/>
        <v>345.70666666666665</v>
      </c>
      <c r="AA35" s="18">
        <f t="shared" si="16"/>
        <v>14964.16</v>
      </c>
      <c r="AB35" s="18">
        <f t="shared" si="9"/>
        <v>43.285714285714285</v>
      </c>
      <c r="AC35" s="24">
        <f t="shared" si="10"/>
        <v>345.70666666666665</v>
      </c>
      <c r="AD35" s="19">
        <v>109702.38</v>
      </c>
      <c r="AE35" s="19">
        <v>364</v>
      </c>
      <c r="AF35" s="19">
        <v>301.38016483516486</v>
      </c>
      <c r="AG35" s="20">
        <v>15671.768571428573</v>
      </c>
      <c r="AH35" s="20">
        <v>52</v>
      </c>
      <c r="AI35" s="20">
        <v>301.38016483516486</v>
      </c>
      <c r="AJ35" s="21">
        <f t="shared" si="17"/>
        <v>-4953.2600000000093</v>
      </c>
      <c r="AK35" s="21">
        <f t="shared" si="17"/>
        <v>-61</v>
      </c>
      <c r="AL35" s="21">
        <f t="shared" si="12"/>
        <v>44.326501831501787</v>
      </c>
      <c r="AM35" s="22">
        <f t="shared" si="18"/>
        <v>-707.60857142857276</v>
      </c>
      <c r="AN35" s="22">
        <f t="shared" si="18"/>
        <v>-8.7142857142857153</v>
      </c>
      <c r="AO35" s="22">
        <f t="shared" si="14"/>
        <v>44.326501831501787</v>
      </c>
      <c r="AP35" s="23">
        <f t="shared" si="19"/>
        <v>-4.515180071754149E-2</v>
      </c>
      <c r="AQ35" s="23">
        <f t="shared" si="19"/>
        <v>-0.1675824175824176</v>
      </c>
      <c r="AR35" s="23">
        <f t="shared" si="19"/>
        <v>0.14707836481457057</v>
      </c>
    </row>
    <row r="36" spans="1:44" ht="16.5" x14ac:dyDescent="0.3">
      <c r="A36" s="11">
        <v>33</v>
      </c>
      <c r="B36" s="25" t="s">
        <v>60</v>
      </c>
      <c r="C36" s="13">
        <v>9247.68</v>
      </c>
      <c r="D36" s="13">
        <v>37</v>
      </c>
      <c r="E36" s="14">
        <f t="shared" si="0"/>
        <v>249.93729729729731</v>
      </c>
      <c r="F36" s="13">
        <v>12133.38</v>
      </c>
      <c r="G36" s="13">
        <v>45</v>
      </c>
      <c r="H36" s="14">
        <f t="shared" si="1"/>
        <v>269.63066666666663</v>
      </c>
      <c r="I36" s="70">
        <v>15857.22</v>
      </c>
      <c r="J36" s="70">
        <v>50</v>
      </c>
      <c r="K36" s="14">
        <f t="shared" si="2"/>
        <v>317.14439999999996</v>
      </c>
      <c r="L36" s="13">
        <v>12523.84</v>
      </c>
      <c r="M36" s="13">
        <v>46</v>
      </c>
      <c r="N36" s="14">
        <f t="shared" si="3"/>
        <v>272.25739130434783</v>
      </c>
      <c r="O36" s="13">
        <v>18666.8</v>
      </c>
      <c r="P36" s="13">
        <v>57</v>
      </c>
      <c r="Q36" s="14">
        <f t="shared" si="4"/>
        <v>327.48771929824562</v>
      </c>
      <c r="R36" s="13">
        <v>2333.34</v>
      </c>
      <c r="S36" s="13">
        <v>11</v>
      </c>
      <c r="T36" s="14">
        <f t="shared" si="5"/>
        <v>212.12181818181818</v>
      </c>
      <c r="U36" s="13">
        <v>2628.6</v>
      </c>
      <c r="V36" s="13">
        <v>14</v>
      </c>
      <c r="W36" s="14">
        <f t="shared" si="6"/>
        <v>187.75714285714284</v>
      </c>
      <c r="X36" s="15">
        <f t="shared" si="21"/>
        <v>73390.86</v>
      </c>
      <c r="Y36" s="16">
        <f t="shared" si="20"/>
        <v>260</v>
      </c>
      <c r="Z36" s="17">
        <f t="shared" si="8"/>
        <v>282.27253846153849</v>
      </c>
      <c r="AA36" s="18">
        <f t="shared" si="16"/>
        <v>10484.408571428572</v>
      </c>
      <c r="AB36" s="18">
        <f t="shared" si="9"/>
        <v>37.142857142857146</v>
      </c>
      <c r="AC36" s="24">
        <f t="shared" si="10"/>
        <v>282.27253846153843</v>
      </c>
      <c r="AD36" s="19">
        <v>104837.12</v>
      </c>
      <c r="AE36" s="19">
        <v>374</v>
      </c>
      <c r="AF36" s="19">
        <v>280.3131550802139</v>
      </c>
      <c r="AG36" s="20">
        <v>14976.731428571427</v>
      </c>
      <c r="AH36" s="20">
        <v>53.428571428571431</v>
      </c>
      <c r="AI36" s="20">
        <v>280.31315508021385</v>
      </c>
      <c r="AJ36" s="21">
        <f t="shared" si="17"/>
        <v>-31446.259999999995</v>
      </c>
      <c r="AK36" s="21">
        <f t="shared" si="17"/>
        <v>-114</v>
      </c>
      <c r="AL36" s="21">
        <f t="shared" si="12"/>
        <v>1.9593833813245851</v>
      </c>
      <c r="AM36" s="22">
        <f t="shared" si="18"/>
        <v>-4492.3228571428554</v>
      </c>
      <c r="AN36" s="22">
        <f t="shared" si="18"/>
        <v>-16.285714285714285</v>
      </c>
      <c r="AO36" s="22">
        <f t="shared" si="14"/>
        <v>1.9593833813245851</v>
      </c>
      <c r="AP36" s="23">
        <f>IFERROR(((AA36-AG36)*1/AG36),"-")</f>
        <v>-0.29995348975629998</v>
      </c>
      <c r="AQ36" s="23">
        <f t="shared" si="19"/>
        <v>-0.30481283422459893</v>
      </c>
      <c r="AR36" s="23">
        <f t="shared" si="19"/>
        <v>6.9899801197838606E-3</v>
      </c>
    </row>
    <row r="37" spans="1:44" ht="16.5" x14ac:dyDescent="0.3">
      <c r="A37" s="11">
        <v>34</v>
      </c>
      <c r="B37" s="25" t="s">
        <v>61</v>
      </c>
      <c r="C37" s="13">
        <v>16825.11</v>
      </c>
      <c r="D37" s="13">
        <v>86</v>
      </c>
      <c r="E37" s="14">
        <f t="shared" si="0"/>
        <v>195.64081395348839</v>
      </c>
      <c r="F37" s="13">
        <v>17471.89</v>
      </c>
      <c r="G37" s="13">
        <v>71</v>
      </c>
      <c r="H37" s="14">
        <f t="shared" si="1"/>
        <v>246.08295774647885</v>
      </c>
      <c r="I37" s="70">
        <v>21387.09</v>
      </c>
      <c r="J37" s="70">
        <v>111</v>
      </c>
      <c r="K37" s="14">
        <f t="shared" si="2"/>
        <v>192.67648648648648</v>
      </c>
      <c r="L37" s="13">
        <v>21479.74</v>
      </c>
      <c r="M37" s="13">
        <v>102</v>
      </c>
      <c r="N37" s="14">
        <f t="shared" si="3"/>
        <v>210.58568627450981</v>
      </c>
      <c r="O37" s="13">
        <v>25305.43</v>
      </c>
      <c r="P37" s="13">
        <v>110</v>
      </c>
      <c r="Q37" s="14">
        <f t="shared" si="4"/>
        <v>230.04936363636364</v>
      </c>
      <c r="R37" s="13">
        <v>26519.79</v>
      </c>
      <c r="S37" s="13">
        <v>116</v>
      </c>
      <c r="T37" s="14">
        <f t="shared" si="5"/>
        <v>228.61887931034482</v>
      </c>
      <c r="U37" s="13">
        <v>32782.400000000001</v>
      </c>
      <c r="V37" s="13">
        <v>136</v>
      </c>
      <c r="W37" s="14">
        <f t="shared" si="6"/>
        <v>241.04705882352943</v>
      </c>
      <c r="X37" s="15">
        <f t="shared" si="21"/>
        <v>161771.45000000001</v>
      </c>
      <c r="Y37" s="16">
        <f t="shared" si="20"/>
        <v>732</v>
      </c>
      <c r="Z37" s="17">
        <f t="shared" si="8"/>
        <v>220.9992486338798</v>
      </c>
      <c r="AA37" s="18">
        <f t="shared" si="16"/>
        <v>23110.207142857143</v>
      </c>
      <c r="AB37" s="18">
        <f t="shared" si="9"/>
        <v>104.57142857142857</v>
      </c>
      <c r="AC37" s="24">
        <f t="shared" si="10"/>
        <v>220.9992486338798</v>
      </c>
      <c r="AD37" s="19">
        <v>173389.14</v>
      </c>
      <c r="AE37" s="19">
        <v>803</v>
      </c>
      <c r="AF37" s="19">
        <v>215.92669987546702</v>
      </c>
      <c r="AG37" s="20">
        <v>24769.877142857145</v>
      </c>
      <c r="AH37" s="20">
        <v>114.71428571428571</v>
      </c>
      <c r="AI37" s="20">
        <v>215.92669987546702</v>
      </c>
      <c r="AJ37" s="21">
        <f t="shared" si="17"/>
        <v>-11617.690000000002</v>
      </c>
      <c r="AK37" s="21">
        <f t="shared" si="17"/>
        <v>-71</v>
      </c>
      <c r="AL37" s="21">
        <f t="shared" si="12"/>
        <v>5.0725487584127791</v>
      </c>
      <c r="AM37" s="22">
        <f t="shared" si="18"/>
        <v>-1659.6700000000019</v>
      </c>
      <c r="AN37" s="22">
        <f t="shared" si="18"/>
        <v>-10.142857142857139</v>
      </c>
      <c r="AO37" s="22">
        <f t="shared" si="14"/>
        <v>5.0725487584127791</v>
      </c>
      <c r="AP37" s="23">
        <f>IFERROR(((AA37-AG37)*1/AG37),"-")</f>
        <v>-6.700356204546612E-2</v>
      </c>
      <c r="AQ37" s="23">
        <f t="shared" si="19"/>
        <v>-8.8418430884184274E-2</v>
      </c>
      <c r="AR37" s="23">
        <f t="shared" si="19"/>
        <v>2.349199409493271E-2</v>
      </c>
    </row>
    <row r="38" spans="1:44" ht="16.5" x14ac:dyDescent="0.3">
      <c r="A38" s="11">
        <v>35</v>
      </c>
      <c r="B38" s="25" t="s">
        <v>62</v>
      </c>
      <c r="C38" s="13">
        <v>21563.98</v>
      </c>
      <c r="D38" s="13">
        <v>77</v>
      </c>
      <c r="E38" s="14">
        <f t="shared" si="0"/>
        <v>280.05168831168828</v>
      </c>
      <c r="F38" s="13">
        <v>27276.28</v>
      </c>
      <c r="G38" s="13">
        <v>95</v>
      </c>
      <c r="H38" s="14">
        <f t="shared" si="1"/>
        <v>287.11873684210525</v>
      </c>
      <c r="I38" s="70">
        <v>23800</v>
      </c>
      <c r="J38" s="70">
        <v>84</v>
      </c>
      <c r="K38" s="14">
        <f t="shared" si="2"/>
        <v>283.33333333333331</v>
      </c>
      <c r="L38" s="13">
        <v>22559.98</v>
      </c>
      <c r="M38" s="13">
        <v>78</v>
      </c>
      <c r="N38" s="14">
        <f t="shared" si="3"/>
        <v>289.23051282051284</v>
      </c>
      <c r="O38" s="13">
        <v>27948.560000000001</v>
      </c>
      <c r="P38" s="13">
        <v>86</v>
      </c>
      <c r="Q38" s="14">
        <f t="shared" si="4"/>
        <v>324.98325581395352</v>
      </c>
      <c r="R38" s="13">
        <v>23904.720000000001</v>
      </c>
      <c r="S38" s="13">
        <v>85</v>
      </c>
      <c r="T38" s="14">
        <f t="shared" si="5"/>
        <v>281.23200000000003</v>
      </c>
      <c r="U38" s="13">
        <v>22133.4</v>
      </c>
      <c r="V38" s="13">
        <v>87</v>
      </c>
      <c r="W38" s="14">
        <f t="shared" si="6"/>
        <v>254.40689655172415</v>
      </c>
      <c r="X38" s="15">
        <f t="shared" si="21"/>
        <v>169186.92</v>
      </c>
      <c r="Y38" s="16">
        <f t="shared" si="20"/>
        <v>592</v>
      </c>
      <c r="Z38" s="17">
        <f t="shared" si="8"/>
        <v>285.78871621621624</v>
      </c>
      <c r="AA38" s="18">
        <f t="shared" si="16"/>
        <v>24169.56</v>
      </c>
      <c r="AB38" s="18">
        <f t="shared" si="9"/>
        <v>84.571428571428569</v>
      </c>
      <c r="AC38" s="24">
        <f t="shared" si="10"/>
        <v>285.78871621621624</v>
      </c>
      <c r="AD38" s="19">
        <v>177374.52</v>
      </c>
      <c r="AE38" s="19">
        <v>603</v>
      </c>
      <c r="AF38" s="19">
        <v>294.15343283582087</v>
      </c>
      <c r="AG38" s="20">
        <v>25339.217142857142</v>
      </c>
      <c r="AH38" s="20">
        <v>86.142857142857139</v>
      </c>
      <c r="AI38" s="20">
        <v>294.15343283582092</v>
      </c>
      <c r="AJ38" s="30">
        <f t="shared" si="17"/>
        <v>-8187.5999999999767</v>
      </c>
      <c r="AK38" s="30">
        <f t="shared" si="17"/>
        <v>-11</v>
      </c>
      <c r="AL38" s="21">
        <f t="shared" si="12"/>
        <v>-8.3647166196046214</v>
      </c>
      <c r="AM38" s="22">
        <f t="shared" si="18"/>
        <v>-1169.6571428571406</v>
      </c>
      <c r="AN38" s="22">
        <f t="shared" si="18"/>
        <v>-1.5714285714285694</v>
      </c>
      <c r="AO38" s="22">
        <f t="shared" si="14"/>
        <v>-8.3647166196046783</v>
      </c>
      <c r="AP38" s="23">
        <f t="shared" si="19"/>
        <v>-4.6159955781698431E-2</v>
      </c>
      <c r="AQ38" s="23">
        <f t="shared" si="19"/>
        <v>-1.8242122719734636E-2</v>
      </c>
      <c r="AR38" s="23">
        <f t="shared" si="19"/>
        <v>-2.8436576581696293E-2</v>
      </c>
    </row>
    <row r="39" spans="1:44" ht="16.5" x14ac:dyDescent="0.3">
      <c r="A39" s="11">
        <v>36</v>
      </c>
      <c r="B39" s="31" t="s">
        <v>63</v>
      </c>
      <c r="C39" s="13">
        <v>5876.2</v>
      </c>
      <c r="D39" s="13">
        <v>24</v>
      </c>
      <c r="E39" s="14">
        <f t="shared" si="0"/>
        <v>244.84166666666667</v>
      </c>
      <c r="F39" s="13">
        <v>3780.94</v>
      </c>
      <c r="G39" s="13">
        <v>23</v>
      </c>
      <c r="H39" s="14">
        <f t="shared" si="1"/>
        <v>164.38869565217391</v>
      </c>
      <c r="I39" s="70">
        <v>9571.4</v>
      </c>
      <c r="J39" s="70">
        <v>35</v>
      </c>
      <c r="K39" s="14">
        <f t="shared" si="2"/>
        <v>273.46857142857141</v>
      </c>
      <c r="L39" s="13">
        <v>9495.2199999999993</v>
      </c>
      <c r="M39" s="13">
        <v>29</v>
      </c>
      <c r="N39" s="14">
        <f t="shared" si="3"/>
        <v>327.42137931034483</v>
      </c>
      <c r="O39" s="13">
        <v>12790.52</v>
      </c>
      <c r="P39" s="13">
        <v>30</v>
      </c>
      <c r="Q39" s="14">
        <f t="shared" si="4"/>
        <v>426.35066666666665</v>
      </c>
      <c r="R39" s="13">
        <v>10369.5</v>
      </c>
      <c r="S39" s="13">
        <v>39</v>
      </c>
      <c r="T39" s="14">
        <f t="shared" si="5"/>
        <v>265.88461538461536</v>
      </c>
      <c r="U39" s="13">
        <v>11569.42</v>
      </c>
      <c r="V39" s="13">
        <v>42</v>
      </c>
      <c r="W39" s="14">
        <f t="shared" si="6"/>
        <v>275.46238095238095</v>
      </c>
      <c r="X39" s="15">
        <f t="shared" si="21"/>
        <v>63453.200000000004</v>
      </c>
      <c r="Y39" s="16">
        <f t="shared" si="21"/>
        <v>222</v>
      </c>
      <c r="Z39" s="17">
        <f>IFERROR(X39/Y39,"-")</f>
        <v>285.82522522522527</v>
      </c>
      <c r="AA39" s="18">
        <f t="shared" si="16"/>
        <v>9064.7428571428572</v>
      </c>
      <c r="AB39" s="18">
        <f>Y39/7</f>
        <v>31.714285714285715</v>
      </c>
      <c r="AC39" s="24">
        <f t="shared" si="10"/>
        <v>285.82522522522521</v>
      </c>
      <c r="AD39" s="19">
        <v>60812.72</v>
      </c>
      <c r="AE39" s="19">
        <v>254</v>
      </c>
      <c r="AF39" s="19">
        <v>239.42015748031497</v>
      </c>
      <c r="AG39" s="20">
        <v>8687.5314285714285</v>
      </c>
      <c r="AH39" s="20">
        <v>36.285714285714285</v>
      </c>
      <c r="AI39" s="20">
        <v>239.42015748031497</v>
      </c>
      <c r="AJ39" s="30">
        <f t="shared" si="17"/>
        <v>2640.4800000000032</v>
      </c>
      <c r="AK39" s="30">
        <f t="shared" si="17"/>
        <v>-32</v>
      </c>
      <c r="AL39" s="21">
        <f t="shared" si="12"/>
        <v>46.405067744910298</v>
      </c>
      <c r="AM39" s="22">
        <f t="shared" si="18"/>
        <v>377.21142857142877</v>
      </c>
      <c r="AN39" s="22">
        <f t="shared" si="18"/>
        <v>-4.5714285714285694</v>
      </c>
      <c r="AO39" s="22">
        <f t="shared" si="14"/>
        <v>46.405067744910241</v>
      </c>
      <c r="AP39" s="23">
        <f t="shared" si="19"/>
        <v>4.3419863475930714E-2</v>
      </c>
      <c r="AQ39" s="23">
        <f t="shared" si="19"/>
        <v>-0.12598425196850388</v>
      </c>
      <c r="AR39" s="23">
        <f t="shared" si="19"/>
        <v>0.19382272667966835</v>
      </c>
    </row>
    <row r="40" spans="1:44" ht="16.5" x14ac:dyDescent="0.3">
      <c r="A40" s="11">
        <v>37</v>
      </c>
      <c r="B40" s="32" t="s">
        <v>64</v>
      </c>
      <c r="C40" s="13">
        <v>19419.22</v>
      </c>
      <c r="D40" s="13">
        <v>76</v>
      </c>
      <c r="E40" s="14">
        <f t="shared" si="0"/>
        <v>255.51605263157896</v>
      </c>
      <c r="F40" s="13">
        <v>12823.94</v>
      </c>
      <c r="G40" s="13">
        <v>68</v>
      </c>
      <c r="H40" s="14">
        <f t="shared" si="1"/>
        <v>188.58735294117648</v>
      </c>
      <c r="I40" s="70">
        <v>18733.45</v>
      </c>
      <c r="J40" s="70">
        <v>69</v>
      </c>
      <c r="K40" s="14">
        <f t="shared" si="2"/>
        <v>271.49927536231883</v>
      </c>
      <c r="L40" s="13">
        <v>16095.4</v>
      </c>
      <c r="M40" s="13">
        <v>73</v>
      </c>
      <c r="N40" s="14">
        <f t="shared" si="3"/>
        <v>220.48493150684931</v>
      </c>
      <c r="O40" s="13">
        <v>17995.29</v>
      </c>
      <c r="P40" s="13">
        <v>94</v>
      </c>
      <c r="Q40" s="14">
        <f t="shared" si="4"/>
        <v>191.43925531914894</v>
      </c>
      <c r="R40" s="13">
        <v>15857.24</v>
      </c>
      <c r="S40" s="13">
        <v>61</v>
      </c>
      <c r="T40" s="14">
        <f t="shared" si="5"/>
        <v>259.95475409836064</v>
      </c>
      <c r="U40" s="13">
        <v>22990.7</v>
      </c>
      <c r="V40" s="13">
        <v>94</v>
      </c>
      <c r="W40" s="14">
        <f t="shared" si="6"/>
        <v>244.58191489361704</v>
      </c>
      <c r="X40" s="15">
        <f t="shared" si="21"/>
        <v>123915.24</v>
      </c>
      <c r="Y40" s="16">
        <f t="shared" si="21"/>
        <v>535</v>
      </c>
      <c r="Z40" s="17">
        <f t="shared" si="8"/>
        <v>231.61727102803738</v>
      </c>
      <c r="AA40" s="18">
        <f t="shared" si="16"/>
        <v>17702.177142857145</v>
      </c>
      <c r="AB40" s="18">
        <f>Y40/7</f>
        <v>76.428571428571431</v>
      </c>
      <c r="AC40" s="24">
        <f t="shared" si="10"/>
        <v>231.61727102803741</v>
      </c>
      <c r="AD40" s="19">
        <v>127099.96000000005</v>
      </c>
      <c r="AE40" s="19">
        <v>551</v>
      </c>
      <c r="AF40" s="19">
        <v>230.6714337568059</v>
      </c>
      <c r="AG40" s="20">
        <v>18157.137142857151</v>
      </c>
      <c r="AH40" s="20">
        <v>78.714285714285708</v>
      </c>
      <c r="AI40" s="20">
        <v>230.67143375680592</v>
      </c>
      <c r="AJ40" s="36">
        <f t="shared" si="17"/>
        <v>-3184.7200000000448</v>
      </c>
      <c r="AK40" s="36">
        <f t="shared" si="17"/>
        <v>-16</v>
      </c>
      <c r="AL40" s="21">
        <f t="shared" si="12"/>
        <v>0.94583727123148265</v>
      </c>
      <c r="AM40" s="37">
        <f t="shared" si="18"/>
        <v>-454.9600000000064</v>
      </c>
      <c r="AN40" s="37">
        <f t="shared" si="18"/>
        <v>-2.2857142857142776</v>
      </c>
      <c r="AO40" s="37">
        <f>IFERROR(AC40-AI40,"-")</f>
        <v>0.94583727123148265</v>
      </c>
      <c r="AP40" s="23">
        <f t="shared" si="19"/>
        <v>-2.5056813550531749E-2</v>
      </c>
      <c r="AQ40" s="23">
        <f t="shared" si="19"/>
        <v>-2.9038112522685924E-2</v>
      </c>
      <c r="AR40" s="23">
        <f t="shared" si="19"/>
        <v>4.1003658573027617E-3</v>
      </c>
    </row>
    <row r="41" spans="1:44" ht="16.5" x14ac:dyDescent="0.3">
      <c r="A41" s="11">
        <v>38</v>
      </c>
      <c r="B41" s="31" t="s">
        <v>73</v>
      </c>
      <c r="C41" s="13">
        <v>55114.32</v>
      </c>
      <c r="D41" s="13">
        <v>109</v>
      </c>
      <c r="E41" s="14">
        <f t="shared" si="0"/>
        <v>505.63596330275232</v>
      </c>
      <c r="F41" s="13">
        <v>111108.18000000001</v>
      </c>
      <c r="G41" s="13">
        <v>225</v>
      </c>
      <c r="H41" s="14">
        <f t="shared" si="1"/>
        <v>493.81413333333336</v>
      </c>
      <c r="I41" s="70">
        <v>120608.78</v>
      </c>
      <c r="J41" s="70">
        <v>240</v>
      </c>
      <c r="K41" s="14">
        <f t="shared" si="2"/>
        <v>502.53658333333334</v>
      </c>
      <c r="L41" s="13">
        <v>135369.94</v>
      </c>
      <c r="M41" s="13">
        <v>250</v>
      </c>
      <c r="N41" s="14">
        <f t="shared" si="3"/>
        <v>541.47976000000006</v>
      </c>
      <c r="O41" s="13">
        <v>99886.239999999991</v>
      </c>
      <c r="P41" s="13">
        <v>191</v>
      </c>
      <c r="Q41" s="14">
        <f t="shared" si="4"/>
        <v>522.96460732984292</v>
      </c>
      <c r="R41" s="13">
        <v>104932.81999999999</v>
      </c>
      <c r="S41" s="13">
        <v>213</v>
      </c>
      <c r="T41" s="14">
        <f t="shared" si="5"/>
        <v>492.64234741784031</v>
      </c>
      <c r="U41" s="13">
        <v>82814.800000000192</v>
      </c>
      <c r="V41" s="13">
        <v>169</v>
      </c>
      <c r="W41" s="14">
        <f t="shared" si="6"/>
        <v>490.02840236686507</v>
      </c>
      <c r="X41" s="15">
        <f t="shared" si="21"/>
        <v>709835.08000000019</v>
      </c>
      <c r="Y41" s="16">
        <f t="shared" si="21"/>
        <v>1397</v>
      </c>
      <c r="Z41" s="17">
        <f t="shared" si="8"/>
        <v>508.11387258410895</v>
      </c>
      <c r="AA41" s="18">
        <f t="shared" si="16"/>
        <v>101405.01142857145</v>
      </c>
      <c r="AB41" s="18">
        <f>Y41/7</f>
        <v>199.57142857142858</v>
      </c>
      <c r="AC41" s="24">
        <f t="shared" si="10"/>
        <v>508.11387258410889</v>
      </c>
      <c r="AD41" s="19">
        <v>101167</v>
      </c>
      <c r="AE41" s="19">
        <v>207</v>
      </c>
      <c r="AF41" s="19">
        <v>488.72946859903379</v>
      </c>
      <c r="AG41" s="20">
        <v>14452.428571428571</v>
      </c>
      <c r="AH41" s="20">
        <v>29.571428571428573</v>
      </c>
      <c r="AI41" s="20">
        <v>488.72946859903374</v>
      </c>
      <c r="AJ41" s="36">
        <f t="shared" si="17"/>
        <v>608668.08000000019</v>
      </c>
      <c r="AK41" s="36">
        <f t="shared" si="17"/>
        <v>1190</v>
      </c>
      <c r="AL41" s="21">
        <f t="shared" si="12"/>
        <v>19.384403985075153</v>
      </c>
      <c r="AM41" s="37">
        <f t="shared" si="18"/>
        <v>86952.582857142886</v>
      </c>
      <c r="AN41" s="37">
        <f t="shared" si="18"/>
        <v>170</v>
      </c>
      <c r="AO41" s="37">
        <f>IFERROR(AC41-AI41,"-")</f>
        <v>19.384403985075153</v>
      </c>
      <c r="AP41" s="23">
        <f t="shared" si="19"/>
        <v>6.0164686113060606</v>
      </c>
      <c r="AQ41" s="23">
        <f t="shared" si="19"/>
        <v>5.7487922705314007</v>
      </c>
      <c r="AR41" s="23">
        <f t="shared" si="19"/>
        <v>3.9662850780497173E-2</v>
      </c>
    </row>
    <row r="42" spans="1:44" ht="16.5" x14ac:dyDescent="0.3">
      <c r="A42" s="11"/>
      <c r="B42" s="38" t="s">
        <v>65</v>
      </c>
      <c r="C42" s="39">
        <f>SUM(C4:C41)</f>
        <v>2865709.5900000003</v>
      </c>
      <c r="D42" s="39">
        <f>SUM(D4:D41)</f>
        <v>5304</v>
      </c>
      <c r="E42" s="40">
        <f t="shared" ref="E42:E47" si="22">IFERROR(C42/D42,"-")</f>
        <v>540.29215497737562</v>
      </c>
      <c r="F42" s="39">
        <f>SUM(F4:F41)</f>
        <v>3382906.73</v>
      </c>
      <c r="G42" s="39">
        <f>SUM(G4:G41)</f>
        <v>5740</v>
      </c>
      <c r="H42" s="40">
        <f t="shared" ref="H42:H47" si="23">IFERROR(F42/G42,"-")</f>
        <v>589.35657317073174</v>
      </c>
      <c r="I42" s="39">
        <f>SUM(I4:I41)</f>
        <v>3418755.61</v>
      </c>
      <c r="J42" s="39">
        <f>SUM(J4:J41)</f>
        <v>5820</v>
      </c>
      <c r="K42" s="40">
        <f t="shared" ref="K42:K47" si="24">IFERROR(I42/J42,"-")</f>
        <v>587.41505326460481</v>
      </c>
      <c r="L42" s="39">
        <f>SUM(L4:L41)</f>
        <v>3537699.9700000011</v>
      </c>
      <c r="M42" s="39">
        <f>SUM(M4:M41)</f>
        <v>5913</v>
      </c>
      <c r="N42" s="40">
        <f t="shared" ref="N42:N47" si="25">IFERROR(L42/M42,"-")</f>
        <v>598.29189413157474</v>
      </c>
      <c r="O42" s="39">
        <f>SUM(O4:O41)</f>
        <v>3496204.919999999</v>
      </c>
      <c r="P42" s="39">
        <f>SUM(P4:P41)</f>
        <v>5865</v>
      </c>
      <c r="Q42" s="40">
        <f t="shared" ref="Q42:Q47" si="26">IFERROR(O42/P42,"-")</f>
        <v>596.11337084398963</v>
      </c>
      <c r="R42" s="39">
        <f>SUM(R4:R41)</f>
        <v>3330925.71</v>
      </c>
      <c r="S42" s="39">
        <f>SUM(S4:S41)</f>
        <v>5512</v>
      </c>
      <c r="T42" s="40">
        <f t="shared" ref="T42:T47" si="27">IFERROR(R42/S42,"-")</f>
        <v>604.30437409288822</v>
      </c>
      <c r="U42" s="39">
        <f>SUM(U4:U41)</f>
        <v>2851984.7600000007</v>
      </c>
      <c r="V42" s="39">
        <f>SUM(V4:V41)</f>
        <v>5019</v>
      </c>
      <c r="W42" s="40">
        <f t="shared" ref="W42:W47" si="28">IFERROR(U42/V42,"-")</f>
        <v>568.23764893405075</v>
      </c>
      <c r="X42" s="39">
        <f>SUM(X4:X41)</f>
        <v>22872997.519999996</v>
      </c>
      <c r="Y42" s="39">
        <f>SUM(Y4:Y41)</f>
        <v>39173</v>
      </c>
      <c r="Z42" s="39">
        <f t="shared" si="8"/>
        <v>583.89700865391967</v>
      </c>
      <c r="AA42" s="41">
        <f t="shared" si="16"/>
        <v>3267571.0742857135</v>
      </c>
      <c r="AB42" s="41">
        <f t="shared" si="9"/>
        <v>5596.1428571428569</v>
      </c>
      <c r="AC42" s="39">
        <f t="shared" si="10"/>
        <v>583.89700865391967</v>
      </c>
      <c r="AD42" s="43">
        <f>SUM(AD4:AD41)</f>
        <v>24054191.890000001</v>
      </c>
      <c r="AE42" s="43">
        <f>SUM(AE4:AE41)</f>
        <v>42013</v>
      </c>
      <c r="AF42" s="44">
        <f>AD42/AE42</f>
        <v>572.54163925451644</v>
      </c>
      <c r="AG42" s="44">
        <f t="shared" ref="AG42:AH48" si="29">AD42/7</f>
        <v>3436313.1271428573</v>
      </c>
      <c r="AH42" s="44">
        <f t="shared" si="29"/>
        <v>6001.8571428571431</v>
      </c>
      <c r="AI42" s="44">
        <f t="shared" ref="AI42:AI48" si="30">AG42/AH42</f>
        <v>572.54163925451644</v>
      </c>
      <c r="AJ42" s="45">
        <f t="shared" si="17"/>
        <v>-1181194.3700000048</v>
      </c>
      <c r="AK42" s="45">
        <f>Y42-AE42</f>
        <v>-2840</v>
      </c>
      <c r="AL42" s="46">
        <f>IFERROR(Z42-AF42,"-")</f>
        <v>11.35536939940323</v>
      </c>
      <c r="AM42" s="45">
        <f t="shared" si="18"/>
        <v>-168742.0528571438</v>
      </c>
      <c r="AN42" s="45">
        <f t="shared" si="18"/>
        <v>-405.71428571428623</v>
      </c>
      <c r="AO42" s="46">
        <f t="shared" si="14"/>
        <v>11.35536939940323</v>
      </c>
      <c r="AP42" s="23">
        <f t="shared" si="19"/>
        <v>-4.9105551972047835E-2</v>
      </c>
      <c r="AQ42" s="23">
        <f t="shared" si="19"/>
        <v>-6.7598124390069819E-2</v>
      </c>
      <c r="AR42" s="23">
        <f t="shared" si="19"/>
        <v>1.9833263855164495E-2</v>
      </c>
    </row>
    <row r="43" spans="1:44" ht="16.5" x14ac:dyDescent="0.3">
      <c r="A43" s="11">
        <v>39</v>
      </c>
      <c r="B43" s="12" t="s">
        <v>67</v>
      </c>
      <c r="C43" s="13">
        <v>13638.35</v>
      </c>
      <c r="D43" s="13">
        <v>57</v>
      </c>
      <c r="E43" s="14">
        <f t="shared" ref="E43:E46" si="31">IFERROR((C43/D43),"")</f>
        <v>239.26929824561404</v>
      </c>
      <c r="F43" s="13">
        <v>12447.76</v>
      </c>
      <c r="G43" s="13">
        <v>71</v>
      </c>
      <c r="H43" s="14">
        <f t="shared" ref="H43:H46" si="32">IFERROR((F43/G43),"")</f>
        <v>175.3205633802817</v>
      </c>
      <c r="I43" s="13">
        <v>12028.74</v>
      </c>
      <c r="J43" s="13">
        <v>63</v>
      </c>
      <c r="K43" s="14">
        <f t="shared" ref="K43:K46" si="33">IFERROR((I43/J43),"")</f>
        <v>190.93238095238095</v>
      </c>
      <c r="L43" s="13">
        <v>15352.55</v>
      </c>
      <c r="M43" s="13">
        <v>74</v>
      </c>
      <c r="N43" s="14">
        <f t="shared" ref="N43:N46" si="34">IFERROR((L43/M43),"")</f>
        <v>207.46689189189189</v>
      </c>
      <c r="O43" s="13">
        <v>12114.52</v>
      </c>
      <c r="P43" s="13">
        <v>56</v>
      </c>
      <c r="Q43" s="14">
        <f t="shared" ref="Q43:Q46" si="35">IFERROR((O43/P43),"")</f>
        <v>216.33071428571429</v>
      </c>
      <c r="R43" s="13">
        <v>16214.46</v>
      </c>
      <c r="S43" s="13">
        <v>90</v>
      </c>
      <c r="T43" s="14">
        <f t="shared" ref="T43:T46" si="36">IFERROR((R43/S43),"")</f>
        <v>180.16066666666666</v>
      </c>
      <c r="U43" s="13">
        <v>8943.14</v>
      </c>
      <c r="V43" s="13">
        <v>47</v>
      </c>
      <c r="W43" s="14">
        <f t="shared" ref="W43:W46" si="37">IFERROR((U43/V43),"")</f>
        <v>190.27957446808509</v>
      </c>
      <c r="X43" s="15">
        <f t="shared" ref="X43:Y46" si="38">R43+U43+O43+L43+I43+F43+C43</f>
        <v>90739.520000000004</v>
      </c>
      <c r="Y43" s="16">
        <f t="shared" si="38"/>
        <v>458</v>
      </c>
      <c r="Z43" s="17">
        <f t="shared" si="8"/>
        <v>198.12122270742358</v>
      </c>
      <c r="AA43" s="18">
        <f t="shared" si="16"/>
        <v>12962.788571428571</v>
      </c>
      <c r="AB43" s="18">
        <f t="shared" si="9"/>
        <v>65.428571428571431</v>
      </c>
      <c r="AC43" s="24">
        <f t="shared" si="10"/>
        <v>198.12122270742358</v>
      </c>
      <c r="AD43" s="19">
        <v>105010.35</v>
      </c>
      <c r="AE43" s="19">
        <v>550</v>
      </c>
      <c r="AF43" s="19">
        <v>190.92790909090911</v>
      </c>
      <c r="AG43" s="20">
        <v>15001.478571428572</v>
      </c>
      <c r="AH43" s="20">
        <v>78.571428571428569</v>
      </c>
      <c r="AI43" s="20">
        <v>190.92790909090911</v>
      </c>
      <c r="AJ43" s="21">
        <f t="shared" si="17"/>
        <v>-14270.830000000002</v>
      </c>
      <c r="AK43" s="21">
        <f t="shared" si="17"/>
        <v>-92</v>
      </c>
      <c r="AL43" s="47">
        <f t="shared" si="12"/>
        <v>7.1933136165144731</v>
      </c>
      <c r="AM43" s="22">
        <f t="shared" si="18"/>
        <v>-2038.6900000000005</v>
      </c>
      <c r="AN43" s="22">
        <f t="shared" si="18"/>
        <v>-13.142857142857139</v>
      </c>
      <c r="AO43" s="22">
        <f t="shared" si="14"/>
        <v>7.1933136165144731</v>
      </c>
      <c r="AP43" s="23">
        <f>IFERROR(((AA43-AG43)*1/AG43),"-")</f>
        <v>-0.13589927088139411</v>
      </c>
      <c r="AQ43" s="23">
        <f t="shared" si="19"/>
        <v>-0.16727272727272721</v>
      </c>
      <c r="AR43" s="23">
        <f t="shared" si="19"/>
        <v>3.76755480681948E-2</v>
      </c>
    </row>
    <row r="44" spans="1:44" ht="16.5" x14ac:dyDescent="0.3">
      <c r="A44" s="11">
        <v>40</v>
      </c>
      <c r="B44" s="12" t="s">
        <v>68</v>
      </c>
      <c r="C44" s="13">
        <v>79884.850000000006</v>
      </c>
      <c r="D44" s="13">
        <v>47</v>
      </c>
      <c r="E44" s="14">
        <f t="shared" si="31"/>
        <v>1699.6776595744682</v>
      </c>
      <c r="F44" s="13">
        <v>189729.91</v>
      </c>
      <c r="G44" s="13">
        <v>75</v>
      </c>
      <c r="H44" s="14">
        <f t="shared" si="32"/>
        <v>2529.7321333333334</v>
      </c>
      <c r="I44" s="13">
        <v>83332.52</v>
      </c>
      <c r="J44" s="13">
        <v>50</v>
      </c>
      <c r="K44" s="14">
        <f t="shared" si="33"/>
        <v>1666.6504</v>
      </c>
      <c r="L44" s="13">
        <v>354253.79</v>
      </c>
      <c r="M44" s="13">
        <v>160</v>
      </c>
      <c r="N44" s="14">
        <f t="shared" si="34"/>
        <v>2214.0861875000001</v>
      </c>
      <c r="O44" s="13">
        <v>226428.64</v>
      </c>
      <c r="P44" s="13">
        <v>112</v>
      </c>
      <c r="Q44" s="14">
        <f t="shared" si="35"/>
        <v>2021.6842857142858</v>
      </c>
      <c r="R44" s="13">
        <v>108516.47</v>
      </c>
      <c r="S44" s="13">
        <v>56</v>
      </c>
      <c r="T44" s="14">
        <f t="shared" si="36"/>
        <v>1937.7941071428572</v>
      </c>
      <c r="U44" s="13">
        <v>174940.74</v>
      </c>
      <c r="V44" s="13">
        <v>67</v>
      </c>
      <c r="W44" s="14">
        <f t="shared" si="37"/>
        <v>2611.0558208955222</v>
      </c>
      <c r="X44" s="15">
        <f t="shared" si="38"/>
        <v>1217086.92</v>
      </c>
      <c r="Y44" s="16">
        <f t="shared" si="38"/>
        <v>567</v>
      </c>
      <c r="Z44" s="17">
        <f t="shared" si="8"/>
        <v>2146.5377777777776</v>
      </c>
      <c r="AA44" s="18">
        <f t="shared" si="16"/>
        <v>173869.56</v>
      </c>
      <c r="AB44" s="18">
        <f t="shared" si="9"/>
        <v>81</v>
      </c>
      <c r="AC44" s="24">
        <f t="shared" si="10"/>
        <v>2146.5377777777776</v>
      </c>
      <c r="AD44" s="19">
        <v>1501195.16</v>
      </c>
      <c r="AE44" s="19">
        <v>684</v>
      </c>
      <c r="AF44" s="19">
        <v>2194.7297660818713</v>
      </c>
      <c r="AG44" s="20">
        <v>214456.45142857142</v>
      </c>
      <c r="AH44" s="20">
        <v>97.714285714285708</v>
      </c>
      <c r="AI44" s="20">
        <v>2194.7297660818713</v>
      </c>
      <c r="AJ44" s="21">
        <f t="shared" si="17"/>
        <v>-284108.24</v>
      </c>
      <c r="AK44" s="21">
        <f t="shared" si="17"/>
        <v>-117</v>
      </c>
      <c r="AL44" s="47">
        <f t="shared" si="12"/>
        <v>-48.191988304093684</v>
      </c>
      <c r="AM44" s="22">
        <f t="shared" si="18"/>
        <v>-40586.891428571427</v>
      </c>
      <c r="AN44" s="22">
        <f t="shared" si="18"/>
        <v>-16.714285714285708</v>
      </c>
      <c r="AO44" s="22">
        <f t="shared" si="14"/>
        <v>-48.191988304093684</v>
      </c>
      <c r="AP44" s="23">
        <f t="shared" si="19"/>
        <v>-0.18925470023497812</v>
      </c>
      <c r="AQ44" s="23">
        <f t="shared" si="19"/>
        <v>-0.17105263157894732</v>
      </c>
      <c r="AR44" s="23">
        <f t="shared" si="19"/>
        <v>-2.1958051077116503E-2</v>
      </c>
    </row>
    <row r="45" spans="1:44" ht="16.5" x14ac:dyDescent="0.3">
      <c r="A45" s="11">
        <v>41</v>
      </c>
      <c r="B45" s="12" t="s">
        <v>69</v>
      </c>
      <c r="C45" s="13">
        <v>397000</v>
      </c>
      <c r="D45" s="13">
        <v>264</v>
      </c>
      <c r="E45" s="14">
        <f t="shared" si="31"/>
        <v>1503.7878787878788</v>
      </c>
      <c r="F45" s="13">
        <v>383500</v>
      </c>
      <c r="G45" s="13">
        <v>255</v>
      </c>
      <c r="H45" s="14">
        <f t="shared" si="32"/>
        <v>1503.9215686274511</v>
      </c>
      <c r="I45" s="13">
        <v>422000</v>
      </c>
      <c r="J45" s="13">
        <v>281</v>
      </c>
      <c r="K45" s="14">
        <f t="shared" si="33"/>
        <v>1501.7793594306049</v>
      </c>
      <c r="L45" s="13">
        <v>466000</v>
      </c>
      <c r="M45" s="13">
        <v>309</v>
      </c>
      <c r="N45" s="14">
        <f t="shared" si="34"/>
        <v>1508.0906148867314</v>
      </c>
      <c r="O45" s="13">
        <v>471000</v>
      </c>
      <c r="P45" s="13">
        <v>313</v>
      </c>
      <c r="Q45" s="14">
        <f t="shared" si="35"/>
        <v>1504.7923322683705</v>
      </c>
      <c r="R45" s="13">
        <v>261500</v>
      </c>
      <c r="S45" s="13">
        <v>174</v>
      </c>
      <c r="T45" s="14">
        <f t="shared" si="36"/>
        <v>1502.8735632183907</v>
      </c>
      <c r="U45" s="13">
        <v>285000</v>
      </c>
      <c r="V45" s="13">
        <v>190</v>
      </c>
      <c r="W45" s="14">
        <f t="shared" si="37"/>
        <v>1500</v>
      </c>
      <c r="X45" s="15">
        <f t="shared" si="38"/>
        <v>2686000</v>
      </c>
      <c r="Y45" s="16">
        <f t="shared" si="38"/>
        <v>1786</v>
      </c>
      <c r="Z45" s="17">
        <f t="shared" si="8"/>
        <v>1503.9193729003359</v>
      </c>
      <c r="AA45" s="18">
        <f t="shared" si="16"/>
        <v>383714.28571428574</v>
      </c>
      <c r="AB45" s="18">
        <f t="shared" si="9"/>
        <v>255.14285714285714</v>
      </c>
      <c r="AC45" s="24">
        <f t="shared" si="10"/>
        <v>1503.9193729003362</v>
      </c>
      <c r="AD45" s="19">
        <v>2841500</v>
      </c>
      <c r="AE45" s="19">
        <v>1893</v>
      </c>
      <c r="AF45" s="19">
        <v>1501.0565240359217</v>
      </c>
      <c r="AG45" s="20">
        <v>405928.57142857142</v>
      </c>
      <c r="AH45" s="20">
        <v>270.42857142857144</v>
      </c>
      <c r="AI45" s="20">
        <v>1501.0565240359217</v>
      </c>
      <c r="AJ45" s="21">
        <f t="shared" si="17"/>
        <v>-155500</v>
      </c>
      <c r="AK45" s="21">
        <f t="shared" si="17"/>
        <v>-107</v>
      </c>
      <c r="AL45" s="47">
        <f t="shared" si="12"/>
        <v>2.862848864414218</v>
      </c>
      <c r="AM45" s="22">
        <f t="shared" si="18"/>
        <v>-22214.285714285681</v>
      </c>
      <c r="AN45" s="22">
        <f t="shared" si="18"/>
        <v>-15.285714285714306</v>
      </c>
      <c r="AO45" s="22">
        <f t="shared" si="14"/>
        <v>2.8628488644144454</v>
      </c>
      <c r="AP45" s="23">
        <f t="shared" si="19"/>
        <v>-5.4724617279605758E-2</v>
      </c>
      <c r="AQ45" s="23">
        <f t="shared" si="19"/>
        <v>-5.6524035921817296E-2</v>
      </c>
      <c r="AR45" s="23">
        <f t="shared" si="19"/>
        <v>1.9072225586262697E-3</v>
      </c>
    </row>
    <row r="46" spans="1:44" ht="16.5" x14ac:dyDescent="0.3">
      <c r="A46" s="11">
        <v>42</v>
      </c>
      <c r="B46" s="25" t="s">
        <v>70</v>
      </c>
      <c r="C46" s="13">
        <v>10161.86</v>
      </c>
      <c r="D46" s="13">
        <v>7</v>
      </c>
      <c r="E46" s="14">
        <f t="shared" si="31"/>
        <v>1451.6942857142858</v>
      </c>
      <c r="F46" s="13">
        <v>11047.6</v>
      </c>
      <c r="G46" s="13">
        <v>6</v>
      </c>
      <c r="H46" s="14">
        <f t="shared" si="32"/>
        <v>1841.2666666666667</v>
      </c>
      <c r="I46" s="70">
        <v>11880.96</v>
      </c>
      <c r="J46" s="70">
        <v>5</v>
      </c>
      <c r="K46" s="14">
        <f t="shared" si="33"/>
        <v>2376.192</v>
      </c>
      <c r="L46" s="13">
        <v>11085.72</v>
      </c>
      <c r="M46" s="13">
        <v>5</v>
      </c>
      <c r="N46" s="14">
        <f t="shared" si="34"/>
        <v>2217.1439999999998</v>
      </c>
      <c r="O46" s="13">
        <v>11057.14</v>
      </c>
      <c r="P46" s="13">
        <v>6</v>
      </c>
      <c r="Q46" s="14">
        <f t="shared" si="35"/>
        <v>1842.8566666666666</v>
      </c>
      <c r="R46" s="13">
        <v>7447.68</v>
      </c>
      <c r="S46" s="13">
        <v>10</v>
      </c>
      <c r="T46" s="14">
        <f t="shared" si="36"/>
        <v>744.76800000000003</v>
      </c>
      <c r="U46" s="13">
        <v>0</v>
      </c>
      <c r="V46" s="13">
        <v>0</v>
      </c>
      <c r="W46" s="14" t="str">
        <f t="shared" si="37"/>
        <v/>
      </c>
      <c r="X46" s="15">
        <f t="shared" si="38"/>
        <v>62680.959999999999</v>
      </c>
      <c r="Y46" s="16">
        <f t="shared" si="38"/>
        <v>39</v>
      </c>
      <c r="Z46" s="17">
        <f t="shared" si="8"/>
        <v>1607.2041025641026</v>
      </c>
      <c r="AA46" s="18">
        <f t="shared" si="16"/>
        <v>8954.4228571428575</v>
      </c>
      <c r="AB46" s="18">
        <f t="shared" si="9"/>
        <v>5.5714285714285712</v>
      </c>
      <c r="AC46" s="24">
        <f t="shared" si="10"/>
        <v>1607.2041025641026</v>
      </c>
      <c r="AD46" s="19">
        <v>65366.879999999997</v>
      </c>
      <c r="AE46" s="19">
        <v>51</v>
      </c>
      <c r="AF46" s="19">
        <v>1281.7035294117647</v>
      </c>
      <c r="AG46" s="20">
        <v>9338.1257142857139</v>
      </c>
      <c r="AH46" s="20">
        <v>7.2857142857142856</v>
      </c>
      <c r="AI46" s="20">
        <v>1281.7035294117647</v>
      </c>
      <c r="AJ46" s="21">
        <f t="shared" si="17"/>
        <v>-2685.9199999999983</v>
      </c>
      <c r="AK46" s="21">
        <f t="shared" si="17"/>
        <v>-12</v>
      </c>
      <c r="AL46" s="47">
        <f t="shared" si="12"/>
        <v>325.50057315233789</v>
      </c>
      <c r="AM46" s="22">
        <f t="shared" si="18"/>
        <v>-383.70285714285637</v>
      </c>
      <c r="AN46" s="22">
        <f t="shared" si="18"/>
        <v>-1.7142857142857144</v>
      </c>
      <c r="AO46" s="22">
        <f t="shared" si="14"/>
        <v>325.50057315233789</v>
      </c>
      <c r="AP46" s="23">
        <f t="shared" si="19"/>
        <v>-4.1089921991075522E-2</v>
      </c>
      <c r="AQ46" s="23">
        <f t="shared" si="19"/>
        <v>-0.23529411764705885</v>
      </c>
      <c r="AR46" s="23">
        <f t="shared" si="19"/>
        <v>0.25395933278090116</v>
      </c>
    </row>
    <row r="47" spans="1:44" ht="17.25" thickBot="1" x14ac:dyDescent="0.3">
      <c r="A47" s="11"/>
      <c r="B47" s="48" t="s">
        <v>71</v>
      </c>
      <c r="C47" s="49">
        <f>SUM(C43:C46)</f>
        <v>500685.06</v>
      </c>
      <c r="D47" s="49">
        <f>SUM(D43:D46)</f>
        <v>375</v>
      </c>
      <c r="E47" s="50">
        <f t="shared" si="22"/>
        <v>1335.1601599999999</v>
      </c>
      <c r="F47" s="49">
        <f>SUM(F43:F46)</f>
        <v>596725.27</v>
      </c>
      <c r="G47" s="49">
        <f>SUM(G43:G46)</f>
        <v>407</v>
      </c>
      <c r="H47" s="50">
        <f t="shared" si="23"/>
        <v>1466.1554545454546</v>
      </c>
      <c r="I47" s="49">
        <f>SUM(I43:I46)</f>
        <v>529242.22</v>
      </c>
      <c r="J47" s="49">
        <f>SUM(J43:J46)</f>
        <v>399</v>
      </c>
      <c r="K47" s="50">
        <f t="shared" si="24"/>
        <v>1326.421604010025</v>
      </c>
      <c r="L47" s="49">
        <f>SUM(L43:L46)</f>
        <v>846692.05999999994</v>
      </c>
      <c r="M47" s="49">
        <f>SUM(M43:M46)</f>
        <v>548</v>
      </c>
      <c r="N47" s="50">
        <f t="shared" si="25"/>
        <v>1545.058503649635</v>
      </c>
      <c r="O47" s="49">
        <f>SUM(O43:O46)</f>
        <v>720600.3</v>
      </c>
      <c r="P47" s="49">
        <f>SUM(P43:P46)</f>
        <v>487</v>
      </c>
      <c r="Q47" s="50">
        <f t="shared" si="26"/>
        <v>1479.6720739219713</v>
      </c>
      <c r="R47" s="51">
        <f>SUM(R43:R46)</f>
        <v>393678.61</v>
      </c>
      <c r="S47" s="51">
        <f>SUM(S43:S46)</f>
        <v>330</v>
      </c>
      <c r="T47" s="50">
        <f t="shared" si="27"/>
        <v>1192.9654848484847</v>
      </c>
      <c r="U47" s="49">
        <f>SUM(U43:U46)</f>
        <v>468883.88</v>
      </c>
      <c r="V47" s="49">
        <f>SUM(V43:V46)</f>
        <v>304</v>
      </c>
      <c r="W47" s="50">
        <f t="shared" si="28"/>
        <v>1542.3811842105263</v>
      </c>
      <c r="X47" s="49">
        <f>SUM(X43:X46)</f>
        <v>4056507.4</v>
      </c>
      <c r="Y47" s="49">
        <f>SUM(Y43:Y46)</f>
        <v>2850</v>
      </c>
      <c r="Z47" s="52">
        <f t="shared" si="8"/>
        <v>1423.3359298245614</v>
      </c>
      <c r="AA47" s="53">
        <f t="shared" si="16"/>
        <v>579501.05714285711</v>
      </c>
      <c r="AB47" s="53">
        <f t="shared" si="9"/>
        <v>407.14285714285717</v>
      </c>
      <c r="AC47" s="54">
        <f t="shared" si="10"/>
        <v>1423.3359298245612</v>
      </c>
      <c r="AD47" s="44">
        <f>SUM(AD43:AD46)</f>
        <v>4513072.3899999997</v>
      </c>
      <c r="AE47" s="44">
        <f>SUM(AE43:AE46)</f>
        <v>3178</v>
      </c>
      <c r="AF47" s="55">
        <f>AD47/AE47</f>
        <v>1420.0982976714913</v>
      </c>
      <c r="AG47" s="44">
        <f t="shared" si="29"/>
        <v>644724.62714285706</v>
      </c>
      <c r="AH47" s="44">
        <f t="shared" si="29"/>
        <v>454</v>
      </c>
      <c r="AI47" s="55">
        <f t="shared" si="30"/>
        <v>1420.0982976714913</v>
      </c>
      <c r="AJ47" s="45">
        <f t="shared" si="17"/>
        <v>-456564.98999999976</v>
      </c>
      <c r="AK47" s="45">
        <f t="shared" si="17"/>
        <v>-328</v>
      </c>
      <c r="AL47" s="56">
        <f t="shared" si="12"/>
        <v>3.2376321530700807</v>
      </c>
      <c r="AM47" s="57">
        <f t="shared" si="18"/>
        <v>-65223.569999999949</v>
      </c>
      <c r="AN47" s="57">
        <f t="shared" si="18"/>
        <v>-46.857142857142833</v>
      </c>
      <c r="AO47" s="58">
        <f t="shared" si="14"/>
        <v>3.2376321530698533</v>
      </c>
      <c r="AP47" s="59">
        <f>IFERROR(((AA47-AG47)*1/AG47),"-")</f>
        <v>-0.10116500480064307</v>
      </c>
      <c r="AQ47" s="59">
        <f t="shared" si="19"/>
        <v>-0.10320956576463179</v>
      </c>
      <c r="AR47" s="59">
        <f t="shared" si="19"/>
        <v>2.2798648223003566E-3</v>
      </c>
    </row>
    <row r="48" spans="1:44" ht="17.25" thickBot="1" x14ac:dyDescent="0.35">
      <c r="A48" s="11"/>
      <c r="B48" s="60" t="s">
        <v>72</v>
      </c>
      <c r="C48" s="61">
        <f>C47+C42</f>
        <v>3366394.6500000004</v>
      </c>
      <c r="D48" s="62"/>
      <c r="E48" s="62"/>
      <c r="F48" s="61">
        <f>F47+F42</f>
        <v>3979632</v>
      </c>
      <c r="G48" s="62"/>
      <c r="H48" s="62"/>
      <c r="I48" s="61">
        <f>I47+I42</f>
        <v>3947997.83</v>
      </c>
      <c r="J48" s="62"/>
      <c r="K48" s="62"/>
      <c r="L48" s="61">
        <f>L47+L42</f>
        <v>4384392.0300000012</v>
      </c>
      <c r="M48" s="62"/>
      <c r="N48" s="62"/>
      <c r="O48" s="61">
        <f>O47+O42</f>
        <v>4216805.2199999988</v>
      </c>
      <c r="P48" s="62"/>
      <c r="Q48" s="62"/>
      <c r="R48" s="61">
        <f>R47+R42</f>
        <v>3724604.32</v>
      </c>
      <c r="S48" s="62"/>
      <c r="T48" s="62"/>
      <c r="U48" s="61">
        <f>U47+U42</f>
        <v>3320868.6400000006</v>
      </c>
      <c r="V48" s="62"/>
      <c r="W48" s="62"/>
      <c r="X48" s="63">
        <f>X47+X42</f>
        <v>26929504.919999994</v>
      </c>
      <c r="Y48" s="63">
        <f>Y47+Y42</f>
        <v>42023</v>
      </c>
      <c r="Z48" s="63">
        <f>X48/Y48</f>
        <v>640.82775908431086</v>
      </c>
      <c r="AA48" s="63">
        <f t="shared" si="16"/>
        <v>3847072.1314285705</v>
      </c>
      <c r="AB48" s="63">
        <f t="shared" si="9"/>
        <v>6003.2857142857147</v>
      </c>
      <c r="AC48" s="63">
        <f>AA48/AB48</f>
        <v>640.82775908431074</v>
      </c>
      <c r="AD48" s="63">
        <f>AD47+AD42</f>
        <v>28567264.280000001</v>
      </c>
      <c r="AE48" s="63">
        <f>AE47+AE42</f>
        <v>45191</v>
      </c>
      <c r="AF48" s="63">
        <f t="shared" ref="AF48" si="39">IFERROR(AD48/AE48,"")</f>
        <v>632.14499081675558</v>
      </c>
      <c r="AG48" s="63">
        <f t="shared" si="29"/>
        <v>4081037.7542857146</v>
      </c>
      <c r="AH48" s="63">
        <f t="shared" si="29"/>
        <v>6455.8571428571431</v>
      </c>
      <c r="AI48" s="63">
        <f t="shared" si="30"/>
        <v>632.14499081675558</v>
      </c>
      <c r="AJ48" s="65">
        <f>X48-AD48</f>
        <v>-1637759.3600000069</v>
      </c>
      <c r="AK48" s="65">
        <f t="shared" si="17"/>
        <v>-3168</v>
      </c>
      <c r="AL48" s="66">
        <f t="shared" si="12"/>
        <v>8.6827682675552751</v>
      </c>
      <c r="AM48" s="67">
        <f t="shared" si="18"/>
        <v>-233965.6228571441</v>
      </c>
      <c r="AN48" s="67">
        <f t="shared" si="18"/>
        <v>-452.57142857142844</v>
      </c>
      <c r="AO48" s="67">
        <f t="shared" si="14"/>
        <v>8.6827682675551614</v>
      </c>
      <c r="AP48" s="68">
        <f>IFERROR(((AA48-AG48)*1/AG48),"-")</f>
        <v>-5.7329933449266519E-2</v>
      </c>
      <c r="AQ48" s="68">
        <f>IFERROR(((AB48-AH48)*1/AH48),"-")</f>
        <v>-7.0102454028456967E-2</v>
      </c>
      <c r="AR48" s="69">
        <f t="shared" si="19"/>
        <v>1.373540626547826E-2</v>
      </c>
    </row>
  </sheetData>
  <mergeCells count="24">
    <mergeCell ref="X1:Z2"/>
    <mergeCell ref="C2:E2"/>
    <mergeCell ref="F2:H2"/>
    <mergeCell ref="A1:B2"/>
    <mergeCell ref="C1:E1"/>
    <mergeCell ref="F1:H1"/>
    <mergeCell ref="I1:K1"/>
    <mergeCell ref="L1:N1"/>
    <mergeCell ref="AJ1:AL1"/>
    <mergeCell ref="AM1:AO1"/>
    <mergeCell ref="AP1:AR2"/>
    <mergeCell ref="I2:K2"/>
    <mergeCell ref="L2:N2"/>
    <mergeCell ref="O2:Q2"/>
    <mergeCell ref="AJ2:AL2"/>
    <mergeCell ref="AM2:AO2"/>
    <mergeCell ref="AA1:AC2"/>
    <mergeCell ref="AD1:AF2"/>
    <mergeCell ref="AG1:AI2"/>
    <mergeCell ref="O1:Q1"/>
    <mergeCell ref="R2:T2"/>
    <mergeCell ref="U2:W2"/>
    <mergeCell ref="R1:T1"/>
    <mergeCell ref="U1:W1"/>
  </mergeCells>
  <conditionalFormatting sqref="AM26:AP28 AM30:AR35 AM42:AR47 AM4:AR6 AM8:AR24">
    <cfRule type="cellIs" dxfId="77" priority="39" operator="greaterThan">
      <formula>0</formula>
    </cfRule>
  </conditionalFormatting>
  <conditionalFormatting sqref="AN27:AN28">
    <cfRule type="cellIs" dxfId="76" priority="38" operator="lessThan">
      <formula>-2</formula>
    </cfRule>
  </conditionalFormatting>
  <conditionalFormatting sqref="AM42">
    <cfRule type="cellIs" dxfId="75" priority="37" operator="lessThan">
      <formula>-328937</formula>
    </cfRule>
  </conditionalFormatting>
  <conditionalFormatting sqref="AJ26:AL28 AJ30:AL35 AJ43:AL47 AJ4:AL6 AJ8:AL24 AJ42:AK42">
    <cfRule type="cellIs" dxfId="74" priority="35" operator="lessThan">
      <formula>1</formula>
    </cfRule>
    <cfRule type="cellIs" dxfId="73" priority="36" operator="greaterThan">
      <formula>0</formula>
    </cfRule>
  </conditionalFormatting>
  <conditionalFormatting sqref="AQ26:AR28">
    <cfRule type="cellIs" dxfId="72" priority="34" operator="greaterThan">
      <formula>0</formula>
    </cfRule>
  </conditionalFormatting>
  <conditionalFormatting sqref="AM26:AR28 AM30:AR35 AM42:AR46 AM4:AR6 AM8:AR24">
    <cfRule type="cellIs" dxfId="71" priority="33" operator="lessThan">
      <formula>0</formula>
    </cfRule>
  </conditionalFormatting>
  <conditionalFormatting sqref="AM47:AR47">
    <cfRule type="cellIs" dxfId="70" priority="32" operator="lessThan">
      <formula>0</formula>
    </cfRule>
  </conditionalFormatting>
  <conditionalFormatting sqref="AM29:AP29">
    <cfRule type="cellIs" dxfId="69" priority="31" operator="greaterThan">
      <formula>0</formula>
    </cfRule>
  </conditionalFormatting>
  <conditionalFormatting sqref="AN29">
    <cfRule type="cellIs" dxfId="68" priority="30" operator="lessThan">
      <formula>-2</formula>
    </cfRule>
  </conditionalFormatting>
  <conditionalFormatting sqref="AJ29:AL29">
    <cfRule type="cellIs" dxfId="67" priority="28" operator="lessThan">
      <formula>1</formula>
    </cfRule>
    <cfRule type="cellIs" dxfId="66" priority="29" operator="greaterThan">
      <formula>0</formula>
    </cfRule>
  </conditionalFormatting>
  <conditionalFormatting sqref="AQ29:AR29">
    <cfRule type="cellIs" dxfId="65" priority="27" operator="greaterThan">
      <formula>0</formula>
    </cfRule>
  </conditionalFormatting>
  <conditionalFormatting sqref="AM29:AR29">
    <cfRule type="cellIs" dxfId="64" priority="26" operator="lessThan">
      <formula>0</formula>
    </cfRule>
  </conditionalFormatting>
  <conditionalFormatting sqref="AM25:AP25">
    <cfRule type="cellIs" dxfId="63" priority="25" operator="greaterThan">
      <formula>0</formula>
    </cfRule>
  </conditionalFormatting>
  <conditionalFormatting sqref="AJ25:AL25">
    <cfRule type="cellIs" dxfId="62" priority="23" operator="lessThan">
      <formula>1</formula>
    </cfRule>
    <cfRule type="cellIs" dxfId="61" priority="24" operator="greaterThan">
      <formula>0</formula>
    </cfRule>
  </conditionalFormatting>
  <conditionalFormatting sqref="AQ25:AR25">
    <cfRule type="cellIs" dxfId="60" priority="22" operator="greaterThan">
      <formula>0</formula>
    </cfRule>
  </conditionalFormatting>
  <conditionalFormatting sqref="AM25:AR25">
    <cfRule type="cellIs" dxfId="59" priority="21" operator="lessThan">
      <formula>0</formula>
    </cfRule>
  </conditionalFormatting>
  <conditionalFormatting sqref="AM48:AO48">
    <cfRule type="cellIs" dxfId="58" priority="20" operator="greaterThan">
      <formula>0</formula>
    </cfRule>
  </conditionalFormatting>
  <conditionalFormatting sqref="AJ48:AL48">
    <cfRule type="cellIs" dxfId="57" priority="18" operator="lessThan">
      <formula>1</formula>
    </cfRule>
    <cfRule type="cellIs" dxfId="56" priority="19" operator="greaterThan">
      <formula>0</formula>
    </cfRule>
  </conditionalFormatting>
  <conditionalFormatting sqref="AP48">
    <cfRule type="cellIs" dxfId="55" priority="17" operator="greaterThan">
      <formula>0</formula>
    </cfRule>
  </conditionalFormatting>
  <conditionalFormatting sqref="AQ48:AR48">
    <cfRule type="cellIs" dxfId="54" priority="16" operator="greaterThan">
      <formula>0</formula>
    </cfRule>
  </conditionalFormatting>
  <conditionalFormatting sqref="AM48:AR48">
    <cfRule type="cellIs" dxfId="53" priority="15" operator="lessThan">
      <formula>0</formula>
    </cfRule>
  </conditionalFormatting>
  <conditionalFormatting sqref="AM36:AR36">
    <cfRule type="cellIs" dxfId="52" priority="14" operator="greaterThan">
      <formula>0</formula>
    </cfRule>
  </conditionalFormatting>
  <conditionalFormatting sqref="AJ36:AL36">
    <cfRule type="cellIs" dxfId="51" priority="12" operator="lessThan">
      <formula>1</formula>
    </cfRule>
    <cfRule type="cellIs" dxfId="50" priority="13" operator="greaterThan">
      <formula>0</formula>
    </cfRule>
  </conditionalFormatting>
  <conditionalFormatting sqref="AM36:AR36">
    <cfRule type="cellIs" dxfId="49" priority="11" operator="lessThan">
      <formula>0</formula>
    </cfRule>
  </conditionalFormatting>
  <conditionalFormatting sqref="AM37:AR41">
    <cfRule type="cellIs" dxfId="48" priority="10" operator="greaterThan">
      <formula>0</formula>
    </cfRule>
  </conditionalFormatting>
  <conditionalFormatting sqref="AJ37:AL41">
    <cfRule type="cellIs" dxfId="47" priority="8" operator="lessThan">
      <formula>1</formula>
    </cfRule>
    <cfRule type="cellIs" dxfId="46" priority="9" operator="greaterThan">
      <formula>0</formula>
    </cfRule>
  </conditionalFormatting>
  <conditionalFormatting sqref="AM37:AR41">
    <cfRule type="cellIs" dxfId="45" priority="7" operator="lessThan">
      <formula>0</formula>
    </cfRule>
  </conditionalFormatting>
  <conditionalFormatting sqref="AM7:AR7">
    <cfRule type="cellIs" dxfId="44" priority="6" operator="greaterThan">
      <formula>0</formula>
    </cfRule>
  </conditionalFormatting>
  <conditionalFormatting sqref="AJ7:AL7">
    <cfRule type="cellIs" dxfId="43" priority="4" operator="lessThan">
      <formula>1</formula>
    </cfRule>
    <cfRule type="cellIs" dxfId="42" priority="5" operator="greaterThan">
      <formula>0</formula>
    </cfRule>
  </conditionalFormatting>
  <conditionalFormatting sqref="AM7:AR7">
    <cfRule type="cellIs" dxfId="41" priority="3" operator="lessThan">
      <formula>0</formula>
    </cfRule>
  </conditionalFormatting>
  <conditionalFormatting sqref="AL42">
    <cfRule type="cellIs" dxfId="40" priority="2" operator="greaterThan">
      <formula>0</formula>
    </cfRule>
  </conditionalFormatting>
  <conditionalFormatting sqref="AL42">
    <cfRule type="cellIs" dxfId="39" priority="1" operator="lessThan">
      <formula>0</formula>
    </cfRule>
  </conditionalFormatting>
  <hyperlinks>
    <hyperlink ref="B24" r:id="rId1"/>
    <hyperlink ref="B23" r:id="rId2"/>
    <hyperlink ref="B22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tabSelected="1" zoomScale="140" zoomScaleNormal="140" workbookViewId="0">
      <pane xSplit="2" ySplit="2" topLeftCell="V3" activePane="bottomRight" state="frozen"/>
      <selection pane="topRight" activeCell="C1" sqref="C1"/>
      <selection pane="bottomLeft" activeCell="A3" sqref="A3"/>
      <selection pane="bottomRight" activeCell="AB3" sqref="AB3"/>
    </sheetView>
  </sheetViews>
  <sheetFormatPr defaultRowHeight="15" x14ac:dyDescent="0.25"/>
  <cols>
    <col min="2" max="2" width="38.5703125" bestFit="1" customWidth="1"/>
    <col min="3" max="3" width="11.7109375" bestFit="1" customWidth="1"/>
    <col min="6" max="6" width="11.7109375" bestFit="1" customWidth="1"/>
    <col min="8" max="8" width="7.28515625" bestFit="1" customWidth="1"/>
    <col min="9" max="9" width="11.7109375" bestFit="1" customWidth="1"/>
    <col min="12" max="12" width="11.7109375" bestFit="1" customWidth="1"/>
    <col min="15" max="15" width="11.7109375" bestFit="1" customWidth="1"/>
    <col min="18" max="18" width="11.7109375" bestFit="1" customWidth="1"/>
    <col min="21" max="21" width="11.7109375" bestFit="1" customWidth="1"/>
    <col min="24" max="24" width="17.7109375" bestFit="1" customWidth="1"/>
    <col min="25" max="25" width="10.85546875" bestFit="1" customWidth="1"/>
    <col min="26" max="26" width="11.5703125" bestFit="1" customWidth="1"/>
    <col min="27" max="27" width="14.28515625" bestFit="1" customWidth="1"/>
    <col min="29" max="29" width="9" bestFit="1" customWidth="1"/>
    <col min="30" max="30" width="17.7109375" bestFit="1" customWidth="1"/>
    <col min="33" max="33" width="11.7109375" bestFit="1" customWidth="1"/>
    <col min="36" max="36" width="14.140625" bestFit="1" customWidth="1"/>
    <col min="38" max="38" width="10.42578125" bestFit="1" customWidth="1"/>
    <col min="39" max="39" width="12.28515625" bestFit="1" customWidth="1"/>
  </cols>
  <sheetData>
    <row r="1" spans="1:44" x14ac:dyDescent="0.25">
      <c r="A1" s="106" t="s">
        <v>0</v>
      </c>
      <c r="B1" s="107"/>
      <c r="C1" s="101">
        <v>45439</v>
      </c>
      <c r="D1" s="102"/>
      <c r="E1" s="103"/>
      <c r="F1" s="101">
        <v>45440</v>
      </c>
      <c r="G1" s="102"/>
      <c r="H1" s="103"/>
      <c r="I1" s="101">
        <v>45441</v>
      </c>
      <c r="J1" s="102"/>
      <c r="K1" s="103"/>
      <c r="L1" s="101">
        <v>45442</v>
      </c>
      <c r="M1" s="102"/>
      <c r="N1" s="103"/>
      <c r="O1" s="101">
        <v>45443</v>
      </c>
      <c r="P1" s="102"/>
      <c r="Q1" s="103"/>
      <c r="R1" s="101">
        <v>45444</v>
      </c>
      <c r="S1" s="102"/>
      <c r="T1" s="103"/>
      <c r="U1" s="101">
        <v>45445</v>
      </c>
      <c r="V1" s="102"/>
      <c r="W1" s="103"/>
      <c r="X1" s="89" t="s">
        <v>1</v>
      </c>
      <c r="Y1" s="90"/>
      <c r="Z1" s="104"/>
      <c r="AA1" s="89" t="s">
        <v>2</v>
      </c>
      <c r="AB1" s="90"/>
      <c r="AC1" s="91"/>
      <c r="AD1" s="95" t="s">
        <v>3</v>
      </c>
      <c r="AE1" s="96"/>
      <c r="AF1" s="97"/>
      <c r="AG1" s="95" t="s">
        <v>4</v>
      </c>
      <c r="AH1" s="96"/>
      <c r="AI1" s="97"/>
      <c r="AJ1" s="72" t="s">
        <v>5</v>
      </c>
      <c r="AK1" s="73"/>
      <c r="AL1" s="74"/>
      <c r="AM1" s="75" t="s">
        <v>6</v>
      </c>
      <c r="AN1" s="73"/>
      <c r="AO1" s="74"/>
      <c r="AP1" s="76" t="s">
        <v>7</v>
      </c>
      <c r="AQ1" s="77"/>
      <c r="AR1" s="78"/>
    </row>
    <row r="2" spans="1:44" x14ac:dyDescent="0.25">
      <c r="A2" s="108"/>
      <c r="B2" s="109"/>
      <c r="C2" s="83" t="s">
        <v>8</v>
      </c>
      <c r="D2" s="83"/>
      <c r="E2" s="84"/>
      <c r="F2" s="82" t="s">
        <v>9</v>
      </c>
      <c r="G2" s="83"/>
      <c r="H2" s="84"/>
      <c r="I2" s="82" t="s">
        <v>10</v>
      </c>
      <c r="J2" s="83"/>
      <c r="K2" s="84"/>
      <c r="L2" s="82" t="s">
        <v>11</v>
      </c>
      <c r="M2" s="83"/>
      <c r="N2" s="84"/>
      <c r="O2" s="82" t="s">
        <v>12</v>
      </c>
      <c r="P2" s="83"/>
      <c r="Q2" s="84"/>
      <c r="R2" s="82" t="s">
        <v>13</v>
      </c>
      <c r="S2" s="83"/>
      <c r="T2" s="84"/>
      <c r="U2" s="82" t="s">
        <v>14</v>
      </c>
      <c r="V2" s="83"/>
      <c r="W2" s="84"/>
      <c r="X2" s="92"/>
      <c r="Y2" s="93"/>
      <c r="Z2" s="105"/>
      <c r="AA2" s="92"/>
      <c r="AB2" s="93"/>
      <c r="AC2" s="94"/>
      <c r="AD2" s="98"/>
      <c r="AE2" s="99"/>
      <c r="AF2" s="100"/>
      <c r="AG2" s="98"/>
      <c r="AH2" s="99"/>
      <c r="AI2" s="100"/>
      <c r="AJ2" s="85" t="s">
        <v>15</v>
      </c>
      <c r="AK2" s="86"/>
      <c r="AL2" s="87"/>
      <c r="AM2" s="88" t="s">
        <v>15</v>
      </c>
      <c r="AN2" s="86"/>
      <c r="AO2" s="87"/>
      <c r="AP2" s="79"/>
      <c r="AQ2" s="80"/>
      <c r="AR2" s="81"/>
    </row>
    <row r="3" spans="1:44" x14ac:dyDescent="0.25">
      <c r="A3" s="1" t="s">
        <v>16</v>
      </c>
      <c r="B3" s="2" t="s">
        <v>17</v>
      </c>
      <c r="C3" s="3" t="s">
        <v>18</v>
      </c>
      <c r="D3" s="3" t="s">
        <v>19</v>
      </c>
      <c r="E3" s="4" t="s">
        <v>20</v>
      </c>
      <c r="F3" s="3" t="s">
        <v>18</v>
      </c>
      <c r="G3" s="3" t="s">
        <v>19</v>
      </c>
      <c r="H3" s="4" t="s">
        <v>20</v>
      </c>
      <c r="I3" s="3" t="s">
        <v>18</v>
      </c>
      <c r="J3" s="3" t="s">
        <v>19</v>
      </c>
      <c r="K3" s="4" t="s">
        <v>20</v>
      </c>
      <c r="L3" s="3" t="s">
        <v>18</v>
      </c>
      <c r="M3" s="3" t="s">
        <v>19</v>
      </c>
      <c r="N3" s="4" t="s">
        <v>20</v>
      </c>
      <c r="O3" s="3" t="s">
        <v>18</v>
      </c>
      <c r="P3" s="3" t="s">
        <v>19</v>
      </c>
      <c r="Q3" s="4" t="s">
        <v>20</v>
      </c>
      <c r="R3" s="3" t="s">
        <v>18</v>
      </c>
      <c r="S3" s="3" t="s">
        <v>19</v>
      </c>
      <c r="T3" s="4" t="s">
        <v>20</v>
      </c>
      <c r="U3" s="3" t="s">
        <v>18</v>
      </c>
      <c r="V3" s="3" t="s">
        <v>19</v>
      </c>
      <c r="W3" s="4" t="s">
        <v>20</v>
      </c>
      <c r="X3" s="3" t="s">
        <v>21</v>
      </c>
      <c r="Y3" s="3" t="s">
        <v>22</v>
      </c>
      <c r="Z3" s="4" t="s">
        <v>23</v>
      </c>
      <c r="AA3" s="5" t="s">
        <v>18</v>
      </c>
      <c r="AB3" s="3" t="s">
        <v>19</v>
      </c>
      <c r="AC3" s="6" t="s">
        <v>20</v>
      </c>
      <c r="AD3" s="7" t="s">
        <v>21</v>
      </c>
      <c r="AE3" s="7" t="s">
        <v>22</v>
      </c>
      <c r="AF3" s="7" t="s">
        <v>23</v>
      </c>
      <c r="AG3" s="7" t="s">
        <v>18</v>
      </c>
      <c r="AH3" s="7" t="s">
        <v>19</v>
      </c>
      <c r="AI3" s="7" t="s">
        <v>20</v>
      </c>
      <c r="AJ3" s="8" t="s">
        <v>24</v>
      </c>
      <c r="AK3" s="9" t="s">
        <v>25</v>
      </c>
      <c r="AL3" s="10" t="s">
        <v>26</v>
      </c>
      <c r="AM3" s="8" t="s">
        <v>24</v>
      </c>
      <c r="AN3" s="9" t="s">
        <v>25</v>
      </c>
      <c r="AO3" s="9" t="s">
        <v>26</v>
      </c>
      <c r="AP3" s="8" t="s">
        <v>24</v>
      </c>
      <c r="AQ3" s="9" t="s">
        <v>25</v>
      </c>
      <c r="AR3" s="9" t="s">
        <v>26</v>
      </c>
    </row>
    <row r="4" spans="1:44" ht="16.5" x14ac:dyDescent="0.3">
      <c r="A4" s="11">
        <v>1</v>
      </c>
      <c r="B4" s="12" t="s">
        <v>27</v>
      </c>
      <c r="C4" s="13"/>
      <c r="D4" s="13"/>
      <c r="E4" s="14"/>
      <c r="F4" s="13"/>
      <c r="G4" s="13"/>
      <c r="H4" s="14"/>
      <c r="I4" s="13"/>
      <c r="J4" s="13"/>
      <c r="K4" s="14"/>
      <c r="L4" s="13"/>
      <c r="M4" s="13"/>
      <c r="N4" s="14"/>
      <c r="O4" s="13"/>
      <c r="P4" s="13"/>
      <c r="Q4" s="14"/>
      <c r="R4" s="13"/>
      <c r="S4" s="13"/>
      <c r="T4" s="14"/>
      <c r="U4" s="13"/>
      <c r="V4" s="13"/>
      <c r="W4" s="14"/>
      <c r="X4" s="15">
        <f t="shared" ref="X4:Y26" si="0">R4+U4+O4+L4+I4+F4+C4</f>
        <v>0</v>
      </c>
      <c r="Y4" s="16">
        <f t="shared" si="0"/>
        <v>0</v>
      </c>
      <c r="Z4" s="17" t="str">
        <f t="shared" ref="Z4:Z47" si="1">IFERROR(X4/Y4,"-")</f>
        <v>-</v>
      </c>
      <c r="AA4" s="18">
        <f>X4/7</f>
        <v>0</v>
      </c>
      <c r="AB4" s="18">
        <f t="shared" ref="AB4:AB48" si="2">Y4/7</f>
        <v>0</v>
      </c>
      <c r="AC4" s="17" t="str">
        <f t="shared" ref="AC4:AC47" si="3">IFERROR(AA4/AB4,"-")</f>
        <v>-</v>
      </c>
      <c r="AD4" s="19">
        <v>1044466.96</v>
      </c>
      <c r="AE4" s="19">
        <v>612</v>
      </c>
      <c r="AF4" s="19">
        <v>1706.6453594771242</v>
      </c>
      <c r="AG4" s="20">
        <v>149209.56571428571</v>
      </c>
      <c r="AH4" s="20">
        <v>87.428571428571431</v>
      </c>
      <c r="AI4" s="20">
        <v>1706.645359477124</v>
      </c>
      <c r="AJ4" s="21">
        <f t="shared" ref="AJ4:AK19" si="4">X4-AD4</f>
        <v>-1044466.96</v>
      </c>
      <c r="AK4" s="21">
        <f t="shared" si="4"/>
        <v>-612</v>
      </c>
      <c r="AL4" s="21" t="str">
        <f t="shared" ref="AL4:AL48" si="5">IFERROR(Z4-AF4,"-")</f>
        <v>-</v>
      </c>
      <c r="AM4" s="22">
        <f t="shared" ref="AM4:AN19" si="6">AA4-AG4</f>
        <v>-149209.56571428571</v>
      </c>
      <c r="AN4" s="22">
        <f t="shared" si="6"/>
        <v>-87.428571428571431</v>
      </c>
      <c r="AO4" s="22" t="str">
        <f t="shared" ref="AO4:AO48" si="7">IFERROR(AC4-AI4,"-")</f>
        <v>-</v>
      </c>
      <c r="AP4" s="23">
        <f t="shared" ref="AP4:AR19" si="8">IFERROR(((AA4-AG4)*1/AG4),"-")</f>
        <v>-1</v>
      </c>
      <c r="AQ4" s="23">
        <f t="shared" si="8"/>
        <v>-1</v>
      </c>
      <c r="AR4" s="23" t="str">
        <f t="shared" si="8"/>
        <v>-</v>
      </c>
    </row>
    <row r="5" spans="1:44" ht="16.5" x14ac:dyDescent="0.3">
      <c r="A5" s="11">
        <v>2</v>
      </c>
      <c r="B5" s="12" t="s">
        <v>28</v>
      </c>
      <c r="C5" s="13"/>
      <c r="D5" s="13"/>
      <c r="E5" s="14"/>
      <c r="F5" s="13"/>
      <c r="G5" s="13"/>
      <c r="H5" s="14"/>
      <c r="I5" s="13"/>
      <c r="J5" s="13"/>
      <c r="K5" s="14"/>
      <c r="L5" s="13"/>
      <c r="M5" s="13"/>
      <c r="N5" s="14"/>
      <c r="O5" s="13"/>
      <c r="P5" s="13"/>
      <c r="Q5" s="14"/>
      <c r="R5" s="13"/>
      <c r="S5" s="13"/>
      <c r="T5" s="14"/>
      <c r="U5" s="13"/>
      <c r="V5" s="13"/>
      <c r="W5" s="14"/>
      <c r="X5" s="15">
        <f t="shared" si="0"/>
        <v>0</v>
      </c>
      <c r="Y5" s="16">
        <f t="shared" si="0"/>
        <v>0</v>
      </c>
      <c r="Z5" s="17" t="str">
        <f t="shared" si="1"/>
        <v>-</v>
      </c>
      <c r="AA5" s="18">
        <f t="shared" ref="AA5:AA48" si="9">X5/7</f>
        <v>0</v>
      </c>
      <c r="AB5" s="18">
        <f t="shared" si="2"/>
        <v>0</v>
      </c>
      <c r="AC5" s="24" t="str">
        <f t="shared" si="3"/>
        <v>-</v>
      </c>
      <c r="AD5" s="19">
        <v>165944.97</v>
      </c>
      <c r="AE5" s="19">
        <v>581</v>
      </c>
      <c r="AF5" s="19">
        <v>285.61956970740101</v>
      </c>
      <c r="AG5" s="20">
        <v>23706.424285714285</v>
      </c>
      <c r="AH5" s="20">
        <v>83</v>
      </c>
      <c r="AI5" s="20">
        <v>285.61956970740101</v>
      </c>
      <c r="AJ5" s="21">
        <f t="shared" si="4"/>
        <v>-165944.97</v>
      </c>
      <c r="AK5" s="21">
        <f t="shared" si="4"/>
        <v>-581</v>
      </c>
      <c r="AL5" s="21" t="str">
        <f t="shared" si="5"/>
        <v>-</v>
      </c>
      <c r="AM5" s="22">
        <f t="shared" si="6"/>
        <v>-23706.424285714285</v>
      </c>
      <c r="AN5" s="22">
        <f t="shared" si="6"/>
        <v>-83</v>
      </c>
      <c r="AO5" s="22" t="str">
        <f t="shared" si="7"/>
        <v>-</v>
      </c>
      <c r="AP5" s="23">
        <f t="shared" si="8"/>
        <v>-1</v>
      </c>
      <c r="AQ5" s="23">
        <f t="shared" si="8"/>
        <v>-1</v>
      </c>
      <c r="AR5" s="23" t="str">
        <f t="shared" si="8"/>
        <v>-</v>
      </c>
    </row>
    <row r="6" spans="1:44" ht="16.5" x14ac:dyDescent="0.3">
      <c r="A6" s="11">
        <v>3</v>
      </c>
      <c r="B6" s="25" t="s">
        <v>29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15">
        <f t="shared" si="0"/>
        <v>0</v>
      </c>
      <c r="Y6" s="16">
        <f t="shared" si="0"/>
        <v>0</v>
      </c>
      <c r="Z6" s="17" t="str">
        <f t="shared" si="1"/>
        <v>-</v>
      </c>
      <c r="AA6" s="18">
        <f t="shared" si="9"/>
        <v>0</v>
      </c>
      <c r="AB6" s="18">
        <f t="shared" si="2"/>
        <v>0</v>
      </c>
      <c r="AC6" s="24" t="str">
        <f t="shared" si="3"/>
        <v>-</v>
      </c>
      <c r="AD6" s="19">
        <v>604514.93000000005</v>
      </c>
      <c r="AE6" s="19">
        <v>1160</v>
      </c>
      <c r="AF6" s="19">
        <v>521.13356034482763</v>
      </c>
      <c r="AG6" s="20">
        <v>86359.275714285715</v>
      </c>
      <c r="AH6" s="20">
        <v>165.71428571428572</v>
      </c>
      <c r="AI6" s="20">
        <v>521.13356034482752</v>
      </c>
      <c r="AJ6" s="21">
        <f t="shared" si="4"/>
        <v>-604514.93000000005</v>
      </c>
      <c r="AK6" s="21">
        <f t="shared" si="4"/>
        <v>-1160</v>
      </c>
      <c r="AL6" s="21" t="str">
        <f t="shared" si="5"/>
        <v>-</v>
      </c>
      <c r="AM6" s="22">
        <f t="shared" si="6"/>
        <v>-86359.275714285715</v>
      </c>
      <c r="AN6" s="22">
        <f t="shared" si="6"/>
        <v>-165.71428571428572</v>
      </c>
      <c r="AO6" s="22" t="str">
        <f t="shared" si="7"/>
        <v>-</v>
      </c>
      <c r="AP6" s="23">
        <f t="shared" si="8"/>
        <v>-1</v>
      </c>
      <c r="AQ6" s="23">
        <f t="shared" si="8"/>
        <v>-1</v>
      </c>
      <c r="AR6" s="23" t="str">
        <f t="shared" si="8"/>
        <v>-</v>
      </c>
    </row>
    <row r="7" spans="1:44" ht="16.5" x14ac:dyDescent="0.3">
      <c r="A7" s="11">
        <v>4</v>
      </c>
      <c r="B7" s="25" t="s">
        <v>30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15">
        <f t="shared" si="0"/>
        <v>0</v>
      </c>
      <c r="Y7" s="16">
        <f t="shared" si="0"/>
        <v>0</v>
      </c>
      <c r="Z7" s="17" t="str">
        <f>IFERROR(X7/Y7,"-")</f>
        <v>-</v>
      </c>
      <c r="AA7" s="18">
        <f t="shared" si="9"/>
        <v>0</v>
      </c>
      <c r="AB7" s="18">
        <f t="shared" si="2"/>
        <v>0</v>
      </c>
      <c r="AC7" s="24"/>
      <c r="AD7" s="19">
        <v>0</v>
      </c>
      <c r="AE7" s="19">
        <v>0</v>
      </c>
      <c r="AF7" s="19" t="s">
        <v>31</v>
      </c>
      <c r="AG7" s="20">
        <v>0</v>
      </c>
      <c r="AH7" s="20">
        <v>0</v>
      </c>
      <c r="AI7" s="20"/>
      <c r="AJ7" s="21">
        <f t="shared" si="4"/>
        <v>0</v>
      </c>
      <c r="AK7" s="21">
        <f t="shared" si="4"/>
        <v>0</v>
      </c>
      <c r="AL7" s="21" t="str">
        <f t="shared" si="5"/>
        <v>-</v>
      </c>
      <c r="AM7" s="22">
        <f t="shared" si="6"/>
        <v>0</v>
      </c>
      <c r="AN7" s="22">
        <f t="shared" si="6"/>
        <v>0</v>
      </c>
      <c r="AO7" s="22">
        <f t="shared" si="7"/>
        <v>0</v>
      </c>
      <c r="AP7" s="23" t="str">
        <f t="shared" si="8"/>
        <v>-</v>
      </c>
      <c r="AQ7" s="23" t="str">
        <f t="shared" si="8"/>
        <v>-</v>
      </c>
      <c r="AR7" s="23" t="str">
        <f t="shared" si="8"/>
        <v>-</v>
      </c>
    </row>
    <row r="8" spans="1:44" ht="16.5" x14ac:dyDescent="0.3">
      <c r="A8" s="11">
        <v>5</v>
      </c>
      <c r="B8" s="12" t="s">
        <v>32</v>
      </c>
      <c r="C8" s="13"/>
      <c r="D8" s="13"/>
      <c r="E8" s="14"/>
      <c r="F8" s="13"/>
      <c r="G8" s="13"/>
      <c r="H8" s="14"/>
      <c r="I8" s="70"/>
      <c r="J8" s="70"/>
      <c r="K8" s="14"/>
      <c r="L8" s="13"/>
      <c r="M8" s="13"/>
      <c r="N8" s="14"/>
      <c r="O8" s="13"/>
      <c r="P8" s="13"/>
      <c r="Q8" s="14"/>
      <c r="R8" s="13"/>
      <c r="S8" s="13"/>
      <c r="T8" s="14"/>
      <c r="U8" s="13"/>
      <c r="V8" s="13"/>
      <c r="W8" s="14"/>
      <c r="X8" s="15">
        <f t="shared" si="0"/>
        <v>0</v>
      </c>
      <c r="Y8" s="16">
        <f t="shared" si="0"/>
        <v>0</v>
      </c>
      <c r="Z8" s="17" t="str">
        <f t="shared" si="1"/>
        <v>-</v>
      </c>
      <c r="AA8" s="18">
        <f t="shared" si="9"/>
        <v>0</v>
      </c>
      <c r="AB8" s="18">
        <f t="shared" si="2"/>
        <v>0</v>
      </c>
      <c r="AC8" s="24" t="str">
        <f t="shared" si="3"/>
        <v>-</v>
      </c>
      <c r="AD8" s="19">
        <v>627878.60000000033</v>
      </c>
      <c r="AE8" s="19">
        <v>2288</v>
      </c>
      <c r="AF8" s="19">
        <v>274.42246503496517</v>
      </c>
      <c r="AG8" s="20">
        <v>89696.942857142902</v>
      </c>
      <c r="AH8" s="20">
        <v>326.85714285714283</v>
      </c>
      <c r="AI8" s="20">
        <v>274.42246503496517</v>
      </c>
      <c r="AJ8" s="21">
        <f t="shared" si="4"/>
        <v>-627878.60000000033</v>
      </c>
      <c r="AK8" s="21">
        <f t="shared" si="4"/>
        <v>-2288</v>
      </c>
      <c r="AL8" s="21" t="str">
        <f t="shared" si="5"/>
        <v>-</v>
      </c>
      <c r="AM8" s="22">
        <f t="shared" si="6"/>
        <v>-89696.942857142902</v>
      </c>
      <c r="AN8" s="22">
        <f t="shared" si="6"/>
        <v>-326.85714285714283</v>
      </c>
      <c r="AO8" s="22" t="str">
        <f t="shared" si="7"/>
        <v>-</v>
      </c>
      <c r="AP8" s="23">
        <f t="shared" si="8"/>
        <v>-1</v>
      </c>
      <c r="AQ8" s="23">
        <f t="shared" si="8"/>
        <v>-1</v>
      </c>
      <c r="AR8" s="23" t="str">
        <f t="shared" si="8"/>
        <v>-</v>
      </c>
    </row>
    <row r="9" spans="1:44" ht="16.5" x14ac:dyDescent="0.3">
      <c r="A9" s="11">
        <v>6</v>
      </c>
      <c r="B9" s="12" t="s">
        <v>33</v>
      </c>
      <c r="C9" s="13"/>
      <c r="D9" s="13"/>
      <c r="E9" s="14"/>
      <c r="F9" s="13"/>
      <c r="G9" s="13"/>
      <c r="H9" s="14"/>
      <c r="I9" s="13"/>
      <c r="J9" s="13"/>
      <c r="K9" s="14"/>
      <c r="L9" s="13"/>
      <c r="M9" s="13"/>
      <c r="N9" s="14"/>
      <c r="O9" s="13"/>
      <c r="P9" s="13"/>
      <c r="Q9" s="14"/>
      <c r="R9" s="13"/>
      <c r="S9" s="13"/>
      <c r="T9" s="14"/>
      <c r="U9" s="13"/>
      <c r="V9" s="13"/>
      <c r="W9" s="14"/>
      <c r="X9" s="15">
        <f t="shared" si="0"/>
        <v>0</v>
      </c>
      <c r="Y9" s="16">
        <f t="shared" si="0"/>
        <v>0</v>
      </c>
      <c r="Z9" s="17" t="str">
        <f t="shared" si="1"/>
        <v>-</v>
      </c>
      <c r="AA9" s="18">
        <f t="shared" si="9"/>
        <v>0</v>
      </c>
      <c r="AB9" s="18">
        <f t="shared" si="2"/>
        <v>0</v>
      </c>
      <c r="AC9" s="24" t="str">
        <f t="shared" si="3"/>
        <v>-</v>
      </c>
      <c r="AD9" s="19">
        <v>1387250.46</v>
      </c>
      <c r="AE9" s="19">
        <v>2524</v>
      </c>
      <c r="AF9" s="19">
        <v>549.62379556259907</v>
      </c>
      <c r="AG9" s="20">
        <v>198178.63714285713</v>
      </c>
      <c r="AH9" s="20">
        <v>360.57142857142856</v>
      </c>
      <c r="AI9" s="20">
        <v>549.62379556259907</v>
      </c>
      <c r="AJ9" s="21">
        <f t="shared" si="4"/>
        <v>-1387250.46</v>
      </c>
      <c r="AK9" s="21">
        <f t="shared" si="4"/>
        <v>-2524</v>
      </c>
      <c r="AL9" s="21" t="str">
        <f t="shared" si="5"/>
        <v>-</v>
      </c>
      <c r="AM9" s="22">
        <f t="shared" si="6"/>
        <v>-198178.63714285713</v>
      </c>
      <c r="AN9" s="22">
        <f t="shared" si="6"/>
        <v>-360.57142857142856</v>
      </c>
      <c r="AO9" s="22" t="str">
        <f t="shared" si="7"/>
        <v>-</v>
      </c>
      <c r="AP9" s="23">
        <f t="shared" si="8"/>
        <v>-1</v>
      </c>
      <c r="AQ9" s="23">
        <f t="shared" si="8"/>
        <v>-1</v>
      </c>
      <c r="AR9" s="23" t="str">
        <f t="shared" si="8"/>
        <v>-</v>
      </c>
    </row>
    <row r="10" spans="1:44" ht="16.5" x14ac:dyDescent="0.3">
      <c r="A10" s="11">
        <v>7</v>
      </c>
      <c r="B10" s="12" t="s">
        <v>34</v>
      </c>
      <c r="C10" s="13"/>
      <c r="D10" s="13"/>
      <c r="E10" s="14"/>
      <c r="F10" s="13"/>
      <c r="G10" s="13"/>
      <c r="H10" s="14"/>
      <c r="I10" s="13"/>
      <c r="J10" s="13"/>
      <c r="K10" s="14"/>
      <c r="L10" s="13"/>
      <c r="M10" s="13"/>
      <c r="N10" s="14"/>
      <c r="O10" s="13"/>
      <c r="P10" s="13"/>
      <c r="Q10" s="14"/>
      <c r="R10" s="13"/>
      <c r="S10" s="13"/>
      <c r="T10" s="14"/>
      <c r="U10" s="13"/>
      <c r="V10" s="13"/>
      <c r="W10" s="14"/>
      <c r="X10" s="15">
        <f t="shared" si="0"/>
        <v>0</v>
      </c>
      <c r="Y10" s="16">
        <f t="shared" si="0"/>
        <v>0</v>
      </c>
      <c r="Z10" s="17" t="str">
        <f t="shared" si="1"/>
        <v>-</v>
      </c>
      <c r="AA10" s="18">
        <f t="shared" si="9"/>
        <v>0</v>
      </c>
      <c r="AB10" s="18">
        <f t="shared" si="2"/>
        <v>0</v>
      </c>
      <c r="AC10" s="24" t="str">
        <f t="shared" si="3"/>
        <v>-</v>
      </c>
      <c r="AD10" s="19">
        <v>531780.74000000046</v>
      </c>
      <c r="AE10" s="19">
        <v>1677</v>
      </c>
      <c r="AF10" s="19">
        <v>317.10240906380466</v>
      </c>
      <c r="AG10" s="20">
        <v>75968.67714285721</v>
      </c>
      <c r="AH10" s="20">
        <v>239.57142857142858</v>
      </c>
      <c r="AI10" s="20">
        <v>317.10240906380466</v>
      </c>
      <c r="AJ10" s="21">
        <f t="shared" si="4"/>
        <v>-531780.74000000046</v>
      </c>
      <c r="AK10" s="21">
        <f t="shared" si="4"/>
        <v>-1677</v>
      </c>
      <c r="AL10" s="21" t="str">
        <f t="shared" si="5"/>
        <v>-</v>
      </c>
      <c r="AM10" s="22">
        <f t="shared" si="6"/>
        <v>-75968.67714285721</v>
      </c>
      <c r="AN10" s="22">
        <f t="shared" si="6"/>
        <v>-239.57142857142858</v>
      </c>
      <c r="AO10" s="22" t="str">
        <f t="shared" si="7"/>
        <v>-</v>
      </c>
      <c r="AP10" s="23">
        <f t="shared" si="8"/>
        <v>-1</v>
      </c>
      <c r="AQ10" s="23">
        <f t="shared" si="8"/>
        <v>-1</v>
      </c>
      <c r="AR10" s="23" t="str">
        <f t="shared" si="8"/>
        <v>-</v>
      </c>
    </row>
    <row r="11" spans="1:44" ht="16.5" x14ac:dyDescent="0.3">
      <c r="A11" s="11">
        <v>8</v>
      </c>
      <c r="B11" s="12" t="s">
        <v>35</v>
      </c>
      <c r="C11" s="13"/>
      <c r="D11" s="13"/>
      <c r="E11" s="14"/>
      <c r="F11" s="13"/>
      <c r="G11" s="13"/>
      <c r="H11" s="14"/>
      <c r="I11" s="13"/>
      <c r="J11" s="13"/>
      <c r="K11" s="14"/>
      <c r="L11" s="13"/>
      <c r="M11" s="13"/>
      <c r="N11" s="14"/>
      <c r="O11" s="13"/>
      <c r="P11" s="13"/>
      <c r="Q11" s="14"/>
      <c r="R11" s="13"/>
      <c r="S11" s="13"/>
      <c r="T11" s="14"/>
      <c r="U11" s="13"/>
      <c r="V11" s="13"/>
      <c r="W11" s="14"/>
      <c r="X11" s="15">
        <f t="shared" si="0"/>
        <v>0</v>
      </c>
      <c r="Y11" s="16">
        <f t="shared" si="0"/>
        <v>0</v>
      </c>
      <c r="Z11" s="17" t="str">
        <f t="shared" si="1"/>
        <v>-</v>
      </c>
      <c r="AA11" s="18">
        <f t="shared" si="9"/>
        <v>0</v>
      </c>
      <c r="AB11" s="18">
        <f t="shared" si="2"/>
        <v>0</v>
      </c>
      <c r="AC11" s="24" t="str">
        <f t="shared" si="3"/>
        <v>-</v>
      </c>
      <c r="AD11" s="19">
        <v>176050.13</v>
      </c>
      <c r="AE11" s="19">
        <v>620</v>
      </c>
      <c r="AF11" s="19">
        <v>283.95182258064517</v>
      </c>
      <c r="AG11" s="20">
        <v>25150.018571428573</v>
      </c>
      <c r="AH11" s="20">
        <v>88.571428571428569</v>
      </c>
      <c r="AI11" s="20">
        <v>283.95182258064517</v>
      </c>
      <c r="AJ11" s="21">
        <f t="shared" si="4"/>
        <v>-176050.13</v>
      </c>
      <c r="AK11" s="21">
        <f t="shared" si="4"/>
        <v>-620</v>
      </c>
      <c r="AL11" s="21" t="str">
        <f t="shared" si="5"/>
        <v>-</v>
      </c>
      <c r="AM11" s="22">
        <f t="shared" si="6"/>
        <v>-25150.018571428573</v>
      </c>
      <c r="AN11" s="22">
        <f t="shared" si="6"/>
        <v>-88.571428571428569</v>
      </c>
      <c r="AO11" s="22" t="str">
        <f t="shared" si="7"/>
        <v>-</v>
      </c>
      <c r="AP11" s="23">
        <f t="shared" si="8"/>
        <v>-1</v>
      </c>
      <c r="AQ11" s="23">
        <f t="shared" si="8"/>
        <v>-1</v>
      </c>
      <c r="AR11" s="23" t="str">
        <f t="shared" si="8"/>
        <v>-</v>
      </c>
    </row>
    <row r="12" spans="1:44" ht="16.5" x14ac:dyDescent="0.3">
      <c r="A12" s="11">
        <v>9</v>
      </c>
      <c r="B12" s="25" t="s">
        <v>36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15">
        <f t="shared" si="0"/>
        <v>0</v>
      </c>
      <c r="Y12" s="16">
        <f t="shared" si="0"/>
        <v>0</v>
      </c>
      <c r="Z12" s="17" t="str">
        <f t="shared" si="1"/>
        <v>-</v>
      </c>
      <c r="AA12" s="18">
        <f t="shared" si="9"/>
        <v>0</v>
      </c>
      <c r="AB12" s="18">
        <f t="shared" si="2"/>
        <v>0</v>
      </c>
      <c r="AC12" s="24" t="str">
        <f t="shared" si="3"/>
        <v>-</v>
      </c>
      <c r="AD12" s="19">
        <v>472392.92000000004</v>
      </c>
      <c r="AE12" s="19">
        <v>916</v>
      </c>
      <c r="AF12" s="19">
        <v>515.71279475982533</v>
      </c>
      <c r="AG12" s="20">
        <v>67484.702857142867</v>
      </c>
      <c r="AH12" s="20">
        <v>130.85714285714286</v>
      </c>
      <c r="AI12" s="20">
        <v>515.71279475982544</v>
      </c>
      <c r="AJ12" s="21">
        <f t="shared" si="4"/>
        <v>-472392.92000000004</v>
      </c>
      <c r="AK12" s="21">
        <f t="shared" si="4"/>
        <v>-916</v>
      </c>
      <c r="AL12" s="21" t="str">
        <f t="shared" si="5"/>
        <v>-</v>
      </c>
      <c r="AM12" s="22">
        <f t="shared" si="6"/>
        <v>-67484.702857142867</v>
      </c>
      <c r="AN12" s="22">
        <f t="shared" si="6"/>
        <v>-130.85714285714286</v>
      </c>
      <c r="AO12" s="22" t="str">
        <f t="shared" si="7"/>
        <v>-</v>
      </c>
      <c r="AP12" s="23">
        <f t="shared" si="8"/>
        <v>-1</v>
      </c>
      <c r="AQ12" s="23">
        <f t="shared" si="8"/>
        <v>-1</v>
      </c>
      <c r="AR12" s="23" t="str">
        <f t="shared" si="8"/>
        <v>-</v>
      </c>
    </row>
    <row r="13" spans="1:44" ht="16.5" x14ac:dyDescent="0.3">
      <c r="A13" s="11">
        <v>10</v>
      </c>
      <c r="B13" s="25" t="s">
        <v>37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15">
        <f t="shared" si="0"/>
        <v>0</v>
      </c>
      <c r="Y13" s="16">
        <f t="shared" si="0"/>
        <v>0</v>
      </c>
      <c r="Z13" s="17" t="str">
        <f t="shared" si="1"/>
        <v>-</v>
      </c>
      <c r="AA13" s="18">
        <f t="shared" si="9"/>
        <v>0</v>
      </c>
      <c r="AB13" s="18">
        <f t="shared" si="2"/>
        <v>0</v>
      </c>
      <c r="AC13" s="24" t="str">
        <f t="shared" si="3"/>
        <v>-</v>
      </c>
      <c r="AD13" s="19">
        <v>0</v>
      </c>
      <c r="AE13" s="19">
        <v>0</v>
      </c>
      <c r="AF13" s="19" t="s">
        <v>31</v>
      </c>
      <c r="AG13" s="20">
        <v>0</v>
      </c>
      <c r="AH13" s="20">
        <v>0</v>
      </c>
      <c r="AI13" s="20" t="s">
        <v>31</v>
      </c>
      <c r="AJ13" s="21">
        <f t="shared" si="4"/>
        <v>0</v>
      </c>
      <c r="AK13" s="21">
        <f t="shared" si="4"/>
        <v>0</v>
      </c>
      <c r="AL13" s="21" t="str">
        <f t="shared" si="5"/>
        <v>-</v>
      </c>
      <c r="AM13" s="22">
        <f t="shared" si="6"/>
        <v>0</v>
      </c>
      <c r="AN13" s="22">
        <f t="shared" si="6"/>
        <v>0</v>
      </c>
      <c r="AO13" s="22" t="str">
        <f t="shared" si="7"/>
        <v>-</v>
      </c>
      <c r="AP13" s="23" t="str">
        <f t="shared" si="8"/>
        <v>-</v>
      </c>
      <c r="AQ13" s="23" t="str">
        <f t="shared" si="8"/>
        <v>-</v>
      </c>
      <c r="AR13" s="23" t="str">
        <f t="shared" si="8"/>
        <v>-</v>
      </c>
    </row>
    <row r="14" spans="1:44" ht="16.5" x14ac:dyDescent="0.3">
      <c r="A14" s="11">
        <v>11</v>
      </c>
      <c r="B14" s="25" t="s">
        <v>38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15">
        <f t="shared" si="0"/>
        <v>0</v>
      </c>
      <c r="Y14" s="16">
        <f t="shared" si="0"/>
        <v>0</v>
      </c>
      <c r="Z14" s="17" t="str">
        <f t="shared" si="1"/>
        <v>-</v>
      </c>
      <c r="AA14" s="18">
        <f t="shared" si="9"/>
        <v>0</v>
      </c>
      <c r="AB14" s="18">
        <f t="shared" si="2"/>
        <v>0</v>
      </c>
      <c r="AC14" s="24" t="str">
        <f t="shared" si="3"/>
        <v>-</v>
      </c>
      <c r="AD14" s="19">
        <v>1125788.69</v>
      </c>
      <c r="AE14" s="19">
        <v>2002</v>
      </c>
      <c r="AF14" s="19">
        <v>562.33201298701294</v>
      </c>
      <c r="AG14" s="20">
        <v>160826.95571428569</v>
      </c>
      <c r="AH14" s="20">
        <v>286</v>
      </c>
      <c r="AI14" s="20">
        <v>562.33201298701294</v>
      </c>
      <c r="AJ14" s="21">
        <f t="shared" si="4"/>
        <v>-1125788.69</v>
      </c>
      <c r="AK14" s="21">
        <f t="shared" si="4"/>
        <v>-2002</v>
      </c>
      <c r="AL14" s="21" t="str">
        <f t="shared" si="5"/>
        <v>-</v>
      </c>
      <c r="AM14" s="22">
        <f t="shared" si="6"/>
        <v>-160826.95571428569</v>
      </c>
      <c r="AN14" s="22">
        <f t="shared" si="6"/>
        <v>-286</v>
      </c>
      <c r="AO14" s="22" t="str">
        <f t="shared" si="7"/>
        <v>-</v>
      </c>
      <c r="AP14" s="23">
        <f t="shared" si="8"/>
        <v>-1</v>
      </c>
      <c r="AQ14" s="23">
        <f t="shared" si="8"/>
        <v>-1</v>
      </c>
      <c r="AR14" s="23" t="str">
        <f t="shared" si="8"/>
        <v>-</v>
      </c>
    </row>
    <row r="15" spans="1:44" ht="16.5" x14ac:dyDescent="0.3">
      <c r="A15" s="11">
        <v>12</v>
      </c>
      <c r="B15" s="25" t="s">
        <v>39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15">
        <f t="shared" si="0"/>
        <v>0</v>
      </c>
      <c r="Y15" s="16">
        <f t="shared" si="0"/>
        <v>0</v>
      </c>
      <c r="Z15" s="17" t="str">
        <f t="shared" si="1"/>
        <v>-</v>
      </c>
      <c r="AA15" s="18">
        <f t="shared" si="9"/>
        <v>0</v>
      </c>
      <c r="AB15" s="18">
        <f t="shared" si="2"/>
        <v>0</v>
      </c>
      <c r="AC15" s="24" t="str">
        <f t="shared" si="3"/>
        <v>-</v>
      </c>
      <c r="AD15" s="19">
        <v>0</v>
      </c>
      <c r="AE15" s="19">
        <v>0</v>
      </c>
      <c r="AF15" s="19" t="s">
        <v>31</v>
      </c>
      <c r="AG15" s="20">
        <v>0</v>
      </c>
      <c r="AH15" s="20">
        <v>0</v>
      </c>
      <c r="AI15" s="20" t="s">
        <v>31</v>
      </c>
      <c r="AJ15" s="21">
        <f t="shared" si="4"/>
        <v>0</v>
      </c>
      <c r="AK15" s="21">
        <f t="shared" si="4"/>
        <v>0</v>
      </c>
      <c r="AL15" s="21" t="str">
        <f t="shared" si="5"/>
        <v>-</v>
      </c>
      <c r="AM15" s="22">
        <f t="shared" si="6"/>
        <v>0</v>
      </c>
      <c r="AN15" s="22">
        <f t="shared" si="6"/>
        <v>0</v>
      </c>
      <c r="AO15" s="22" t="str">
        <f t="shared" si="7"/>
        <v>-</v>
      </c>
      <c r="AP15" s="23" t="str">
        <f t="shared" si="8"/>
        <v>-</v>
      </c>
      <c r="AQ15" s="23" t="str">
        <f t="shared" si="8"/>
        <v>-</v>
      </c>
      <c r="AR15" s="23" t="str">
        <f t="shared" si="8"/>
        <v>-</v>
      </c>
    </row>
    <row r="16" spans="1:44" ht="16.5" x14ac:dyDescent="0.3">
      <c r="A16" s="11">
        <v>13</v>
      </c>
      <c r="B16" s="12" t="s">
        <v>40</v>
      </c>
      <c r="C16" s="13"/>
      <c r="D16" s="13"/>
      <c r="E16" s="14"/>
      <c r="F16" s="13"/>
      <c r="G16" s="13"/>
      <c r="H16" s="14"/>
      <c r="I16" s="13"/>
      <c r="J16" s="13"/>
      <c r="K16" s="14"/>
      <c r="L16" s="13"/>
      <c r="M16" s="13"/>
      <c r="N16" s="14"/>
      <c r="O16" s="13"/>
      <c r="P16" s="13"/>
      <c r="Q16" s="14"/>
      <c r="R16" s="13"/>
      <c r="S16" s="13"/>
      <c r="T16" s="14"/>
      <c r="U16" s="13"/>
      <c r="V16" s="13"/>
      <c r="W16" s="14"/>
      <c r="X16" s="15">
        <f t="shared" si="0"/>
        <v>0</v>
      </c>
      <c r="Y16" s="16">
        <f t="shared" si="0"/>
        <v>0</v>
      </c>
      <c r="Z16" s="17" t="str">
        <f t="shared" si="1"/>
        <v>-</v>
      </c>
      <c r="AA16" s="18">
        <f t="shared" si="9"/>
        <v>0</v>
      </c>
      <c r="AB16" s="18">
        <f t="shared" si="2"/>
        <v>0</v>
      </c>
      <c r="AC16" s="24" t="str">
        <f t="shared" si="3"/>
        <v>-</v>
      </c>
      <c r="AD16" s="19">
        <v>129890.39</v>
      </c>
      <c r="AE16" s="19">
        <v>358</v>
      </c>
      <c r="AF16" s="19">
        <v>362.8223184357542</v>
      </c>
      <c r="AG16" s="20">
        <v>18555.77</v>
      </c>
      <c r="AH16" s="20">
        <v>51.142857142857146</v>
      </c>
      <c r="AI16" s="20">
        <v>362.8223184357542</v>
      </c>
      <c r="AJ16" s="21">
        <f t="shared" si="4"/>
        <v>-129890.39</v>
      </c>
      <c r="AK16" s="21">
        <f t="shared" si="4"/>
        <v>-358</v>
      </c>
      <c r="AL16" s="21" t="str">
        <f t="shared" si="5"/>
        <v>-</v>
      </c>
      <c r="AM16" s="22">
        <f t="shared" si="6"/>
        <v>-18555.77</v>
      </c>
      <c r="AN16" s="22">
        <f t="shared" si="6"/>
        <v>-51.142857142857146</v>
      </c>
      <c r="AO16" s="22" t="str">
        <f t="shared" si="7"/>
        <v>-</v>
      </c>
      <c r="AP16" s="23">
        <f t="shared" si="8"/>
        <v>-1</v>
      </c>
      <c r="AQ16" s="23">
        <f t="shared" si="8"/>
        <v>-1</v>
      </c>
      <c r="AR16" s="23" t="str">
        <f t="shared" si="8"/>
        <v>-</v>
      </c>
    </row>
    <row r="17" spans="1:44" ht="16.5" x14ac:dyDescent="0.3">
      <c r="A17" s="11">
        <v>14</v>
      </c>
      <c r="B17" s="12" t="s">
        <v>41</v>
      </c>
      <c r="C17" s="13"/>
      <c r="D17" s="13"/>
      <c r="E17" s="14"/>
      <c r="F17" s="13"/>
      <c r="G17" s="13"/>
      <c r="H17" s="14"/>
      <c r="I17" s="13"/>
      <c r="J17" s="13"/>
      <c r="K17" s="14"/>
      <c r="L17" s="13"/>
      <c r="M17" s="13"/>
      <c r="N17" s="14"/>
      <c r="O17" s="13"/>
      <c r="P17" s="13"/>
      <c r="Q17" s="14"/>
      <c r="R17" s="13"/>
      <c r="S17" s="13"/>
      <c r="T17" s="14"/>
      <c r="U17" s="13"/>
      <c r="V17" s="13"/>
      <c r="W17" s="14"/>
      <c r="X17" s="15">
        <f t="shared" si="0"/>
        <v>0</v>
      </c>
      <c r="Y17" s="16">
        <f t="shared" si="0"/>
        <v>0</v>
      </c>
      <c r="Z17" s="17" t="str">
        <f t="shared" si="1"/>
        <v>-</v>
      </c>
      <c r="AA17" s="18">
        <f t="shared" si="9"/>
        <v>0</v>
      </c>
      <c r="AB17" s="18">
        <f t="shared" si="2"/>
        <v>0</v>
      </c>
      <c r="AC17" s="24" t="str">
        <f t="shared" si="3"/>
        <v>-</v>
      </c>
      <c r="AD17" s="19">
        <v>325529.18000000034</v>
      </c>
      <c r="AE17" s="19">
        <v>934</v>
      </c>
      <c r="AF17" s="19">
        <v>348.53231263383333</v>
      </c>
      <c r="AG17" s="20">
        <v>46504.168571428621</v>
      </c>
      <c r="AH17" s="20">
        <v>133.42857142857142</v>
      </c>
      <c r="AI17" s="20">
        <v>348.53231263383339</v>
      </c>
      <c r="AJ17" s="21">
        <f t="shared" si="4"/>
        <v>-325529.18000000034</v>
      </c>
      <c r="AK17" s="21">
        <f t="shared" si="4"/>
        <v>-934</v>
      </c>
      <c r="AL17" s="21" t="str">
        <f t="shared" si="5"/>
        <v>-</v>
      </c>
      <c r="AM17" s="22">
        <f t="shared" si="6"/>
        <v>-46504.168571428621</v>
      </c>
      <c r="AN17" s="22">
        <f t="shared" si="6"/>
        <v>-133.42857142857142</v>
      </c>
      <c r="AO17" s="22" t="str">
        <f t="shared" si="7"/>
        <v>-</v>
      </c>
      <c r="AP17" s="23">
        <f t="shared" si="8"/>
        <v>-1</v>
      </c>
      <c r="AQ17" s="23">
        <f t="shared" si="8"/>
        <v>-1</v>
      </c>
      <c r="AR17" s="23" t="str">
        <f t="shared" si="8"/>
        <v>-</v>
      </c>
    </row>
    <row r="18" spans="1:44" ht="16.5" x14ac:dyDescent="0.3">
      <c r="A18" s="11">
        <v>15</v>
      </c>
      <c r="B18" s="12" t="s">
        <v>42</v>
      </c>
      <c r="C18" s="13"/>
      <c r="D18" s="13"/>
      <c r="E18" s="14"/>
      <c r="F18" s="13"/>
      <c r="G18" s="13"/>
      <c r="H18" s="14"/>
      <c r="I18" s="13"/>
      <c r="J18" s="13"/>
      <c r="K18" s="14"/>
      <c r="L18" s="13"/>
      <c r="M18" s="13"/>
      <c r="N18" s="14"/>
      <c r="O18" s="13"/>
      <c r="P18" s="13"/>
      <c r="Q18" s="14"/>
      <c r="R18" s="13"/>
      <c r="S18" s="13"/>
      <c r="T18" s="14"/>
      <c r="U18" s="13"/>
      <c r="V18" s="13"/>
      <c r="W18" s="14"/>
      <c r="X18" s="15">
        <f t="shared" si="0"/>
        <v>0</v>
      </c>
      <c r="Y18" s="16">
        <f t="shared" si="0"/>
        <v>0</v>
      </c>
      <c r="Z18" s="17" t="str">
        <f t="shared" si="1"/>
        <v>-</v>
      </c>
      <c r="AA18" s="18">
        <f t="shared" si="9"/>
        <v>0</v>
      </c>
      <c r="AB18" s="18">
        <f t="shared" si="2"/>
        <v>0</v>
      </c>
      <c r="AC18" s="24" t="str">
        <f t="shared" si="3"/>
        <v>-</v>
      </c>
      <c r="AD18" s="19">
        <v>1616389.81</v>
      </c>
      <c r="AE18" s="19">
        <v>999</v>
      </c>
      <c r="AF18" s="19">
        <v>1618.0078178178178</v>
      </c>
      <c r="AG18" s="20">
        <v>230912.83000000002</v>
      </c>
      <c r="AH18" s="20">
        <v>142.71428571428572</v>
      </c>
      <c r="AI18" s="20">
        <v>1618.0078178178178</v>
      </c>
      <c r="AJ18" s="21">
        <f t="shared" si="4"/>
        <v>-1616389.81</v>
      </c>
      <c r="AK18" s="21">
        <f t="shared" si="4"/>
        <v>-999</v>
      </c>
      <c r="AL18" s="21" t="str">
        <f t="shared" si="5"/>
        <v>-</v>
      </c>
      <c r="AM18" s="22">
        <f t="shared" si="6"/>
        <v>-230912.83000000002</v>
      </c>
      <c r="AN18" s="22">
        <f t="shared" si="6"/>
        <v>-142.71428571428572</v>
      </c>
      <c r="AO18" s="22" t="str">
        <f t="shared" si="7"/>
        <v>-</v>
      </c>
      <c r="AP18" s="23">
        <f t="shared" si="8"/>
        <v>-1</v>
      </c>
      <c r="AQ18" s="23">
        <f t="shared" si="8"/>
        <v>-1</v>
      </c>
      <c r="AR18" s="23" t="str">
        <f t="shared" si="8"/>
        <v>-</v>
      </c>
    </row>
    <row r="19" spans="1:44" ht="16.5" x14ac:dyDescent="0.3">
      <c r="A19" s="11">
        <v>16</v>
      </c>
      <c r="B19" s="12" t="s">
        <v>43</v>
      </c>
      <c r="C19" s="13"/>
      <c r="D19" s="13"/>
      <c r="E19" s="14"/>
      <c r="F19" s="13"/>
      <c r="G19" s="13"/>
      <c r="H19" s="14"/>
      <c r="I19" s="71"/>
      <c r="J19" s="70"/>
      <c r="K19" s="14"/>
      <c r="L19" s="13"/>
      <c r="M19" s="13"/>
      <c r="N19" s="14"/>
      <c r="O19" s="13"/>
      <c r="P19" s="13"/>
      <c r="Q19" s="14"/>
      <c r="R19" s="13"/>
      <c r="S19" s="13"/>
      <c r="T19" s="14"/>
      <c r="U19" s="13"/>
      <c r="V19" s="13"/>
      <c r="W19" s="14"/>
      <c r="X19" s="15">
        <f t="shared" si="0"/>
        <v>0</v>
      </c>
      <c r="Y19" s="16">
        <f t="shared" si="0"/>
        <v>0</v>
      </c>
      <c r="Z19" s="17" t="str">
        <f t="shared" si="1"/>
        <v>-</v>
      </c>
      <c r="AA19" s="18">
        <f t="shared" si="9"/>
        <v>0</v>
      </c>
      <c r="AB19" s="18">
        <f t="shared" si="2"/>
        <v>0</v>
      </c>
      <c r="AC19" s="24" t="str">
        <f t="shared" si="3"/>
        <v>-</v>
      </c>
      <c r="AD19" s="19">
        <v>326195.76000000013</v>
      </c>
      <c r="AE19" s="19">
        <v>1779</v>
      </c>
      <c r="AF19" s="19">
        <v>183.35905564924121</v>
      </c>
      <c r="AG19" s="20">
        <v>46599.394285714305</v>
      </c>
      <c r="AH19" s="20">
        <v>254.14285714285714</v>
      </c>
      <c r="AI19" s="20">
        <v>183.35905564924121</v>
      </c>
      <c r="AJ19" s="21">
        <f t="shared" si="4"/>
        <v>-326195.76000000013</v>
      </c>
      <c r="AK19" s="21">
        <f t="shared" si="4"/>
        <v>-1779</v>
      </c>
      <c r="AL19" s="21" t="str">
        <f t="shared" si="5"/>
        <v>-</v>
      </c>
      <c r="AM19" s="22">
        <f t="shared" si="6"/>
        <v>-46599.394285714305</v>
      </c>
      <c r="AN19" s="22">
        <f t="shared" si="6"/>
        <v>-254.14285714285714</v>
      </c>
      <c r="AO19" s="22" t="str">
        <f t="shared" si="7"/>
        <v>-</v>
      </c>
      <c r="AP19" s="23">
        <f t="shared" si="8"/>
        <v>-1</v>
      </c>
      <c r="AQ19" s="23">
        <f t="shared" si="8"/>
        <v>-1</v>
      </c>
      <c r="AR19" s="23" t="str">
        <f t="shared" si="8"/>
        <v>-</v>
      </c>
    </row>
    <row r="20" spans="1:44" ht="16.5" x14ac:dyDescent="0.3">
      <c r="A20" s="11">
        <v>17</v>
      </c>
      <c r="B20" s="25" t="s">
        <v>44</v>
      </c>
      <c r="C20" s="13"/>
      <c r="D20" s="13"/>
      <c r="E20" s="14"/>
      <c r="F20" s="13"/>
      <c r="G20" s="13"/>
      <c r="H20" s="14"/>
      <c r="I20" s="70"/>
      <c r="J20" s="70"/>
      <c r="K20" s="14"/>
      <c r="L20" s="13"/>
      <c r="M20" s="13"/>
      <c r="N20" s="14"/>
      <c r="O20" s="13"/>
      <c r="P20" s="13"/>
      <c r="Q20" s="14"/>
      <c r="R20" s="13"/>
      <c r="S20" s="13"/>
      <c r="T20" s="14"/>
      <c r="U20" s="13"/>
      <c r="V20" s="13"/>
      <c r="W20" s="14"/>
      <c r="X20" s="15">
        <f t="shared" si="0"/>
        <v>0</v>
      </c>
      <c r="Y20" s="16">
        <f t="shared" si="0"/>
        <v>0</v>
      </c>
      <c r="Z20" s="17" t="str">
        <f t="shared" si="1"/>
        <v>-</v>
      </c>
      <c r="AA20" s="18">
        <f t="shared" si="9"/>
        <v>0</v>
      </c>
      <c r="AB20" s="18">
        <f t="shared" si="2"/>
        <v>0</v>
      </c>
      <c r="AC20" s="24" t="str">
        <f t="shared" si="3"/>
        <v>-</v>
      </c>
      <c r="AD20" s="19">
        <v>131636.45000000001</v>
      </c>
      <c r="AE20" s="19">
        <v>489</v>
      </c>
      <c r="AF20" s="19">
        <v>269.19519427402867</v>
      </c>
      <c r="AG20" s="20">
        <v>18805.207142857143</v>
      </c>
      <c r="AH20" s="20">
        <v>69.857142857142861</v>
      </c>
      <c r="AI20" s="20">
        <v>269.19519427402861</v>
      </c>
      <c r="AJ20" s="21">
        <f t="shared" ref="AJ20:AK48" si="10">X20-AD20</f>
        <v>-131636.45000000001</v>
      </c>
      <c r="AK20" s="21">
        <f t="shared" si="10"/>
        <v>-489</v>
      </c>
      <c r="AL20" s="21" t="str">
        <f t="shared" si="5"/>
        <v>-</v>
      </c>
      <c r="AM20" s="22">
        <f t="shared" ref="AM20:AN48" si="11">AA20-AG20</f>
        <v>-18805.207142857143</v>
      </c>
      <c r="AN20" s="22">
        <f t="shared" si="11"/>
        <v>-69.857142857142861</v>
      </c>
      <c r="AO20" s="22" t="str">
        <f t="shared" si="7"/>
        <v>-</v>
      </c>
      <c r="AP20" s="23">
        <f t="shared" ref="AP20:AR48" si="12">IFERROR(((AA20-AG20)*1/AG20),"-")</f>
        <v>-1</v>
      </c>
      <c r="AQ20" s="23">
        <f t="shared" si="12"/>
        <v>-1</v>
      </c>
      <c r="AR20" s="23" t="str">
        <f t="shared" si="12"/>
        <v>-</v>
      </c>
    </row>
    <row r="21" spans="1:44" ht="16.5" x14ac:dyDescent="0.3">
      <c r="A21" s="11">
        <v>18</v>
      </c>
      <c r="B21" s="25" t="s">
        <v>45</v>
      </c>
      <c r="C21" s="13"/>
      <c r="D21" s="13"/>
      <c r="E21" s="14"/>
      <c r="F21" s="13"/>
      <c r="G21" s="13"/>
      <c r="H21" s="14"/>
      <c r="I21" s="13"/>
      <c r="J21" s="13"/>
      <c r="K21" s="14"/>
      <c r="L21" s="13"/>
      <c r="M21" s="13"/>
      <c r="N21" s="14"/>
      <c r="O21" s="13"/>
      <c r="P21" s="13"/>
      <c r="Q21" s="14"/>
      <c r="R21" s="13"/>
      <c r="S21" s="13"/>
      <c r="T21" s="14"/>
      <c r="U21" s="13"/>
      <c r="V21" s="13"/>
      <c r="W21" s="14"/>
      <c r="X21" s="15">
        <f t="shared" si="0"/>
        <v>0</v>
      </c>
      <c r="Y21" s="16">
        <f t="shared" si="0"/>
        <v>0</v>
      </c>
      <c r="Z21" s="17" t="str">
        <f t="shared" si="1"/>
        <v>-</v>
      </c>
      <c r="AA21" s="18">
        <f t="shared" si="9"/>
        <v>0</v>
      </c>
      <c r="AB21" s="18">
        <f t="shared" si="2"/>
        <v>0</v>
      </c>
      <c r="AC21" s="24" t="str">
        <f t="shared" si="3"/>
        <v>-</v>
      </c>
      <c r="AD21" s="19">
        <v>58751.68</v>
      </c>
      <c r="AE21" s="19">
        <v>297</v>
      </c>
      <c r="AF21" s="19">
        <v>197.81710437710439</v>
      </c>
      <c r="AG21" s="20">
        <v>8393.0971428571429</v>
      </c>
      <c r="AH21" s="20">
        <v>42.428571428571431</v>
      </c>
      <c r="AI21" s="20">
        <v>197.81710437710436</v>
      </c>
      <c r="AJ21" s="21">
        <f t="shared" si="10"/>
        <v>-58751.68</v>
      </c>
      <c r="AK21" s="21">
        <f t="shared" si="10"/>
        <v>-297</v>
      </c>
      <c r="AL21" s="21" t="str">
        <f t="shared" si="5"/>
        <v>-</v>
      </c>
      <c r="AM21" s="22">
        <f t="shared" si="11"/>
        <v>-8393.0971428571429</v>
      </c>
      <c r="AN21" s="22">
        <f t="shared" si="11"/>
        <v>-42.428571428571431</v>
      </c>
      <c r="AO21" s="22" t="str">
        <f t="shared" si="7"/>
        <v>-</v>
      </c>
      <c r="AP21" s="23">
        <f t="shared" si="12"/>
        <v>-1</v>
      </c>
      <c r="AQ21" s="23">
        <f t="shared" si="12"/>
        <v>-1</v>
      </c>
      <c r="AR21" s="23" t="str">
        <f t="shared" si="12"/>
        <v>-</v>
      </c>
    </row>
    <row r="22" spans="1:44" ht="16.5" x14ac:dyDescent="0.3">
      <c r="A22" s="11">
        <v>19</v>
      </c>
      <c r="B22" s="29" t="s">
        <v>46</v>
      </c>
      <c r="C22" s="13"/>
      <c r="D22" s="13"/>
      <c r="E22" s="14"/>
      <c r="F22" s="13"/>
      <c r="G22" s="13"/>
      <c r="H22" s="14"/>
      <c r="I22" s="70"/>
      <c r="J22" s="70"/>
      <c r="K22" s="14"/>
      <c r="L22" s="13"/>
      <c r="M22" s="13"/>
      <c r="N22" s="14"/>
      <c r="O22" s="13"/>
      <c r="P22" s="13"/>
      <c r="Q22" s="14"/>
      <c r="R22" s="13"/>
      <c r="S22" s="13"/>
      <c r="T22" s="14"/>
      <c r="U22" s="13"/>
      <c r="V22" s="13"/>
      <c r="W22" s="14"/>
      <c r="X22" s="15">
        <f t="shared" si="0"/>
        <v>0</v>
      </c>
      <c r="Y22" s="16">
        <f t="shared" si="0"/>
        <v>0</v>
      </c>
      <c r="Z22" s="17" t="str">
        <f t="shared" si="1"/>
        <v>-</v>
      </c>
      <c r="AA22" s="18">
        <f t="shared" si="9"/>
        <v>0</v>
      </c>
      <c r="AB22" s="18">
        <f t="shared" si="2"/>
        <v>0</v>
      </c>
      <c r="AC22" s="24" t="str">
        <f t="shared" si="3"/>
        <v>-</v>
      </c>
      <c r="AD22" s="19">
        <v>165659.60999999999</v>
      </c>
      <c r="AE22" s="19">
        <v>452</v>
      </c>
      <c r="AF22" s="19">
        <v>366.50356194690261</v>
      </c>
      <c r="AG22" s="20">
        <v>23665.658571428568</v>
      </c>
      <c r="AH22" s="20">
        <v>64.571428571428569</v>
      </c>
      <c r="AI22" s="20">
        <v>366.50356194690261</v>
      </c>
      <c r="AJ22" s="21">
        <f t="shared" si="10"/>
        <v>-165659.60999999999</v>
      </c>
      <c r="AK22" s="21">
        <f t="shared" si="10"/>
        <v>-452</v>
      </c>
      <c r="AL22" s="21" t="str">
        <f t="shared" si="5"/>
        <v>-</v>
      </c>
      <c r="AM22" s="22">
        <f t="shared" si="11"/>
        <v>-23665.658571428568</v>
      </c>
      <c r="AN22" s="22">
        <f t="shared" si="11"/>
        <v>-64.571428571428569</v>
      </c>
      <c r="AO22" s="22" t="str">
        <f t="shared" si="7"/>
        <v>-</v>
      </c>
      <c r="AP22" s="23">
        <f t="shared" si="12"/>
        <v>-1</v>
      </c>
      <c r="AQ22" s="23">
        <f t="shared" si="12"/>
        <v>-1</v>
      </c>
      <c r="AR22" s="23" t="str">
        <f t="shared" si="12"/>
        <v>-</v>
      </c>
    </row>
    <row r="23" spans="1:44" ht="16.5" x14ac:dyDescent="0.3">
      <c r="A23" s="11">
        <v>20</v>
      </c>
      <c r="B23" s="25" t="s">
        <v>47</v>
      </c>
      <c r="C23" s="13"/>
      <c r="D23" s="13"/>
      <c r="E23" s="14"/>
      <c r="F23" s="13"/>
      <c r="G23" s="13"/>
      <c r="H23" s="14"/>
      <c r="I23" s="13"/>
      <c r="J23" s="13"/>
      <c r="K23" s="14"/>
      <c r="L23" s="13"/>
      <c r="M23" s="13"/>
      <c r="N23" s="14"/>
      <c r="O23" s="13"/>
      <c r="P23" s="13"/>
      <c r="Q23" s="14"/>
      <c r="R23" s="13"/>
      <c r="S23" s="13"/>
      <c r="T23" s="14"/>
      <c r="U23" s="13"/>
      <c r="V23" s="13"/>
      <c r="W23" s="14"/>
      <c r="X23" s="15">
        <f t="shared" si="0"/>
        <v>0</v>
      </c>
      <c r="Y23" s="16">
        <f t="shared" si="0"/>
        <v>0</v>
      </c>
      <c r="Z23" s="17" t="str">
        <f t="shared" si="1"/>
        <v>-</v>
      </c>
      <c r="AA23" s="18">
        <f t="shared" si="9"/>
        <v>0</v>
      </c>
      <c r="AB23" s="18">
        <f t="shared" si="2"/>
        <v>0</v>
      </c>
      <c r="AC23" s="24" t="str">
        <f t="shared" si="3"/>
        <v>-</v>
      </c>
      <c r="AD23" s="19">
        <v>42019.020000000004</v>
      </c>
      <c r="AE23" s="19">
        <v>85</v>
      </c>
      <c r="AF23" s="19">
        <v>494.34141176470592</v>
      </c>
      <c r="AG23" s="20">
        <v>6002.7171428571437</v>
      </c>
      <c r="AH23" s="20">
        <v>12.142857142857142</v>
      </c>
      <c r="AI23" s="20">
        <v>494.34141176470598</v>
      </c>
      <c r="AJ23" s="21">
        <f t="shared" si="10"/>
        <v>-42019.020000000004</v>
      </c>
      <c r="AK23" s="21">
        <f t="shared" si="10"/>
        <v>-85</v>
      </c>
      <c r="AL23" s="21" t="str">
        <f t="shared" si="5"/>
        <v>-</v>
      </c>
      <c r="AM23" s="22">
        <f t="shared" si="11"/>
        <v>-6002.7171428571437</v>
      </c>
      <c r="AN23" s="22">
        <f t="shared" si="11"/>
        <v>-12.142857142857142</v>
      </c>
      <c r="AO23" s="22" t="str">
        <f t="shared" si="7"/>
        <v>-</v>
      </c>
      <c r="AP23" s="23">
        <f t="shared" si="12"/>
        <v>-1</v>
      </c>
      <c r="AQ23" s="23">
        <f t="shared" si="12"/>
        <v>-1</v>
      </c>
      <c r="AR23" s="23" t="str">
        <f t="shared" si="12"/>
        <v>-</v>
      </c>
    </row>
    <row r="24" spans="1:44" ht="16.5" x14ac:dyDescent="0.3">
      <c r="A24" s="11">
        <v>21</v>
      </c>
      <c r="B24" s="25" t="s">
        <v>48</v>
      </c>
      <c r="C24" s="13"/>
      <c r="D24" s="13"/>
      <c r="E24" s="14"/>
      <c r="F24" s="13"/>
      <c r="G24" s="13"/>
      <c r="H24" s="14"/>
      <c r="I24" s="13"/>
      <c r="J24" s="13"/>
      <c r="K24" s="14"/>
      <c r="L24" s="13"/>
      <c r="M24" s="13"/>
      <c r="N24" s="14"/>
      <c r="O24" s="13"/>
      <c r="P24" s="13"/>
      <c r="Q24" s="14"/>
      <c r="R24" s="13"/>
      <c r="S24" s="13"/>
      <c r="T24" s="14"/>
      <c r="U24" s="13"/>
      <c r="V24" s="13"/>
      <c r="W24" s="14"/>
      <c r="X24" s="15">
        <f t="shared" si="0"/>
        <v>0</v>
      </c>
      <c r="Y24" s="16">
        <f t="shared" si="0"/>
        <v>0</v>
      </c>
      <c r="Z24" s="17" t="str">
        <f t="shared" si="1"/>
        <v>-</v>
      </c>
      <c r="AA24" s="18">
        <f t="shared" si="9"/>
        <v>0</v>
      </c>
      <c r="AB24" s="18">
        <f t="shared" si="2"/>
        <v>0</v>
      </c>
      <c r="AC24" s="24" t="str">
        <f t="shared" si="3"/>
        <v>-</v>
      </c>
      <c r="AD24" s="19">
        <v>373648.37</v>
      </c>
      <c r="AE24" s="19">
        <v>493</v>
      </c>
      <c r="AF24" s="19">
        <v>757.90744421906697</v>
      </c>
      <c r="AG24" s="20">
        <v>53378.338571428569</v>
      </c>
      <c r="AH24" s="20">
        <v>70.428571428571431</v>
      </c>
      <c r="AI24" s="20">
        <v>757.90744421906686</v>
      </c>
      <c r="AJ24" s="21">
        <f t="shared" si="10"/>
        <v>-373648.37</v>
      </c>
      <c r="AK24" s="21">
        <f t="shared" si="10"/>
        <v>-493</v>
      </c>
      <c r="AL24" s="21" t="str">
        <f t="shared" si="5"/>
        <v>-</v>
      </c>
      <c r="AM24" s="22">
        <f t="shared" si="11"/>
        <v>-53378.338571428569</v>
      </c>
      <c r="AN24" s="22">
        <f t="shared" si="11"/>
        <v>-70.428571428571431</v>
      </c>
      <c r="AO24" s="22" t="str">
        <f t="shared" si="7"/>
        <v>-</v>
      </c>
      <c r="AP24" s="23">
        <f t="shared" si="12"/>
        <v>-1</v>
      </c>
      <c r="AQ24" s="23">
        <f t="shared" si="12"/>
        <v>-1</v>
      </c>
      <c r="AR24" s="23" t="str">
        <f t="shared" si="12"/>
        <v>-</v>
      </c>
    </row>
    <row r="25" spans="1:44" ht="16.5" x14ac:dyDescent="0.3">
      <c r="A25" s="11">
        <v>22</v>
      </c>
      <c r="B25" s="12" t="s">
        <v>49</v>
      </c>
      <c r="C25" s="13"/>
      <c r="D25" s="13"/>
      <c r="E25" s="14"/>
      <c r="F25" s="13"/>
      <c r="G25" s="13"/>
      <c r="H25" s="14"/>
      <c r="I25" s="13"/>
      <c r="J25" s="13"/>
      <c r="K25" s="14"/>
      <c r="L25" s="13"/>
      <c r="M25" s="13"/>
      <c r="N25" s="14"/>
      <c r="O25" s="13"/>
      <c r="P25" s="13"/>
      <c r="Q25" s="14"/>
      <c r="R25" s="13"/>
      <c r="S25" s="13"/>
      <c r="T25" s="14"/>
      <c r="U25" s="13"/>
      <c r="V25" s="13"/>
      <c r="W25" s="14"/>
      <c r="X25" s="15">
        <f t="shared" si="0"/>
        <v>0</v>
      </c>
      <c r="Y25" s="16">
        <f t="shared" si="0"/>
        <v>0</v>
      </c>
      <c r="Z25" s="17" t="str">
        <f t="shared" si="1"/>
        <v>-</v>
      </c>
      <c r="AA25" s="18">
        <f t="shared" si="9"/>
        <v>0</v>
      </c>
      <c r="AB25" s="18">
        <f t="shared" si="2"/>
        <v>0</v>
      </c>
      <c r="AC25" s="24" t="str">
        <f t="shared" si="3"/>
        <v>-</v>
      </c>
      <c r="AD25" s="19">
        <v>60271.060000000005</v>
      </c>
      <c r="AE25" s="19">
        <v>153</v>
      </c>
      <c r="AF25" s="19">
        <v>393.92849673202619</v>
      </c>
      <c r="AG25" s="20">
        <v>8610.1514285714293</v>
      </c>
      <c r="AH25" s="20">
        <v>21.857142857142858</v>
      </c>
      <c r="AI25" s="20">
        <v>393.92849673202619</v>
      </c>
      <c r="AJ25" s="21">
        <f t="shared" si="10"/>
        <v>-60271.060000000005</v>
      </c>
      <c r="AK25" s="21">
        <f t="shared" si="10"/>
        <v>-153</v>
      </c>
      <c r="AL25" s="21" t="str">
        <f t="shared" si="5"/>
        <v>-</v>
      </c>
      <c r="AM25" s="22">
        <f t="shared" si="11"/>
        <v>-8610.1514285714293</v>
      </c>
      <c r="AN25" s="22">
        <f t="shared" si="11"/>
        <v>-21.857142857142858</v>
      </c>
      <c r="AO25" s="22" t="str">
        <f t="shared" si="7"/>
        <v>-</v>
      </c>
      <c r="AP25" s="23">
        <f t="shared" si="12"/>
        <v>-1</v>
      </c>
      <c r="AQ25" s="23">
        <f t="shared" si="12"/>
        <v>-1</v>
      </c>
      <c r="AR25" s="23" t="str">
        <f t="shared" si="12"/>
        <v>-</v>
      </c>
    </row>
    <row r="26" spans="1:44" ht="16.5" x14ac:dyDescent="0.3">
      <c r="A26" s="11">
        <v>23</v>
      </c>
      <c r="B26" s="12" t="s">
        <v>50</v>
      </c>
      <c r="C26" s="13"/>
      <c r="D26" s="13"/>
      <c r="E26" s="14"/>
      <c r="F26" s="13"/>
      <c r="G26" s="13"/>
      <c r="H26" s="14"/>
      <c r="I26" s="13"/>
      <c r="J26" s="13"/>
      <c r="K26" s="14"/>
      <c r="L26" s="13"/>
      <c r="M26" s="13"/>
      <c r="N26" s="14"/>
      <c r="O26" s="13"/>
      <c r="P26" s="13"/>
      <c r="Q26" s="14"/>
      <c r="R26" s="13"/>
      <c r="S26" s="13"/>
      <c r="T26" s="14"/>
      <c r="U26" s="13"/>
      <c r="V26" s="13"/>
      <c r="W26" s="14"/>
      <c r="X26" s="15">
        <f t="shared" si="0"/>
        <v>0</v>
      </c>
      <c r="Y26" s="16">
        <f t="shared" si="0"/>
        <v>0</v>
      </c>
      <c r="Z26" s="17" t="str">
        <f t="shared" si="1"/>
        <v>-</v>
      </c>
      <c r="AA26" s="18">
        <f t="shared" si="9"/>
        <v>0</v>
      </c>
      <c r="AB26" s="18">
        <f t="shared" si="2"/>
        <v>0</v>
      </c>
      <c r="AC26" s="24" t="str">
        <f t="shared" si="3"/>
        <v>-</v>
      </c>
      <c r="AD26" s="19">
        <v>11790.49</v>
      </c>
      <c r="AE26" s="19">
        <v>59</v>
      </c>
      <c r="AF26" s="19">
        <v>199.83881355932203</v>
      </c>
      <c r="AG26" s="20">
        <v>1684.3557142857142</v>
      </c>
      <c r="AH26" s="20">
        <v>8.4285714285714288</v>
      </c>
      <c r="AI26" s="20">
        <v>199.83881355932201</v>
      </c>
      <c r="AJ26" s="21">
        <f t="shared" si="10"/>
        <v>-11790.49</v>
      </c>
      <c r="AK26" s="21">
        <f t="shared" si="10"/>
        <v>-59</v>
      </c>
      <c r="AL26" s="21" t="str">
        <f t="shared" si="5"/>
        <v>-</v>
      </c>
      <c r="AM26" s="22">
        <f t="shared" si="11"/>
        <v>-1684.3557142857142</v>
      </c>
      <c r="AN26" s="22">
        <f t="shared" si="11"/>
        <v>-8.4285714285714288</v>
      </c>
      <c r="AO26" s="22" t="str">
        <f t="shared" si="7"/>
        <v>-</v>
      </c>
      <c r="AP26" s="23">
        <f t="shared" si="12"/>
        <v>-1</v>
      </c>
      <c r="AQ26" s="23">
        <f t="shared" si="12"/>
        <v>-1</v>
      </c>
      <c r="AR26" s="23" t="str">
        <f t="shared" si="12"/>
        <v>-</v>
      </c>
    </row>
    <row r="27" spans="1:44" ht="16.5" x14ac:dyDescent="0.3">
      <c r="A27" s="11">
        <v>24</v>
      </c>
      <c r="B27" s="12" t="s">
        <v>51</v>
      </c>
      <c r="C27" s="13"/>
      <c r="D27" s="13"/>
      <c r="E27" s="14"/>
      <c r="F27" s="13"/>
      <c r="G27" s="13"/>
      <c r="H27" s="14"/>
      <c r="I27" s="13"/>
      <c r="J27" s="13"/>
      <c r="K27" s="14"/>
      <c r="L27" s="13"/>
      <c r="M27" s="13"/>
      <c r="N27" s="14"/>
      <c r="O27" s="13"/>
      <c r="P27" s="13"/>
      <c r="Q27" s="14"/>
      <c r="R27" s="13"/>
      <c r="S27" s="13"/>
      <c r="T27" s="14"/>
      <c r="U27" s="13"/>
      <c r="V27" s="13"/>
      <c r="W27" s="14"/>
      <c r="X27" s="15">
        <f>R27+U27+O27+L27+I27+F27+D27</f>
        <v>0</v>
      </c>
      <c r="Y27" s="16">
        <f t="shared" ref="Y27:Y38" si="13">S27+V27+P27+M27+J27+G27+D27</f>
        <v>0</v>
      </c>
      <c r="Z27" s="17" t="str">
        <f t="shared" si="1"/>
        <v>-</v>
      </c>
      <c r="AA27" s="18">
        <f t="shared" si="9"/>
        <v>0</v>
      </c>
      <c r="AB27" s="18">
        <f t="shared" si="2"/>
        <v>0</v>
      </c>
      <c r="AC27" s="24" t="str">
        <f t="shared" si="3"/>
        <v>-</v>
      </c>
      <c r="AD27" s="19">
        <v>60801.170000000006</v>
      </c>
      <c r="AE27" s="19">
        <v>440</v>
      </c>
      <c r="AF27" s="19">
        <v>138.18447727272729</v>
      </c>
      <c r="AG27" s="20">
        <v>8685.8814285714288</v>
      </c>
      <c r="AH27" s="20">
        <v>62.857142857142854</v>
      </c>
      <c r="AI27" s="20">
        <v>138.18447727272729</v>
      </c>
      <c r="AJ27" s="21">
        <f t="shared" si="10"/>
        <v>-60801.170000000006</v>
      </c>
      <c r="AK27" s="21">
        <f t="shared" si="10"/>
        <v>-440</v>
      </c>
      <c r="AL27" s="21" t="str">
        <f t="shared" si="5"/>
        <v>-</v>
      </c>
      <c r="AM27" s="22">
        <f t="shared" si="11"/>
        <v>-8685.8814285714288</v>
      </c>
      <c r="AN27" s="22">
        <f t="shared" si="11"/>
        <v>-62.857142857142854</v>
      </c>
      <c r="AO27" s="22" t="str">
        <f t="shared" si="7"/>
        <v>-</v>
      </c>
      <c r="AP27" s="23">
        <f t="shared" si="12"/>
        <v>-1</v>
      </c>
      <c r="AQ27" s="23">
        <f t="shared" si="12"/>
        <v>-1</v>
      </c>
      <c r="AR27" s="23" t="str">
        <f t="shared" si="12"/>
        <v>-</v>
      </c>
    </row>
    <row r="28" spans="1:44" ht="16.5" x14ac:dyDescent="0.3">
      <c r="A28" s="11">
        <v>25</v>
      </c>
      <c r="B28" s="12" t="s">
        <v>52</v>
      </c>
      <c r="C28" s="13"/>
      <c r="D28" s="13"/>
      <c r="E28" s="14"/>
      <c r="F28" s="13"/>
      <c r="G28" s="13"/>
      <c r="H28" s="14"/>
      <c r="I28" s="13"/>
      <c r="J28" s="13"/>
      <c r="K28" s="14"/>
      <c r="L28" s="13"/>
      <c r="M28" s="13"/>
      <c r="N28" s="14"/>
      <c r="O28" s="13"/>
      <c r="P28" s="13"/>
      <c r="Q28" s="14"/>
      <c r="R28" s="13"/>
      <c r="S28" s="13"/>
      <c r="T28" s="14"/>
      <c r="U28" s="13"/>
      <c r="V28" s="13"/>
      <c r="W28" s="14"/>
      <c r="X28" s="15">
        <f t="shared" ref="X28:Y41" si="14">R28+U28+O28+L28+I28+F28+C28</f>
        <v>0</v>
      </c>
      <c r="Y28" s="16">
        <f t="shared" si="13"/>
        <v>0</v>
      </c>
      <c r="Z28" s="17" t="str">
        <f t="shared" si="1"/>
        <v>-</v>
      </c>
      <c r="AA28" s="18">
        <f t="shared" si="9"/>
        <v>0</v>
      </c>
      <c r="AB28" s="18">
        <f t="shared" si="2"/>
        <v>0</v>
      </c>
      <c r="AC28" s="24" t="str">
        <f t="shared" si="3"/>
        <v>-</v>
      </c>
      <c r="AD28" s="19">
        <v>75297.489999999991</v>
      </c>
      <c r="AE28" s="19">
        <v>664</v>
      </c>
      <c r="AF28" s="19">
        <v>113.39983433734939</v>
      </c>
      <c r="AG28" s="20">
        <v>10756.784285714284</v>
      </c>
      <c r="AH28" s="20">
        <v>94.857142857142861</v>
      </c>
      <c r="AI28" s="20">
        <v>113.39983433734938</v>
      </c>
      <c r="AJ28" s="21">
        <f t="shared" si="10"/>
        <v>-75297.489999999991</v>
      </c>
      <c r="AK28" s="21">
        <f t="shared" si="10"/>
        <v>-664</v>
      </c>
      <c r="AL28" s="21" t="str">
        <f t="shared" si="5"/>
        <v>-</v>
      </c>
      <c r="AM28" s="22">
        <f t="shared" si="11"/>
        <v>-10756.784285714284</v>
      </c>
      <c r="AN28" s="22">
        <f t="shared" si="11"/>
        <v>-94.857142857142861</v>
      </c>
      <c r="AO28" s="22" t="str">
        <f t="shared" si="7"/>
        <v>-</v>
      </c>
      <c r="AP28" s="23">
        <f t="shared" si="12"/>
        <v>-1</v>
      </c>
      <c r="AQ28" s="23">
        <f t="shared" si="12"/>
        <v>-1</v>
      </c>
      <c r="AR28" s="23" t="str">
        <f t="shared" si="12"/>
        <v>-</v>
      </c>
    </row>
    <row r="29" spans="1:44" ht="16.5" x14ac:dyDescent="0.3">
      <c r="A29" s="11">
        <v>26</v>
      </c>
      <c r="B29" s="12" t="s">
        <v>53</v>
      </c>
      <c r="C29" s="13"/>
      <c r="D29" s="13"/>
      <c r="E29" s="14"/>
      <c r="F29" s="13"/>
      <c r="G29" s="13"/>
      <c r="H29" s="14"/>
      <c r="I29" s="13"/>
      <c r="J29" s="13"/>
      <c r="K29" s="14"/>
      <c r="L29" s="13"/>
      <c r="M29" s="13"/>
      <c r="N29" s="14"/>
      <c r="O29" s="13"/>
      <c r="P29" s="13"/>
      <c r="Q29" s="14"/>
      <c r="R29" s="13"/>
      <c r="S29" s="13"/>
      <c r="T29" s="14"/>
      <c r="U29" s="13"/>
      <c r="V29" s="13"/>
      <c r="W29" s="14"/>
      <c r="X29" s="15">
        <f t="shared" si="14"/>
        <v>0</v>
      </c>
      <c r="Y29" s="16">
        <f t="shared" si="13"/>
        <v>0</v>
      </c>
      <c r="Z29" s="17" t="str">
        <f t="shared" si="1"/>
        <v>-</v>
      </c>
      <c r="AA29" s="18">
        <f t="shared" si="9"/>
        <v>0</v>
      </c>
      <c r="AB29" s="18">
        <f t="shared" si="2"/>
        <v>0</v>
      </c>
      <c r="AC29" s="24" t="str">
        <f>IFERROR(AA29/AB29,"-")</f>
        <v>-</v>
      </c>
      <c r="AD29" s="19">
        <v>86776.099999999991</v>
      </c>
      <c r="AE29" s="19">
        <v>214</v>
      </c>
      <c r="AF29" s="19">
        <v>405.49579439252335</v>
      </c>
      <c r="AG29" s="20">
        <v>12396.585714285713</v>
      </c>
      <c r="AH29" s="20">
        <v>30.571428571428573</v>
      </c>
      <c r="AI29" s="20">
        <v>405.49579439252329</v>
      </c>
      <c r="AJ29" s="21">
        <f t="shared" si="10"/>
        <v>-86776.099999999991</v>
      </c>
      <c r="AK29" s="21">
        <f t="shared" si="10"/>
        <v>-214</v>
      </c>
      <c r="AL29" s="21" t="str">
        <f t="shared" si="5"/>
        <v>-</v>
      </c>
      <c r="AM29" s="22">
        <f t="shared" si="11"/>
        <v>-12396.585714285713</v>
      </c>
      <c r="AN29" s="22">
        <f t="shared" si="11"/>
        <v>-30.571428571428573</v>
      </c>
      <c r="AO29" s="22" t="str">
        <f t="shared" si="7"/>
        <v>-</v>
      </c>
      <c r="AP29" s="23">
        <f t="shared" si="12"/>
        <v>-1</v>
      </c>
      <c r="AQ29" s="23">
        <f t="shared" si="12"/>
        <v>-1</v>
      </c>
      <c r="AR29" s="23" t="str">
        <f t="shared" si="12"/>
        <v>-</v>
      </c>
    </row>
    <row r="30" spans="1:44" ht="16.5" x14ac:dyDescent="0.3">
      <c r="A30" s="11">
        <v>27</v>
      </c>
      <c r="B30" s="12" t="s">
        <v>54</v>
      </c>
      <c r="C30" s="13"/>
      <c r="D30" s="13"/>
      <c r="E30" s="14"/>
      <c r="F30" s="13"/>
      <c r="G30" s="13"/>
      <c r="H30" s="14"/>
      <c r="I30" s="13"/>
      <c r="J30" s="13"/>
      <c r="K30" s="14"/>
      <c r="L30" s="13"/>
      <c r="M30" s="13"/>
      <c r="N30" s="14"/>
      <c r="O30" s="13"/>
      <c r="P30" s="13"/>
      <c r="Q30" s="14"/>
      <c r="R30" s="13"/>
      <c r="S30" s="13"/>
      <c r="T30" s="14"/>
      <c r="U30" s="13"/>
      <c r="V30" s="13"/>
      <c r="W30" s="14"/>
      <c r="X30" s="15">
        <f t="shared" si="14"/>
        <v>0</v>
      </c>
      <c r="Y30" s="16">
        <f t="shared" si="13"/>
        <v>0</v>
      </c>
      <c r="Z30" s="17" t="str">
        <f t="shared" si="1"/>
        <v>-</v>
      </c>
      <c r="AA30" s="18">
        <f t="shared" si="9"/>
        <v>0</v>
      </c>
      <c r="AB30" s="18">
        <f t="shared" si="2"/>
        <v>0</v>
      </c>
      <c r="AC30" s="24" t="str">
        <f t="shared" si="3"/>
        <v>-</v>
      </c>
      <c r="AD30" s="19">
        <v>10797044.710000001</v>
      </c>
      <c r="AE30" s="19">
        <v>11401</v>
      </c>
      <c r="AF30" s="19">
        <v>947.02611262169989</v>
      </c>
      <c r="AG30" s="20">
        <v>1542434.9585714287</v>
      </c>
      <c r="AH30" s="20">
        <v>1628.7142857142858</v>
      </c>
      <c r="AI30" s="20">
        <v>947.02611262169989</v>
      </c>
      <c r="AJ30" s="21">
        <f t="shared" si="10"/>
        <v>-10797044.710000001</v>
      </c>
      <c r="AK30" s="21">
        <f t="shared" si="10"/>
        <v>-11401</v>
      </c>
      <c r="AL30" s="21" t="str">
        <f t="shared" si="5"/>
        <v>-</v>
      </c>
      <c r="AM30" s="22">
        <f t="shared" si="11"/>
        <v>-1542434.9585714287</v>
      </c>
      <c r="AN30" s="22">
        <f t="shared" si="11"/>
        <v>-1628.7142857142858</v>
      </c>
      <c r="AO30" s="22" t="str">
        <f t="shared" si="7"/>
        <v>-</v>
      </c>
      <c r="AP30" s="23">
        <f t="shared" si="12"/>
        <v>-1</v>
      </c>
      <c r="AQ30" s="23">
        <f t="shared" si="12"/>
        <v>-1</v>
      </c>
      <c r="AR30" s="23" t="str">
        <f t="shared" si="12"/>
        <v>-</v>
      </c>
    </row>
    <row r="31" spans="1:44" ht="16.5" x14ac:dyDescent="0.3">
      <c r="A31" s="11">
        <v>28</v>
      </c>
      <c r="B31" s="25" t="s">
        <v>55</v>
      </c>
      <c r="C31" s="13"/>
      <c r="D31" s="13"/>
      <c r="E31" s="14"/>
      <c r="F31" s="13"/>
      <c r="G31" s="13"/>
      <c r="H31" s="14"/>
      <c r="I31" s="70"/>
      <c r="J31" s="70"/>
      <c r="K31" s="14"/>
      <c r="L31" s="13"/>
      <c r="M31" s="13"/>
      <c r="N31" s="14"/>
      <c r="O31" s="13"/>
      <c r="P31" s="13"/>
      <c r="Q31" s="14"/>
      <c r="R31" s="13"/>
      <c r="S31" s="13"/>
      <c r="T31" s="14"/>
      <c r="U31" s="13"/>
      <c r="V31" s="13"/>
      <c r="W31" s="14"/>
      <c r="X31" s="15">
        <f t="shared" si="14"/>
        <v>0</v>
      </c>
      <c r="Y31" s="16">
        <f t="shared" si="13"/>
        <v>0</v>
      </c>
      <c r="Z31" s="17" t="str">
        <f t="shared" si="1"/>
        <v>-</v>
      </c>
      <c r="AA31" s="18">
        <f t="shared" si="9"/>
        <v>0</v>
      </c>
      <c r="AB31" s="18">
        <f t="shared" si="2"/>
        <v>0</v>
      </c>
      <c r="AC31" s="24" t="str">
        <f t="shared" si="3"/>
        <v>-</v>
      </c>
      <c r="AD31" s="19">
        <v>647306.89999999944</v>
      </c>
      <c r="AE31" s="19">
        <v>2176</v>
      </c>
      <c r="AF31" s="19">
        <v>297.47559742647036</v>
      </c>
      <c r="AG31" s="20">
        <v>92472.4142857142</v>
      </c>
      <c r="AH31" s="20">
        <v>310.85714285714283</v>
      </c>
      <c r="AI31" s="20">
        <v>297.47559742647036</v>
      </c>
      <c r="AJ31" s="21">
        <f t="shared" si="10"/>
        <v>-647306.89999999944</v>
      </c>
      <c r="AK31" s="21">
        <f t="shared" si="10"/>
        <v>-2176</v>
      </c>
      <c r="AL31" s="21" t="str">
        <f t="shared" si="5"/>
        <v>-</v>
      </c>
      <c r="AM31" s="22">
        <f t="shared" si="11"/>
        <v>-92472.4142857142</v>
      </c>
      <c r="AN31" s="22">
        <f t="shared" si="11"/>
        <v>-310.85714285714283</v>
      </c>
      <c r="AO31" s="22" t="str">
        <f t="shared" si="7"/>
        <v>-</v>
      </c>
      <c r="AP31" s="23">
        <f t="shared" si="12"/>
        <v>-1</v>
      </c>
      <c r="AQ31" s="23">
        <f t="shared" si="12"/>
        <v>-1</v>
      </c>
      <c r="AR31" s="23" t="str">
        <f t="shared" si="12"/>
        <v>-</v>
      </c>
    </row>
    <row r="32" spans="1:44" ht="16.5" x14ac:dyDescent="0.3">
      <c r="A32" s="11">
        <v>29</v>
      </c>
      <c r="B32" s="25" t="s">
        <v>56</v>
      </c>
      <c r="C32" s="13"/>
      <c r="D32" s="13"/>
      <c r="E32" s="14"/>
      <c r="F32" s="13"/>
      <c r="G32" s="13"/>
      <c r="H32" s="14"/>
      <c r="I32" s="70"/>
      <c r="J32" s="70"/>
      <c r="K32" s="14"/>
      <c r="L32" s="13"/>
      <c r="M32" s="13"/>
      <c r="N32" s="14"/>
      <c r="O32" s="13"/>
      <c r="P32" s="13"/>
      <c r="Q32" s="14"/>
      <c r="R32" s="13"/>
      <c r="S32" s="13"/>
      <c r="T32" s="14"/>
      <c r="U32" s="13"/>
      <c r="V32" s="13"/>
      <c r="W32" s="14"/>
      <c r="X32" s="15">
        <f t="shared" si="14"/>
        <v>0</v>
      </c>
      <c r="Y32" s="16">
        <f t="shared" si="13"/>
        <v>0</v>
      </c>
      <c r="Z32" s="17" t="str">
        <f t="shared" si="1"/>
        <v>-</v>
      </c>
      <c r="AA32" s="18">
        <f t="shared" si="9"/>
        <v>0</v>
      </c>
      <c r="AB32" s="18">
        <f t="shared" si="2"/>
        <v>0</v>
      </c>
      <c r="AC32" s="24" t="str">
        <f t="shared" si="3"/>
        <v>-</v>
      </c>
      <c r="AD32" s="19">
        <v>91961.06</v>
      </c>
      <c r="AE32" s="19">
        <v>329</v>
      </c>
      <c r="AF32" s="19">
        <v>279.5168996960486</v>
      </c>
      <c r="AG32" s="20">
        <v>13137.294285714286</v>
      </c>
      <c r="AH32" s="20">
        <v>47</v>
      </c>
      <c r="AI32" s="20">
        <v>279.51689969604865</v>
      </c>
      <c r="AJ32" s="21">
        <f t="shared" si="10"/>
        <v>-91961.06</v>
      </c>
      <c r="AK32" s="21">
        <f t="shared" si="10"/>
        <v>-329</v>
      </c>
      <c r="AL32" s="21" t="str">
        <f t="shared" si="5"/>
        <v>-</v>
      </c>
      <c r="AM32" s="22">
        <f t="shared" si="11"/>
        <v>-13137.294285714286</v>
      </c>
      <c r="AN32" s="22">
        <f t="shared" si="11"/>
        <v>-47</v>
      </c>
      <c r="AO32" s="22" t="str">
        <f t="shared" si="7"/>
        <v>-</v>
      </c>
      <c r="AP32" s="23">
        <f t="shared" si="12"/>
        <v>-1</v>
      </c>
      <c r="AQ32" s="23">
        <f t="shared" si="12"/>
        <v>-1</v>
      </c>
      <c r="AR32" s="23" t="str">
        <f t="shared" si="12"/>
        <v>-</v>
      </c>
    </row>
    <row r="33" spans="1:44" ht="16.5" x14ac:dyDescent="0.3">
      <c r="A33" s="11">
        <v>30</v>
      </c>
      <c r="B33" s="25" t="s">
        <v>57</v>
      </c>
      <c r="C33" s="13"/>
      <c r="D33" s="13"/>
      <c r="E33" s="14"/>
      <c r="F33" s="13"/>
      <c r="G33" s="13"/>
      <c r="H33" s="14"/>
      <c r="I33" s="70"/>
      <c r="J33" s="70"/>
      <c r="K33" s="14"/>
      <c r="L33" s="13"/>
      <c r="M33" s="13"/>
      <c r="N33" s="14"/>
      <c r="O33" s="13"/>
      <c r="P33" s="13"/>
      <c r="Q33" s="14"/>
      <c r="R33" s="13"/>
      <c r="S33" s="13"/>
      <c r="T33" s="14"/>
      <c r="U33" s="13"/>
      <c r="V33" s="13"/>
      <c r="W33" s="14"/>
      <c r="X33" s="15">
        <f t="shared" si="14"/>
        <v>0</v>
      </c>
      <c r="Y33" s="16">
        <f t="shared" si="13"/>
        <v>0</v>
      </c>
      <c r="Z33" s="17" t="str">
        <f t="shared" si="1"/>
        <v>-</v>
      </c>
      <c r="AA33" s="18">
        <f t="shared" si="9"/>
        <v>0</v>
      </c>
      <c r="AB33" s="18">
        <f t="shared" si="2"/>
        <v>0</v>
      </c>
      <c r="AC33" s="24" t="str">
        <f t="shared" si="3"/>
        <v>-</v>
      </c>
      <c r="AD33" s="19">
        <v>265073.59999999986</v>
      </c>
      <c r="AE33" s="19">
        <v>1240</v>
      </c>
      <c r="AF33" s="19">
        <v>213.76903225806441</v>
      </c>
      <c r="AG33" s="20">
        <v>37867.657142857126</v>
      </c>
      <c r="AH33" s="20">
        <v>177.14285714285714</v>
      </c>
      <c r="AI33" s="20">
        <v>213.76903225806441</v>
      </c>
      <c r="AJ33" s="21">
        <f t="shared" si="10"/>
        <v>-265073.59999999986</v>
      </c>
      <c r="AK33" s="21">
        <f t="shared" si="10"/>
        <v>-1240</v>
      </c>
      <c r="AL33" s="21" t="str">
        <f t="shared" si="5"/>
        <v>-</v>
      </c>
      <c r="AM33" s="22">
        <f t="shared" si="11"/>
        <v>-37867.657142857126</v>
      </c>
      <c r="AN33" s="22">
        <f t="shared" si="11"/>
        <v>-177.14285714285714</v>
      </c>
      <c r="AO33" s="22" t="str">
        <f t="shared" si="7"/>
        <v>-</v>
      </c>
      <c r="AP33" s="23">
        <f t="shared" si="12"/>
        <v>-1</v>
      </c>
      <c r="AQ33" s="23">
        <f t="shared" si="12"/>
        <v>-1</v>
      </c>
      <c r="AR33" s="23" t="str">
        <f t="shared" si="12"/>
        <v>-</v>
      </c>
    </row>
    <row r="34" spans="1:44" ht="16.5" x14ac:dyDescent="0.3">
      <c r="A34" s="11">
        <v>31</v>
      </c>
      <c r="B34" s="25" t="s">
        <v>58</v>
      </c>
      <c r="C34" s="13"/>
      <c r="D34" s="13"/>
      <c r="E34" s="14"/>
      <c r="F34" s="13"/>
      <c r="G34" s="13"/>
      <c r="H34" s="14"/>
      <c r="I34" s="70"/>
      <c r="J34" s="70"/>
      <c r="K34" s="14"/>
      <c r="L34" s="13"/>
      <c r="M34" s="13"/>
      <c r="N34" s="14"/>
      <c r="O34" s="13"/>
      <c r="P34" s="13"/>
      <c r="Q34" s="14"/>
      <c r="R34" s="13"/>
      <c r="S34" s="13"/>
      <c r="T34" s="14"/>
      <c r="U34" s="13"/>
      <c r="V34" s="13"/>
      <c r="W34" s="14"/>
      <c r="X34" s="15">
        <f t="shared" si="14"/>
        <v>0</v>
      </c>
      <c r="Y34" s="16">
        <f t="shared" si="13"/>
        <v>0</v>
      </c>
      <c r="Z34" s="17" t="str">
        <f t="shared" si="1"/>
        <v>-</v>
      </c>
      <c r="AA34" s="18">
        <f t="shared" si="9"/>
        <v>0</v>
      </c>
      <c r="AB34" s="18">
        <f t="shared" si="2"/>
        <v>0</v>
      </c>
      <c r="AC34" s="24" t="str">
        <f t="shared" si="3"/>
        <v>-</v>
      </c>
      <c r="AD34" s="19">
        <v>64584.399999999994</v>
      </c>
      <c r="AE34" s="19">
        <v>190</v>
      </c>
      <c r="AF34" s="19">
        <v>339.91789473684207</v>
      </c>
      <c r="AG34" s="20">
        <v>9226.3428571428558</v>
      </c>
      <c r="AH34" s="20">
        <v>27.142857142857142</v>
      </c>
      <c r="AI34" s="20">
        <v>339.91789473684207</v>
      </c>
      <c r="AJ34" s="21">
        <f t="shared" si="10"/>
        <v>-64584.399999999994</v>
      </c>
      <c r="AK34" s="21">
        <f t="shared" si="10"/>
        <v>-190</v>
      </c>
      <c r="AL34" s="21" t="str">
        <f t="shared" si="5"/>
        <v>-</v>
      </c>
      <c r="AM34" s="22">
        <f t="shared" si="11"/>
        <v>-9226.3428571428558</v>
      </c>
      <c r="AN34" s="22">
        <f t="shared" si="11"/>
        <v>-27.142857142857142</v>
      </c>
      <c r="AO34" s="22" t="str">
        <f t="shared" si="7"/>
        <v>-</v>
      </c>
      <c r="AP34" s="23">
        <f t="shared" si="12"/>
        <v>-1</v>
      </c>
      <c r="AQ34" s="23">
        <f t="shared" si="12"/>
        <v>-1</v>
      </c>
      <c r="AR34" s="23" t="str">
        <f t="shared" si="12"/>
        <v>-</v>
      </c>
    </row>
    <row r="35" spans="1:44" ht="16.5" x14ac:dyDescent="0.3">
      <c r="A35" s="11">
        <v>32</v>
      </c>
      <c r="B35" s="25" t="s">
        <v>59</v>
      </c>
      <c r="C35" s="13"/>
      <c r="D35" s="13"/>
      <c r="E35" s="14"/>
      <c r="F35" s="13"/>
      <c r="G35" s="13"/>
      <c r="H35" s="14"/>
      <c r="I35" s="70"/>
      <c r="J35" s="70"/>
      <c r="K35" s="14"/>
      <c r="L35" s="13"/>
      <c r="M35" s="13"/>
      <c r="N35" s="14"/>
      <c r="O35" s="13"/>
      <c r="P35" s="13"/>
      <c r="Q35" s="14"/>
      <c r="R35" s="13"/>
      <c r="S35" s="13"/>
      <c r="T35" s="14"/>
      <c r="U35" s="13"/>
      <c r="V35" s="13"/>
      <c r="W35" s="14"/>
      <c r="X35" s="15">
        <f t="shared" si="14"/>
        <v>0</v>
      </c>
      <c r="Y35" s="16">
        <f t="shared" si="13"/>
        <v>0</v>
      </c>
      <c r="Z35" s="17" t="str">
        <f t="shared" si="1"/>
        <v>-</v>
      </c>
      <c r="AA35" s="18">
        <f t="shared" si="9"/>
        <v>0</v>
      </c>
      <c r="AB35" s="18">
        <f t="shared" si="2"/>
        <v>0</v>
      </c>
      <c r="AC35" s="24" t="str">
        <f t="shared" si="3"/>
        <v>-</v>
      </c>
      <c r="AD35" s="19">
        <v>104749.12</v>
      </c>
      <c r="AE35" s="19">
        <v>303</v>
      </c>
      <c r="AF35" s="19">
        <v>345.70666666666665</v>
      </c>
      <c r="AG35" s="20">
        <v>14964.16</v>
      </c>
      <c r="AH35" s="20">
        <v>43.285714285714285</v>
      </c>
      <c r="AI35" s="20">
        <v>345.70666666666665</v>
      </c>
      <c r="AJ35" s="21">
        <f t="shared" si="10"/>
        <v>-104749.12</v>
      </c>
      <c r="AK35" s="21">
        <f t="shared" si="10"/>
        <v>-303</v>
      </c>
      <c r="AL35" s="21" t="str">
        <f t="shared" si="5"/>
        <v>-</v>
      </c>
      <c r="AM35" s="22">
        <f t="shared" si="11"/>
        <v>-14964.16</v>
      </c>
      <c r="AN35" s="22">
        <f t="shared" si="11"/>
        <v>-43.285714285714285</v>
      </c>
      <c r="AO35" s="22" t="str">
        <f t="shared" si="7"/>
        <v>-</v>
      </c>
      <c r="AP35" s="23">
        <f t="shared" si="12"/>
        <v>-1</v>
      </c>
      <c r="AQ35" s="23">
        <f t="shared" si="12"/>
        <v>-1</v>
      </c>
      <c r="AR35" s="23" t="str">
        <f t="shared" si="12"/>
        <v>-</v>
      </c>
    </row>
    <row r="36" spans="1:44" ht="16.5" x14ac:dyDescent="0.3">
      <c r="A36" s="11">
        <v>33</v>
      </c>
      <c r="B36" s="25" t="s">
        <v>60</v>
      </c>
      <c r="C36" s="13"/>
      <c r="D36" s="13"/>
      <c r="E36" s="14"/>
      <c r="F36" s="13"/>
      <c r="G36" s="13"/>
      <c r="H36" s="14"/>
      <c r="I36" s="70"/>
      <c r="J36" s="70"/>
      <c r="K36" s="14"/>
      <c r="L36" s="13"/>
      <c r="M36" s="13"/>
      <c r="N36" s="14"/>
      <c r="O36" s="13"/>
      <c r="P36" s="13"/>
      <c r="Q36" s="14"/>
      <c r="R36" s="13"/>
      <c r="S36" s="13"/>
      <c r="T36" s="14"/>
      <c r="U36" s="13"/>
      <c r="V36" s="13"/>
      <c r="W36" s="14"/>
      <c r="X36" s="15">
        <f t="shared" si="14"/>
        <v>0</v>
      </c>
      <c r="Y36" s="16">
        <f t="shared" si="13"/>
        <v>0</v>
      </c>
      <c r="Z36" s="17" t="str">
        <f t="shared" si="1"/>
        <v>-</v>
      </c>
      <c r="AA36" s="18">
        <f t="shared" si="9"/>
        <v>0</v>
      </c>
      <c r="AB36" s="18">
        <f t="shared" si="2"/>
        <v>0</v>
      </c>
      <c r="AC36" s="24" t="str">
        <f t="shared" si="3"/>
        <v>-</v>
      </c>
      <c r="AD36" s="19">
        <v>73390.86</v>
      </c>
      <c r="AE36" s="19">
        <v>260</v>
      </c>
      <c r="AF36" s="19">
        <v>282.27253846153849</v>
      </c>
      <c r="AG36" s="20">
        <v>10484.408571428572</v>
      </c>
      <c r="AH36" s="20">
        <v>37.142857142857146</v>
      </c>
      <c r="AI36" s="20">
        <v>282.27253846153843</v>
      </c>
      <c r="AJ36" s="21">
        <f t="shared" si="10"/>
        <v>-73390.86</v>
      </c>
      <c r="AK36" s="21">
        <f t="shared" si="10"/>
        <v>-260</v>
      </c>
      <c r="AL36" s="21" t="str">
        <f t="shared" si="5"/>
        <v>-</v>
      </c>
      <c r="AM36" s="22">
        <f t="shared" si="11"/>
        <v>-10484.408571428572</v>
      </c>
      <c r="AN36" s="22">
        <f t="shared" si="11"/>
        <v>-37.142857142857146</v>
      </c>
      <c r="AO36" s="22" t="str">
        <f t="shared" si="7"/>
        <v>-</v>
      </c>
      <c r="AP36" s="23">
        <f>IFERROR(((AA36-AG36)*1/AG36),"-")</f>
        <v>-1</v>
      </c>
      <c r="AQ36" s="23">
        <f t="shared" si="12"/>
        <v>-1</v>
      </c>
      <c r="AR36" s="23" t="str">
        <f t="shared" si="12"/>
        <v>-</v>
      </c>
    </row>
    <row r="37" spans="1:44" ht="16.5" x14ac:dyDescent="0.3">
      <c r="A37" s="11">
        <v>34</v>
      </c>
      <c r="B37" s="25" t="s">
        <v>61</v>
      </c>
      <c r="C37" s="13"/>
      <c r="D37" s="13"/>
      <c r="E37" s="14"/>
      <c r="F37" s="13"/>
      <c r="G37" s="13"/>
      <c r="H37" s="14"/>
      <c r="I37" s="70"/>
      <c r="J37" s="70"/>
      <c r="K37" s="14"/>
      <c r="L37" s="13"/>
      <c r="M37" s="13"/>
      <c r="N37" s="14"/>
      <c r="O37" s="13"/>
      <c r="P37" s="13"/>
      <c r="Q37" s="14"/>
      <c r="R37" s="13"/>
      <c r="S37" s="13"/>
      <c r="T37" s="14"/>
      <c r="U37" s="13"/>
      <c r="V37" s="13"/>
      <c r="W37" s="14"/>
      <c r="X37" s="15">
        <f t="shared" si="14"/>
        <v>0</v>
      </c>
      <c r="Y37" s="16">
        <f t="shared" si="13"/>
        <v>0</v>
      </c>
      <c r="Z37" s="17" t="str">
        <f t="shared" si="1"/>
        <v>-</v>
      </c>
      <c r="AA37" s="18">
        <f t="shared" si="9"/>
        <v>0</v>
      </c>
      <c r="AB37" s="18">
        <f t="shared" si="2"/>
        <v>0</v>
      </c>
      <c r="AC37" s="24" t="str">
        <f t="shared" si="3"/>
        <v>-</v>
      </c>
      <c r="AD37" s="19">
        <v>161771.45000000001</v>
      </c>
      <c r="AE37" s="19">
        <v>732</v>
      </c>
      <c r="AF37" s="19">
        <v>220.9992486338798</v>
      </c>
      <c r="AG37" s="20">
        <v>23110.207142857143</v>
      </c>
      <c r="AH37" s="20">
        <v>104.57142857142857</v>
      </c>
      <c r="AI37" s="20">
        <v>220.9992486338798</v>
      </c>
      <c r="AJ37" s="21">
        <f t="shared" si="10"/>
        <v>-161771.45000000001</v>
      </c>
      <c r="AK37" s="21">
        <f t="shared" si="10"/>
        <v>-732</v>
      </c>
      <c r="AL37" s="21" t="str">
        <f t="shared" si="5"/>
        <v>-</v>
      </c>
      <c r="AM37" s="22">
        <f t="shared" si="11"/>
        <v>-23110.207142857143</v>
      </c>
      <c r="AN37" s="22">
        <f t="shared" si="11"/>
        <v>-104.57142857142857</v>
      </c>
      <c r="AO37" s="22" t="str">
        <f t="shared" si="7"/>
        <v>-</v>
      </c>
      <c r="AP37" s="23">
        <f>IFERROR(((AA37-AG37)*1/AG37),"-")</f>
        <v>-1</v>
      </c>
      <c r="AQ37" s="23">
        <f t="shared" si="12"/>
        <v>-1</v>
      </c>
      <c r="AR37" s="23" t="str">
        <f t="shared" si="12"/>
        <v>-</v>
      </c>
    </row>
    <row r="38" spans="1:44" ht="16.5" x14ac:dyDescent="0.3">
      <c r="A38" s="11">
        <v>35</v>
      </c>
      <c r="B38" s="25" t="s">
        <v>62</v>
      </c>
      <c r="C38" s="13"/>
      <c r="D38" s="13"/>
      <c r="E38" s="14"/>
      <c r="F38" s="13"/>
      <c r="G38" s="13"/>
      <c r="H38" s="14"/>
      <c r="I38" s="70"/>
      <c r="J38" s="70"/>
      <c r="K38" s="14"/>
      <c r="L38" s="13"/>
      <c r="M38" s="13"/>
      <c r="N38" s="14"/>
      <c r="O38" s="13"/>
      <c r="P38" s="13"/>
      <c r="Q38" s="14"/>
      <c r="R38" s="13"/>
      <c r="S38" s="13"/>
      <c r="T38" s="14"/>
      <c r="U38" s="13"/>
      <c r="V38" s="13"/>
      <c r="W38" s="14"/>
      <c r="X38" s="15">
        <f t="shared" si="14"/>
        <v>0</v>
      </c>
      <c r="Y38" s="16">
        <f t="shared" si="13"/>
        <v>0</v>
      </c>
      <c r="Z38" s="17" t="str">
        <f t="shared" si="1"/>
        <v>-</v>
      </c>
      <c r="AA38" s="18">
        <f t="shared" si="9"/>
        <v>0</v>
      </c>
      <c r="AB38" s="18">
        <f t="shared" si="2"/>
        <v>0</v>
      </c>
      <c r="AC38" s="24" t="str">
        <f t="shared" si="3"/>
        <v>-</v>
      </c>
      <c r="AD38" s="19">
        <v>169186.92</v>
      </c>
      <c r="AE38" s="19">
        <v>592</v>
      </c>
      <c r="AF38" s="19">
        <v>285.78871621621624</v>
      </c>
      <c r="AG38" s="20">
        <v>24169.56</v>
      </c>
      <c r="AH38" s="20">
        <v>84.571428571428569</v>
      </c>
      <c r="AI38" s="20">
        <v>285.78871621621624</v>
      </c>
      <c r="AJ38" s="30">
        <f t="shared" si="10"/>
        <v>-169186.92</v>
      </c>
      <c r="AK38" s="30">
        <f t="shared" si="10"/>
        <v>-592</v>
      </c>
      <c r="AL38" s="21" t="str">
        <f t="shared" si="5"/>
        <v>-</v>
      </c>
      <c r="AM38" s="22">
        <f t="shared" si="11"/>
        <v>-24169.56</v>
      </c>
      <c r="AN38" s="22">
        <f t="shared" si="11"/>
        <v>-84.571428571428569</v>
      </c>
      <c r="AO38" s="22" t="str">
        <f t="shared" si="7"/>
        <v>-</v>
      </c>
      <c r="AP38" s="23">
        <f t="shared" si="12"/>
        <v>-1</v>
      </c>
      <c r="AQ38" s="23">
        <f t="shared" si="12"/>
        <v>-1</v>
      </c>
      <c r="AR38" s="23" t="str">
        <f t="shared" si="12"/>
        <v>-</v>
      </c>
    </row>
    <row r="39" spans="1:44" ht="16.5" x14ac:dyDescent="0.3">
      <c r="A39" s="11">
        <v>36</v>
      </c>
      <c r="B39" s="31" t="s">
        <v>63</v>
      </c>
      <c r="C39" s="13"/>
      <c r="D39" s="13"/>
      <c r="E39" s="14"/>
      <c r="F39" s="13"/>
      <c r="G39" s="13"/>
      <c r="H39" s="14"/>
      <c r="I39" s="70"/>
      <c r="J39" s="70"/>
      <c r="K39" s="14"/>
      <c r="L39" s="13"/>
      <c r="M39" s="13"/>
      <c r="N39" s="14"/>
      <c r="O39" s="13"/>
      <c r="P39" s="13"/>
      <c r="Q39" s="14"/>
      <c r="R39" s="13"/>
      <c r="S39" s="13"/>
      <c r="T39" s="14"/>
      <c r="U39" s="13"/>
      <c r="V39" s="13"/>
      <c r="W39" s="14"/>
      <c r="X39" s="15">
        <f t="shared" si="14"/>
        <v>0</v>
      </c>
      <c r="Y39" s="16">
        <f t="shared" si="14"/>
        <v>0</v>
      </c>
      <c r="Z39" s="17" t="str">
        <f>IFERROR(X39/Y39,"-")</f>
        <v>-</v>
      </c>
      <c r="AA39" s="18">
        <f t="shared" si="9"/>
        <v>0</v>
      </c>
      <c r="AB39" s="18">
        <f>Y39/7</f>
        <v>0</v>
      </c>
      <c r="AC39" s="24" t="str">
        <f t="shared" si="3"/>
        <v>-</v>
      </c>
      <c r="AD39" s="19">
        <v>63453.200000000004</v>
      </c>
      <c r="AE39" s="19">
        <v>222</v>
      </c>
      <c r="AF39" s="19">
        <v>285.82522522522527</v>
      </c>
      <c r="AG39" s="20">
        <v>9064.7428571428572</v>
      </c>
      <c r="AH39" s="20">
        <v>31.714285714285715</v>
      </c>
      <c r="AI39" s="20">
        <v>285.82522522522521</v>
      </c>
      <c r="AJ39" s="30">
        <f t="shared" si="10"/>
        <v>-63453.200000000004</v>
      </c>
      <c r="AK39" s="30">
        <f t="shared" si="10"/>
        <v>-222</v>
      </c>
      <c r="AL39" s="21" t="str">
        <f t="shared" si="5"/>
        <v>-</v>
      </c>
      <c r="AM39" s="22">
        <f t="shared" si="11"/>
        <v>-9064.7428571428572</v>
      </c>
      <c r="AN39" s="22">
        <f t="shared" si="11"/>
        <v>-31.714285714285715</v>
      </c>
      <c r="AO39" s="22" t="str">
        <f t="shared" si="7"/>
        <v>-</v>
      </c>
      <c r="AP39" s="23">
        <f t="shared" si="12"/>
        <v>-1</v>
      </c>
      <c r="AQ39" s="23">
        <f t="shared" si="12"/>
        <v>-1</v>
      </c>
      <c r="AR39" s="23" t="str">
        <f t="shared" si="12"/>
        <v>-</v>
      </c>
    </row>
    <row r="40" spans="1:44" ht="16.5" x14ac:dyDescent="0.3">
      <c r="A40" s="11">
        <v>37</v>
      </c>
      <c r="B40" s="32" t="s">
        <v>64</v>
      </c>
      <c r="C40" s="13"/>
      <c r="D40" s="13"/>
      <c r="E40" s="14"/>
      <c r="F40" s="13"/>
      <c r="G40" s="13"/>
      <c r="H40" s="14"/>
      <c r="I40" s="70"/>
      <c r="J40" s="70"/>
      <c r="K40" s="14"/>
      <c r="L40" s="13"/>
      <c r="M40" s="13"/>
      <c r="N40" s="14"/>
      <c r="O40" s="13"/>
      <c r="P40" s="13"/>
      <c r="Q40" s="14"/>
      <c r="R40" s="13"/>
      <c r="S40" s="13"/>
      <c r="T40" s="14"/>
      <c r="U40" s="13"/>
      <c r="V40" s="13"/>
      <c r="W40" s="14"/>
      <c r="X40" s="15">
        <f t="shared" si="14"/>
        <v>0</v>
      </c>
      <c r="Y40" s="16">
        <f t="shared" si="14"/>
        <v>0</v>
      </c>
      <c r="Z40" s="17" t="str">
        <f t="shared" si="1"/>
        <v>-</v>
      </c>
      <c r="AA40" s="18">
        <f t="shared" si="9"/>
        <v>0</v>
      </c>
      <c r="AB40" s="18">
        <f>Y40/7</f>
        <v>0</v>
      </c>
      <c r="AC40" s="24" t="str">
        <f t="shared" si="3"/>
        <v>-</v>
      </c>
      <c r="AD40" s="19">
        <v>123915.24</v>
      </c>
      <c r="AE40" s="19">
        <v>535</v>
      </c>
      <c r="AF40" s="19">
        <v>231.61727102803738</v>
      </c>
      <c r="AG40" s="20">
        <v>17702.177142857145</v>
      </c>
      <c r="AH40" s="20">
        <v>76.428571428571431</v>
      </c>
      <c r="AI40" s="20">
        <v>231.61727102803741</v>
      </c>
      <c r="AJ40" s="36">
        <f t="shared" si="10"/>
        <v>-123915.24</v>
      </c>
      <c r="AK40" s="36">
        <f t="shared" si="10"/>
        <v>-535</v>
      </c>
      <c r="AL40" s="21" t="str">
        <f t="shared" si="5"/>
        <v>-</v>
      </c>
      <c r="AM40" s="37">
        <f t="shared" si="11"/>
        <v>-17702.177142857145</v>
      </c>
      <c r="AN40" s="37">
        <f t="shared" si="11"/>
        <v>-76.428571428571431</v>
      </c>
      <c r="AO40" s="37" t="str">
        <f>IFERROR(AC40-AI40,"-")</f>
        <v>-</v>
      </c>
      <c r="AP40" s="23">
        <f t="shared" si="12"/>
        <v>-1</v>
      </c>
      <c r="AQ40" s="23">
        <f t="shared" si="12"/>
        <v>-1</v>
      </c>
      <c r="AR40" s="23" t="str">
        <f t="shared" si="12"/>
        <v>-</v>
      </c>
    </row>
    <row r="41" spans="1:44" ht="16.5" x14ac:dyDescent="0.3">
      <c r="A41" s="11">
        <v>38</v>
      </c>
      <c r="B41" s="31" t="s">
        <v>73</v>
      </c>
      <c r="C41" s="13"/>
      <c r="D41" s="13"/>
      <c r="E41" s="14"/>
      <c r="F41" s="13"/>
      <c r="G41" s="13"/>
      <c r="H41" s="14"/>
      <c r="I41" s="70"/>
      <c r="J41" s="70"/>
      <c r="K41" s="14"/>
      <c r="L41" s="13"/>
      <c r="M41" s="13"/>
      <c r="N41" s="14"/>
      <c r="O41" s="13"/>
      <c r="P41" s="13"/>
      <c r="Q41" s="14"/>
      <c r="R41" s="13"/>
      <c r="S41" s="13"/>
      <c r="T41" s="14"/>
      <c r="U41" s="13"/>
      <c r="V41" s="13"/>
      <c r="W41" s="14"/>
      <c r="X41" s="15">
        <f t="shared" si="14"/>
        <v>0</v>
      </c>
      <c r="Y41" s="16">
        <f t="shared" si="14"/>
        <v>0</v>
      </c>
      <c r="Z41" s="17" t="str">
        <f t="shared" si="1"/>
        <v>-</v>
      </c>
      <c r="AA41" s="18">
        <f t="shared" si="9"/>
        <v>0</v>
      </c>
      <c r="AB41" s="18">
        <f>Y41/7</f>
        <v>0</v>
      </c>
      <c r="AC41" s="24" t="str">
        <f t="shared" si="3"/>
        <v>-</v>
      </c>
      <c r="AD41" s="19">
        <v>709835.08000000019</v>
      </c>
      <c r="AE41" s="19">
        <v>1397</v>
      </c>
      <c r="AF41" s="19">
        <v>508.11387258410895</v>
      </c>
      <c r="AG41" s="20">
        <v>101405.01142857145</v>
      </c>
      <c r="AH41" s="20">
        <v>199.57142857142858</v>
      </c>
      <c r="AI41" s="20">
        <v>508.11387258410889</v>
      </c>
      <c r="AJ41" s="36">
        <f t="shared" si="10"/>
        <v>-709835.08000000019</v>
      </c>
      <c r="AK41" s="36">
        <f t="shared" si="10"/>
        <v>-1397</v>
      </c>
      <c r="AL41" s="21" t="str">
        <f t="shared" si="5"/>
        <v>-</v>
      </c>
      <c r="AM41" s="37">
        <f t="shared" si="11"/>
        <v>-101405.01142857145</v>
      </c>
      <c r="AN41" s="37">
        <f t="shared" si="11"/>
        <v>-199.57142857142858</v>
      </c>
      <c r="AO41" s="37" t="str">
        <f>IFERROR(AC41-AI41,"-")</f>
        <v>-</v>
      </c>
      <c r="AP41" s="23">
        <f t="shared" si="12"/>
        <v>-1</v>
      </c>
      <c r="AQ41" s="23">
        <f t="shared" si="12"/>
        <v>-1</v>
      </c>
      <c r="AR41" s="23" t="str">
        <f t="shared" si="12"/>
        <v>-</v>
      </c>
    </row>
    <row r="42" spans="1:44" ht="16.5" x14ac:dyDescent="0.3">
      <c r="A42" s="11"/>
      <c r="B42" s="38" t="s">
        <v>65</v>
      </c>
      <c r="C42" s="39">
        <f>SUM(C4:C41)</f>
        <v>0</v>
      </c>
      <c r="D42" s="39">
        <f>SUM(D4:D41)</f>
        <v>0</v>
      </c>
      <c r="E42" s="40" t="str">
        <f t="shared" ref="E42:E47" si="15">IFERROR(C42/D42,"-")</f>
        <v>-</v>
      </c>
      <c r="F42" s="39">
        <f>SUM(F4:F41)</f>
        <v>0</v>
      </c>
      <c r="G42" s="39">
        <f>SUM(G4:G41)</f>
        <v>0</v>
      </c>
      <c r="H42" s="40" t="str">
        <f t="shared" ref="H42:H47" si="16">IFERROR(F42/G42,"-")</f>
        <v>-</v>
      </c>
      <c r="I42" s="39">
        <f>SUM(I4:I41)</f>
        <v>0</v>
      </c>
      <c r="J42" s="39">
        <f>SUM(J4:J41)</f>
        <v>0</v>
      </c>
      <c r="K42" s="40" t="str">
        <f t="shared" ref="K42:K47" si="17">IFERROR(I42/J42,"-")</f>
        <v>-</v>
      </c>
      <c r="L42" s="39">
        <f>SUM(L4:L41)</f>
        <v>0</v>
      </c>
      <c r="M42" s="39">
        <f>SUM(M4:M41)</f>
        <v>0</v>
      </c>
      <c r="N42" s="40" t="str">
        <f t="shared" ref="N42:N47" si="18">IFERROR(L42/M42,"-")</f>
        <v>-</v>
      </c>
      <c r="O42" s="39">
        <f>SUM(O4:O41)</f>
        <v>0</v>
      </c>
      <c r="P42" s="39">
        <f>SUM(P4:P41)</f>
        <v>0</v>
      </c>
      <c r="Q42" s="40" t="str">
        <f t="shared" ref="Q42:Q47" si="19">IFERROR(O42/P42,"-")</f>
        <v>-</v>
      </c>
      <c r="R42" s="39">
        <f>SUM(R4:R41)</f>
        <v>0</v>
      </c>
      <c r="S42" s="39">
        <f>SUM(S4:S41)</f>
        <v>0</v>
      </c>
      <c r="T42" s="40" t="str">
        <f t="shared" ref="T42:T47" si="20">IFERROR(R42/S42,"-")</f>
        <v>-</v>
      </c>
      <c r="U42" s="39">
        <f>SUM(U4:U41)</f>
        <v>0</v>
      </c>
      <c r="V42" s="39">
        <f>SUM(V4:V41)</f>
        <v>0</v>
      </c>
      <c r="W42" s="40" t="str">
        <f t="shared" ref="W42:W47" si="21">IFERROR(U42/V42,"-")</f>
        <v>-</v>
      </c>
      <c r="X42" s="39">
        <f>SUM(X4:X41)</f>
        <v>0</v>
      </c>
      <c r="Y42" s="39">
        <f>SUM(Y4:Y41)</f>
        <v>0</v>
      </c>
      <c r="Z42" s="39" t="str">
        <f t="shared" si="1"/>
        <v>-</v>
      </c>
      <c r="AA42" s="41">
        <f t="shared" si="9"/>
        <v>0</v>
      </c>
      <c r="AB42" s="41">
        <f t="shared" si="2"/>
        <v>0</v>
      </c>
      <c r="AC42" s="39" t="str">
        <f t="shared" si="3"/>
        <v>-</v>
      </c>
      <c r="AD42" s="43">
        <f>SUM(AD4:AD41)</f>
        <v>22872997.519999996</v>
      </c>
      <c r="AE42" s="43">
        <f>SUM(AE4:AE41)</f>
        <v>39173</v>
      </c>
      <c r="AF42" s="44">
        <f>AD42/AE42</f>
        <v>583.89700865391967</v>
      </c>
      <c r="AG42" s="44">
        <f t="shared" ref="AG42:AH48" si="22">AD42/7</f>
        <v>3267571.0742857135</v>
      </c>
      <c r="AH42" s="44">
        <f t="shared" si="22"/>
        <v>5596.1428571428569</v>
      </c>
      <c r="AI42" s="44">
        <f t="shared" ref="AI42:AI48" si="23">AG42/AH42</f>
        <v>583.89700865391967</v>
      </c>
      <c r="AJ42" s="45">
        <f t="shared" si="10"/>
        <v>-22872997.519999996</v>
      </c>
      <c r="AK42" s="45">
        <f>Y42-AE42</f>
        <v>-39173</v>
      </c>
      <c r="AL42" s="46" t="str">
        <f>IFERROR(Z42-AF42,"-")</f>
        <v>-</v>
      </c>
      <c r="AM42" s="45">
        <f t="shared" si="11"/>
        <v>-3267571.0742857135</v>
      </c>
      <c r="AN42" s="45">
        <f t="shared" si="11"/>
        <v>-5596.1428571428569</v>
      </c>
      <c r="AO42" s="46" t="str">
        <f t="shared" si="7"/>
        <v>-</v>
      </c>
      <c r="AP42" s="23">
        <f t="shared" si="12"/>
        <v>-1</v>
      </c>
      <c r="AQ42" s="23">
        <f t="shared" si="12"/>
        <v>-1</v>
      </c>
      <c r="AR42" s="23" t="str">
        <f t="shared" si="12"/>
        <v>-</v>
      </c>
    </row>
    <row r="43" spans="1:44" ht="16.5" x14ac:dyDescent="0.3">
      <c r="A43" s="11">
        <v>39</v>
      </c>
      <c r="B43" s="12" t="s">
        <v>67</v>
      </c>
      <c r="C43" s="13"/>
      <c r="D43" s="13"/>
      <c r="E43" s="14"/>
      <c r="F43" s="13"/>
      <c r="G43" s="13"/>
      <c r="H43" s="14"/>
      <c r="I43" s="13"/>
      <c r="J43" s="13"/>
      <c r="K43" s="14"/>
      <c r="L43" s="13"/>
      <c r="M43" s="13"/>
      <c r="N43" s="14"/>
      <c r="O43" s="13"/>
      <c r="P43" s="13"/>
      <c r="Q43" s="14"/>
      <c r="R43" s="13"/>
      <c r="S43" s="13"/>
      <c r="T43" s="14"/>
      <c r="U43" s="13"/>
      <c r="V43" s="13"/>
      <c r="W43" s="14"/>
      <c r="X43" s="15">
        <f t="shared" ref="X43:Y46" si="24">R43+U43+O43+L43+I43+F43+C43</f>
        <v>0</v>
      </c>
      <c r="Y43" s="16">
        <f t="shared" si="24"/>
        <v>0</v>
      </c>
      <c r="Z43" s="17" t="str">
        <f t="shared" si="1"/>
        <v>-</v>
      </c>
      <c r="AA43" s="18">
        <f t="shared" si="9"/>
        <v>0</v>
      </c>
      <c r="AB43" s="18">
        <f t="shared" si="2"/>
        <v>0</v>
      </c>
      <c r="AC43" s="24" t="str">
        <f t="shared" si="3"/>
        <v>-</v>
      </c>
      <c r="AD43" s="19">
        <v>90739.520000000004</v>
      </c>
      <c r="AE43" s="19">
        <v>458</v>
      </c>
      <c r="AF43" s="19">
        <v>198.12122270742358</v>
      </c>
      <c r="AG43" s="20">
        <v>12962.788571428571</v>
      </c>
      <c r="AH43" s="20">
        <v>65.428571428571431</v>
      </c>
      <c r="AI43" s="20">
        <v>198.12122270742358</v>
      </c>
      <c r="AJ43" s="21">
        <f t="shared" si="10"/>
        <v>-90739.520000000004</v>
      </c>
      <c r="AK43" s="21">
        <f t="shared" si="10"/>
        <v>-458</v>
      </c>
      <c r="AL43" s="47" t="str">
        <f t="shared" si="5"/>
        <v>-</v>
      </c>
      <c r="AM43" s="22">
        <f t="shared" si="11"/>
        <v>-12962.788571428571</v>
      </c>
      <c r="AN43" s="22">
        <f t="shared" si="11"/>
        <v>-65.428571428571431</v>
      </c>
      <c r="AO43" s="22" t="str">
        <f t="shared" si="7"/>
        <v>-</v>
      </c>
      <c r="AP43" s="23">
        <f>IFERROR(((AA43-AG43)*1/AG43),"-")</f>
        <v>-1</v>
      </c>
      <c r="AQ43" s="23">
        <f t="shared" si="12"/>
        <v>-1</v>
      </c>
      <c r="AR43" s="23" t="str">
        <f t="shared" si="12"/>
        <v>-</v>
      </c>
    </row>
    <row r="44" spans="1:44" ht="16.5" x14ac:dyDescent="0.3">
      <c r="A44" s="11">
        <v>40</v>
      </c>
      <c r="B44" s="12" t="s">
        <v>68</v>
      </c>
      <c r="C44" s="13"/>
      <c r="D44" s="13"/>
      <c r="E44" s="14"/>
      <c r="F44" s="13"/>
      <c r="G44" s="13"/>
      <c r="H44" s="14"/>
      <c r="I44" s="13"/>
      <c r="J44" s="13"/>
      <c r="K44" s="14"/>
      <c r="L44" s="13"/>
      <c r="M44" s="13"/>
      <c r="N44" s="14"/>
      <c r="O44" s="13"/>
      <c r="P44" s="13"/>
      <c r="Q44" s="14"/>
      <c r="R44" s="13"/>
      <c r="S44" s="13"/>
      <c r="T44" s="14"/>
      <c r="U44" s="13"/>
      <c r="V44" s="13"/>
      <c r="W44" s="14"/>
      <c r="X44" s="15">
        <f t="shared" si="24"/>
        <v>0</v>
      </c>
      <c r="Y44" s="16">
        <f t="shared" si="24"/>
        <v>0</v>
      </c>
      <c r="Z44" s="17" t="str">
        <f t="shared" si="1"/>
        <v>-</v>
      </c>
      <c r="AA44" s="18">
        <f t="shared" si="9"/>
        <v>0</v>
      </c>
      <c r="AB44" s="18">
        <f t="shared" si="2"/>
        <v>0</v>
      </c>
      <c r="AC44" s="24" t="str">
        <f t="shared" si="3"/>
        <v>-</v>
      </c>
      <c r="AD44" s="19">
        <v>1217086.92</v>
      </c>
      <c r="AE44" s="19">
        <v>567</v>
      </c>
      <c r="AF44" s="19">
        <v>2146.5377777777776</v>
      </c>
      <c r="AG44" s="20">
        <v>173869.56</v>
      </c>
      <c r="AH44" s="20">
        <v>81</v>
      </c>
      <c r="AI44" s="20">
        <v>2146.5377777777776</v>
      </c>
      <c r="AJ44" s="21">
        <f t="shared" si="10"/>
        <v>-1217086.92</v>
      </c>
      <c r="AK44" s="21">
        <f t="shared" si="10"/>
        <v>-567</v>
      </c>
      <c r="AL44" s="47" t="str">
        <f t="shared" si="5"/>
        <v>-</v>
      </c>
      <c r="AM44" s="22">
        <f t="shared" si="11"/>
        <v>-173869.56</v>
      </c>
      <c r="AN44" s="22">
        <f t="shared" si="11"/>
        <v>-81</v>
      </c>
      <c r="AO44" s="22" t="str">
        <f t="shared" si="7"/>
        <v>-</v>
      </c>
      <c r="AP44" s="23">
        <f t="shared" si="12"/>
        <v>-1</v>
      </c>
      <c r="AQ44" s="23">
        <f t="shared" si="12"/>
        <v>-1</v>
      </c>
      <c r="AR44" s="23" t="str">
        <f t="shared" si="12"/>
        <v>-</v>
      </c>
    </row>
    <row r="45" spans="1:44" ht="16.5" x14ac:dyDescent="0.3">
      <c r="A45" s="11">
        <v>41</v>
      </c>
      <c r="B45" s="12" t="s">
        <v>69</v>
      </c>
      <c r="C45" s="13"/>
      <c r="D45" s="13"/>
      <c r="E45" s="14"/>
      <c r="F45" s="13"/>
      <c r="G45" s="13"/>
      <c r="H45" s="14"/>
      <c r="I45" s="13"/>
      <c r="J45" s="13"/>
      <c r="K45" s="14"/>
      <c r="L45" s="13"/>
      <c r="M45" s="13"/>
      <c r="N45" s="14"/>
      <c r="O45" s="13"/>
      <c r="P45" s="13"/>
      <c r="Q45" s="14"/>
      <c r="R45" s="13"/>
      <c r="S45" s="13"/>
      <c r="T45" s="14"/>
      <c r="U45" s="13"/>
      <c r="V45" s="13"/>
      <c r="W45" s="14"/>
      <c r="X45" s="15">
        <f t="shared" si="24"/>
        <v>0</v>
      </c>
      <c r="Y45" s="16">
        <f t="shared" si="24"/>
        <v>0</v>
      </c>
      <c r="Z45" s="17" t="str">
        <f t="shared" si="1"/>
        <v>-</v>
      </c>
      <c r="AA45" s="18">
        <f t="shared" si="9"/>
        <v>0</v>
      </c>
      <c r="AB45" s="18">
        <f t="shared" si="2"/>
        <v>0</v>
      </c>
      <c r="AC45" s="24" t="str">
        <f t="shared" si="3"/>
        <v>-</v>
      </c>
      <c r="AD45" s="19">
        <v>2686000</v>
      </c>
      <c r="AE45" s="19">
        <v>1786</v>
      </c>
      <c r="AF45" s="19">
        <v>1503.9193729003359</v>
      </c>
      <c r="AG45" s="20">
        <v>383714.28571428574</v>
      </c>
      <c r="AH45" s="20">
        <v>255.14285714285714</v>
      </c>
      <c r="AI45" s="20">
        <v>1503.9193729003362</v>
      </c>
      <c r="AJ45" s="21">
        <f t="shared" si="10"/>
        <v>-2686000</v>
      </c>
      <c r="AK45" s="21">
        <f t="shared" si="10"/>
        <v>-1786</v>
      </c>
      <c r="AL45" s="47" t="str">
        <f t="shared" si="5"/>
        <v>-</v>
      </c>
      <c r="AM45" s="22">
        <f t="shared" si="11"/>
        <v>-383714.28571428574</v>
      </c>
      <c r="AN45" s="22">
        <f t="shared" si="11"/>
        <v>-255.14285714285714</v>
      </c>
      <c r="AO45" s="22" t="str">
        <f t="shared" si="7"/>
        <v>-</v>
      </c>
      <c r="AP45" s="23">
        <f t="shared" si="12"/>
        <v>-1</v>
      </c>
      <c r="AQ45" s="23">
        <f t="shared" si="12"/>
        <v>-1</v>
      </c>
      <c r="AR45" s="23" t="str">
        <f t="shared" si="12"/>
        <v>-</v>
      </c>
    </row>
    <row r="46" spans="1:44" ht="16.5" x14ac:dyDescent="0.3">
      <c r="A46" s="11">
        <v>42</v>
      </c>
      <c r="B46" s="25" t="s">
        <v>70</v>
      </c>
      <c r="C46" s="13"/>
      <c r="D46" s="13"/>
      <c r="E46" s="14"/>
      <c r="F46" s="13"/>
      <c r="G46" s="13"/>
      <c r="H46" s="14"/>
      <c r="I46" s="70"/>
      <c r="J46" s="70"/>
      <c r="K46" s="14"/>
      <c r="L46" s="13"/>
      <c r="M46" s="13"/>
      <c r="N46" s="14"/>
      <c r="O46" s="13"/>
      <c r="P46" s="13"/>
      <c r="Q46" s="14"/>
      <c r="R46" s="13"/>
      <c r="S46" s="13"/>
      <c r="T46" s="14"/>
      <c r="U46" s="13"/>
      <c r="V46" s="13"/>
      <c r="W46" s="14"/>
      <c r="X46" s="15">
        <f t="shared" si="24"/>
        <v>0</v>
      </c>
      <c r="Y46" s="16">
        <f t="shared" si="24"/>
        <v>0</v>
      </c>
      <c r="Z46" s="17" t="str">
        <f t="shared" si="1"/>
        <v>-</v>
      </c>
      <c r="AA46" s="18">
        <f t="shared" si="9"/>
        <v>0</v>
      </c>
      <c r="AB46" s="18">
        <f t="shared" si="2"/>
        <v>0</v>
      </c>
      <c r="AC46" s="24" t="str">
        <f t="shared" si="3"/>
        <v>-</v>
      </c>
      <c r="AD46" s="19">
        <v>62680.959999999999</v>
      </c>
      <c r="AE46" s="19">
        <v>39</v>
      </c>
      <c r="AF46" s="19">
        <v>1607.2041025641026</v>
      </c>
      <c r="AG46" s="20">
        <v>8954.4228571428575</v>
      </c>
      <c r="AH46" s="20">
        <v>5.5714285714285712</v>
      </c>
      <c r="AI46" s="20">
        <v>1607.2041025641026</v>
      </c>
      <c r="AJ46" s="21">
        <f t="shared" si="10"/>
        <v>-62680.959999999999</v>
      </c>
      <c r="AK46" s="21">
        <f t="shared" si="10"/>
        <v>-39</v>
      </c>
      <c r="AL46" s="47" t="str">
        <f t="shared" si="5"/>
        <v>-</v>
      </c>
      <c r="AM46" s="22">
        <f t="shared" si="11"/>
        <v>-8954.4228571428575</v>
      </c>
      <c r="AN46" s="22">
        <f t="shared" si="11"/>
        <v>-5.5714285714285712</v>
      </c>
      <c r="AO46" s="22" t="str">
        <f t="shared" si="7"/>
        <v>-</v>
      </c>
      <c r="AP46" s="23">
        <f t="shared" si="12"/>
        <v>-1</v>
      </c>
      <c r="AQ46" s="23">
        <f t="shared" si="12"/>
        <v>-1</v>
      </c>
      <c r="AR46" s="23" t="str">
        <f t="shared" si="12"/>
        <v>-</v>
      </c>
    </row>
    <row r="47" spans="1:44" ht="17.25" thickBot="1" x14ac:dyDescent="0.3">
      <c r="A47" s="11"/>
      <c r="B47" s="48" t="s">
        <v>71</v>
      </c>
      <c r="C47" s="49">
        <f>SUM(C43:C46)</f>
        <v>0</v>
      </c>
      <c r="D47" s="49">
        <f>SUM(D43:D46)</f>
        <v>0</v>
      </c>
      <c r="E47" s="50" t="str">
        <f t="shared" si="15"/>
        <v>-</v>
      </c>
      <c r="F47" s="49">
        <f>SUM(F43:F46)</f>
        <v>0</v>
      </c>
      <c r="G47" s="49">
        <f>SUM(G43:G46)</f>
        <v>0</v>
      </c>
      <c r="H47" s="50" t="str">
        <f t="shared" si="16"/>
        <v>-</v>
      </c>
      <c r="I47" s="49">
        <f>SUM(I43:I46)</f>
        <v>0</v>
      </c>
      <c r="J47" s="49">
        <f>SUM(J43:J46)</f>
        <v>0</v>
      </c>
      <c r="K47" s="50" t="str">
        <f t="shared" si="17"/>
        <v>-</v>
      </c>
      <c r="L47" s="49">
        <f>SUM(L43:L46)</f>
        <v>0</v>
      </c>
      <c r="M47" s="49">
        <f>SUM(M43:M46)</f>
        <v>0</v>
      </c>
      <c r="N47" s="50" t="str">
        <f t="shared" si="18"/>
        <v>-</v>
      </c>
      <c r="O47" s="49">
        <f>SUM(O43:O46)</f>
        <v>0</v>
      </c>
      <c r="P47" s="49">
        <f>SUM(P43:P46)</f>
        <v>0</v>
      </c>
      <c r="Q47" s="50" t="str">
        <f t="shared" si="19"/>
        <v>-</v>
      </c>
      <c r="R47" s="51">
        <f>SUM(R43:R46)</f>
        <v>0</v>
      </c>
      <c r="S47" s="51">
        <f>SUM(S43:S46)</f>
        <v>0</v>
      </c>
      <c r="T47" s="50" t="str">
        <f t="shared" si="20"/>
        <v>-</v>
      </c>
      <c r="U47" s="49">
        <f>SUM(U43:U46)</f>
        <v>0</v>
      </c>
      <c r="V47" s="49">
        <f>SUM(V43:V46)</f>
        <v>0</v>
      </c>
      <c r="W47" s="50" t="str">
        <f t="shared" si="21"/>
        <v>-</v>
      </c>
      <c r="X47" s="49">
        <f>SUM(X43:X46)</f>
        <v>0</v>
      </c>
      <c r="Y47" s="49">
        <f>SUM(Y43:Y46)</f>
        <v>0</v>
      </c>
      <c r="Z47" s="52" t="str">
        <f t="shared" si="1"/>
        <v>-</v>
      </c>
      <c r="AA47" s="53">
        <f t="shared" si="9"/>
        <v>0</v>
      </c>
      <c r="AB47" s="53">
        <f t="shared" si="2"/>
        <v>0</v>
      </c>
      <c r="AC47" s="54" t="str">
        <f t="shared" si="3"/>
        <v>-</v>
      </c>
      <c r="AD47" s="44">
        <f>SUM(AD43:AD46)</f>
        <v>4056507.4</v>
      </c>
      <c r="AE47" s="44">
        <f>SUM(AE43:AE46)</f>
        <v>2850</v>
      </c>
      <c r="AF47" s="55">
        <f>AD47/AE47</f>
        <v>1423.3359298245614</v>
      </c>
      <c r="AG47" s="44">
        <f t="shared" si="22"/>
        <v>579501.05714285711</v>
      </c>
      <c r="AH47" s="44">
        <f t="shared" si="22"/>
        <v>407.14285714285717</v>
      </c>
      <c r="AI47" s="55">
        <f t="shared" si="23"/>
        <v>1423.3359298245612</v>
      </c>
      <c r="AJ47" s="45">
        <f t="shared" si="10"/>
        <v>-4056507.4</v>
      </c>
      <c r="AK47" s="45">
        <f t="shared" si="10"/>
        <v>-2850</v>
      </c>
      <c r="AL47" s="56" t="str">
        <f t="shared" si="5"/>
        <v>-</v>
      </c>
      <c r="AM47" s="57">
        <f t="shared" si="11"/>
        <v>-579501.05714285711</v>
      </c>
      <c r="AN47" s="57">
        <f t="shared" si="11"/>
        <v>-407.14285714285717</v>
      </c>
      <c r="AO47" s="58" t="str">
        <f t="shared" si="7"/>
        <v>-</v>
      </c>
      <c r="AP47" s="59">
        <f>IFERROR(((AA47-AG47)*1/AG47),"-")</f>
        <v>-1</v>
      </c>
      <c r="AQ47" s="59">
        <f t="shared" si="12"/>
        <v>-1</v>
      </c>
      <c r="AR47" s="59" t="str">
        <f t="shared" si="12"/>
        <v>-</v>
      </c>
    </row>
    <row r="48" spans="1:44" ht="17.25" thickBot="1" x14ac:dyDescent="0.35">
      <c r="A48" s="11"/>
      <c r="B48" s="60" t="s">
        <v>72</v>
      </c>
      <c r="C48" s="61">
        <f>C47+C42</f>
        <v>0</v>
      </c>
      <c r="D48" s="62"/>
      <c r="E48" s="62"/>
      <c r="F48" s="61">
        <f>F47+F42</f>
        <v>0</v>
      </c>
      <c r="G48" s="62"/>
      <c r="H48" s="62"/>
      <c r="I48" s="61">
        <f>I47+I42</f>
        <v>0</v>
      </c>
      <c r="J48" s="62"/>
      <c r="K48" s="62"/>
      <c r="L48" s="61">
        <f>L47+L42</f>
        <v>0</v>
      </c>
      <c r="M48" s="62"/>
      <c r="N48" s="62"/>
      <c r="O48" s="61">
        <f>O47+O42</f>
        <v>0</v>
      </c>
      <c r="P48" s="62"/>
      <c r="Q48" s="62"/>
      <c r="R48" s="61">
        <f>R47+R42</f>
        <v>0</v>
      </c>
      <c r="S48" s="62"/>
      <c r="T48" s="62"/>
      <c r="U48" s="61">
        <f>U47+U42</f>
        <v>0</v>
      </c>
      <c r="V48" s="62"/>
      <c r="W48" s="62"/>
      <c r="X48" s="63">
        <f>X47+X42</f>
        <v>0</v>
      </c>
      <c r="Y48" s="63">
        <f>Y47+Y42</f>
        <v>0</v>
      </c>
      <c r="Z48" s="63" t="e">
        <f>X48/Y48</f>
        <v>#DIV/0!</v>
      </c>
      <c r="AA48" s="63">
        <f t="shared" si="9"/>
        <v>0</v>
      </c>
      <c r="AB48" s="63">
        <f t="shared" si="2"/>
        <v>0</v>
      </c>
      <c r="AC48" s="63" t="e">
        <f>AA48/AB48</f>
        <v>#DIV/0!</v>
      </c>
      <c r="AD48" s="63">
        <f>AD47+AD42</f>
        <v>26929504.919999994</v>
      </c>
      <c r="AE48" s="63">
        <f>AE47+AE42</f>
        <v>42023</v>
      </c>
      <c r="AF48" s="63">
        <f t="shared" ref="AF48" si="25">IFERROR(AD48/AE48,"")</f>
        <v>640.82775908431086</v>
      </c>
      <c r="AG48" s="63">
        <f t="shared" si="22"/>
        <v>3847072.1314285705</v>
      </c>
      <c r="AH48" s="63">
        <f t="shared" si="22"/>
        <v>6003.2857142857147</v>
      </c>
      <c r="AI48" s="63">
        <f t="shared" si="23"/>
        <v>640.82775908431074</v>
      </c>
      <c r="AJ48" s="65">
        <f>X48-AD48</f>
        <v>-26929504.919999994</v>
      </c>
      <c r="AK48" s="65">
        <f t="shared" si="10"/>
        <v>-42023</v>
      </c>
      <c r="AL48" s="66" t="str">
        <f t="shared" si="5"/>
        <v>-</v>
      </c>
      <c r="AM48" s="67">
        <f t="shared" si="11"/>
        <v>-3847072.1314285705</v>
      </c>
      <c r="AN48" s="67">
        <f t="shared" si="11"/>
        <v>-6003.2857142857147</v>
      </c>
      <c r="AO48" s="67" t="str">
        <f t="shared" si="7"/>
        <v>-</v>
      </c>
      <c r="AP48" s="68">
        <f>IFERROR(((AA48-AG48)*1/AG48),"-")</f>
        <v>-1</v>
      </c>
      <c r="AQ48" s="68">
        <f>IFERROR(((AB48-AH48)*1/AH48),"-")</f>
        <v>-1</v>
      </c>
      <c r="AR48" s="69" t="str">
        <f t="shared" si="12"/>
        <v>-</v>
      </c>
    </row>
  </sheetData>
  <mergeCells count="24">
    <mergeCell ref="AJ2:AL2"/>
    <mergeCell ref="AM2:AO2"/>
    <mergeCell ref="AJ1:AL1"/>
    <mergeCell ref="AM1:AO1"/>
    <mergeCell ref="AP1:AR2"/>
    <mergeCell ref="C2:E2"/>
    <mergeCell ref="F2:H2"/>
    <mergeCell ref="I2:K2"/>
    <mergeCell ref="L2:N2"/>
    <mergeCell ref="O2:Q2"/>
    <mergeCell ref="R2:T2"/>
    <mergeCell ref="U2:W2"/>
    <mergeCell ref="R1:T1"/>
    <mergeCell ref="U1:W1"/>
    <mergeCell ref="X1:Z2"/>
    <mergeCell ref="AA1:AC2"/>
    <mergeCell ref="AD1:AF2"/>
    <mergeCell ref="AG1:AI2"/>
    <mergeCell ref="A1:B2"/>
    <mergeCell ref="C1:E1"/>
    <mergeCell ref="F1:H1"/>
    <mergeCell ref="I1:K1"/>
    <mergeCell ref="L1:N1"/>
    <mergeCell ref="O1:Q1"/>
  </mergeCells>
  <conditionalFormatting sqref="AM26:AP28 AM30:AR35 AM42:AR47 AM4:AR6 AM8:AR24">
    <cfRule type="cellIs" dxfId="38" priority="39" operator="greaterThan">
      <formula>0</formula>
    </cfRule>
  </conditionalFormatting>
  <conditionalFormatting sqref="AN27:AN28">
    <cfRule type="cellIs" dxfId="37" priority="38" operator="lessThan">
      <formula>-2</formula>
    </cfRule>
  </conditionalFormatting>
  <conditionalFormatting sqref="AM42">
    <cfRule type="cellIs" dxfId="36" priority="37" operator="lessThan">
      <formula>-328937</formula>
    </cfRule>
  </conditionalFormatting>
  <conditionalFormatting sqref="AJ26:AL28 AJ30:AL35 AJ43:AL47 AJ4:AL6 AJ8:AL24 AJ42:AK42">
    <cfRule type="cellIs" dxfId="35" priority="35" operator="lessThan">
      <formula>1</formula>
    </cfRule>
    <cfRule type="cellIs" dxfId="34" priority="36" operator="greaterThan">
      <formula>0</formula>
    </cfRule>
  </conditionalFormatting>
  <conditionalFormatting sqref="AQ26:AR28">
    <cfRule type="cellIs" dxfId="33" priority="34" operator="greaterThan">
      <formula>0</formula>
    </cfRule>
  </conditionalFormatting>
  <conditionalFormatting sqref="AM26:AR28 AM30:AR35 AM42:AR46 AM4:AR6 AM8:AR24">
    <cfRule type="cellIs" dxfId="32" priority="33" operator="lessThan">
      <formula>0</formula>
    </cfRule>
  </conditionalFormatting>
  <conditionalFormatting sqref="AM47:AR47">
    <cfRule type="cellIs" dxfId="31" priority="32" operator="lessThan">
      <formula>0</formula>
    </cfRule>
  </conditionalFormatting>
  <conditionalFormatting sqref="AM29:AP29">
    <cfRule type="cellIs" dxfId="30" priority="31" operator="greaterThan">
      <formula>0</formula>
    </cfRule>
  </conditionalFormatting>
  <conditionalFormatting sqref="AN29">
    <cfRule type="cellIs" dxfId="29" priority="30" operator="lessThan">
      <formula>-2</formula>
    </cfRule>
  </conditionalFormatting>
  <conditionalFormatting sqref="AJ29:AL29">
    <cfRule type="cellIs" dxfId="28" priority="28" operator="lessThan">
      <formula>1</formula>
    </cfRule>
    <cfRule type="cellIs" dxfId="27" priority="29" operator="greaterThan">
      <formula>0</formula>
    </cfRule>
  </conditionalFormatting>
  <conditionalFormatting sqref="AQ29:AR29">
    <cfRule type="cellIs" dxfId="26" priority="27" operator="greaterThan">
      <formula>0</formula>
    </cfRule>
  </conditionalFormatting>
  <conditionalFormatting sqref="AM29:AR29">
    <cfRule type="cellIs" dxfId="25" priority="26" operator="lessThan">
      <formula>0</formula>
    </cfRule>
  </conditionalFormatting>
  <conditionalFormatting sqref="AM25:AP25">
    <cfRule type="cellIs" dxfId="24" priority="25" operator="greaterThan">
      <formula>0</formula>
    </cfRule>
  </conditionalFormatting>
  <conditionalFormatting sqref="AJ25:AL25">
    <cfRule type="cellIs" dxfId="23" priority="23" operator="lessThan">
      <formula>1</formula>
    </cfRule>
    <cfRule type="cellIs" dxfId="22" priority="24" operator="greaterThan">
      <formula>0</formula>
    </cfRule>
  </conditionalFormatting>
  <conditionalFormatting sqref="AQ25:AR25">
    <cfRule type="cellIs" dxfId="21" priority="22" operator="greaterThan">
      <formula>0</formula>
    </cfRule>
  </conditionalFormatting>
  <conditionalFormatting sqref="AM25:AR25">
    <cfRule type="cellIs" dxfId="20" priority="21" operator="lessThan">
      <formula>0</formula>
    </cfRule>
  </conditionalFormatting>
  <conditionalFormatting sqref="AM48:AO48">
    <cfRule type="cellIs" dxfId="19" priority="20" operator="greaterThan">
      <formula>0</formula>
    </cfRule>
  </conditionalFormatting>
  <conditionalFormatting sqref="AJ48:AL48">
    <cfRule type="cellIs" dxfId="18" priority="18" operator="lessThan">
      <formula>1</formula>
    </cfRule>
    <cfRule type="cellIs" dxfId="17" priority="19" operator="greaterThan">
      <formula>0</formula>
    </cfRule>
  </conditionalFormatting>
  <conditionalFormatting sqref="AP48">
    <cfRule type="cellIs" dxfId="16" priority="17" operator="greaterThan">
      <formula>0</formula>
    </cfRule>
  </conditionalFormatting>
  <conditionalFormatting sqref="AQ48:AR48">
    <cfRule type="cellIs" dxfId="15" priority="16" operator="greaterThan">
      <formula>0</formula>
    </cfRule>
  </conditionalFormatting>
  <conditionalFormatting sqref="AM48:AR48">
    <cfRule type="cellIs" dxfId="14" priority="15" operator="lessThan">
      <formula>0</formula>
    </cfRule>
  </conditionalFormatting>
  <conditionalFormatting sqref="AM36:AR36">
    <cfRule type="cellIs" dxfId="13" priority="14" operator="greaterThan">
      <formula>0</formula>
    </cfRule>
  </conditionalFormatting>
  <conditionalFormatting sqref="AJ36:AL36">
    <cfRule type="cellIs" dxfId="12" priority="12" operator="lessThan">
      <formula>1</formula>
    </cfRule>
    <cfRule type="cellIs" dxfId="11" priority="13" operator="greaterThan">
      <formula>0</formula>
    </cfRule>
  </conditionalFormatting>
  <conditionalFormatting sqref="AM36:AR36">
    <cfRule type="cellIs" dxfId="10" priority="11" operator="lessThan">
      <formula>0</formula>
    </cfRule>
  </conditionalFormatting>
  <conditionalFormatting sqref="AM37:AR41">
    <cfRule type="cellIs" dxfId="9" priority="10" operator="greaterThan">
      <formula>0</formula>
    </cfRule>
  </conditionalFormatting>
  <conditionalFormatting sqref="AJ37:AL41">
    <cfRule type="cellIs" dxfId="8" priority="8" operator="lessThan">
      <formula>1</formula>
    </cfRule>
    <cfRule type="cellIs" dxfId="7" priority="9" operator="greaterThan">
      <formula>0</formula>
    </cfRule>
  </conditionalFormatting>
  <conditionalFormatting sqref="AM37:AR41">
    <cfRule type="cellIs" dxfId="6" priority="7" operator="lessThan">
      <formula>0</formula>
    </cfRule>
  </conditionalFormatting>
  <conditionalFormatting sqref="AM7:AR7">
    <cfRule type="cellIs" dxfId="5" priority="6" operator="greaterThan">
      <formula>0</formula>
    </cfRule>
  </conditionalFormatting>
  <conditionalFormatting sqref="AJ7:AL7">
    <cfRule type="cellIs" dxfId="4" priority="4" operator="lessThan">
      <formula>1</formula>
    </cfRule>
    <cfRule type="cellIs" dxfId="3" priority="5" operator="greaterThan">
      <formula>0</formula>
    </cfRule>
  </conditionalFormatting>
  <conditionalFormatting sqref="AM7:AR7">
    <cfRule type="cellIs" dxfId="2" priority="3" operator="lessThan">
      <formula>0</formula>
    </cfRule>
  </conditionalFormatting>
  <conditionalFormatting sqref="AL42">
    <cfRule type="cellIs" dxfId="1" priority="2" operator="greaterThan">
      <formula>0</formula>
    </cfRule>
  </conditionalFormatting>
  <conditionalFormatting sqref="AL42">
    <cfRule type="cellIs" dxfId="0" priority="1" operator="lessThan">
      <formula>0</formula>
    </cfRule>
  </conditionalFormatting>
  <hyperlinks>
    <hyperlink ref="B24" r:id="rId1"/>
    <hyperlink ref="B23" r:id="rId2"/>
    <hyperlink ref="B22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Pardeshi</dc:creator>
  <cp:lastModifiedBy>Amit Pardeshi</cp:lastModifiedBy>
  <dcterms:created xsi:type="dcterms:W3CDTF">2024-04-11T08:59:01Z</dcterms:created>
  <dcterms:modified xsi:type="dcterms:W3CDTF">2024-05-27T14:33:15Z</dcterms:modified>
</cp:coreProperties>
</file>