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NE DRIVE\OneDrive - Travel food Services\Pooja\REG_SAL_KL\08 2024\PR\"/>
    </mc:Choice>
  </mc:AlternateContent>
  <bookViews>
    <workbookView xWindow="0" yWindow="0" windowWidth="19200" windowHeight="6930" activeTab="1"/>
  </bookViews>
  <sheets>
    <sheet name="Purchase requisition format" sheetId="4" r:id="rId1"/>
    <sheet name="Uniform sizes" sheetId="5" r:id="rId2"/>
  </sheets>
  <calcPr calcId="162913"/>
</workbook>
</file>

<file path=xl/calcChain.xml><?xml version="1.0" encoding="utf-8"?>
<calcChain xmlns="http://schemas.openxmlformats.org/spreadsheetml/2006/main">
  <c r="O20" i="5" l="1"/>
  <c r="Q20" i="5" s="1"/>
  <c r="O19" i="5"/>
  <c r="Q19" i="5" s="1"/>
  <c r="E18" i="5"/>
  <c r="O18" i="5" s="1"/>
  <c r="Q18" i="5" s="1"/>
  <c r="K17" i="5"/>
  <c r="J17" i="5"/>
  <c r="I17" i="5"/>
  <c r="K16" i="5"/>
  <c r="J16" i="5"/>
  <c r="I16" i="5"/>
  <c r="H16" i="5"/>
  <c r="M15" i="5"/>
  <c r="L15" i="5"/>
  <c r="K15" i="5"/>
  <c r="N14" i="5"/>
  <c r="M14" i="5"/>
  <c r="L14" i="5"/>
  <c r="K14" i="5"/>
  <c r="J14" i="5"/>
  <c r="O13" i="5"/>
  <c r="Q13" i="5" s="1"/>
  <c r="O12" i="5"/>
  <c r="Q12" i="5" s="1"/>
  <c r="L11" i="5"/>
  <c r="K11" i="5"/>
  <c r="J11" i="5"/>
  <c r="L10" i="5"/>
  <c r="K10" i="5"/>
  <c r="J10" i="5"/>
  <c r="Q9" i="5"/>
  <c r="M9" i="5"/>
  <c r="L9" i="5"/>
  <c r="K9" i="5"/>
  <c r="M8" i="5"/>
  <c r="L8" i="5"/>
  <c r="K8" i="5"/>
  <c r="J8" i="5"/>
  <c r="M7" i="5"/>
  <c r="L7" i="5"/>
  <c r="K7" i="5"/>
  <c r="K6" i="5"/>
  <c r="J6" i="5"/>
  <c r="I6" i="5"/>
  <c r="H6" i="5"/>
  <c r="J5" i="5"/>
  <c r="I5" i="5"/>
  <c r="H5" i="5"/>
  <c r="E4" i="5"/>
  <c r="O4" i="5" s="1"/>
  <c r="Q4" i="5" s="1"/>
  <c r="K3" i="5"/>
  <c r="J3" i="5"/>
  <c r="L2" i="5"/>
  <c r="K2" i="5"/>
  <c r="O2" i="5" s="1"/>
  <c r="Q2" i="5" s="1"/>
  <c r="O15" i="5" l="1"/>
  <c r="Q15" i="5" s="1"/>
  <c r="O8" i="5"/>
  <c r="Q8" i="5" s="1"/>
  <c r="O11" i="5"/>
  <c r="O16" i="5"/>
  <c r="Q16" i="5" s="1"/>
  <c r="O17" i="5"/>
  <c r="Q17" i="5" s="1"/>
  <c r="O6" i="5"/>
  <c r="Q6" i="5" s="1"/>
  <c r="Q21" i="5" s="1"/>
  <c r="O10" i="5"/>
  <c r="O5" i="5"/>
  <c r="Q5" i="5" s="1"/>
  <c r="O7" i="5"/>
  <c r="Q7" i="5" s="1"/>
  <c r="O9" i="5"/>
  <c r="O14" i="5"/>
  <c r="Q14" i="5" s="1"/>
  <c r="O3" i="5"/>
  <c r="Q3" i="5" s="1"/>
  <c r="F17" i="4" l="1"/>
  <c r="F19" i="4"/>
  <c r="F16" i="4"/>
  <c r="F15" i="4"/>
  <c r="F14" i="4"/>
  <c r="F12" i="4"/>
  <c r="F13" i="4"/>
  <c r="F18" i="4"/>
</calcChain>
</file>

<file path=xl/sharedStrings.xml><?xml version="1.0" encoding="utf-8"?>
<sst xmlns="http://schemas.openxmlformats.org/spreadsheetml/2006/main" count="123" uniqueCount="92">
  <si>
    <t>This sheet is for all product categories required for one destination</t>
  </si>
  <si>
    <t>Approved On:</t>
  </si>
  <si>
    <t>S.No</t>
  </si>
  <si>
    <t>Item Name</t>
  </si>
  <si>
    <t>Item Specification</t>
  </si>
  <si>
    <t>Unit</t>
  </si>
  <si>
    <t>Quantity</t>
  </si>
  <si>
    <t>Special Remarks if any:</t>
  </si>
  <si>
    <t>Special services expected for any item if any:</t>
  </si>
  <si>
    <t>Any specific suppliers to not to be used:</t>
  </si>
  <si>
    <t>Name:</t>
  </si>
  <si>
    <t>Contact Number:</t>
  </si>
  <si>
    <t>Signature:</t>
  </si>
  <si>
    <t xml:space="preserve">User Div- </t>
  </si>
  <si>
    <t>Dt</t>
  </si>
  <si>
    <t>Place</t>
  </si>
  <si>
    <t>Queries if any:</t>
  </si>
  <si>
    <t>Product Approvals required if any:</t>
  </si>
  <si>
    <t>User Div-</t>
  </si>
  <si>
    <t>Specific supplier desired for any of the above products if any:,</t>
  </si>
  <si>
    <t>Purchase Requisition received by:</t>
  </si>
  <si>
    <t>For Purchase:</t>
  </si>
  <si>
    <t>Purchase Notes:</t>
  </si>
  <si>
    <t xml:space="preserve">Contact Numbers :  </t>
  </si>
  <si>
    <t>Samples being attatched/forwarded for item no's</t>
  </si>
  <si>
    <t>Technical specifications/ quote being attatched/forwarded for item no's</t>
  </si>
  <si>
    <t>To: Purchase Division : Following Purchase is being requisitioned and needs to be procured. No further confirmations are required and the materials can be delivered at site.</t>
  </si>
  <si>
    <t xml:space="preserve">Semolina Kitchens Private Ltd.- Purchase Requisition Form </t>
  </si>
  <si>
    <t>Nos</t>
  </si>
  <si>
    <t>Location/City: Trivandrum</t>
  </si>
  <si>
    <t>State : Kerala</t>
  </si>
  <si>
    <t>District: Trivandrum</t>
  </si>
  <si>
    <t>Contact Number: 8310212734</t>
  </si>
  <si>
    <t>Place : Trivandrum</t>
  </si>
  <si>
    <t xml:space="preserve">Purchase Approved By </t>
  </si>
  <si>
    <t>Name: H S Puneeth Kumar</t>
  </si>
  <si>
    <t>Place :- Trivandrum</t>
  </si>
  <si>
    <t>Delivery Address: Semolina Kitchens pvt ltd , T2 Thiruvananthapuram International Airport , Airport road , Chackai , Thiruvananthapuram , Under the bridge , Near Parking bay no 12 , Kerala :- 695024</t>
  </si>
  <si>
    <t>PRF Ref No.(Business Type/Property code/PRF/ S.No./Fin yr) :- 46</t>
  </si>
  <si>
    <t>Property / Department Name: Operations , Productions, Lounge new uniform, HK,RA</t>
  </si>
  <si>
    <t>Replicate TCL uniform</t>
  </si>
  <si>
    <t>Lounge receptionist (GRE) saree with blouse set</t>
  </si>
  <si>
    <t>Remarks</t>
  </si>
  <si>
    <t>Department</t>
  </si>
  <si>
    <t>28''</t>
  </si>
  <si>
    <t>30''</t>
  </si>
  <si>
    <t>32''</t>
  </si>
  <si>
    <t>36''</t>
  </si>
  <si>
    <t>38''</t>
  </si>
  <si>
    <t>40''</t>
  </si>
  <si>
    <t>42''</t>
  </si>
  <si>
    <t>44''</t>
  </si>
  <si>
    <t>46''</t>
  </si>
  <si>
    <t>34''</t>
  </si>
  <si>
    <t>The Lounge</t>
  </si>
  <si>
    <t xml:space="preserve">Lounge Attache Male Coat </t>
  </si>
  <si>
    <t>Lounge Attache female Blazer</t>
  </si>
  <si>
    <t xml:space="preserve">Lounge Attache Male trouser </t>
  </si>
  <si>
    <t xml:space="preserve">Lounge team leader blazer </t>
  </si>
  <si>
    <t xml:space="preserve">Lounge team leader female skirt </t>
  </si>
  <si>
    <t>Total Require</t>
  </si>
  <si>
    <t>Lounge Mgr / TL Shirt</t>
  </si>
  <si>
    <t>Rate / Pc</t>
  </si>
  <si>
    <t>Total</t>
  </si>
  <si>
    <t>Grand total</t>
  </si>
  <si>
    <t xml:space="preserve">Lounge bartender over coat </t>
  </si>
  <si>
    <t>Waranty</t>
  </si>
  <si>
    <t>Expected delivery</t>
  </si>
  <si>
    <t>rate</t>
  </si>
  <si>
    <t>Purchase Requisitioned By: Gopkumar Nair / Pooja Pushpangadan</t>
  </si>
  <si>
    <t>Contact Number: 9152034215</t>
  </si>
  <si>
    <t>Dt. 28/08/2024</t>
  </si>
  <si>
    <t>Dt :- 28/08/2024</t>
  </si>
  <si>
    <t>Date: 28/08/2024</t>
  </si>
  <si>
    <t>HK</t>
  </si>
  <si>
    <t>Female HK Uniform Top</t>
  </si>
  <si>
    <t xml:space="preserve">Female HK Uniform Pant </t>
  </si>
  <si>
    <t>Female HK Uniform over Coat</t>
  </si>
  <si>
    <t>6''</t>
  </si>
  <si>
    <t>7''</t>
  </si>
  <si>
    <t>8''</t>
  </si>
  <si>
    <t>9''</t>
  </si>
  <si>
    <t>10"</t>
  </si>
  <si>
    <t xml:space="preserve">Female HK Shoes </t>
  </si>
  <si>
    <t>Productions</t>
  </si>
  <si>
    <t>Productions Mini Champ/Champ (Commi) Chef Coat</t>
  </si>
  <si>
    <t xml:space="preserve">Productions CDP / DCDP Chef Coat </t>
  </si>
  <si>
    <t xml:space="preserve">Productions Mini Champ/Champ (Commi) Chef Trouser </t>
  </si>
  <si>
    <t xml:space="preserve">Productions CDP / DCDP  Chef Trouser </t>
  </si>
  <si>
    <t>Productions aprons</t>
  </si>
  <si>
    <t>11''</t>
  </si>
  <si>
    <t>Productions Safety Shoes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</si>
</sst>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rebuchet MS"/>
      <family val="2"/>
    </font>
    <font>
      <sz val="10"/>
      <name val="Trebuchet MS"/>
      <family val="2"/>
    </font>
    <font>
      <b/>
      <i/>
      <sz val="10"/>
      <name val="Trebuchet MS"/>
      <family val="2"/>
    </font>
    <font>
      <sz val="8"/>
      <name val="Trebuchet MS"/>
      <family val="2"/>
    </font>
    <font>
      <b/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8" fillId="0" borderId="0"/>
    <xf numFmtId="0" fontId="1" fillId="0" borderId="0"/>
  </cellStyleXfs>
  <cellXfs count="139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3" xfId="0" applyFont="1" applyBorder="1" applyAlignment="1"/>
    <xf numFmtId="0" fontId="6" fillId="0" borderId="0" xfId="0" applyFont="1"/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4" xfId="0" applyFont="1" applyBorder="1" applyAlignment="1">
      <alignment horizontal="center"/>
    </xf>
    <xf numFmtId="14" fontId="4" fillId="0" borderId="1" xfId="0" applyNumberFormat="1" applyFont="1" applyBorder="1" applyAlignment="1"/>
    <xf numFmtId="0" fontId="4" fillId="0" borderId="33" xfId="0" applyFont="1" applyBorder="1"/>
    <xf numFmtId="0" fontId="4" fillId="0" borderId="33" xfId="0" applyFont="1" applyBorder="1" applyAlignment="1">
      <alignment horizontal="center"/>
    </xf>
    <xf numFmtId="0" fontId="4" fillId="0" borderId="34" xfId="0" applyFont="1" applyBorder="1"/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4" fillId="0" borderId="35" xfId="0" applyFont="1" applyBorder="1"/>
    <xf numFmtId="0" fontId="4" fillId="0" borderId="1" xfId="0" applyFont="1" applyBorder="1" applyAlignment="1"/>
    <xf numFmtId="0" fontId="4" fillId="0" borderId="4" xfId="0" applyFont="1" applyBorder="1" applyAlignment="1"/>
    <xf numFmtId="0" fontId="4" fillId="0" borderId="1" xfId="0" applyFont="1" applyBorder="1" applyAlignment="1">
      <alignment wrapText="1"/>
    </xf>
    <xf numFmtId="0" fontId="4" fillId="0" borderId="32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1" xfId="0" applyFont="1" applyBorder="1"/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/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4" fillId="0" borderId="6" xfId="0" applyFont="1" applyBorder="1" applyAlignment="1">
      <alignment horizontal="center" wrapText="1"/>
    </xf>
    <xf numFmtId="0" fontId="7" fillId="0" borderId="20" xfId="0" applyFont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horizontal="center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31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  <xf numFmtId="0" fontId="5" fillId="0" borderId="23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/>
    </xf>
    <xf numFmtId="0" fontId="6" fillId="0" borderId="36" xfId="0" applyFont="1" applyBorder="1" applyAlignment="1">
      <alignment horizontal="left" vertical="top"/>
    </xf>
    <xf numFmtId="0" fontId="6" fillId="0" borderId="1" xfId="0" applyFont="1" applyBorder="1" applyAlignment="1"/>
    <xf numFmtId="0" fontId="6" fillId="0" borderId="4" xfId="0" applyFont="1" applyBorder="1" applyAlignment="1"/>
    <xf numFmtId="0" fontId="4" fillId="0" borderId="2" xfId="0" applyFont="1" applyBorder="1" applyAlignment="1">
      <alignment wrapText="1"/>
    </xf>
    <xf numFmtId="0" fontId="4" fillId="0" borderId="36" xfId="0" applyFont="1" applyBorder="1" applyAlignment="1">
      <alignment wrapText="1"/>
    </xf>
    <xf numFmtId="0" fontId="4" fillId="0" borderId="1" xfId="0" applyFont="1" applyBorder="1"/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30" xfId="0" applyFont="1" applyBorder="1" applyAlignment="1">
      <alignment horizontal="left"/>
    </xf>
    <xf numFmtId="0" fontId="4" fillId="0" borderId="2" xfId="0" applyFont="1" applyBorder="1" applyAlignment="1"/>
    <xf numFmtId="0" fontId="4" fillId="0" borderId="36" xfId="0" applyFont="1" applyBorder="1" applyAlignment="1"/>
    <xf numFmtId="0" fontId="4" fillId="0" borderId="1" xfId="0" applyFont="1" applyBorder="1" applyAlignment="1"/>
    <xf numFmtId="0" fontId="4" fillId="0" borderId="4" xfId="0" applyFont="1" applyBorder="1" applyAlignment="1"/>
    <xf numFmtId="0" fontId="4" fillId="0" borderId="2" xfId="0" applyFont="1" applyBorder="1" applyAlignment="1">
      <alignment vertical="center" wrapText="1"/>
    </xf>
    <xf numFmtId="0" fontId="4" fillId="0" borderId="36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7" fillId="0" borderId="24" xfId="0" applyFont="1" applyBorder="1" applyAlignment="1">
      <alignment horizontal="left" vertical="top" wrapText="1"/>
    </xf>
    <xf numFmtId="0" fontId="7" fillId="0" borderId="37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7" fillId="0" borderId="20" xfId="0" applyFont="1" applyBorder="1" applyAlignment="1"/>
    <xf numFmtId="0" fontId="7" fillId="0" borderId="28" xfId="0" applyFont="1" applyBorder="1" applyAlignment="1"/>
    <xf numFmtId="0" fontId="7" fillId="0" borderId="17" xfId="0" applyFont="1" applyBorder="1" applyAlignment="1">
      <alignment horizontal="left" vertical="top" wrapText="1"/>
    </xf>
    <xf numFmtId="0" fontId="7" fillId="0" borderId="38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7" fillId="0" borderId="18" xfId="0" applyFont="1" applyBorder="1" applyAlignment="1"/>
    <xf numFmtId="0" fontId="7" fillId="0" borderId="19" xfId="0" applyFont="1" applyBorder="1" applyAlignment="1"/>
    <xf numFmtId="0" fontId="4" fillId="0" borderId="24" xfId="0" applyFont="1" applyBorder="1" applyAlignment="1">
      <alignment horizontal="left" vertical="top" wrapText="1"/>
    </xf>
    <xf numFmtId="0" fontId="4" fillId="0" borderId="37" xfId="0" applyFont="1" applyBorder="1" applyAlignment="1">
      <alignment horizontal="left" vertical="top" wrapText="1"/>
    </xf>
    <xf numFmtId="0" fontId="4" fillId="0" borderId="20" xfId="0" applyFont="1" applyBorder="1" applyAlignment="1"/>
    <xf numFmtId="0" fontId="4" fillId="0" borderId="28" xfId="0" applyFont="1" applyBorder="1" applyAlignment="1"/>
    <xf numFmtId="0" fontId="4" fillId="0" borderId="25" xfId="0" applyFont="1" applyBorder="1" applyAlignment="1">
      <alignment horizontal="left" vertical="top" wrapText="1"/>
    </xf>
    <xf numFmtId="0" fontId="4" fillId="0" borderId="39" xfId="0" applyFont="1" applyBorder="1" applyAlignment="1">
      <alignment horizontal="left" vertical="top" wrapText="1"/>
    </xf>
    <xf numFmtId="0" fontId="4" fillId="0" borderId="26" xfId="0" applyFont="1" applyBorder="1" applyAlignment="1"/>
    <xf numFmtId="0" fontId="4" fillId="0" borderId="29" xfId="0" applyFont="1" applyBorder="1" applyAlignment="1"/>
    <xf numFmtId="0" fontId="4" fillId="0" borderId="10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5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8" fillId="5" borderId="36" xfId="0" applyFont="1" applyFill="1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</cellXfs>
  <cellStyles count="4">
    <cellStyle name="Normal" xfId="0" builtinId="0"/>
    <cellStyle name="Normal 2" xfId="1"/>
    <cellStyle name="Normal 2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zoomScale="90" zoomScaleNormal="90" workbookViewId="0">
      <selection activeCell="A22" sqref="A22:J22"/>
    </sheetView>
  </sheetViews>
  <sheetFormatPr defaultColWidth="9.140625" defaultRowHeight="15" x14ac:dyDescent="0.3"/>
  <cols>
    <col min="1" max="1" width="6.140625" style="3" customWidth="1"/>
    <col min="2" max="2" width="12" style="3" customWidth="1"/>
    <col min="3" max="3" width="55.42578125" style="1" customWidth="1"/>
    <col min="4" max="4" width="51.42578125" style="1" bestFit="1" customWidth="1"/>
    <col min="5" max="5" width="7" style="3" customWidth="1"/>
    <col min="6" max="6" width="20.28515625" style="1" customWidth="1"/>
    <col min="7" max="7" width="21" style="1" customWidth="1"/>
    <col min="8" max="8" width="19.140625" style="1" bestFit="1" customWidth="1"/>
    <col min="9" max="9" width="13.7109375" style="1" bestFit="1" customWidth="1"/>
    <col min="10" max="10" width="30.140625" style="1" customWidth="1"/>
    <col min="11" max="16384" width="9.140625" style="1"/>
  </cols>
  <sheetData>
    <row r="1" spans="1:10" ht="15.75" thickBot="1" x14ac:dyDescent="0.35">
      <c r="A1" s="20"/>
      <c r="B1" s="12"/>
      <c r="C1" s="11"/>
      <c r="D1" s="11"/>
      <c r="E1" s="12"/>
      <c r="F1" s="11"/>
      <c r="G1" s="11"/>
      <c r="H1" s="11"/>
      <c r="I1" s="11"/>
      <c r="J1" s="13"/>
    </row>
    <row r="2" spans="1:10" ht="12.75" customHeight="1" x14ac:dyDescent="0.3">
      <c r="A2" s="82" t="s">
        <v>27</v>
      </c>
      <c r="B2" s="83"/>
      <c r="C2" s="83"/>
      <c r="D2" s="83"/>
      <c r="E2" s="83"/>
      <c r="F2" s="83"/>
      <c r="G2" s="83"/>
      <c r="H2" s="83"/>
      <c r="I2" s="83"/>
      <c r="J2" s="84"/>
    </row>
    <row r="3" spans="1:10" ht="15.75" customHeight="1" thickBot="1" x14ac:dyDescent="0.35">
      <c r="A3" s="85" t="s">
        <v>0</v>
      </c>
      <c r="B3" s="86"/>
      <c r="C3" s="86"/>
      <c r="D3" s="86"/>
      <c r="E3" s="86"/>
      <c r="F3" s="86"/>
      <c r="G3" s="86"/>
      <c r="H3" s="86"/>
      <c r="I3" s="86"/>
      <c r="J3" s="87"/>
    </row>
    <row r="4" spans="1:10" x14ac:dyDescent="0.3">
      <c r="A4" s="21"/>
      <c r="B4" s="31"/>
      <c r="C4" s="7"/>
      <c r="D4" s="7"/>
      <c r="E4" s="7"/>
      <c r="F4" s="7"/>
      <c r="G4" s="7"/>
      <c r="H4" s="7"/>
      <c r="I4" s="7"/>
      <c r="J4" s="8"/>
    </row>
    <row r="5" spans="1:10" ht="15" customHeight="1" x14ac:dyDescent="0.3">
      <c r="A5" s="92" t="s">
        <v>38</v>
      </c>
      <c r="B5" s="93"/>
      <c r="C5" s="94"/>
      <c r="D5" s="94"/>
      <c r="E5" s="94"/>
      <c r="F5" s="94"/>
      <c r="G5" s="2" t="s">
        <v>73</v>
      </c>
      <c r="H5" s="17" t="s">
        <v>1</v>
      </c>
      <c r="I5" s="10"/>
      <c r="J5" s="18"/>
    </row>
    <row r="6" spans="1:10" s="6" customFormat="1" ht="13.5" x14ac:dyDescent="0.3">
      <c r="A6" s="88" t="s">
        <v>26</v>
      </c>
      <c r="B6" s="89"/>
      <c r="C6" s="90"/>
      <c r="D6" s="90"/>
      <c r="E6" s="90"/>
      <c r="F6" s="90"/>
      <c r="G6" s="90"/>
      <c r="H6" s="90"/>
      <c r="I6" s="90"/>
      <c r="J6" s="91"/>
    </row>
    <row r="7" spans="1:10" x14ac:dyDescent="0.3">
      <c r="A7" s="99" t="s">
        <v>39</v>
      </c>
      <c r="B7" s="100"/>
      <c r="C7" s="101"/>
      <c r="D7" s="101"/>
      <c r="E7" s="101"/>
      <c r="F7" s="101"/>
      <c r="G7" s="101"/>
      <c r="H7" s="101"/>
      <c r="I7" s="101"/>
      <c r="J7" s="102"/>
    </row>
    <row r="8" spans="1:10" ht="33" customHeight="1" x14ac:dyDescent="0.3">
      <c r="A8" s="103" t="s">
        <v>37</v>
      </c>
      <c r="B8" s="104"/>
      <c r="C8" s="105"/>
      <c r="D8" s="105"/>
      <c r="E8" s="105"/>
      <c r="F8" s="105"/>
      <c r="G8" s="105"/>
      <c r="H8" s="105"/>
      <c r="I8" s="105"/>
      <c r="J8" s="106"/>
    </row>
    <row r="9" spans="1:10" x14ac:dyDescent="0.3">
      <c r="A9" s="99" t="s">
        <v>29</v>
      </c>
      <c r="B9" s="100"/>
      <c r="C9" s="101"/>
      <c r="D9" s="101"/>
      <c r="E9" s="101"/>
      <c r="F9" s="5" t="s">
        <v>31</v>
      </c>
      <c r="G9" s="19" t="s">
        <v>30</v>
      </c>
      <c r="H9" s="17" t="s">
        <v>23</v>
      </c>
      <c r="I9" s="17">
        <v>8310212734</v>
      </c>
      <c r="J9" s="9"/>
    </row>
    <row r="10" spans="1:10" x14ac:dyDescent="0.3">
      <c r="A10" s="99"/>
      <c r="B10" s="100"/>
      <c r="C10" s="101"/>
      <c r="D10" s="101"/>
      <c r="E10" s="101"/>
      <c r="F10" s="101"/>
      <c r="G10" s="101"/>
      <c r="H10" s="101"/>
      <c r="I10" s="101"/>
      <c r="J10" s="18"/>
    </row>
    <row r="11" spans="1:10" s="23" customFormat="1" ht="33" customHeight="1" x14ac:dyDescent="0.2">
      <c r="A11" s="39" t="s">
        <v>2</v>
      </c>
      <c r="B11" s="39" t="s">
        <v>43</v>
      </c>
      <c r="C11" s="40" t="s">
        <v>3</v>
      </c>
      <c r="D11" s="34" t="s">
        <v>4</v>
      </c>
      <c r="E11" s="34" t="s">
        <v>5</v>
      </c>
      <c r="F11" s="34" t="s">
        <v>6</v>
      </c>
      <c r="G11" s="35" t="s">
        <v>66</v>
      </c>
      <c r="H11" s="35" t="s">
        <v>67</v>
      </c>
      <c r="I11" s="35" t="s">
        <v>68</v>
      </c>
      <c r="J11" s="36" t="s">
        <v>42</v>
      </c>
    </row>
    <row r="12" spans="1:10" s="23" customFormat="1" ht="14.25" customHeight="1" x14ac:dyDescent="0.2">
      <c r="A12" s="28">
        <v>1</v>
      </c>
      <c r="B12" s="126" t="s">
        <v>54</v>
      </c>
      <c r="C12" s="25" t="s">
        <v>55</v>
      </c>
      <c r="D12" s="38" t="s">
        <v>40</v>
      </c>
      <c r="E12" s="34" t="s">
        <v>28</v>
      </c>
      <c r="F12" s="33" t="e">
        <f>'Uniform sizes'!#REF!</f>
        <v>#REF!</v>
      </c>
      <c r="G12" s="32"/>
      <c r="H12" s="35"/>
      <c r="I12" s="32"/>
      <c r="J12" s="37"/>
    </row>
    <row r="13" spans="1:10" s="23" customFormat="1" ht="14.25" customHeight="1" x14ac:dyDescent="0.2">
      <c r="A13" s="28">
        <v>2</v>
      </c>
      <c r="B13" s="126"/>
      <c r="C13" s="25" t="s">
        <v>56</v>
      </c>
      <c r="D13" s="38" t="s">
        <v>40</v>
      </c>
      <c r="E13" s="34" t="s">
        <v>28</v>
      </c>
      <c r="F13" s="33" t="e">
        <f>'Uniform sizes'!#REF!</f>
        <v>#REF!</v>
      </c>
      <c r="G13" s="32"/>
      <c r="H13" s="35"/>
      <c r="I13" s="32"/>
      <c r="J13" s="37"/>
    </row>
    <row r="14" spans="1:10" s="23" customFormat="1" ht="14.25" customHeight="1" x14ac:dyDescent="0.2">
      <c r="A14" s="28">
        <v>3</v>
      </c>
      <c r="B14" s="126"/>
      <c r="C14" s="25" t="s">
        <v>41</v>
      </c>
      <c r="D14" s="38" t="s">
        <v>40</v>
      </c>
      <c r="E14" s="34" t="s">
        <v>28</v>
      </c>
      <c r="F14" s="33" t="e">
        <f>'Uniform sizes'!#REF!</f>
        <v>#REF!</v>
      </c>
      <c r="G14" s="32"/>
      <c r="H14" s="35"/>
      <c r="I14" s="32"/>
      <c r="J14" s="37"/>
    </row>
    <row r="15" spans="1:10" s="23" customFormat="1" ht="14.25" customHeight="1" x14ac:dyDescent="0.2">
      <c r="A15" s="28">
        <v>4</v>
      </c>
      <c r="B15" s="126"/>
      <c r="C15" s="25" t="s">
        <v>57</v>
      </c>
      <c r="D15" s="38" t="s">
        <v>40</v>
      </c>
      <c r="E15" s="34" t="s">
        <v>28</v>
      </c>
      <c r="F15" s="33" t="e">
        <f>'Uniform sizes'!#REF!</f>
        <v>#REF!</v>
      </c>
      <c r="G15" s="32"/>
      <c r="H15" s="35"/>
      <c r="I15" s="32"/>
      <c r="J15" s="37"/>
    </row>
    <row r="16" spans="1:10" s="23" customFormat="1" ht="14.25" customHeight="1" x14ac:dyDescent="0.2">
      <c r="A16" s="28">
        <v>5</v>
      </c>
      <c r="B16" s="126"/>
      <c r="C16" s="25" t="s">
        <v>59</v>
      </c>
      <c r="D16" s="38" t="s">
        <v>40</v>
      </c>
      <c r="E16" s="34" t="s">
        <v>28</v>
      </c>
      <c r="F16" s="33" t="e">
        <f>'Uniform sizes'!#REF!</f>
        <v>#REF!</v>
      </c>
      <c r="G16" s="32"/>
      <c r="H16" s="35"/>
      <c r="I16" s="32"/>
      <c r="J16" s="37"/>
    </row>
    <row r="17" spans="1:10" s="23" customFormat="1" ht="14.25" customHeight="1" x14ac:dyDescent="0.2">
      <c r="A17" s="28">
        <v>6</v>
      </c>
      <c r="B17" s="126"/>
      <c r="C17" s="25" t="s">
        <v>58</v>
      </c>
      <c r="D17" s="38" t="s">
        <v>40</v>
      </c>
      <c r="E17" s="34" t="s">
        <v>28</v>
      </c>
      <c r="F17" s="33" t="e">
        <f>'Uniform sizes'!#REF!</f>
        <v>#REF!</v>
      </c>
      <c r="G17" s="32"/>
      <c r="H17" s="35"/>
      <c r="I17" s="32"/>
      <c r="J17" s="37"/>
    </row>
    <row r="18" spans="1:10" s="23" customFormat="1" ht="15.75" customHeight="1" x14ac:dyDescent="0.2">
      <c r="A18" s="28">
        <v>7</v>
      </c>
      <c r="B18" s="126"/>
      <c r="C18" s="25" t="s">
        <v>61</v>
      </c>
      <c r="D18" s="38" t="s">
        <v>40</v>
      </c>
      <c r="E18" s="34" t="s">
        <v>28</v>
      </c>
      <c r="F18" s="33" t="e">
        <f>'Uniform sizes'!#REF!</f>
        <v>#REF!</v>
      </c>
      <c r="G18" s="32"/>
      <c r="H18" s="35"/>
      <c r="I18" s="32"/>
      <c r="J18" s="37"/>
    </row>
    <row r="19" spans="1:10" s="23" customFormat="1" ht="15.75" customHeight="1" x14ac:dyDescent="0.2">
      <c r="A19" s="28">
        <v>8</v>
      </c>
      <c r="B19" s="126"/>
      <c r="C19" s="25" t="s">
        <v>65</v>
      </c>
      <c r="D19" s="38" t="s">
        <v>40</v>
      </c>
      <c r="E19" s="34" t="s">
        <v>28</v>
      </c>
      <c r="F19" s="33" t="e">
        <f>'Uniform sizes'!#REF!</f>
        <v>#REF!</v>
      </c>
      <c r="G19" s="32"/>
      <c r="H19" s="35"/>
      <c r="I19" s="32"/>
      <c r="J19" s="37"/>
    </row>
    <row r="20" spans="1:10" ht="15" customHeight="1" x14ac:dyDescent="0.3">
      <c r="A20" s="107" t="s">
        <v>25</v>
      </c>
      <c r="B20" s="108"/>
      <c r="C20" s="109"/>
      <c r="D20" s="109"/>
      <c r="E20" s="109"/>
      <c r="F20" s="110"/>
      <c r="G20" s="110"/>
      <c r="H20" s="110"/>
      <c r="I20" s="110"/>
      <c r="J20" s="111"/>
    </row>
    <row r="21" spans="1:10" ht="15" customHeight="1" thickBot="1" x14ac:dyDescent="0.35">
      <c r="A21" s="112" t="s">
        <v>24</v>
      </c>
      <c r="B21" s="113"/>
      <c r="C21" s="114"/>
      <c r="D21" s="114"/>
      <c r="E21" s="114"/>
      <c r="F21" s="115"/>
      <c r="G21" s="115"/>
      <c r="H21" s="115"/>
      <c r="I21" s="115"/>
      <c r="J21" s="116"/>
    </row>
    <row r="22" spans="1:10" ht="15.75" customHeight="1" x14ac:dyDescent="0.3">
      <c r="A22" s="117" t="s">
        <v>7</v>
      </c>
      <c r="B22" s="118"/>
      <c r="C22" s="119"/>
      <c r="D22" s="119"/>
      <c r="E22" s="119"/>
      <c r="F22" s="119"/>
      <c r="G22" s="119"/>
      <c r="H22" s="119"/>
      <c r="I22" s="119"/>
      <c r="J22" s="120"/>
    </row>
    <row r="23" spans="1:10" s="4" customFormat="1" ht="15" customHeight="1" x14ac:dyDescent="0.3">
      <c r="A23" s="121" t="s">
        <v>8</v>
      </c>
      <c r="B23" s="122"/>
      <c r="C23" s="123"/>
      <c r="D23" s="123"/>
      <c r="E23" s="123"/>
      <c r="F23" s="123"/>
      <c r="G23" s="123"/>
      <c r="H23" s="123"/>
      <c r="I23" s="123"/>
      <c r="J23" s="124"/>
    </row>
    <row r="24" spans="1:10" ht="21.75" customHeight="1" x14ac:dyDescent="0.3">
      <c r="A24" s="125" t="s">
        <v>19</v>
      </c>
      <c r="B24" s="97"/>
      <c r="C24" s="97"/>
      <c r="D24" s="97"/>
      <c r="E24" s="97"/>
      <c r="F24" s="97"/>
      <c r="G24" s="97"/>
      <c r="H24" s="97"/>
      <c r="I24" s="97"/>
      <c r="J24" s="98"/>
    </row>
    <row r="25" spans="1:10" ht="16.5" customHeight="1" thickBot="1" x14ac:dyDescent="0.35">
      <c r="A25" s="95" t="s">
        <v>9</v>
      </c>
      <c r="B25" s="96"/>
      <c r="C25" s="96"/>
      <c r="D25" s="96"/>
      <c r="E25" s="96"/>
      <c r="F25" s="97"/>
      <c r="G25" s="97"/>
      <c r="H25" s="97"/>
      <c r="I25" s="97"/>
      <c r="J25" s="98"/>
    </row>
    <row r="26" spans="1:10" ht="12.75" customHeight="1" x14ac:dyDescent="0.3">
      <c r="A26" s="75" t="s">
        <v>69</v>
      </c>
      <c r="B26" s="76"/>
      <c r="C26" s="76"/>
      <c r="D26" s="76"/>
      <c r="E26" s="77"/>
      <c r="F26" s="78" t="s">
        <v>34</v>
      </c>
      <c r="G26" s="79"/>
      <c r="H26" s="78" t="s">
        <v>20</v>
      </c>
      <c r="I26" s="80"/>
      <c r="J26" s="81"/>
    </row>
    <row r="27" spans="1:10" s="4" customFormat="1" x14ac:dyDescent="0.3">
      <c r="A27" s="50"/>
      <c r="B27" s="51"/>
      <c r="C27" s="51"/>
      <c r="D27" s="51"/>
      <c r="E27" s="52"/>
      <c r="F27" s="53" t="s">
        <v>35</v>
      </c>
      <c r="G27" s="54"/>
      <c r="H27" s="53" t="s">
        <v>10</v>
      </c>
      <c r="I27" s="55"/>
      <c r="J27" s="56"/>
    </row>
    <row r="28" spans="1:10" ht="28.5" customHeight="1" x14ac:dyDescent="0.3">
      <c r="A28" s="50" t="s">
        <v>70</v>
      </c>
      <c r="B28" s="51"/>
      <c r="C28" s="51"/>
      <c r="D28" s="51"/>
      <c r="E28" s="52"/>
      <c r="F28" s="53" t="s">
        <v>32</v>
      </c>
      <c r="G28" s="54"/>
      <c r="H28" s="53" t="s">
        <v>11</v>
      </c>
      <c r="I28" s="55"/>
      <c r="J28" s="56"/>
    </row>
    <row r="29" spans="1:10" ht="15" customHeight="1" x14ac:dyDescent="0.3">
      <c r="A29" s="50"/>
      <c r="B29" s="51"/>
      <c r="C29" s="51"/>
      <c r="D29" s="51"/>
      <c r="E29" s="52"/>
      <c r="F29" s="53" t="s">
        <v>12</v>
      </c>
      <c r="G29" s="54"/>
      <c r="H29" s="53" t="s">
        <v>12</v>
      </c>
      <c r="I29" s="73"/>
      <c r="J29" s="74"/>
    </row>
    <row r="30" spans="1:10" ht="15" customHeight="1" x14ac:dyDescent="0.3">
      <c r="A30" s="42" t="s">
        <v>18</v>
      </c>
      <c r="B30" s="43"/>
      <c r="C30" s="43"/>
      <c r="D30" s="43"/>
      <c r="E30" s="44"/>
      <c r="F30" s="45" t="s">
        <v>13</v>
      </c>
      <c r="G30" s="46"/>
      <c r="H30" s="47"/>
      <c r="I30" s="48"/>
      <c r="J30" s="49"/>
    </row>
    <row r="31" spans="1:10" ht="15" customHeight="1" x14ac:dyDescent="0.3">
      <c r="A31" s="50" t="s">
        <v>71</v>
      </c>
      <c r="B31" s="51"/>
      <c r="C31" s="51"/>
      <c r="D31" s="51"/>
      <c r="E31" s="52"/>
      <c r="F31" s="53" t="s">
        <v>72</v>
      </c>
      <c r="G31" s="54"/>
      <c r="H31" s="53" t="s">
        <v>14</v>
      </c>
      <c r="I31" s="55"/>
      <c r="J31" s="56"/>
    </row>
    <row r="32" spans="1:10" ht="15" customHeight="1" thickBot="1" x14ac:dyDescent="0.35">
      <c r="A32" s="60" t="s">
        <v>33</v>
      </c>
      <c r="B32" s="61"/>
      <c r="C32" s="61"/>
      <c r="D32" s="61"/>
      <c r="E32" s="62"/>
      <c r="F32" s="63" t="s">
        <v>36</v>
      </c>
      <c r="G32" s="64"/>
      <c r="H32" s="63" t="s">
        <v>15</v>
      </c>
      <c r="I32" s="65"/>
      <c r="J32" s="66"/>
    </row>
    <row r="33" spans="1:10" ht="15" customHeight="1" x14ac:dyDescent="0.3">
      <c r="A33" s="67" t="s">
        <v>21</v>
      </c>
      <c r="B33" s="68"/>
      <c r="C33" s="68"/>
      <c r="D33" s="68"/>
      <c r="E33" s="68"/>
      <c r="F33" s="68"/>
      <c r="G33" s="68"/>
      <c r="H33" s="68"/>
      <c r="I33" s="68"/>
      <c r="J33" s="69"/>
    </row>
    <row r="34" spans="1:10" ht="15" customHeight="1" x14ac:dyDescent="0.3">
      <c r="A34" s="70" t="s">
        <v>22</v>
      </c>
      <c r="B34" s="71"/>
      <c r="C34" s="71"/>
      <c r="D34" s="71"/>
      <c r="E34" s="71"/>
      <c r="F34" s="71"/>
      <c r="G34" s="71"/>
      <c r="H34" s="71"/>
      <c r="I34" s="71"/>
      <c r="J34" s="72"/>
    </row>
    <row r="35" spans="1:10" ht="15" customHeight="1" x14ac:dyDescent="0.3">
      <c r="A35" s="50" t="s">
        <v>16</v>
      </c>
      <c r="B35" s="51"/>
      <c r="C35" s="51"/>
      <c r="D35" s="51"/>
      <c r="E35" s="51"/>
      <c r="F35" s="51"/>
      <c r="G35" s="51"/>
      <c r="H35" s="51"/>
      <c r="I35" s="51"/>
      <c r="J35" s="52"/>
    </row>
    <row r="36" spans="1:10" ht="15" customHeight="1" thickBot="1" x14ac:dyDescent="0.35">
      <c r="A36" s="57" t="s">
        <v>17</v>
      </c>
      <c r="B36" s="58"/>
      <c r="C36" s="58"/>
      <c r="D36" s="58"/>
      <c r="E36" s="58"/>
      <c r="F36" s="58"/>
      <c r="G36" s="58"/>
      <c r="H36" s="58"/>
      <c r="I36" s="58"/>
      <c r="J36" s="59"/>
    </row>
    <row r="37" spans="1:10" ht="15.75" thickBot="1" x14ac:dyDescent="0.35">
      <c r="A37" s="22"/>
      <c r="B37" s="15"/>
      <c r="C37" s="14"/>
      <c r="D37" s="14"/>
      <c r="E37" s="15"/>
      <c r="F37" s="14"/>
      <c r="G37" s="14"/>
      <c r="H37" s="14"/>
      <c r="I37" s="14"/>
      <c r="J37" s="16"/>
    </row>
  </sheetData>
  <mergeCells count="41">
    <mergeCell ref="A2:J2"/>
    <mergeCell ref="A3:J3"/>
    <mergeCell ref="A6:J6"/>
    <mergeCell ref="A5:F5"/>
    <mergeCell ref="A25:J25"/>
    <mergeCell ref="A7:J7"/>
    <mergeCell ref="A8:J8"/>
    <mergeCell ref="A9:E9"/>
    <mergeCell ref="A10:F10"/>
    <mergeCell ref="G10:I10"/>
    <mergeCell ref="A20:J20"/>
    <mergeCell ref="A21:J21"/>
    <mergeCell ref="A22:J22"/>
    <mergeCell ref="A23:J23"/>
    <mergeCell ref="A24:J24"/>
    <mergeCell ref="B12:B19"/>
    <mergeCell ref="A26:E26"/>
    <mergeCell ref="F26:G26"/>
    <mergeCell ref="H26:J26"/>
    <mergeCell ref="A27:E27"/>
    <mergeCell ref="F27:G27"/>
    <mergeCell ref="H27:J27"/>
    <mergeCell ref="A28:E28"/>
    <mergeCell ref="F28:G28"/>
    <mergeCell ref="H28:J28"/>
    <mergeCell ref="A29:E29"/>
    <mergeCell ref="F29:G29"/>
    <mergeCell ref="H29:J29"/>
    <mergeCell ref="A36:J36"/>
    <mergeCell ref="A32:E32"/>
    <mergeCell ref="F32:G32"/>
    <mergeCell ref="H32:J32"/>
    <mergeCell ref="A33:J33"/>
    <mergeCell ref="A34:J34"/>
    <mergeCell ref="A35:J35"/>
    <mergeCell ref="A30:E30"/>
    <mergeCell ref="F30:G30"/>
    <mergeCell ref="H30:J30"/>
    <mergeCell ref="A31:E31"/>
    <mergeCell ref="F31:G31"/>
    <mergeCell ref="H31:J31"/>
  </mergeCells>
  <printOptions horizontalCentered="1"/>
  <pageMargins left="0" right="0" top="0.43307086614173201" bottom="0" header="0.27559055118110198" footer="0.31496062992126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tabSelected="1" topLeftCell="B1" workbookViewId="0">
      <pane ySplit="1" topLeftCell="A2" activePane="bottomLeft" state="frozen"/>
      <selection pane="bottomLeft" activeCell="D20" sqref="D20"/>
    </sheetView>
  </sheetViews>
  <sheetFormatPr defaultRowHeight="12.75" x14ac:dyDescent="0.2"/>
  <cols>
    <col min="1" max="1" width="6.42578125" style="29" customWidth="1"/>
    <col min="2" max="2" width="11.7109375" style="29" customWidth="1"/>
    <col min="3" max="3" width="11.85546875" style="30" bestFit="1" customWidth="1"/>
    <col min="4" max="4" width="48.140625" style="24" bestFit="1" customWidth="1"/>
    <col min="5" max="8" width="3.85546875" style="24" bestFit="1" customWidth="1"/>
    <col min="9" max="9" width="4" style="24" bestFit="1" customWidth="1"/>
    <col min="10" max="13" width="3.85546875" style="24" bestFit="1" customWidth="1"/>
    <col min="14" max="15" width="13.42578125" style="24" bestFit="1" customWidth="1"/>
    <col min="16" max="16" width="9.140625" style="24"/>
  </cols>
  <sheetData>
    <row r="1" spans="2:17" x14ac:dyDescent="0.2">
      <c r="B1" s="26" t="s">
        <v>2</v>
      </c>
      <c r="C1" s="26" t="s">
        <v>43</v>
      </c>
      <c r="D1" s="27" t="s">
        <v>3</v>
      </c>
      <c r="E1" s="26" t="s">
        <v>44</v>
      </c>
      <c r="F1" s="26" t="s">
        <v>45</v>
      </c>
      <c r="G1" s="26" t="s">
        <v>46</v>
      </c>
      <c r="H1" s="26" t="s">
        <v>53</v>
      </c>
      <c r="I1" s="26" t="s">
        <v>47</v>
      </c>
      <c r="J1" s="26" t="s">
        <v>48</v>
      </c>
      <c r="K1" s="26" t="s">
        <v>49</v>
      </c>
      <c r="L1" s="26" t="s">
        <v>50</v>
      </c>
      <c r="M1" s="26" t="s">
        <v>51</v>
      </c>
      <c r="N1" s="26" t="s">
        <v>52</v>
      </c>
      <c r="O1" s="26" t="s">
        <v>60</v>
      </c>
      <c r="P1" s="26" t="s">
        <v>62</v>
      </c>
      <c r="Q1" s="26" t="s">
        <v>63</v>
      </c>
    </row>
    <row r="2" spans="2:17" x14ac:dyDescent="0.2">
      <c r="B2" s="128">
        <v>1</v>
      </c>
      <c r="C2" s="126" t="s">
        <v>54</v>
      </c>
      <c r="D2" s="129" t="s">
        <v>55</v>
      </c>
      <c r="E2" s="128"/>
      <c r="F2" s="128"/>
      <c r="G2" s="128"/>
      <c r="H2" s="128"/>
      <c r="I2" s="128"/>
      <c r="J2" s="128"/>
      <c r="K2" s="130">
        <f>3*2</f>
        <v>6</v>
      </c>
      <c r="L2" s="130">
        <f>3*2</f>
        <v>6</v>
      </c>
      <c r="M2" s="128"/>
      <c r="N2" s="128"/>
      <c r="O2" s="131">
        <f t="shared" ref="O2:O8" si="0">SUM(E2:N2)</f>
        <v>12</v>
      </c>
      <c r="P2" s="128">
        <v>3325</v>
      </c>
      <c r="Q2" s="128">
        <f t="shared" ref="Q2:Q8" si="1">P2*O2</f>
        <v>39900</v>
      </c>
    </row>
    <row r="3" spans="2:17" x14ac:dyDescent="0.2">
      <c r="B3" s="128">
        <v>2</v>
      </c>
      <c r="C3" s="126"/>
      <c r="D3" s="129" t="s">
        <v>56</v>
      </c>
      <c r="E3" s="128"/>
      <c r="F3" s="128"/>
      <c r="G3" s="128"/>
      <c r="H3" s="128"/>
      <c r="I3" s="128"/>
      <c r="J3" s="130">
        <f>3*2</f>
        <v>6</v>
      </c>
      <c r="K3" s="130">
        <f>3*2</f>
        <v>6</v>
      </c>
      <c r="L3" s="128"/>
      <c r="M3" s="128"/>
      <c r="N3" s="128"/>
      <c r="O3" s="131">
        <f t="shared" si="0"/>
        <v>12</v>
      </c>
      <c r="P3" s="128">
        <v>3325</v>
      </c>
      <c r="Q3" s="128">
        <f t="shared" si="1"/>
        <v>39900</v>
      </c>
    </row>
    <row r="4" spans="2:17" x14ac:dyDescent="0.2">
      <c r="B4" s="128">
        <v>3</v>
      </c>
      <c r="C4" s="126"/>
      <c r="D4" s="129" t="s">
        <v>41</v>
      </c>
      <c r="E4" s="132">
        <f>2*2</f>
        <v>4</v>
      </c>
      <c r="F4" s="133"/>
      <c r="G4" s="133"/>
      <c r="H4" s="133"/>
      <c r="I4" s="133"/>
      <c r="J4" s="133"/>
      <c r="K4" s="133"/>
      <c r="L4" s="133"/>
      <c r="M4" s="133"/>
      <c r="N4" s="134"/>
      <c r="O4" s="131">
        <f t="shared" si="0"/>
        <v>4</v>
      </c>
      <c r="P4" s="128">
        <v>6000</v>
      </c>
      <c r="Q4" s="128">
        <f t="shared" si="1"/>
        <v>24000</v>
      </c>
    </row>
    <row r="5" spans="2:17" x14ac:dyDescent="0.2">
      <c r="B5" s="128">
        <v>4</v>
      </c>
      <c r="C5" s="126"/>
      <c r="D5" s="129" t="s">
        <v>57</v>
      </c>
      <c r="E5" s="128"/>
      <c r="F5" s="128"/>
      <c r="G5" s="130"/>
      <c r="H5" s="130">
        <f>2*2</f>
        <v>4</v>
      </c>
      <c r="I5" s="130">
        <f>3*2</f>
        <v>6</v>
      </c>
      <c r="J5" s="130">
        <f>2*2</f>
        <v>4</v>
      </c>
      <c r="K5" s="128"/>
      <c r="L5" s="128"/>
      <c r="M5" s="128"/>
      <c r="N5" s="128"/>
      <c r="O5" s="131">
        <f t="shared" si="0"/>
        <v>14</v>
      </c>
      <c r="P5" s="128">
        <v>960</v>
      </c>
      <c r="Q5" s="128">
        <f t="shared" si="1"/>
        <v>13440</v>
      </c>
    </row>
    <row r="6" spans="2:17" x14ac:dyDescent="0.2">
      <c r="B6" s="128">
        <v>5</v>
      </c>
      <c r="C6" s="126"/>
      <c r="D6" s="129" t="s">
        <v>59</v>
      </c>
      <c r="E6" s="128"/>
      <c r="F6" s="128"/>
      <c r="G6" s="130"/>
      <c r="H6" s="130">
        <f>2*2</f>
        <v>4</v>
      </c>
      <c r="I6" s="130">
        <f>2*2</f>
        <v>4</v>
      </c>
      <c r="J6" s="130">
        <f>2*2</f>
        <v>4</v>
      </c>
      <c r="K6" s="130">
        <f>2*2</f>
        <v>4</v>
      </c>
      <c r="L6" s="128"/>
      <c r="M6" s="128"/>
      <c r="N6" s="128"/>
      <c r="O6" s="131">
        <f t="shared" si="0"/>
        <v>16</v>
      </c>
      <c r="P6" s="128">
        <v>960</v>
      </c>
      <c r="Q6" s="128">
        <f t="shared" si="1"/>
        <v>15360</v>
      </c>
    </row>
    <row r="7" spans="2:17" x14ac:dyDescent="0.2">
      <c r="B7" s="128">
        <v>6</v>
      </c>
      <c r="C7" s="126"/>
      <c r="D7" s="129" t="s">
        <v>58</v>
      </c>
      <c r="E7" s="128"/>
      <c r="F7" s="128"/>
      <c r="G7" s="128"/>
      <c r="H7" s="128"/>
      <c r="I7" s="128"/>
      <c r="J7" s="128"/>
      <c r="K7" s="130">
        <f>2*2</f>
        <v>4</v>
      </c>
      <c r="L7" s="130">
        <f>1*2</f>
        <v>2</v>
      </c>
      <c r="M7" s="130">
        <f>1*2</f>
        <v>2</v>
      </c>
      <c r="N7" s="128"/>
      <c r="O7" s="131">
        <f t="shared" si="0"/>
        <v>8</v>
      </c>
      <c r="P7" s="128">
        <v>2862</v>
      </c>
      <c r="Q7" s="128">
        <f t="shared" si="1"/>
        <v>22896</v>
      </c>
    </row>
    <row r="8" spans="2:17" x14ac:dyDescent="0.2">
      <c r="B8" s="128">
        <v>7</v>
      </c>
      <c r="C8" s="126"/>
      <c r="D8" s="129" t="s">
        <v>61</v>
      </c>
      <c r="E8" s="128"/>
      <c r="F8" s="128"/>
      <c r="G8" s="128"/>
      <c r="H8" s="128"/>
      <c r="I8" s="128"/>
      <c r="J8" s="130">
        <f>2*2</f>
        <v>4</v>
      </c>
      <c r="K8" s="130">
        <f>3*2</f>
        <v>6</v>
      </c>
      <c r="L8" s="130">
        <f>2*2</f>
        <v>4</v>
      </c>
      <c r="M8" s="130">
        <f>1*2</f>
        <v>2</v>
      </c>
      <c r="N8" s="128"/>
      <c r="O8" s="131">
        <f t="shared" si="0"/>
        <v>16</v>
      </c>
      <c r="P8" s="128">
        <v>331</v>
      </c>
      <c r="Q8" s="128">
        <f t="shared" si="1"/>
        <v>5296</v>
      </c>
    </row>
    <row r="9" spans="2:17" x14ac:dyDescent="0.2">
      <c r="B9" s="128">
        <v>8</v>
      </c>
      <c r="C9" s="126" t="s">
        <v>74</v>
      </c>
      <c r="D9" s="129" t="s">
        <v>75</v>
      </c>
      <c r="E9" s="128"/>
      <c r="F9" s="128"/>
      <c r="G9" s="128"/>
      <c r="H9" s="128"/>
      <c r="I9" s="128"/>
      <c r="J9" s="130"/>
      <c r="K9" s="130">
        <f>4*2</f>
        <v>8</v>
      </c>
      <c r="L9" s="130">
        <f>4*2</f>
        <v>8</v>
      </c>
      <c r="M9" s="130">
        <f>4*2</f>
        <v>8</v>
      </c>
      <c r="N9" s="128"/>
      <c r="O9" s="131">
        <f>SUM(E9:N9)</f>
        <v>24</v>
      </c>
      <c r="P9" s="135">
        <v>900</v>
      </c>
      <c r="Q9" s="135">
        <f>P9*24</f>
        <v>21600</v>
      </c>
    </row>
    <row r="10" spans="2:17" x14ac:dyDescent="0.2">
      <c r="B10" s="128">
        <v>9</v>
      </c>
      <c r="C10" s="126"/>
      <c r="D10" s="129" t="s">
        <v>76</v>
      </c>
      <c r="E10" s="128"/>
      <c r="F10" s="128"/>
      <c r="G10" s="128"/>
      <c r="H10" s="130"/>
      <c r="I10" s="130"/>
      <c r="J10" s="130">
        <f t="shared" ref="J10:L11" si="2">4*2</f>
        <v>8</v>
      </c>
      <c r="K10" s="130">
        <f t="shared" si="2"/>
        <v>8</v>
      </c>
      <c r="L10" s="130">
        <f t="shared" si="2"/>
        <v>8</v>
      </c>
      <c r="M10" s="128"/>
      <c r="N10" s="128"/>
      <c r="O10" s="131">
        <f t="shared" ref="O10:O20" si="3">SUM(E10:N10)</f>
        <v>24</v>
      </c>
      <c r="P10" s="136"/>
      <c r="Q10" s="136"/>
    </row>
    <row r="11" spans="2:17" x14ac:dyDescent="0.2">
      <c r="B11" s="128">
        <v>10</v>
      </c>
      <c r="C11" s="126"/>
      <c r="D11" s="129" t="s">
        <v>77</v>
      </c>
      <c r="E11" s="128"/>
      <c r="F11" s="128"/>
      <c r="G11" s="128"/>
      <c r="H11" s="128"/>
      <c r="I11" s="128"/>
      <c r="J11" s="130">
        <f t="shared" si="2"/>
        <v>8</v>
      </c>
      <c r="K11" s="130">
        <f t="shared" si="2"/>
        <v>8</v>
      </c>
      <c r="L11" s="130">
        <f t="shared" si="2"/>
        <v>8</v>
      </c>
      <c r="M11" s="128"/>
      <c r="N11" s="128"/>
      <c r="O11" s="131">
        <f t="shared" si="3"/>
        <v>24</v>
      </c>
      <c r="P11" s="137"/>
      <c r="Q11" s="137"/>
    </row>
    <row r="12" spans="2:17" x14ac:dyDescent="0.2">
      <c r="B12" s="128"/>
      <c r="C12" s="126"/>
      <c r="D12" s="129"/>
      <c r="E12" s="138" t="s">
        <v>78</v>
      </c>
      <c r="F12" s="138" t="s">
        <v>79</v>
      </c>
      <c r="G12" s="138" t="s">
        <v>80</v>
      </c>
      <c r="H12" s="138" t="s">
        <v>81</v>
      </c>
      <c r="I12" s="138" t="s">
        <v>82</v>
      </c>
      <c r="J12" s="128"/>
      <c r="K12" s="128"/>
      <c r="L12" s="128"/>
      <c r="M12" s="128"/>
      <c r="N12" s="128"/>
      <c r="O12" s="131">
        <f t="shared" si="3"/>
        <v>0</v>
      </c>
      <c r="P12" s="128"/>
      <c r="Q12" s="128">
        <f t="shared" ref="Q12:Q20" si="4">P12*O12</f>
        <v>0</v>
      </c>
    </row>
    <row r="13" spans="2:17" x14ac:dyDescent="0.2">
      <c r="B13" s="128">
        <v>11</v>
      </c>
      <c r="C13" s="126"/>
      <c r="D13" s="129" t="s">
        <v>83</v>
      </c>
      <c r="E13" s="128"/>
      <c r="F13" s="130">
        <v>4</v>
      </c>
      <c r="G13" s="130">
        <v>4</v>
      </c>
      <c r="H13" s="130"/>
      <c r="I13" s="128"/>
      <c r="J13" s="128"/>
      <c r="K13" s="128"/>
      <c r="L13" s="128"/>
      <c r="M13" s="128"/>
      <c r="N13" s="128"/>
      <c r="O13" s="131">
        <f t="shared" si="3"/>
        <v>8</v>
      </c>
      <c r="P13" s="128">
        <v>275</v>
      </c>
      <c r="Q13" s="128">
        <f t="shared" si="4"/>
        <v>2200</v>
      </c>
    </row>
    <row r="14" spans="2:17" x14ac:dyDescent="0.2">
      <c r="B14" s="128">
        <v>12</v>
      </c>
      <c r="C14" s="126" t="s">
        <v>84</v>
      </c>
      <c r="D14" s="129" t="s">
        <v>85</v>
      </c>
      <c r="E14" s="128"/>
      <c r="F14" s="128"/>
      <c r="G14" s="128"/>
      <c r="H14" s="128"/>
      <c r="I14" s="128"/>
      <c r="J14" s="130">
        <f>2*3</f>
        <v>6</v>
      </c>
      <c r="K14" s="130">
        <f>2*3</f>
        <v>6</v>
      </c>
      <c r="L14" s="130">
        <f>2*3</f>
        <v>6</v>
      </c>
      <c r="M14" s="130">
        <f>1*3</f>
        <v>3</v>
      </c>
      <c r="N14" s="130">
        <f>1*3</f>
        <v>3</v>
      </c>
      <c r="O14" s="131">
        <f t="shared" si="3"/>
        <v>24</v>
      </c>
      <c r="P14" s="128">
        <v>490</v>
      </c>
      <c r="Q14" s="128">
        <f t="shared" si="4"/>
        <v>11760</v>
      </c>
    </row>
    <row r="15" spans="2:17" x14ac:dyDescent="0.2">
      <c r="B15" s="128">
        <v>13</v>
      </c>
      <c r="C15" s="126"/>
      <c r="D15" s="129" t="s">
        <v>86</v>
      </c>
      <c r="E15" s="128"/>
      <c r="F15" s="128"/>
      <c r="G15" s="128"/>
      <c r="H15" s="128"/>
      <c r="I15" s="128"/>
      <c r="J15" s="128"/>
      <c r="K15" s="130">
        <f>2*3</f>
        <v>6</v>
      </c>
      <c r="L15" s="130">
        <f>2*3</f>
        <v>6</v>
      </c>
      <c r="M15" s="130">
        <f>2*3</f>
        <v>6</v>
      </c>
      <c r="N15" s="128"/>
      <c r="O15" s="131">
        <f t="shared" si="3"/>
        <v>18</v>
      </c>
      <c r="P15" s="128">
        <v>725</v>
      </c>
      <c r="Q15" s="128">
        <f t="shared" si="4"/>
        <v>13050</v>
      </c>
    </row>
    <row r="16" spans="2:17" x14ac:dyDescent="0.2">
      <c r="B16" s="128">
        <v>14</v>
      </c>
      <c r="C16" s="126"/>
      <c r="D16" s="129" t="s">
        <v>87</v>
      </c>
      <c r="E16" s="128"/>
      <c r="F16" s="130"/>
      <c r="G16" s="130"/>
      <c r="H16" s="130">
        <f>2*3</f>
        <v>6</v>
      </c>
      <c r="I16" s="130">
        <f>2*3</f>
        <v>6</v>
      </c>
      <c r="J16" s="130">
        <f>2*3</f>
        <v>6</v>
      </c>
      <c r="K16" s="130">
        <f>2*3</f>
        <v>6</v>
      </c>
      <c r="L16" s="128"/>
      <c r="M16" s="128"/>
      <c r="N16" s="128"/>
      <c r="O16" s="131">
        <f t="shared" si="3"/>
        <v>24</v>
      </c>
      <c r="P16" s="128">
        <v>370</v>
      </c>
      <c r="Q16" s="128">
        <f t="shared" si="4"/>
        <v>8880</v>
      </c>
    </row>
    <row r="17" spans="2:17" x14ac:dyDescent="0.2">
      <c r="B17" s="128">
        <v>15</v>
      </c>
      <c r="C17" s="126"/>
      <c r="D17" s="129" t="s">
        <v>88</v>
      </c>
      <c r="E17" s="128"/>
      <c r="F17" s="128"/>
      <c r="G17" s="128"/>
      <c r="H17" s="130"/>
      <c r="I17" s="130">
        <f>3*3</f>
        <v>9</v>
      </c>
      <c r="J17" s="130">
        <f>2*3</f>
        <v>6</v>
      </c>
      <c r="K17" s="130">
        <f>2*3</f>
        <v>6</v>
      </c>
      <c r="L17" s="128"/>
      <c r="M17" s="128"/>
      <c r="N17" s="128"/>
      <c r="O17" s="131">
        <f t="shared" si="3"/>
        <v>21</v>
      </c>
      <c r="P17" s="128">
        <v>420</v>
      </c>
      <c r="Q17" s="128">
        <f t="shared" si="4"/>
        <v>8820</v>
      </c>
    </row>
    <row r="18" spans="2:17" x14ac:dyDescent="0.2">
      <c r="B18" s="128">
        <v>16</v>
      </c>
      <c r="C18" s="126"/>
      <c r="D18" s="129" t="s">
        <v>89</v>
      </c>
      <c r="E18" s="132">
        <f>14*2</f>
        <v>28</v>
      </c>
      <c r="F18" s="133"/>
      <c r="G18" s="133"/>
      <c r="H18" s="133"/>
      <c r="I18" s="133"/>
      <c r="J18" s="133"/>
      <c r="K18" s="133"/>
      <c r="L18" s="133"/>
      <c r="M18" s="133"/>
      <c r="N18" s="134"/>
      <c r="O18" s="131">
        <f t="shared" si="3"/>
        <v>28</v>
      </c>
      <c r="P18" s="128">
        <v>168</v>
      </c>
      <c r="Q18" s="128">
        <f t="shared" si="4"/>
        <v>4704</v>
      </c>
    </row>
    <row r="19" spans="2:17" x14ac:dyDescent="0.2">
      <c r="B19" s="128"/>
      <c r="C19" s="126"/>
      <c r="D19" s="129"/>
      <c r="E19" s="138" t="s">
        <v>78</v>
      </c>
      <c r="F19" s="138" t="s">
        <v>79</v>
      </c>
      <c r="G19" s="138" t="s">
        <v>80</v>
      </c>
      <c r="H19" s="138" t="s">
        <v>81</v>
      </c>
      <c r="I19" s="138" t="s">
        <v>82</v>
      </c>
      <c r="J19" s="138" t="s">
        <v>90</v>
      </c>
      <c r="K19" s="128"/>
      <c r="L19" s="128"/>
      <c r="M19" s="128"/>
      <c r="N19" s="128"/>
      <c r="O19" s="131">
        <f t="shared" si="3"/>
        <v>0</v>
      </c>
      <c r="P19" s="128"/>
      <c r="Q19" s="128">
        <f t="shared" si="4"/>
        <v>0</v>
      </c>
    </row>
    <row r="20" spans="2:17" x14ac:dyDescent="0.2">
      <c r="B20" s="128">
        <v>17</v>
      </c>
      <c r="C20" s="126"/>
      <c r="D20" s="129" t="s">
        <v>91</v>
      </c>
      <c r="E20" s="128"/>
      <c r="F20" s="130">
        <v>1</v>
      </c>
      <c r="G20" s="130">
        <v>5</v>
      </c>
      <c r="H20" s="130">
        <v>3</v>
      </c>
      <c r="I20" s="130"/>
      <c r="J20" s="130"/>
      <c r="K20" s="128"/>
      <c r="L20" s="128"/>
      <c r="M20" s="128"/>
      <c r="N20" s="128"/>
      <c r="O20" s="131">
        <f t="shared" si="3"/>
        <v>9</v>
      </c>
      <c r="P20" s="128">
        <v>850</v>
      </c>
      <c r="Q20" s="128">
        <f t="shared" si="4"/>
        <v>7650</v>
      </c>
    </row>
    <row r="21" spans="2:17" x14ac:dyDescent="0.2">
      <c r="B21"/>
      <c r="C21"/>
      <c r="D21"/>
      <c r="E21"/>
      <c r="F21"/>
      <c r="G21"/>
      <c r="H21"/>
      <c r="I21"/>
      <c r="J21"/>
      <c r="K21"/>
      <c r="L21"/>
      <c r="M21"/>
      <c r="N21"/>
      <c r="O21" s="127" t="s">
        <v>64</v>
      </c>
      <c r="P21" s="127"/>
      <c r="Q21" s="41">
        <f>SUM(Q2:Q20)</f>
        <v>239456</v>
      </c>
    </row>
  </sheetData>
  <mergeCells count="8">
    <mergeCell ref="O21:P21"/>
    <mergeCell ref="C9:C13"/>
    <mergeCell ref="P9:P11"/>
    <mergeCell ref="Q9:Q11"/>
    <mergeCell ref="C14:C20"/>
    <mergeCell ref="E18:N18"/>
    <mergeCell ref="C2:C8"/>
    <mergeCell ref="E4:N4"/>
  </mergeCells>
  <pageMargins left="0" right="0" top="0.74803149606299213" bottom="0.74803149606299213" header="0.31496062992125984" footer="0.31496062992125984"/>
  <pageSetup paperSize="9" scale="73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0b76224-bb22-460c-89ad-78b76738ecb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A500152FFCE141B7C1E124E7194FC3" ma:contentTypeVersion="12" ma:contentTypeDescription="Create a new document." ma:contentTypeScope="" ma:versionID="2d22638e220cbdbb2e39e98cb26e15a5">
  <xsd:schema xmlns:xsd="http://www.w3.org/2001/XMLSchema" xmlns:xs="http://www.w3.org/2001/XMLSchema" xmlns:p="http://schemas.microsoft.com/office/2006/metadata/properties" xmlns:ns3="d0b76224-bb22-460c-89ad-78b76738ecbd" targetNamespace="http://schemas.microsoft.com/office/2006/metadata/properties" ma:root="true" ma:fieldsID="920790b5a8339870f504c37443156166" ns3:_="">
    <xsd:import namespace="d0b76224-bb22-460c-89ad-78b76738ecb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SystemTags" minOccurs="0"/>
                <xsd:element ref="ns3:MediaServiceSearchProperties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b76224-bb22-460c-89ad-78b76738ec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883A26-B31D-4429-9CAF-B9C467F78959}">
  <ds:schemaRefs>
    <ds:schemaRef ds:uri="http://purl.org/dc/terms/"/>
    <ds:schemaRef ds:uri="http://schemas.openxmlformats.org/package/2006/metadata/core-properties"/>
    <ds:schemaRef ds:uri="d0b76224-bb22-460c-89ad-78b76738ecbd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5ACADA6-7217-4DFE-91A1-396CCA38BF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b76224-bb22-460c-89ad-78b76738ec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8E4CCA-83BE-499B-9B3D-A00FCD98AA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Purchase requisition format</vt:lpstr>
      <vt:lpstr>Uniform sizes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Sumit</dc:creator>
  <cp:lastModifiedBy>Pooja Pushpangadan</cp:lastModifiedBy>
  <cp:lastPrinted>2024-02-13T13:42:35Z</cp:lastPrinted>
  <dcterms:created xsi:type="dcterms:W3CDTF">2009-05-05T12:28:11Z</dcterms:created>
  <dcterms:modified xsi:type="dcterms:W3CDTF">2024-08-29T08:42:59Z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0x01010089A500152FFCE141B7C1E124E7194FC3</vt:lpwstr>
  </property>
</Properties>
</file>