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ravelfoodservices-my.sharepoint.com/personal/sajan_thomas_travelfoodservices_com/Documents/"/>
    </mc:Choice>
  </mc:AlternateContent>
  <xr:revisionPtr revIDLastSave="0" documentId="8_{A1F89F5B-F0D0-4CEF-AE82-7460ABA67EE0}" xr6:coauthVersionLast="47" xr6:coauthVersionMax="47" xr10:uidLastSave="{00000000-0000-0000-0000-000000000000}"/>
  <bookViews>
    <workbookView xWindow="-110" yWindow="-110" windowWidth="19420" windowHeight="10420" tabRatio="884" firstSheet="3" activeTab="3" xr2:uid="{00000000-000D-0000-FFFF-FFFF00000000}"/>
  </bookViews>
  <sheets>
    <sheet name="SOE" sheetId="43" r:id="rId1"/>
    <sheet name="Cutlery" sheetId="46" r:id="rId2"/>
    <sheet name="Crockery" sheetId="47" r:id="rId3"/>
    <sheet name="Glass Ware" sheetId="48" r:id="rId4"/>
    <sheet name="Barware &amp; Holloware" sheetId="49" r:id="rId5"/>
    <sheet name="Required for Varun Sir Trail" sheetId="52" state="hidden" r:id="rId6"/>
    <sheet name="BUFFET WARE" sheetId="28" state="hidden" r:id="rId7"/>
    <sheet name="BUFFET WARE 1" sheetId="37" state="hidden" r:id="rId8"/>
    <sheet name="BUFETWARE 2" sheetId="36" state="hidden" r:id="rId9"/>
    <sheet name="MAINTENANCE TOOLS" sheetId="34" state="hidden" r:id="rId10"/>
    <sheet name="STORES RACKS" sheetId="12" state="hidden" r:id="rId11"/>
    <sheet name="STORES  SET UP" sheetId="29" state="hidden" r:id="rId1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52" l="1"/>
  <c r="I42" i="49"/>
  <c r="K42" i="49"/>
  <c r="M42" i="49"/>
  <c r="J42" i="49" s="1"/>
  <c r="L42" i="49" s="1"/>
  <c r="A5" i="52"/>
  <c r="A6" i="52" s="1"/>
  <c r="A7" i="52" s="1"/>
  <c r="J8" i="47"/>
  <c r="J9" i="47"/>
  <c r="J10" i="47"/>
  <c r="J11" i="47"/>
  <c r="J12" i="47"/>
  <c r="J13" i="47"/>
  <c r="J14" i="47"/>
  <c r="J15" i="47"/>
  <c r="J16" i="47"/>
  <c r="J17" i="47"/>
  <c r="J18" i="47"/>
  <c r="J7" i="47"/>
  <c r="J20" i="47" s="1"/>
  <c r="J21" i="47" l="1"/>
  <c r="J22" i="47" s="1"/>
  <c r="M67" i="49"/>
  <c r="K67" i="49"/>
  <c r="I67" i="49"/>
  <c r="M66" i="49"/>
  <c r="K66" i="49"/>
  <c r="I66" i="49"/>
  <c r="M65" i="49"/>
  <c r="K65" i="49"/>
  <c r="I65" i="49"/>
  <c r="M64" i="49"/>
  <c r="K64" i="49"/>
  <c r="I64" i="49"/>
  <c r="M63" i="49"/>
  <c r="K63" i="49"/>
  <c r="I63" i="49"/>
  <c r="M62" i="49"/>
  <c r="K62" i="49"/>
  <c r="I62" i="49"/>
  <c r="M61" i="49"/>
  <c r="K61" i="49"/>
  <c r="I61" i="49"/>
  <c r="M60" i="49"/>
  <c r="K60" i="49"/>
  <c r="I60" i="49"/>
  <c r="M59" i="49"/>
  <c r="K59" i="49"/>
  <c r="I59" i="49"/>
  <c r="M58" i="49"/>
  <c r="K58" i="49"/>
  <c r="I58" i="49"/>
  <c r="M57" i="49"/>
  <c r="K57" i="49"/>
  <c r="I57" i="49"/>
  <c r="M56" i="49"/>
  <c r="K56" i="49"/>
  <c r="I56" i="49"/>
  <c r="M55" i="49"/>
  <c r="K55" i="49"/>
  <c r="I55" i="49"/>
  <c r="M54" i="49"/>
  <c r="K54" i="49"/>
  <c r="I54" i="49"/>
  <c r="M53" i="49"/>
  <c r="K53" i="49"/>
  <c r="I53" i="49"/>
  <c r="M52" i="49"/>
  <c r="K52" i="49"/>
  <c r="I52" i="49"/>
  <c r="M51" i="49"/>
  <c r="K51" i="49"/>
  <c r="I51" i="49"/>
  <c r="M50" i="49"/>
  <c r="K50" i="49"/>
  <c r="I50" i="49"/>
  <c r="M49" i="49"/>
  <c r="K49" i="49"/>
  <c r="I49" i="49"/>
  <c r="M48" i="49"/>
  <c r="K48" i="49"/>
  <c r="I48" i="49"/>
  <c r="M47" i="49"/>
  <c r="K47" i="49"/>
  <c r="I47" i="49"/>
  <c r="M46" i="49"/>
  <c r="K46" i="49"/>
  <c r="I46" i="49"/>
  <c r="M45" i="49"/>
  <c r="K45" i="49"/>
  <c r="I45" i="49"/>
  <c r="M44" i="49"/>
  <c r="K44" i="49"/>
  <c r="I44" i="49"/>
  <c r="M43" i="49"/>
  <c r="K43" i="49"/>
  <c r="I43" i="49"/>
  <c r="M41" i="49"/>
  <c r="K41" i="49"/>
  <c r="I41" i="49"/>
  <c r="M40" i="49"/>
  <c r="K40" i="49"/>
  <c r="I40" i="49"/>
  <c r="M39" i="49"/>
  <c r="K39" i="49"/>
  <c r="I39" i="49"/>
  <c r="M38" i="49"/>
  <c r="K38" i="49"/>
  <c r="I38" i="49"/>
  <c r="M37" i="49"/>
  <c r="K37" i="49"/>
  <c r="I37" i="49"/>
  <c r="M36" i="49"/>
  <c r="K36" i="49"/>
  <c r="I36" i="49"/>
  <c r="M35" i="49"/>
  <c r="K35" i="49"/>
  <c r="I35" i="49"/>
  <c r="M34" i="49"/>
  <c r="K34" i="49"/>
  <c r="I34" i="49"/>
  <c r="M33" i="49"/>
  <c r="K33" i="49"/>
  <c r="I33" i="49"/>
  <c r="M32" i="49"/>
  <c r="K32" i="49"/>
  <c r="I32" i="49"/>
  <c r="M31" i="49"/>
  <c r="K31" i="49"/>
  <c r="I31" i="49"/>
  <c r="M30" i="49"/>
  <c r="K30" i="49"/>
  <c r="I30" i="49"/>
  <c r="M29" i="49"/>
  <c r="K29" i="49"/>
  <c r="I29" i="49"/>
  <c r="M28" i="49"/>
  <c r="K28" i="49"/>
  <c r="I28" i="49"/>
  <c r="M27" i="49"/>
  <c r="K27" i="49"/>
  <c r="I27" i="49"/>
  <c r="M26" i="49"/>
  <c r="K26" i="49"/>
  <c r="I26" i="49"/>
  <c r="M25" i="49"/>
  <c r="K25" i="49"/>
  <c r="I25" i="49"/>
  <c r="M24" i="49"/>
  <c r="K24" i="49"/>
  <c r="I24" i="49"/>
  <c r="M23" i="49"/>
  <c r="K23" i="49"/>
  <c r="I23" i="49"/>
  <c r="M22" i="49"/>
  <c r="K22" i="49"/>
  <c r="I22" i="49"/>
  <c r="M21" i="49"/>
  <c r="K21" i="49"/>
  <c r="I21" i="49"/>
  <c r="M20" i="49"/>
  <c r="K20" i="49"/>
  <c r="I20" i="49"/>
  <c r="M19" i="49"/>
  <c r="K19" i="49"/>
  <c r="I19" i="49"/>
  <c r="M18" i="49"/>
  <c r="K18" i="49"/>
  <c r="I18" i="49"/>
  <c r="M17" i="49"/>
  <c r="K17" i="49"/>
  <c r="I17" i="49"/>
  <c r="M16" i="49"/>
  <c r="K16" i="49"/>
  <c r="I16" i="49"/>
  <c r="M15" i="49"/>
  <c r="K15" i="49"/>
  <c r="I15" i="49"/>
  <c r="M14" i="49"/>
  <c r="K14" i="49"/>
  <c r="I14" i="49"/>
  <c r="M13" i="49"/>
  <c r="K13" i="49"/>
  <c r="I13" i="49"/>
  <c r="M12" i="49"/>
  <c r="K12" i="49"/>
  <c r="I12" i="49"/>
  <c r="M11" i="49"/>
  <c r="K11" i="49"/>
  <c r="I11" i="49"/>
  <c r="M10" i="49"/>
  <c r="K10" i="49"/>
  <c r="I10" i="49"/>
  <c r="M9" i="49"/>
  <c r="K9" i="49"/>
  <c r="I9" i="49"/>
  <c r="M8" i="49"/>
  <c r="K8" i="49"/>
  <c r="I8" i="49"/>
  <c r="M7" i="49"/>
  <c r="K7" i="49"/>
  <c r="I7" i="49"/>
  <c r="A7" i="49"/>
  <c r="A8" i="49" s="1"/>
  <c r="A9" i="49" s="1"/>
  <c r="A10" i="49" s="1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M6" i="49"/>
  <c r="K6" i="49"/>
  <c r="I6" i="49"/>
  <c r="M30" i="48"/>
  <c r="K30" i="48"/>
  <c r="I30" i="48"/>
  <c r="M29" i="48"/>
  <c r="K29" i="48"/>
  <c r="I29" i="48"/>
  <c r="M28" i="48"/>
  <c r="K28" i="48"/>
  <c r="I28" i="48"/>
  <c r="M27" i="48"/>
  <c r="K27" i="48"/>
  <c r="I27" i="48"/>
  <c r="M26" i="48"/>
  <c r="K26" i="48"/>
  <c r="I26" i="48"/>
  <c r="M25" i="48"/>
  <c r="K25" i="48"/>
  <c r="I25" i="48"/>
  <c r="M24" i="48"/>
  <c r="K24" i="48"/>
  <c r="I24" i="48"/>
  <c r="M23" i="48"/>
  <c r="K23" i="48"/>
  <c r="I23" i="48"/>
  <c r="M22" i="48"/>
  <c r="K22" i="48"/>
  <c r="I22" i="48"/>
  <c r="M21" i="48"/>
  <c r="K21" i="48"/>
  <c r="I21" i="48"/>
  <c r="M20" i="48"/>
  <c r="K20" i="48"/>
  <c r="I20" i="48"/>
  <c r="M19" i="48"/>
  <c r="K19" i="48"/>
  <c r="I19" i="48"/>
  <c r="M18" i="48"/>
  <c r="K18" i="48"/>
  <c r="I18" i="48"/>
  <c r="M17" i="48"/>
  <c r="K17" i="48"/>
  <c r="I17" i="48"/>
  <c r="M16" i="48"/>
  <c r="K16" i="48"/>
  <c r="I16" i="48"/>
  <c r="M15" i="48"/>
  <c r="K15" i="48"/>
  <c r="I15" i="48"/>
  <c r="M14" i="48"/>
  <c r="K14" i="48"/>
  <c r="I14" i="48"/>
  <c r="M13" i="48"/>
  <c r="K13" i="48"/>
  <c r="I13" i="48"/>
  <c r="M12" i="48"/>
  <c r="K12" i="48"/>
  <c r="I12" i="48"/>
  <c r="M11" i="48"/>
  <c r="K11" i="48"/>
  <c r="I11" i="48"/>
  <c r="M10" i="48"/>
  <c r="K10" i="48"/>
  <c r="I10" i="48"/>
  <c r="M9" i="48"/>
  <c r="K9" i="48"/>
  <c r="I9" i="48"/>
  <c r="M8" i="48"/>
  <c r="K8" i="48"/>
  <c r="I8" i="48"/>
  <c r="M7" i="48"/>
  <c r="K7" i="48"/>
  <c r="I7" i="48"/>
  <c r="J17" i="48" l="1"/>
  <c r="L17" i="48" s="1"/>
  <c r="J8" i="48"/>
  <c r="L8" i="48" s="1"/>
  <c r="J16" i="48"/>
  <c r="L16" i="48" s="1"/>
  <c r="J24" i="48"/>
  <c r="L24" i="48" s="1"/>
  <c r="J11" i="48"/>
  <c r="L11" i="48" s="1"/>
  <c r="J19" i="48"/>
  <c r="L19" i="48" s="1"/>
  <c r="J27" i="48"/>
  <c r="L27" i="48" s="1"/>
  <c r="J14" i="48"/>
  <c r="L14" i="48" s="1"/>
  <c r="J22" i="48"/>
  <c r="L22" i="48" s="1"/>
  <c r="J30" i="48"/>
  <c r="L30" i="48" s="1"/>
  <c r="J32" i="49"/>
  <c r="L32" i="49" s="1"/>
  <c r="A27" i="49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J10" i="49"/>
  <c r="L10" i="49" s="1"/>
  <c r="J49" i="49"/>
  <c r="L49" i="49" s="1"/>
  <c r="J56" i="49"/>
  <c r="L56" i="49" s="1"/>
  <c r="J44" i="49"/>
  <c r="L44" i="49" s="1"/>
  <c r="J63" i="49"/>
  <c r="L63" i="49" s="1"/>
  <c r="J21" i="49"/>
  <c r="L21" i="49" s="1"/>
  <c r="J61" i="49"/>
  <c r="L61" i="49" s="1"/>
  <c r="J37" i="49"/>
  <c r="L37" i="49" s="1"/>
  <c r="J54" i="49"/>
  <c r="L54" i="49" s="1"/>
  <c r="J13" i="49"/>
  <c r="L13" i="49" s="1"/>
  <c r="J31" i="49"/>
  <c r="L31" i="49" s="1"/>
  <c r="J51" i="49"/>
  <c r="L51" i="49" s="1"/>
  <c r="J20" i="49"/>
  <c r="L20" i="49" s="1"/>
  <c r="J35" i="49"/>
  <c r="L35" i="49" s="1"/>
  <c r="J7" i="49"/>
  <c r="L7" i="49" s="1"/>
  <c r="J17" i="49"/>
  <c r="L17" i="49" s="1"/>
  <c r="J23" i="49"/>
  <c r="L23" i="49" s="1"/>
  <c r="J23" i="47"/>
  <c r="J59" i="49"/>
  <c r="L59" i="49" s="1"/>
  <c r="J12" i="48"/>
  <c r="L12" i="48" s="1"/>
  <c r="J8" i="49"/>
  <c r="L8" i="49" s="1"/>
  <c r="J26" i="49"/>
  <c r="L26" i="49" s="1"/>
  <c r="J33" i="49"/>
  <c r="L33" i="49" s="1"/>
  <c r="J38" i="49"/>
  <c r="L38" i="49" s="1"/>
  <c r="J40" i="49"/>
  <c r="L40" i="49" s="1"/>
  <c r="J43" i="49"/>
  <c r="L43" i="49" s="1"/>
  <c r="J60" i="49"/>
  <c r="L60" i="49" s="1"/>
  <c r="J62" i="49"/>
  <c r="L62" i="49" s="1"/>
  <c r="J7" i="48"/>
  <c r="J25" i="48"/>
  <c r="L25" i="48" s="1"/>
  <c r="J6" i="49"/>
  <c r="L6" i="49" s="1"/>
  <c r="J11" i="49"/>
  <c r="L11" i="49" s="1"/>
  <c r="J24" i="49"/>
  <c r="L24" i="49" s="1"/>
  <c r="J36" i="49"/>
  <c r="L36" i="49" s="1"/>
  <c r="J48" i="49"/>
  <c r="L48" i="49" s="1"/>
  <c r="J65" i="49"/>
  <c r="L65" i="49" s="1"/>
  <c r="J67" i="49"/>
  <c r="L67" i="49" s="1"/>
  <c r="J26" i="48"/>
  <c r="L26" i="48" s="1"/>
  <c r="J13" i="48"/>
  <c r="L13" i="48" s="1"/>
  <c r="J21" i="48"/>
  <c r="L21" i="48" s="1"/>
  <c r="J29" i="48"/>
  <c r="L29" i="48" s="1"/>
  <c r="J57" i="49"/>
  <c r="L57" i="49" s="1"/>
  <c r="J29" i="49"/>
  <c r="L29" i="49" s="1"/>
  <c r="J55" i="49"/>
  <c r="L55" i="49" s="1"/>
  <c r="J9" i="49"/>
  <c r="L9" i="49" s="1"/>
  <c r="J12" i="49"/>
  <c r="L12" i="49" s="1"/>
  <c r="J25" i="49"/>
  <c r="L25" i="49" s="1"/>
  <c r="J27" i="49"/>
  <c r="L27" i="49" s="1"/>
  <c r="J34" i="49"/>
  <c r="L34" i="49" s="1"/>
  <c r="J41" i="49"/>
  <c r="L41" i="49" s="1"/>
  <c r="J46" i="49"/>
  <c r="L46" i="49" s="1"/>
  <c r="J66" i="49"/>
  <c r="L66" i="49" s="1"/>
  <c r="J19" i="49"/>
  <c r="L19" i="49" s="1"/>
  <c r="J30" i="49"/>
  <c r="L30" i="49" s="1"/>
  <c r="J39" i="49"/>
  <c r="L39" i="49" s="1"/>
  <c r="J52" i="49"/>
  <c r="L52" i="49" s="1"/>
  <c r="J64" i="49"/>
  <c r="L64" i="49" s="1"/>
  <c r="J15" i="49"/>
  <c r="L15" i="49" s="1"/>
  <c r="J50" i="49"/>
  <c r="L50" i="49" s="1"/>
  <c r="J58" i="49"/>
  <c r="L58" i="49" s="1"/>
  <c r="J22" i="49"/>
  <c r="L22" i="49" s="1"/>
  <c r="J47" i="49"/>
  <c r="L47" i="49" s="1"/>
  <c r="J16" i="49"/>
  <c r="L16" i="49" s="1"/>
  <c r="J18" i="49"/>
  <c r="L18" i="49" s="1"/>
  <c r="J28" i="49"/>
  <c r="L28" i="49" s="1"/>
  <c r="J45" i="49"/>
  <c r="L45" i="49" s="1"/>
  <c r="J53" i="49"/>
  <c r="L53" i="49" s="1"/>
  <c r="M68" i="49"/>
  <c r="J14" i="49"/>
  <c r="L14" i="49" s="1"/>
  <c r="J9" i="48"/>
  <c r="L9" i="48" s="1"/>
  <c r="J10" i="48"/>
  <c r="L10" i="48" s="1"/>
  <c r="J15" i="48"/>
  <c r="L15" i="48" s="1"/>
  <c r="J20" i="48"/>
  <c r="L20" i="48" s="1"/>
  <c r="J18" i="48"/>
  <c r="L18" i="48" s="1"/>
  <c r="J23" i="48"/>
  <c r="L23" i="48" s="1"/>
  <c r="J28" i="48"/>
  <c r="L28" i="48" s="1"/>
  <c r="L7" i="48"/>
  <c r="M32" i="48"/>
  <c r="P13" i="46"/>
  <c r="N13" i="46"/>
  <c r="L13" i="46"/>
  <c r="M13" i="46" s="1"/>
  <c r="O13" i="46" s="1"/>
  <c r="P12" i="46"/>
  <c r="N12" i="46"/>
  <c r="L12" i="46"/>
  <c r="M12" i="46" s="1"/>
  <c r="O12" i="46" s="1"/>
  <c r="P11" i="46"/>
  <c r="N11" i="46"/>
  <c r="L11" i="46"/>
  <c r="P10" i="46"/>
  <c r="N10" i="46"/>
  <c r="L10" i="46"/>
  <c r="P9" i="46"/>
  <c r="N9" i="46"/>
  <c r="L9" i="46"/>
  <c r="M9" i="46" s="1"/>
  <c r="O9" i="46" s="1"/>
  <c r="P8" i="46"/>
  <c r="N8" i="46"/>
  <c r="L8" i="46"/>
  <c r="P7" i="46"/>
  <c r="N7" i="46"/>
  <c r="L7" i="46"/>
  <c r="P6" i="46"/>
  <c r="N6" i="46"/>
  <c r="L6" i="46"/>
  <c r="A42" i="49" l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53" i="49" s="1"/>
  <c r="A54" i="49" s="1"/>
  <c r="A55" i="49" s="1"/>
  <c r="A56" i="49" s="1"/>
  <c r="A57" i="49" s="1"/>
  <c r="A58" i="49" s="1"/>
  <c r="A59" i="49" s="1"/>
  <c r="A60" i="49" s="1"/>
  <c r="A61" i="49" s="1"/>
  <c r="A62" i="49" s="1"/>
  <c r="M71" i="49"/>
  <c r="M8" i="46"/>
  <c r="O8" i="46" s="1"/>
  <c r="M35" i="48"/>
  <c r="J24" i="47"/>
  <c r="J25" i="47" s="1"/>
  <c r="P15" i="46"/>
  <c r="M7" i="46"/>
  <c r="O7" i="46" s="1"/>
  <c r="M70" i="49"/>
  <c r="M34" i="48"/>
  <c r="M10" i="46"/>
  <c r="O10" i="46" s="1"/>
  <c r="M11" i="46"/>
  <c r="O11" i="46" s="1"/>
  <c r="M6" i="46"/>
  <c r="O6" i="46" s="1"/>
  <c r="A63" i="49" l="1"/>
  <c r="A64" i="49" s="1"/>
  <c r="A65" i="49" s="1"/>
  <c r="M72" i="49"/>
  <c r="M74" i="49" s="1"/>
  <c r="M36" i="48"/>
  <c r="M38" i="48" s="1"/>
  <c r="P18" i="46"/>
  <c r="P17" i="46"/>
  <c r="P19" i="46" s="1"/>
  <c r="P21" i="46" s="1"/>
  <c r="A66" i="49" l="1"/>
  <c r="A67" i="49" s="1"/>
  <c r="G193" i="43"/>
  <c r="G169" i="43" l="1"/>
  <c r="G170" i="43"/>
  <c r="G171" i="43"/>
  <c r="G172" i="43"/>
  <c r="G173" i="43"/>
  <c r="G174" i="43"/>
  <c r="G175" i="43"/>
  <c r="G176" i="43"/>
  <c r="G177" i="43"/>
  <c r="G178" i="43"/>
  <c r="G179" i="43"/>
  <c r="G180" i="43"/>
  <c r="G181" i="43"/>
  <c r="G182" i="43"/>
  <c r="G183" i="43"/>
  <c r="G184" i="43"/>
  <c r="G185" i="43"/>
  <c r="G186" i="43"/>
  <c r="G187" i="43"/>
  <c r="G188" i="43"/>
  <c r="G189" i="43"/>
  <c r="G190" i="43"/>
  <c r="G191" i="43"/>
  <c r="G192" i="43"/>
  <c r="G168" i="43"/>
  <c r="G195" i="43" l="1"/>
  <c r="A191" i="43" l="1"/>
  <c r="A192" i="43" s="1"/>
  <c r="A169" i="43"/>
  <c r="A170" i="43" s="1"/>
  <c r="A171" i="43" s="1"/>
  <c r="A172" i="43" s="1"/>
  <c r="A173" i="43" s="1"/>
  <c r="A174" i="43" s="1"/>
  <c r="A175" i="43" s="1"/>
  <c r="A176" i="43" s="1"/>
  <c r="A177" i="43" s="1"/>
  <c r="A178" i="43" s="1"/>
  <c r="A179" i="43" s="1"/>
  <c r="A180" i="43" s="1"/>
  <c r="A181" i="43" s="1"/>
  <c r="A182" i="43" s="1"/>
  <c r="A183" i="43" s="1"/>
  <c r="A184" i="43" s="1"/>
  <c r="A185" i="43" s="1"/>
  <c r="A186" i="43" s="1"/>
  <c r="A187" i="43" s="1"/>
  <c r="A188" i="43" s="1"/>
  <c r="A189" i="43" s="1"/>
  <c r="G5" i="43"/>
  <c r="G6" i="43"/>
  <c r="G7" i="43"/>
  <c r="G8" i="43"/>
  <c r="G9" i="43"/>
  <c r="G10" i="43"/>
  <c r="G11" i="43"/>
  <c r="G12" i="43"/>
  <c r="G13" i="43"/>
  <c r="G14" i="43"/>
  <c r="G15" i="43"/>
  <c r="G16" i="43"/>
  <c r="G17" i="43"/>
  <c r="G18" i="43"/>
  <c r="G19" i="43"/>
  <c r="G20" i="43"/>
  <c r="G21" i="43"/>
  <c r="G22" i="43"/>
  <c r="G23" i="43"/>
  <c r="G24" i="43"/>
  <c r="G25" i="43"/>
  <c r="G26" i="43"/>
  <c r="G27" i="43"/>
  <c r="G28" i="43"/>
  <c r="G29" i="43"/>
  <c r="G30" i="43"/>
  <c r="G31" i="43"/>
  <c r="G32" i="43"/>
  <c r="G33" i="43"/>
  <c r="G34" i="43"/>
  <c r="G35" i="43"/>
  <c r="G36" i="43"/>
  <c r="G37" i="43"/>
  <c r="G38" i="43"/>
  <c r="G39" i="43"/>
  <c r="G40" i="43"/>
  <c r="G41" i="43"/>
  <c r="G42" i="43"/>
  <c r="G43" i="43"/>
  <c r="G44" i="43"/>
  <c r="G45" i="43"/>
  <c r="G46" i="43"/>
  <c r="G47" i="43"/>
  <c r="G48" i="43"/>
  <c r="G49" i="43"/>
  <c r="G50" i="43"/>
  <c r="G51" i="43"/>
  <c r="G52" i="43"/>
  <c r="G53" i="43"/>
  <c r="G54" i="43"/>
  <c r="G55" i="43"/>
  <c r="G56" i="43"/>
  <c r="G57" i="43"/>
  <c r="G58" i="43"/>
  <c r="G59" i="43"/>
  <c r="G60" i="43"/>
  <c r="G61" i="43"/>
  <c r="G62" i="43"/>
  <c r="G63" i="43"/>
  <c r="G64" i="43"/>
  <c r="G65" i="43"/>
  <c r="G66" i="43"/>
  <c r="G67" i="43"/>
  <c r="G68" i="43"/>
  <c r="G69" i="43"/>
  <c r="G70" i="43"/>
  <c r="G71" i="43"/>
  <c r="G72" i="43"/>
  <c r="G73" i="43"/>
  <c r="G74" i="43"/>
  <c r="G75" i="43"/>
  <c r="G76" i="43"/>
  <c r="G77" i="43"/>
  <c r="G78" i="43"/>
  <c r="G79" i="43"/>
  <c r="G80" i="43"/>
  <c r="G81" i="43"/>
  <c r="G82" i="43"/>
  <c r="G83" i="43"/>
  <c r="G84" i="43"/>
  <c r="G85" i="43"/>
  <c r="G86" i="43"/>
  <c r="G87" i="43"/>
  <c r="G88" i="43"/>
  <c r="G89" i="43"/>
  <c r="G90" i="43"/>
  <c r="G91" i="43"/>
  <c r="G92" i="43"/>
  <c r="G93" i="43"/>
  <c r="G94" i="43"/>
  <c r="G95" i="43"/>
  <c r="G96" i="43"/>
  <c r="G97" i="43"/>
  <c r="G98" i="43"/>
  <c r="G99" i="43"/>
  <c r="G100" i="43"/>
  <c r="G101" i="43"/>
  <c r="G102" i="43"/>
  <c r="G103" i="43"/>
  <c r="G104" i="43"/>
  <c r="G105" i="43"/>
  <c r="G106" i="43"/>
  <c r="G107" i="43"/>
  <c r="G108" i="43"/>
  <c r="G109" i="43"/>
  <c r="G110" i="43"/>
  <c r="G111" i="43"/>
  <c r="G112" i="43"/>
  <c r="G113" i="43"/>
  <c r="G114" i="43"/>
  <c r="G115" i="43"/>
  <c r="G116" i="43"/>
  <c r="G117" i="43"/>
  <c r="G118" i="43"/>
  <c r="G119" i="43"/>
  <c r="G120" i="43"/>
  <c r="G121" i="43"/>
  <c r="G122" i="43"/>
  <c r="G123" i="43"/>
  <c r="G124" i="43"/>
  <c r="G125" i="43"/>
  <c r="G126" i="43"/>
  <c r="G127" i="43"/>
  <c r="G128" i="43"/>
  <c r="G129" i="43"/>
  <c r="G130" i="43"/>
  <c r="G131" i="43"/>
  <c r="G132" i="43"/>
  <c r="G133" i="43"/>
  <c r="G134" i="43"/>
  <c r="G135" i="43"/>
  <c r="G136" i="43"/>
  <c r="G137" i="43"/>
  <c r="G138" i="43"/>
  <c r="G139" i="43"/>
  <c r="G140" i="43"/>
  <c r="G141" i="43"/>
  <c r="G142" i="43"/>
  <c r="G143" i="43"/>
  <c r="G144" i="43"/>
  <c r="G145" i="43"/>
  <c r="G146" i="43"/>
  <c r="G147" i="43"/>
  <c r="G148" i="43"/>
  <c r="G149" i="43"/>
  <c r="G150" i="43"/>
  <c r="G151" i="43"/>
  <c r="G152" i="43"/>
  <c r="G153" i="43"/>
  <c r="G154" i="43"/>
  <c r="G155" i="43"/>
  <c r="G156" i="43"/>
  <c r="G157" i="43"/>
  <c r="G158" i="43"/>
  <c r="G4" i="43"/>
  <c r="G160" i="43" l="1"/>
  <c r="I22" i="37" l="1"/>
  <c r="I28" i="37"/>
  <c r="I27" i="37"/>
  <c r="I26" i="37"/>
  <c r="I25" i="37"/>
  <c r="I24" i="37"/>
  <c r="I23" i="37"/>
  <c r="I21" i="37"/>
  <c r="I20" i="37"/>
  <c r="I19" i="37"/>
  <c r="I18" i="37"/>
  <c r="I17" i="37"/>
  <c r="I16" i="37"/>
  <c r="I15" i="37"/>
  <c r="I14" i="37"/>
  <c r="I13" i="37"/>
  <c r="I12" i="37"/>
  <c r="I11" i="37"/>
  <c r="I10" i="37"/>
  <c r="I9" i="37"/>
  <c r="I8" i="37"/>
  <c r="I7" i="37"/>
  <c r="I6" i="37"/>
  <c r="I5" i="37"/>
  <c r="I4" i="37"/>
</calcChain>
</file>

<file path=xl/sharedStrings.xml><?xml version="1.0" encoding="utf-8"?>
<sst xmlns="http://schemas.openxmlformats.org/spreadsheetml/2006/main" count="1394" uniqueCount="701">
  <si>
    <t>IRISH House - MOPA GOA</t>
  </si>
  <si>
    <t>SR NO</t>
  </si>
  <si>
    <t>ITEM DESCRIPTION</t>
  </si>
  <si>
    <t xml:space="preserve"> PRODUCT SPECS</t>
  </si>
  <si>
    <t>UNIT</t>
  </si>
  <si>
    <t>Qty</t>
  </si>
  <si>
    <t>Rate</t>
  </si>
  <si>
    <t>Amount</t>
  </si>
  <si>
    <t xml:space="preserve">HAND MIXER BLENDER </t>
  </si>
  <si>
    <t>BOSS BLENDER 400 W</t>
  </si>
  <si>
    <t>Nos</t>
  </si>
  <si>
    <t xml:space="preserve">3" PAIRING KNIFE </t>
  </si>
  <si>
    <t>ATLANTIC 8321SS01</t>
  </si>
  <si>
    <t xml:space="preserve">4" PAIRING KNIFE </t>
  </si>
  <si>
    <t>ATLANTIC 8321SS33</t>
  </si>
  <si>
    <t>DIGITAL THERMOMETER</t>
  </si>
  <si>
    <t xml:space="preserve">DIGITAL THERMOMETER </t>
  </si>
  <si>
    <t>APPLE CORER</t>
  </si>
  <si>
    <t>RENA GERMANY MAKE</t>
  </si>
  <si>
    <t>ROLLING PIN FIBRE</t>
  </si>
  <si>
    <t xml:space="preserve">20" L X  2.5" DIA WHITE NONSTICK </t>
  </si>
  <si>
    <t xml:space="preserve">12" L  X  2.5" DIA WHITE NONSTICK </t>
  </si>
  <si>
    <t>SHARPENING ROD 12"</t>
  </si>
  <si>
    <t>IMPORTED CHINA</t>
  </si>
  <si>
    <t>K.O.T. HOLDER  ALUMINIUM 24"</t>
  </si>
  <si>
    <t>S.S. ROUND RECEIPT HOLDER</t>
  </si>
  <si>
    <t>POKER</t>
  </si>
  <si>
    <t>WOODEN SPATULA - 8"</t>
  </si>
  <si>
    <t>ROSEWOOD</t>
  </si>
  <si>
    <t xml:space="preserve">WOODEN SPOON - 8" </t>
  </si>
  <si>
    <t xml:space="preserve">PROFESSIONAL PIPING BAG  </t>
  </si>
  <si>
    <t>S. S  CREAM NOZZLE SET</t>
  </si>
  <si>
    <t>55 PCS SET</t>
  </si>
  <si>
    <t>SET</t>
  </si>
  <si>
    <t>GAS LIGHTER 18" LONG S.S.</t>
  </si>
  <si>
    <t>KNIFE HOLDER (MAGNETIC) 38 CM</t>
  </si>
  <si>
    <t>TIN CUTTER SMALL</t>
  </si>
  <si>
    <t>GLARE ALL IN ONE</t>
  </si>
  <si>
    <t>KNIFE ATLANTIC</t>
  </si>
  <si>
    <t>ATLANTIC 8321T38</t>
  </si>
  <si>
    <t>SQUEEZE BOTTLE 8 OZ</t>
  </si>
  <si>
    <t>WHITE SQUEZEE PLASTIC  BOTTLE (ENRICH BRAND)</t>
  </si>
  <si>
    <t>SQUEEZE BOTTLE 12 OZ</t>
  </si>
  <si>
    <t>SQUEEZE BOTTLE 24 OZ</t>
  </si>
  <si>
    <t xml:space="preserve">BREAD KNIFE 8" </t>
  </si>
  <si>
    <t>ATLANTIC 8321T72</t>
  </si>
  <si>
    <t xml:space="preserve">BREAD KNIFE 12'' </t>
  </si>
  <si>
    <t>ATLANTIC 8321T73</t>
  </si>
  <si>
    <t xml:space="preserve">PIPING BAG - DISPOSABLE </t>
  </si>
  <si>
    <t>MEDIUM SIZE 36*20CM  (100 PCS PER SET)</t>
  </si>
  <si>
    <t>CHOPPER KNIFE</t>
  </si>
  <si>
    <t xml:space="preserve">DIAMOND CHOPPER (CHINA) </t>
  </si>
  <si>
    <t>MEASURING JUG POLYCARBONATE</t>
  </si>
  <si>
    <t>50ML TO 2LITRE CAPACITY (6 PCS PER SET)</t>
  </si>
  <si>
    <t>MEAT KNIFE 6"</t>
  </si>
  <si>
    <t>RED/WHITE/GREEN/YELLOW / MAROON/BROWN/ - 6" (RENA)</t>
  </si>
  <si>
    <t>MEAT KNIFE 10"</t>
  </si>
  <si>
    <t>RED/WHITE/GREEN/YELLOW / MAROON/BROWN/ - 8" (RENA)</t>
  </si>
  <si>
    <t>LIME SQUEEZER (CITRUS PRESS )</t>
  </si>
  <si>
    <t xml:space="preserve">ALUMINIUM COMMERCIAL </t>
  </si>
  <si>
    <t>S.S. FUNNEL STRAINER SMALL</t>
  </si>
  <si>
    <t>4" DIA</t>
  </si>
  <si>
    <t>S.S. CUTTER RING SET</t>
  </si>
  <si>
    <t>12 PCS SET</t>
  </si>
  <si>
    <t>S.S. CONICAL FINE MESH SMALL 8"</t>
  </si>
  <si>
    <t>WITHOUT STAND</t>
  </si>
  <si>
    <t xml:space="preserve">S.S. CONICAL -FINE MESH SMALL 10'' </t>
  </si>
  <si>
    <t>S.S. SPICE BOX 9 COMPARTMENT WID LID</t>
  </si>
  <si>
    <t>SS SAUCE PAN 6" FLAT BASE</t>
  </si>
  <si>
    <t>AVON BRAND, 3 LITRE CAPACITY WITHOUT LID</t>
  </si>
  <si>
    <t>nos</t>
  </si>
  <si>
    <t>SS SAUCE PAN 10" FLAT BASE</t>
  </si>
  <si>
    <t>AVON BRAND, 5 LITRE CAPACITY WITHOUT LID</t>
  </si>
  <si>
    <t>SS SAUCE PAN 12" FLAT BASE</t>
  </si>
  <si>
    <t>AVON BRAND, 6 LITRE CAPACITY WITHOUT LID</t>
  </si>
  <si>
    <t>SS SAUCE PAN 14" FLAT BASE</t>
  </si>
  <si>
    <t>AVON BRAND, 8 LITRE CAPACITY WITHOUT LID</t>
  </si>
  <si>
    <t>ALUMINIUM TRAY -18" X 12" x 2" (Soft edges)</t>
  </si>
  <si>
    <t>ALUMINIUM BAKING TRAY</t>
  </si>
  <si>
    <t>CHINESE PALTA</t>
  </si>
  <si>
    <t xml:space="preserve">38 CMS CHINESE PALTA </t>
  </si>
  <si>
    <t>S.S. SOUP STRAINER 8" DOUBLE MESH</t>
  </si>
  <si>
    <t>S.S. SOUP STRAINER 7" SINGLE MESH</t>
  </si>
  <si>
    <t>S.S. GRATER 6 IN 1 (4 SIDED )</t>
  </si>
  <si>
    <t>PEELER ANJALI</t>
  </si>
  <si>
    <t>S.S. MELON DOUBLE SCOOPER WITH WOODEN HANDLE</t>
  </si>
  <si>
    <t>S.S. WHISK 16''  LONG</t>
  </si>
  <si>
    <t>THICK WIRE</t>
  </si>
  <si>
    <t>S.S. WHISK 10'' LONG</t>
  </si>
  <si>
    <t>S.S. TONG 12" SCALLOP TYPE</t>
  </si>
  <si>
    <t>SPRING SYSTEM</t>
  </si>
  <si>
    <t>S.S. SOUP LADDLE 12 Oz</t>
  </si>
  <si>
    <t xml:space="preserve">HEAVY DUTY </t>
  </si>
  <si>
    <t>S.S. SOUP LADDLE 3 Oz</t>
  </si>
  <si>
    <t>S.S. SOUP LADDLE 12 Oz WITH GRIP</t>
  </si>
  <si>
    <t>S.S. SOUP LADDLE 1 Oz</t>
  </si>
  <si>
    <t>30ml</t>
  </si>
  <si>
    <t>S.S.COOKING SKIMMER STRAINER 16''</t>
  </si>
  <si>
    <t>WITH WOODEN HANDLE</t>
  </si>
  <si>
    <t>S.S. ROUND MIXING BOWL 12'' DIA</t>
  </si>
  <si>
    <t>VINOD BRAND</t>
  </si>
  <si>
    <t>S.S. ROUND MIXING BOWL 10'' DIA</t>
  </si>
  <si>
    <t>S.S. ROUND MIXING BOWL 8'' DIA</t>
  </si>
  <si>
    <t>S.S. ROUND MIXING BOWL 6'' DIA</t>
  </si>
  <si>
    <t>S.S. LADDLE NO. 5</t>
  </si>
  <si>
    <t>15" LONG</t>
  </si>
  <si>
    <t>S.S. GLASS 300 ML</t>
  </si>
  <si>
    <t>VARUN BRAND ( FOR STAFF )</t>
  </si>
  <si>
    <t xml:space="preserve">S.S. SPOON (FOR STAFF) </t>
  </si>
  <si>
    <t>M.S. THAI WOK - 14" WITH WOODEN HANDLE</t>
  </si>
  <si>
    <t>S.S. SCRAPER WITH PLASTIC HANDLE</t>
  </si>
  <si>
    <t xml:space="preserve">SAUCE PAN 20CM </t>
  </si>
  <si>
    <t>AVON BRAND WITHOUT LID</t>
  </si>
  <si>
    <t>S.S.  PLATTER OVAL 20 GUAGE</t>
  </si>
  <si>
    <t>RELIANCE BRAND</t>
  </si>
  <si>
    <t xml:space="preserve">S.S. MESH (JHARA) 8'' </t>
  </si>
  <si>
    <t xml:space="preserve">S.S. STOCK POT 20 LTR  WITH LID </t>
  </si>
  <si>
    <t>AVON BRAND</t>
  </si>
  <si>
    <t>S.S. FINGER BOWL</t>
  </si>
  <si>
    <t>S.S. KITCHEN TONG  (SILICON CUP)</t>
  </si>
  <si>
    <t xml:space="preserve">S.S. STRAINER FINE 3" </t>
  </si>
  <si>
    <t>TEA STRAINER</t>
  </si>
  <si>
    <t xml:space="preserve">M.S. KADAI 20" DIA DOUBLE BOTTOM </t>
  </si>
  <si>
    <t>MAWA KADAI HEAVY</t>
  </si>
  <si>
    <t xml:space="preserve">S.S. PAN SPOON  7" NO. 5  </t>
  </si>
  <si>
    <t>HEAVY HANDLE</t>
  </si>
  <si>
    <t>PLASTIC SPRAY BOTTLE</t>
  </si>
  <si>
    <t>GRILL BRUSH WITH WOODEN LONG HANDLE</t>
  </si>
  <si>
    <t xml:space="preserve">SILICON GLOVES </t>
  </si>
  <si>
    <t xml:space="preserve">OVEN HOT PLATE USE </t>
  </si>
  <si>
    <t>PAIR</t>
  </si>
  <si>
    <t>OIL BRUSH SILICON  SMALL WITH ACRYLIC HANDLE</t>
  </si>
  <si>
    <t>OIL BRUSH SILICON   MEDIUM WITH ACRYLIC HANDLE</t>
  </si>
  <si>
    <t xml:space="preserve">PLASTIC MEASURING CUPS </t>
  </si>
  <si>
    <t>4 PCS SET</t>
  </si>
  <si>
    <t>S.S. DABOO WITH WOODEN HANDLE</t>
  </si>
  <si>
    <t>CHINESE ORIGINAL TYPE</t>
  </si>
  <si>
    <t>NON STICK FRY PAN 8 '' WITH S.S. HANDLE</t>
  </si>
  <si>
    <t>TEFLON BRAND</t>
  </si>
  <si>
    <t>S.S. FRY PAN 10 '' WITH INDUCTION BASE</t>
  </si>
  <si>
    <t xml:space="preserve">AVON  BRAND </t>
  </si>
  <si>
    <t>NON STICK FRY PAN 12" WITH S.S. HANDLE</t>
  </si>
  <si>
    <t>S.S. FRY PAN 12 '' WITH INDUCTION BASE</t>
  </si>
  <si>
    <t>S.S. FRY PAN 8'' WITH INDUCTION BASE</t>
  </si>
  <si>
    <t>CHOPPING BOARD RED IMPORTED 1"</t>
  </si>
  <si>
    <t>12"x18"x1", INDIAN MAKE</t>
  </si>
  <si>
    <t>CHOPPING BOARD GREEN IMPORTED 1"</t>
  </si>
  <si>
    <t>CHOPPING BOARD BLUE IMPORTED 1"</t>
  </si>
  <si>
    <t>CHOPPING BOARD YELLOW IMPORTED 1"</t>
  </si>
  <si>
    <t>CHOPPING BOARD WHITE IMPORTED 1"</t>
  </si>
  <si>
    <t>CHOPPING BOARD WHITE IMPORTED 2"</t>
  </si>
  <si>
    <t>12"x18"x2", INDIAN MAKE</t>
  </si>
  <si>
    <t>SHARPENING STONE</t>
  </si>
  <si>
    <t>DIAMOND MAKE CHINA</t>
  </si>
  <si>
    <t>RUBBER SPATULA  12''  WITH PLASTIC HANDLE</t>
  </si>
  <si>
    <t>S.S. PALTA MEDIUM 30" LONG</t>
  </si>
  <si>
    <t>S.S. SLICER 8" HEAVY DUTY</t>
  </si>
  <si>
    <t>HAND GLOVES HEAVY DUTY</t>
  </si>
  <si>
    <t>DOUBLE PADDED AND ELBOW LENGTH SIZE</t>
  </si>
  <si>
    <t>STEAK HAMMER 10"</t>
  </si>
  <si>
    <t>PLASTIC PET JAR 1 KG</t>
  </si>
  <si>
    <t>SUNPET BRAND</t>
  </si>
  <si>
    <t xml:space="preserve">S.S. FISH TURNER WITH WOODEN HANDLE </t>
  </si>
  <si>
    <t>PLASTIC CONTAINER 10KG LOCK &amp; LOCK</t>
  </si>
  <si>
    <t>PRIME BRAND</t>
  </si>
  <si>
    <t xml:space="preserve">PLASTIC CONTAINER 2KG </t>
  </si>
  <si>
    <t xml:space="preserve">PLASTIC CONTAINER 5KG </t>
  </si>
  <si>
    <t xml:space="preserve">S.S. SEASONING SHAKER </t>
  </si>
  <si>
    <t xml:space="preserve">PLASTIC PET JAR 1/2 KG </t>
  </si>
  <si>
    <t xml:space="preserve">ALUMINIUM POT (HANDI) 16" WITH LID </t>
  </si>
  <si>
    <t xml:space="preserve"> BULBUL BRAND 16 GAUGE</t>
  </si>
  <si>
    <t xml:space="preserve">ALUMINIUM POT (HANDI) 18" WITH LID </t>
  </si>
  <si>
    <t xml:space="preserve">ALUMINIUM POT (HANDI) 22" WITH LID </t>
  </si>
  <si>
    <t>WOODEN LADDLE NO.2</t>
  </si>
  <si>
    <t>BIG SPOON</t>
  </si>
  <si>
    <t>S.S. POT 16" SMALL HANDI</t>
  </si>
  <si>
    <t>RELIANCE BRAND 16 GUAGE</t>
  </si>
  <si>
    <t>PRESSURE COOKER 14 LTR INNER LID SYSTEM</t>
  </si>
  <si>
    <t>HAWKINS BRAND</t>
  </si>
  <si>
    <t>MIXER GRINDER SUMEET 500 WATTS</t>
  </si>
  <si>
    <t>2 JARS, SUMEET BRAND</t>
  </si>
  <si>
    <t>S.S. PLATE 5 COMPARTMENTS</t>
  </si>
  <si>
    <t>STAFF PLATE</t>
  </si>
  <si>
    <t>S.S. CHEESE GRATER</t>
  </si>
  <si>
    <t>WITH GRIP HANDLE</t>
  </si>
  <si>
    <t>S.S. Chopping Board Stand 6 IN 1</t>
  </si>
  <si>
    <t>S.S. MESH (JHARA) WITH WOODEN HANDLE 30CM</t>
  </si>
  <si>
    <t>FINE NET</t>
  </si>
  <si>
    <t>S.S. PASTA BLANCHER 36 CM WITH INDUCTION BASE</t>
  </si>
  <si>
    <t xml:space="preserve"> AVON 36CM</t>
  </si>
  <si>
    <t>NONSTICK FRY PAN 6'' WITH S.S. HANDLE</t>
  </si>
  <si>
    <t>NONSTICK FRY PAN 14'' WITH S.S. DOUBLE HANDLE</t>
  </si>
  <si>
    <t>AVON BRAND WITH INDUCTION BOTTOM</t>
  </si>
  <si>
    <t>S.S. COLANDER MEDIUM 10" (TOP DIA) WITH LEGS/BASE</t>
  </si>
  <si>
    <t xml:space="preserve">small size </t>
  </si>
  <si>
    <t>S.S. COLANDER MEDIUM 18" WITH  HANDLE  AND LEGS/BASE</t>
  </si>
  <si>
    <t>S.S. SIEVE 10"</t>
  </si>
  <si>
    <t>CHALNI FOR MAIDA</t>
  </si>
  <si>
    <t>NONSTICK GRILL PAN 14" X 14"</t>
  </si>
  <si>
    <t>APEX BRAND</t>
  </si>
  <si>
    <t>ALUMINIUM OVEN TRAY 24" X 16" X 1"</t>
  </si>
  <si>
    <t>NOS</t>
  </si>
  <si>
    <t>ALUMINIUM OVEN TRAY 20" X 12" X 1"</t>
  </si>
  <si>
    <t>S.S. PLATE 8" ROUND</t>
  </si>
  <si>
    <t xml:space="preserve">S.S. TEA URN 5 LTR </t>
  </si>
  <si>
    <t>NATIONAL BRAND</t>
  </si>
  <si>
    <t>S.S. STOCK POT INDUCTION BASE WITH LID 8"</t>
  </si>
  <si>
    <t>AVON BRAND, HEAVY DUTY</t>
  </si>
  <si>
    <t>S.S. STOCK POT INDUCTION BASE WITH LID 10"</t>
  </si>
  <si>
    <t>S.S. STOCK POT INDUCTION BASE WITH LID 12"</t>
  </si>
  <si>
    <t xml:space="preserve">PLASTIC CONTAINER 12 LTR (AIR TIGHT) </t>
  </si>
  <si>
    <t>LOCK &amp; LOCK, PRIME BRAND</t>
  </si>
  <si>
    <t>SPATULA SILICON 8"</t>
  </si>
  <si>
    <t>S.S. SPATULA 8"</t>
  </si>
  <si>
    <t>EGG BEATER</t>
  </si>
  <si>
    <t xml:space="preserve">PHILIPS HR1453/70 </t>
  </si>
  <si>
    <t>TRAY RED 10.5"X10.5"X2.5"</t>
  </si>
  <si>
    <t>RED MEAT STORAGE PLASTIC TRAY</t>
  </si>
  <si>
    <t xml:space="preserve">TRAY GREEN 11.5"X9.5"X2.5"  </t>
  </si>
  <si>
    <t>GREEN PLASTIC FRUIT AND VEG TRAY</t>
  </si>
  <si>
    <t>TRAY BLUE 10.5"X10.5"X2.5"</t>
  </si>
  <si>
    <t>SEA FOOD STOREGE PLASTIC TRAY</t>
  </si>
  <si>
    <t xml:space="preserve">CRATE JUMBO NON- PERFORATED BLUE COLOR </t>
  </si>
  <si>
    <t xml:space="preserve">NILKAMAL BRAND, MODEL NO. </t>
  </si>
  <si>
    <t xml:space="preserve">CRATE PERFORATED BLUE COLOR </t>
  </si>
  <si>
    <t>NILKAMAL BRAND, MODEL NO. JR-53300</t>
  </si>
  <si>
    <t>CRATE PERFORATED BLUE COLOR JBC VERSION</t>
  </si>
  <si>
    <t>ARISTO BRAND 600MM X 400MM X 120 MM, MODEL NO. 64120</t>
  </si>
  <si>
    <t>STORAGE CONTAINER POLYCARBONATE 2 LITRE WITH LID</t>
  </si>
  <si>
    <t xml:space="preserve">JIWINS BRAND </t>
  </si>
  <si>
    <t>STORAGE CONTAINER POLYCARBONATE 6 LITRE WITH LID</t>
  </si>
  <si>
    <t>JIWINS BRAND</t>
  </si>
  <si>
    <t xml:space="preserve">ALUMINIUM OVEN TRAY 16" X 12" X 1" </t>
  </si>
  <si>
    <t xml:space="preserve">ALUMINIUM OVEN TRAY 14" X 8" X 1" </t>
  </si>
  <si>
    <t xml:space="preserve">M.S. WALL FITTED PAPER ROLL STAND </t>
  </si>
  <si>
    <t xml:space="preserve">S.S. SOAP DISPENSER  </t>
  </si>
  <si>
    <t xml:space="preserve">DATE TAG GUN  </t>
  </si>
  <si>
    <t xml:space="preserve">TAG GUN BLACK LINE STICKER + INK </t>
  </si>
  <si>
    <t>ICE BOX WITH HANDLE 50 LITRE (FIBRE)</t>
  </si>
  <si>
    <t>NILKAMAL BRAND, LOCK &amp; LOCK</t>
  </si>
  <si>
    <t>S.S. TONG 8" SCALLOP TYPE</t>
  </si>
  <si>
    <t>SPRING TYPE</t>
  </si>
  <si>
    <t>KITCHEN KNIFE  8" WITH BLACK HANDLE</t>
  </si>
  <si>
    <t>ATLANTIC CHEF 8321T05</t>
  </si>
  <si>
    <t>S.S. SPATULA 4" BLADE</t>
  </si>
  <si>
    <t>S.S. EGG CUTTER WIRE TYPE</t>
  </si>
  <si>
    <t>S.S. CUTTER RING ROUND 5"</t>
  </si>
  <si>
    <t>12mm</t>
  </si>
  <si>
    <t>KITCHEN KNIFE  9" WITH BLACK HANDLE</t>
  </si>
  <si>
    <t>ATLANTIC CHEF 8321T60</t>
  </si>
  <si>
    <t>KITCHEN KNIFE  6" WITH BLACK HANDLE</t>
  </si>
  <si>
    <t>ATLANTIC CHEF 8321T12</t>
  </si>
  <si>
    <t>S.S. PAPAD JALI SQUARE WITH WOODEN HANDLE</t>
  </si>
  <si>
    <t xml:space="preserve">7.5" X 7.5" </t>
  </si>
  <si>
    <t xml:space="preserve">S.S PALTA MEDIUM 34'' </t>
  </si>
  <si>
    <t>SS STRAINER WITH HANDLE 6"</t>
  </si>
  <si>
    <t>Besic Amount</t>
  </si>
  <si>
    <t>GST @ 12%</t>
  </si>
  <si>
    <t>GST @ 18%</t>
  </si>
  <si>
    <t>Total Amount</t>
  </si>
  <si>
    <t>QTY REQUIRED</t>
  </si>
  <si>
    <t xml:space="preserve">G N PAN 1/9 100 MM </t>
  </si>
  <si>
    <t>WITH LID X 0.7MM THICKNESS</t>
  </si>
  <si>
    <t>G.N. PAN  1/1 200 MM</t>
  </si>
  <si>
    <t>G.N. PAN  1/1 65 MM</t>
  </si>
  <si>
    <t xml:space="preserve">G.N. PAN  1/2  150 MM </t>
  </si>
  <si>
    <t>G.N. PAN  1/2  200MM</t>
  </si>
  <si>
    <t>WITH LID  X 0.7MM THICKNESS</t>
  </si>
  <si>
    <t>G.N. PAN  1/2 65 MM</t>
  </si>
  <si>
    <t xml:space="preserve">G.N. PAN  1/3 150 MM </t>
  </si>
  <si>
    <t>G.N. PAN  1/6  150 MM</t>
  </si>
  <si>
    <t>FOOD PAN 1/1 150MM</t>
  </si>
  <si>
    <t>0.7MM THICKNESS</t>
  </si>
  <si>
    <t>FOOD PAN  1/3 100MM</t>
  </si>
  <si>
    <t>FOOD PAN  1/4 100MM</t>
  </si>
  <si>
    <t>FOOD PAN 1/6 65MM</t>
  </si>
  <si>
    <t>FOOD PAN 1/6 100MM</t>
  </si>
  <si>
    <t>FOOD PAN 1/9 65MM</t>
  </si>
  <si>
    <t>G.N. PAN 1/2 100 MM</t>
  </si>
  <si>
    <t xml:space="preserve">G.N. PAN 1/1 100 MM </t>
  </si>
  <si>
    <t>POLYCARBONATE G.N PAN- 1/2100MM</t>
  </si>
  <si>
    <t>POLYCARBONATE G.N PAN- 1/4 100MM</t>
  </si>
  <si>
    <t>POLYCARBONATE G.N PAN- 1/3 100MM</t>
  </si>
  <si>
    <t>POLYCARBONATE G.N PAN- 1/9 100MM</t>
  </si>
  <si>
    <t>POLYCARBONATE G.N PAN- 1/9 65MM</t>
  </si>
  <si>
    <t>GN PAN PERFORATED 1/1 100MM</t>
  </si>
  <si>
    <t>DEEP FAT FRYER ELECTRIC SINGLE</t>
  </si>
  <si>
    <t>THOR MAKE, MODEL : SPO 1870</t>
  </si>
  <si>
    <t>GARBAGE BIN BLACK PLASTIC 80 LTR HEAVY DUTY</t>
  </si>
  <si>
    <t xml:space="preserve">with lid </t>
  </si>
  <si>
    <t>GARBAGE PEDAL BIN 68 LTR WITH LID</t>
  </si>
  <si>
    <t>NILKAMAL, CODE - WBFC68LGRY</t>
  </si>
  <si>
    <t>WHITE BOARD 24"X24"</t>
  </si>
  <si>
    <t>FOR KITCHEN USE</t>
  </si>
  <si>
    <t>DATE : 12.04.2023</t>
  </si>
  <si>
    <t>Sr.</t>
  </si>
  <si>
    <t>ITEM</t>
  </si>
  <si>
    <t>TOTAL</t>
  </si>
  <si>
    <t>Received Qty</t>
  </si>
  <si>
    <t xml:space="preserve"> RATE </t>
  </si>
  <si>
    <t>IGST</t>
  </si>
  <si>
    <t>CGST</t>
  </si>
  <si>
    <t>SGST</t>
  </si>
  <si>
    <t>GOODS</t>
  </si>
  <si>
    <t>No.</t>
  </si>
  <si>
    <t xml:space="preserve">   IN  DESCRIPTION</t>
  </si>
  <si>
    <t>THICKNESS</t>
  </si>
  <si>
    <t>LENGTH</t>
  </si>
  <si>
    <t>IMAGE</t>
  </si>
  <si>
    <t>QUANTITY</t>
  </si>
  <si>
    <t>PER</t>
  </si>
  <si>
    <t>%</t>
  </si>
  <si>
    <t>AMT</t>
  </si>
  <si>
    <t xml:space="preserve"> TOTAL</t>
  </si>
  <si>
    <t>FNS RIVEIRA MATT 18/10</t>
  </si>
  <si>
    <t>DEMI TASSE (MOCCA) SPOON</t>
  </si>
  <si>
    <t>2.5 MM</t>
  </si>
  <si>
    <t>112 MM</t>
  </si>
  <si>
    <t>-</t>
  </si>
  <si>
    <t>TEA SPOON</t>
  </si>
  <si>
    <t>136 MM</t>
  </si>
  <si>
    <t xml:space="preserve">Pkt </t>
  </si>
  <si>
    <t>DESERT (AP) SPOON</t>
  </si>
  <si>
    <t>3 MM</t>
  </si>
  <si>
    <t>180 MM</t>
  </si>
  <si>
    <t>SERVICE (TABLE) SPOON</t>
  </si>
  <si>
    <t>200 MM</t>
  </si>
  <si>
    <t>DESERT (AP) FORK</t>
  </si>
  <si>
    <t>182 MM</t>
  </si>
  <si>
    <t>SERVICE (TABLE) FORK</t>
  </si>
  <si>
    <t>205 MM</t>
  </si>
  <si>
    <t>DESERT (AP) KNIFE</t>
  </si>
  <si>
    <t>6 MM</t>
  </si>
  <si>
    <t>210 MM</t>
  </si>
  <si>
    <t>STEAK KNIFE</t>
  </si>
  <si>
    <t>230 MM</t>
  </si>
  <si>
    <t xml:space="preserve">TERMS : </t>
  </si>
  <si>
    <t xml:space="preserve">          </t>
  </si>
  <si>
    <t>GOODS TOTAL</t>
  </si>
  <si>
    <t>TOTAL AMOUNT</t>
  </si>
  <si>
    <t>ROUND OFF</t>
  </si>
  <si>
    <t>AMOUNT</t>
  </si>
  <si>
    <t>CROCKERY - WILMAX (UK)</t>
  </si>
  <si>
    <t>CODE</t>
  </si>
  <si>
    <t>Order Qty</t>
  </si>
  <si>
    <t>VENDOR</t>
  </si>
  <si>
    <t>DURABLE DINNER PLATE - 10.5"</t>
  </si>
  <si>
    <t>WL-991262</t>
  </si>
  <si>
    <t>PLATINUM ENTERPRISES</t>
  </si>
  <si>
    <t>DURABLE SOUP PLATE 9'' (PASTA PLATE)</t>
  </si>
  <si>
    <t>WL-991253</t>
  </si>
  <si>
    <t>DESSERT PLATE 7'' WITH RIM</t>
  </si>
  <si>
    <t>WL-991177</t>
  </si>
  <si>
    <t xml:space="preserve">RECTAGULAR PLATTER 14'' x 8.5''  </t>
  </si>
  <si>
    <t>WL-992662</t>
  </si>
  <si>
    <t>48 (4 broken)</t>
  </si>
  <si>
    <t xml:space="preserve">BOAT PLATE 14''x 4.5''   </t>
  </si>
  <si>
    <t>WL-992623</t>
  </si>
  <si>
    <t>COFFEE MUG 300 ML</t>
  </si>
  <si>
    <t>WL-993180</t>
  </si>
  <si>
    <t xml:space="preserve">COFFEE CUP &amp; SAUCER 90 ML </t>
  </si>
  <si>
    <t>WL-993007</t>
  </si>
  <si>
    <t>CREAMER 150 ML</t>
  </si>
  <si>
    <t>WL-995004</t>
  </si>
  <si>
    <t xml:space="preserve">CRUET SET - SALT &amp; PEPPER  </t>
  </si>
  <si>
    <t>WL-996092</t>
  </si>
  <si>
    <t xml:space="preserve">NAPKIN HOLDER 4.5'' x 3'' </t>
  </si>
  <si>
    <t>WL-996093</t>
  </si>
  <si>
    <t xml:space="preserve">SUGAR PACKET HOLDER (3.5'' x 2.5'' x 1.5'') </t>
  </si>
  <si>
    <t>WL-996037</t>
  </si>
  <si>
    <t>STONEWARE MUG WITHOUT HANDLE 270 ML</t>
  </si>
  <si>
    <t>NAMOSON HOSPITALITY</t>
  </si>
  <si>
    <t>Received wrong Cups vendor has sent kullad</t>
  </si>
  <si>
    <t>Discount @ 40%</t>
  </si>
  <si>
    <t>After discount Amount</t>
  </si>
  <si>
    <t>Packing Charges@ 1%</t>
  </si>
  <si>
    <t>SPECIFICATIONS</t>
  </si>
  <si>
    <t>REMARK</t>
  </si>
  <si>
    <t>CHAMPANGE FLUTE GLASS 175 ML</t>
  </si>
  <si>
    <t>PASABACHE CODE - 44688</t>
  </si>
  <si>
    <t>AVAILABLE</t>
  </si>
  <si>
    <t>WINE GLASS RESERVA 440 ML</t>
  </si>
  <si>
    <t>PASABACHE CODE - 44728</t>
  </si>
  <si>
    <t xml:space="preserve">CARAFE 250 ML </t>
  </si>
  <si>
    <t>PASABACHE CODE - 80112</t>
  </si>
  <si>
    <t>NOT AVAILABLE</t>
  </si>
  <si>
    <t xml:space="preserve">CARAFE 500 ML </t>
  </si>
  <si>
    <t>PASABACHE CODE - 80113</t>
  </si>
  <si>
    <t>MARTINI GLASS 230 ML</t>
  </si>
  <si>
    <t>PASABACHE CODE - 44698</t>
  </si>
  <si>
    <t>MARGARITA GLASS CAPRI 315 ML</t>
  </si>
  <si>
    <t>PASABACHE CODE - 44386</t>
  </si>
  <si>
    <t>SHOT GLASS BOSTON 60 ML</t>
  </si>
  <si>
    <t>PASABACHE CODE - 52194</t>
  </si>
  <si>
    <t>BRANDY SHIFTNER GLASS 543 ML CHARANTE</t>
  </si>
  <si>
    <t>PASABACHE CODE - 44825</t>
  </si>
  <si>
    <t>HI BALL GLASS 475 ML - CASABLANCA</t>
  </si>
  <si>
    <t>PASABACHE CODE - 52707</t>
  </si>
  <si>
    <t>IRISH COFFEE MUG GLASS 280 ML</t>
  </si>
  <si>
    <t>PASABACHE CODE - 44159</t>
  </si>
  <si>
    <t>OLD FASHION GLASS 345 ML</t>
  </si>
  <si>
    <t>PASABACHE CODE - 52486</t>
  </si>
  <si>
    <t>OLD FASHION GLASS CASABLANCA 361 ML</t>
  </si>
  <si>
    <t>PASABACHE CODE - 52704</t>
  </si>
  <si>
    <t>BEER MUG 380 ML</t>
  </si>
  <si>
    <t>PASABACHE CODE - PUB 55299</t>
  </si>
  <si>
    <t>BEER MUG 500 ML</t>
  </si>
  <si>
    <t>PASABACHE CODE - PUB 55129</t>
  </si>
  <si>
    <t>PITCHER GLASS 1500 ML</t>
  </si>
  <si>
    <t>HI BALL GLASS 300 ML</t>
  </si>
  <si>
    <t>TUBE GLASS 350 ML</t>
  </si>
  <si>
    <t>BEER GLASS 570ML</t>
  </si>
  <si>
    <t>PASABACHE CODE : 420497</t>
  </si>
  <si>
    <t>YARD GLASS (WITHOUT WOODEN STAND)</t>
  </si>
  <si>
    <t xml:space="preserve">600 ML </t>
  </si>
  <si>
    <t xml:space="preserve">GLASS JUG 1.3 LTR </t>
  </si>
  <si>
    <t>CASABLANCA - 55052</t>
  </si>
  <si>
    <t>GLASS BEER MUG ARCOROC BRITANIA 560 ML</t>
  </si>
  <si>
    <t>GLASS COUPE CHAMPANGE</t>
  </si>
  <si>
    <t>CABERNET 10 OZ</t>
  </si>
  <si>
    <t xml:space="preserve">GLASS ROLLY POLLY </t>
  </si>
  <si>
    <t>360 ML, TUMBLER GOBLET</t>
  </si>
  <si>
    <t>GLASS MINIATURE BOTTLE 70 ML</t>
  </si>
  <si>
    <t>70 ml</t>
  </si>
  <si>
    <t>BOSTON SHAKER TIN WITH WEIGHTED S/S BASE (28 OZ)- 900ML</t>
  </si>
  <si>
    <t>BOSTON SHAKER S/ S ( 750 ML )</t>
  </si>
  <si>
    <t>HAWTHORNE STRAINER S/S</t>
  </si>
  <si>
    <t>PLASTIC POURER</t>
  </si>
  <si>
    <t>GARNISH TRAY (6 BOX) ( JINDE )</t>
  </si>
  <si>
    <t>MUDDLER ( WOODEN )</t>
  </si>
  <si>
    <t>4 COMPARTMENT BAR CADDY ( JINDE )</t>
  </si>
  <si>
    <t>STORE AND POURS -1 LTR ( JINDE )</t>
  </si>
  <si>
    <t>BAR SPOON - RED KNOB</t>
  </si>
  <si>
    <t>BAR SPOON WITH MUDDLE TOP</t>
  </si>
  <si>
    <t>FINE STRAINER/TEA STRAINER</t>
  </si>
  <si>
    <t>ICE SCOOP - POLYCARBONATE ( JINDE )</t>
  </si>
  <si>
    <t>ICE BIN SCOOP - S/S 6''</t>
  </si>
  <si>
    <t>CITRUS PRESS - ALUMINIUM</t>
  </si>
  <si>
    <t>CITRUS ZESTER</t>
  </si>
  <si>
    <t>BAR BLADE/BOTTLE OPENER - S/S</t>
  </si>
  <si>
    <t>BAR FLOOR MATS -3 X 5 FT</t>
  </si>
  <si>
    <t>CUTTING BOARD 1" X 9" X 12"</t>
  </si>
  <si>
    <t>KNIFE SMALL - 115 MM ( RENA )</t>
  </si>
  <si>
    <t>KNIFE LARGE - 165 MM ( RENA )</t>
  </si>
  <si>
    <t>IGLOO BOX 50 LTR ( NIKAMAL )</t>
  </si>
  <si>
    <t>GLASS RIMMER ( JINDE )</t>
  </si>
  <si>
    <t>BAR MESH (2 FT X 40 FT) ( TABLECRAFT )</t>
  </si>
  <si>
    <t>MEASURING JAR- PLASTIC 1 LTR</t>
  </si>
  <si>
    <t>ICE CRUSHER- ELECTRIC</t>
  </si>
  <si>
    <t>MELON SCOOPER</t>
  </si>
  <si>
    <t>TIN CUTTER GLAZE</t>
  </si>
  <si>
    <t>MILK FROTHER SMALL - 350 ML</t>
  </si>
  <si>
    <t>MILK FROTHER MEDIUM - 600 ML</t>
  </si>
  <si>
    <t>VICTORINOX CAN OPENER</t>
  </si>
  <si>
    <t>SQUZEE BTL 16 OZ ( JINDE )</t>
  </si>
  <si>
    <t>ELECTRIC KETTLE 2 LTR CORDLESS ( ITALIA )</t>
  </si>
  <si>
    <t>4 COMPARTMENT CUTLERY TRAY ( JINDE )</t>
  </si>
  <si>
    <t>DISHWASH CUTLERY TRAY ( JINDE )</t>
  </si>
  <si>
    <t>NILKAMAL CRATES ( 600 X 400 X 320MM )</t>
  </si>
  <si>
    <t>TEA URN - 10 LTR S/ S</t>
  </si>
  <si>
    <t>WATER PITCHERS POLYCARBONATE - 1.8LTR</t>
  </si>
  <si>
    <t>WINE BUCKET WITH STANDS</t>
  </si>
  <si>
    <t>ICE BUCKET WITH TONGS</t>
  </si>
  <si>
    <t>TOOTH PICK HOLDER S/ S</t>
  </si>
  <si>
    <t>STRAW HOLDER S/S</t>
  </si>
  <si>
    <t>PEPPER MILLS (12 INCH) - WOODEN</t>
  </si>
  <si>
    <t>ANTI SKID TRAY ROUND - 14''</t>
  </si>
  <si>
    <t>AIR TIGHT STORAGE CONTAINERS FOR BAR ( 1.5 LTR)</t>
  </si>
  <si>
    <t>AIR TIGHT STORAGE CONTAINERS FOR BAR ( 7 LTR )</t>
  </si>
  <si>
    <t>KOT RAIL -24''</t>
  </si>
  <si>
    <t>KOT PICK</t>
  </si>
  <si>
    <t>DISPENSER OREGANO &amp; CHILLI FLAKES (GLASS)</t>
  </si>
  <si>
    <t>DUSTBIN S.S. PERFORATED 10" X 14"</t>
  </si>
  <si>
    <t>CANE FIBRE BASKET 7" OVAL</t>
  </si>
  <si>
    <t xml:space="preserve">CUP ALUMINIUM MUFFIN 50ML/Black Dip Bowl </t>
  </si>
  <si>
    <t>SMALL 1.5" BASE DIA</t>
  </si>
  <si>
    <t>PLATE WOODEN ROUND 10"</t>
  </si>
  <si>
    <t>PLATE WOODEN ROUND 12"</t>
  </si>
  <si>
    <t>WOODEN CLIP 3 CM</t>
  </si>
  <si>
    <t>JUICER PHILIPS</t>
  </si>
  <si>
    <t>HR 1832 / 00</t>
  </si>
  <si>
    <t>PIPING BAG WITH NOZZEL</t>
  </si>
  <si>
    <t>CUTTER HSAMROCK</t>
  </si>
  <si>
    <t>WOODEN TRAY 8" X 8"</t>
  </si>
  <si>
    <t>ACACIA WOOD FOR 4 MUG WITH SIZE HANDLE</t>
  </si>
  <si>
    <t>LADDLE FOR COULDRON 120 ML</t>
  </si>
  <si>
    <t>SS / SILICON FOOD GRADE 120 ML</t>
  </si>
  <si>
    <t>BOWL VERTICAL WOODEN</t>
  </si>
  <si>
    <t>8"</t>
  </si>
  <si>
    <t>GARBAGE PEDAL BIN 87 LITRES WITH LID</t>
  </si>
  <si>
    <t>Nilkamal, Code - WBFC87LGRY</t>
  </si>
  <si>
    <t xml:space="preserve">Wooden square bowl </t>
  </si>
  <si>
    <t>BAR MAT 3.1X24 INCHES</t>
  </si>
  <si>
    <t>BAR MAT 12X18 INCHES</t>
  </si>
  <si>
    <t>Irish Flag Veg/Nonveg</t>
  </si>
  <si>
    <t>20/20</t>
  </si>
  <si>
    <t>Irish Veg/Nveg Flag</t>
  </si>
  <si>
    <t>No</t>
  </si>
  <si>
    <t>BUFFET WARE</t>
  </si>
  <si>
    <t>Item Name</t>
  </si>
  <si>
    <t>Unit</t>
  </si>
  <si>
    <t>Photos</t>
  </si>
  <si>
    <t>Specs / Brand</t>
  </si>
  <si>
    <t>RATE</t>
  </si>
  <si>
    <t>BUFFET BOWL MELAMINE</t>
  </si>
  <si>
    <t>2000 ml, Dinewell</t>
  </si>
  <si>
    <t>HOTEL WORLD STEEL</t>
  </si>
  <si>
    <t>500ml, Dinewell</t>
  </si>
  <si>
    <t>SOUP TOURIN</t>
  </si>
  <si>
    <t xml:space="preserve">10 Ltr, Imported </t>
  </si>
  <si>
    <t>S. S.TONG</t>
  </si>
  <si>
    <t>9" long, Good quality</t>
  </si>
  <si>
    <t>S.S. SOUP LADDLE WITH HOOK</t>
  </si>
  <si>
    <t>14" long, Salem Steel</t>
  </si>
  <si>
    <t>INTERNATIONAL SAUCE PAN with Lid</t>
  </si>
  <si>
    <t xml:space="preserve">25 cm, Alda Die Cast </t>
  </si>
  <si>
    <t>ORIENTAL BIG BOWL with Lid</t>
  </si>
  <si>
    <t>28cm x 21cm Oval, Alda Diecast</t>
  </si>
  <si>
    <t>ORIENTAL WOK with Glass Lid</t>
  </si>
  <si>
    <t xml:space="preserve"> </t>
  </si>
  <si>
    <t>30 cm, Alda Die Cast</t>
  </si>
  <si>
    <t>S.S. BIG TONG</t>
  </si>
  <si>
    <t>8" long Spring type</t>
  </si>
  <si>
    <t>S.S. SALAD TONG</t>
  </si>
  <si>
    <t>8" long</t>
  </si>
  <si>
    <t>S.S. LADDLE with Hook</t>
  </si>
  <si>
    <t>12" long</t>
  </si>
  <si>
    <t>WOODEN RISER ROUND (BIG)</t>
  </si>
  <si>
    <t>9" Dia x 10" Height, Rosewood</t>
  </si>
  <si>
    <t>WOODEN RISER ROUND (SMALL)</t>
  </si>
  <si>
    <t>9" Dia x 6" Height, Rosewood</t>
  </si>
  <si>
    <t>WOODEN RISER SQUARE (BIG)</t>
  </si>
  <si>
    <t>9" x 9" x 10" Height, Rosewood</t>
  </si>
  <si>
    <t>WOODEN RISER SQUARE (SMALL)</t>
  </si>
  <si>
    <t>9" x 9" x 6" Height, Rosewood</t>
  </si>
  <si>
    <t>WHITE CONICAL BOWL (Bonechina)</t>
  </si>
  <si>
    <t>Oval Medium, 9" Dia</t>
  </si>
  <si>
    <t>Oval Big, 11" Dia</t>
  </si>
  <si>
    <t>ROASTER W/O LID</t>
  </si>
  <si>
    <t>28 cm, Alda Diecast</t>
  </si>
  <si>
    <t>S.S. MENU BULLET</t>
  </si>
  <si>
    <t>9cm</t>
  </si>
  <si>
    <t>ELECTRIC INDUCTION PLATE</t>
  </si>
  <si>
    <t>Prestige PIC V6.0</t>
  </si>
  <si>
    <t>SPECS</t>
  </si>
  <si>
    <t>UOM</t>
  </si>
  <si>
    <t>QTY</t>
  </si>
  <si>
    <t>RATE/PC</t>
  </si>
  <si>
    <t>ICSA WOODEN ROPE RISER 5" WHITE/GREEN</t>
  </si>
  <si>
    <t>NO</t>
  </si>
  <si>
    <t>ICE SPICE EXPORTS</t>
  </si>
  <si>
    <t xml:space="preserve">MEDB-200608RD 8" SPIN BOWL MELAMINE </t>
  </si>
  <si>
    <t>RED &amp; BLACK COLOR</t>
  </si>
  <si>
    <t>ICSA-507 SINGLE ROOT RISER 10"</t>
  </si>
  <si>
    <t>J232560 MELAMINE BOWL IVORY</t>
  </si>
  <si>
    <t>M228213 ROUND FRY PAN BLACK MELAMINE</t>
  </si>
  <si>
    <t>ICJA-223 DRUMCUT PIZZA BOARD 13X13X4"</t>
  </si>
  <si>
    <t>MW.OC2014/18 WOODEN OVAL PLATTER 19X12"</t>
  </si>
  <si>
    <t>ICSS-159 10" PIZZA BAT W/HANDLE AND COATING</t>
  </si>
  <si>
    <t>ICSS-159A12" PIZZA BAT W/HANDLE AND COATING</t>
  </si>
  <si>
    <t>CMD0083 LOCK &amp; KEY JAR 2.1LTR</t>
  </si>
  <si>
    <t>PAS-1077683 HOMMADE BOTTLE WITH METAL CAP 1LTR</t>
  </si>
  <si>
    <t>WMIC-122 WOODEN CONDIMENT CADDY WITH HANDLE 9X7"</t>
  </si>
  <si>
    <t>WB-5/6 7" PORCIALIN BAKER RECTANGLE BLUE/RED</t>
  </si>
  <si>
    <t>BLUE &amp; RED COLOR</t>
  </si>
  <si>
    <t>VEIC-147 WOODEN MANGO THELA 10X8X6"</t>
  </si>
  <si>
    <t>JW-1107MSC YELLOW BOWL 7"</t>
  </si>
  <si>
    <t>JW-1106MSC YELLOW/ GRAY BOWL 5.5"</t>
  </si>
  <si>
    <t>CREAM COLOR ONLY</t>
  </si>
  <si>
    <t xml:space="preserve">WMIC-145 WOODEN BOWL </t>
  </si>
  <si>
    <t>CHEESE KNIFE RENA</t>
  </si>
  <si>
    <t>TD-1029B RECTANGLE WIRE BASKET 14X6.5X4" BLACK</t>
  </si>
  <si>
    <t>TD-1026A ROUND WIRE 12X12X4" BLACK</t>
  </si>
  <si>
    <t>VEIC-228 KHURPA WITH WOODEN HANDLE 6.5"</t>
  </si>
  <si>
    <t xml:space="preserve">VEIC-106 MS ROUND TUB 10" </t>
  </si>
  <si>
    <t>YELLOW COLOR ONLY</t>
  </si>
  <si>
    <t>VEIC-81 SQUARE METAL FRY PAN BLACK 8X8X1"</t>
  </si>
  <si>
    <t>LAMP WARMER DOUBLE ELECTRIC</t>
  </si>
  <si>
    <t>VEG-836 GRIDDLE PLATE ELECTRIC 29X18X7"</t>
  </si>
  <si>
    <t>Specs</t>
  </si>
  <si>
    <t xml:space="preserve">Qty </t>
  </si>
  <si>
    <t>GST%</t>
  </si>
  <si>
    <t xml:space="preserve">WAFFLE  STICK MACHINE </t>
  </si>
  <si>
    <t>Digital WBD 1 , Karma Make</t>
  </si>
  <si>
    <t xml:space="preserve">HOT DOGS MACHINE </t>
  </si>
  <si>
    <t>Ktaxon Commercial  Roller Grill HotDog  Machine W/ Cover</t>
  </si>
  <si>
    <t>BREAD TOASTER</t>
  </si>
  <si>
    <t>Commercial Conveyor Toaster</t>
  </si>
  <si>
    <t>WOODEN SALAD MIXING BOWL</t>
  </si>
  <si>
    <t>12''</t>
  </si>
  <si>
    <t>SALAD PLATTER MELAMINE</t>
  </si>
  <si>
    <t>1lit bowl as per attached pick</t>
  </si>
  <si>
    <t xml:space="preserve">SOUP BOWL </t>
  </si>
  <si>
    <t xml:space="preserve">350ml bowl </t>
  </si>
  <si>
    <t xml:space="preserve">BREAD BASKET </t>
  </si>
  <si>
    <t>8''x10''</t>
  </si>
  <si>
    <t>SALAD PLATTER DISPLAY</t>
  </si>
  <si>
    <t>6''x4''</t>
  </si>
  <si>
    <t>WOODEN SPOON NO 2</t>
  </si>
  <si>
    <t>4LIT</t>
  </si>
  <si>
    <t>HOT BAIN MARIE SINGLE POT 3LIT</t>
  </si>
  <si>
    <t xml:space="preserve">ELACTRIC BAIN MARIE 1/3 100 MM ZN PAN </t>
  </si>
  <si>
    <t>ICE CREAM FRIZZER ( WITH DISPLAY )</t>
  </si>
  <si>
    <t xml:space="preserve">6 COMPARTMENT 1/3 100 MM ZN PAN </t>
  </si>
  <si>
    <t xml:space="preserve">ICE CREAM SCOOPER </t>
  </si>
  <si>
    <t>Spring Release Ice Cream Scoop</t>
  </si>
  <si>
    <t xml:space="preserve">SERVING DINNER PLATE </t>
  </si>
  <si>
    <t xml:space="preserve">SOUP SPOON </t>
  </si>
  <si>
    <t xml:space="preserve">DISPLAY JARS </t>
  </si>
  <si>
    <t xml:space="preserve">2 NO  5LIT &amp; 2 NO 3LIT  </t>
  </si>
  <si>
    <t>INDUCTION BASE GRILLED PAN</t>
  </si>
  <si>
    <t>APEX BRAND 14''X14''</t>
  </si>
  <si>
    <t xml:space="preserve">CHOCOLATE FOUNTAIN MACHINE SMALL </t>
  </si>
  <si>
    <t xml:space="preserve">FOUR LAYER HAVEY DUTY MACHINE </t>
  </si>
  <si>
    <t>CARVING COUNTER setup</t>
  </si>
  <si>
    <t>BUFFET PROPS</t>
  </si>
  <si>
    <t>ACRYLIC TUBE</t>
  </si>
  <si>
    <t xml:space="preserve">10LIT </t>
  </si>
  <si>
    <t>Sr No</t>
  </si>
  <si>
    <t>DESCRIPTION OF GOODS</t>
  </si>
  <si>
    <t>Qty.</t>
  </si>
  <si>
    <t>Vendor</t>
  </si>
  <si>
    <t> Tool Box SHIP 17 x 8 x 8</t>
  </si>
  <si>
    <t>17x8x8</t>
  </si>
  <si>
    <t>Pkt </t>
  </si>
  <si>
    <t>Anupam Tools</t>
  </si>
  <si>
    <t>Black &amp; Decker Drill Machine  13 mm</t>
  </si>
  <si>
    <t>BLACK&amp;DECKER</t>
  </si>
  <si>
    <t>Nos </t>
  </si>
  <si>
    <t>Clamp Multi Meter HTC 2030</t>
  </si>
  <si>
    <t>HTC</t>
  </si>
  <si>
    <t>Adjustable Spanner 8'' </t>
  </si>
  <si>
    <t>TAPARIA</t>
  </si>
  <si>
    <t>Adjustable Spanner 12'' </t>
  </si>
  <si>
    <t>Blower indgo400W</t>
  </si>
  <si>
    <t>INDGO</t>
  </si>
  <si>
    <t>Hammer with Handle Taparia MH400</t>
  </si>
  <si>
    <t>Ordinary </t>
  </si>
  <si>
    <t>Nose Plier TAPARIA 6''</t>
  </si>
  <si>
    <t>Spanner set 6' to 24'' </t>
  </si>
  <si>
    <t>set </t>
  </si>
  <si>
    <t>Wire Stripping Pliers 6" TapariaWS06</t>
  </si>
  <si>
    <t>Monkey Plier 10'' TAPARIA</t>
  </si>
  <si>
    <t>Pipe Spanner 10'' TAPARIA</t>
  </si>
  <si>
    <t>Pipe Spanner 12'' TAPARIA</t>
  </si>
  <si>
    <t>Screw Driver Set Taparia 812 </t>
  </si>
  <si>
    <t>Screw Driver 2 in 1  long TAPARIA 903</t>
  </si>
  <si>
    <t>Allen Key Set Taparia KM9V</t>
  </si>
  <si>
    <t>set</t>
  </si>
  <si>
    <t>Thermometer</t>
  </si>
  <si>
    <t>File Scrapper </t>
  </si>
  <si>
    <t>JK</t>
  </si>
  <si>
    <t>Insulation Tape </t>
  </si>
  <si>
    <t>STEELGRIP</t>
  </si>
  <si>
    <t>box</t>
  </si>
  <si>
    <t>Combination Pliers Taparia 1621-7</t>
  </si>
  <si>
    <t>Adjustable spanner 19mm Taparia 1170 N6</t>
  </si>
  <si>
    <t>Socket Set Force 2462</t>
  </si>
  <si>
    <t>FORCE</t>
  </si>
  <si>
    <t>Hacksaw Blade with Frame (Small) Aven WS06</t>
  </si>
  <si>
    <t>AVEN</t>
  </si>
  <si>
    <t>Major Tape 5 Meter Freemens Ikon</t>
  </si>
  <si>
    <t>FREEMAN</t>
  </si>
  <si>
    <t>Torch Light (small) Everday</t>
  </si>
  <si>
    <t>EVERDAY</t>
  </si>
  <si>
    <t xml:space="preserve">RATE               </t>
  </si>
  <si>
    <t>For Liquor Store:</t>
  </si>
  <si>
    <t>Slotted  angle  rack  of  size 48/45"XD18"XH78/72" with   05   shelves-18G/14G- angle. Part 1</t>
  </si>
  <si>
    <t>INTERNATIONAL STORAGE</t>
  </si>
  <si>
    <t>Slotted  angle  rack  of  size W22"XD18"XH78/72" 	wit 05 	shelve - 18G/14G-angle. Part 1</t>
  </si>
  <si>
    <t>2,300.00</t>
  </si>
  <si>
    <t>M.S Patti for Liquor rack of size 48/45x 4'' . 20 G</t>
  </si>
  <si>
    <t>M.S Patti for Liquor rack of size 22/ 4'' . 20 G</t>
  </si>
  <si>
    <t>M.S Patti for Liquor rack of size 18/ 4'' . 20 G</t>
  </si>
  <si>
    <t>For Food &amp; Non Food Store:</t>
  </si>
  <si>
    <t>Slotted  angle  rack  of  size W36"XD18"XH98" 	with	6 shelves-18G/14G-angle.</t>
  </si>
  <si>
    <t>4,700.00</t>
  </si>
  <si>
    <t>Slotted  angle  rack  of  size W30"XD18"XH98" 	with	6 shelves-18G/14G-angle.</t>
  </si>
  <si>
    <t>4,100.00</t>
  </si>
  <si>
    <t>Slotted  angle  rack  of  size W18"XD18"XH98" 	with	6 shelves-18G/14G-angle.</t>
  </si>
  <si>
    <t>2,400.00</t>
  </si>
  <si>
    <t>Wiremesh (Sheet) for stores racks side and back closed
8'X3' 2pcs. 8'X30" 1pc. 8'X18" 8pc.</t>
  </si>
  <si>
    <t>S.Ft</t>
  </si>
  <si>
    <t>M.S. Door 8'X3'/30"X18" with locking system.</t>
  </si>
  <si>
    <t>2 DOOR VERTICAL REFRIGERATOR (Temp +2 to +4) ELANPRO</t>
  </si>
  <si>
    <t>ELANPRO</t>
  </si>
  <si>
    <t>2 DOOR VERTICAL FREEZER (Temp -18) ELANPRO</t>
  </si>
  <si>
    <t>CHEST FREEZER 200 LITRES ELANPRO EF 205</t>
  </si>
  <si>
    <t>CHEST FREEZER 102 LITRES ELANPRO EF 105</t>
  </si>
  <si>
    <t>PLASTIC PALLETS (MODEL : SP1210MWBLU NILKAMAL)</t>
  </si>
  <si>
    <t>NILKAMAL LTD.</t>
  </si>
  <si>
    <t>M.S. CUPBOARD</t>
  </si>
  <si>
    <t>LOCAL PURCHASE</t>
  </si>
  <si>
    <t>PLASTIC CRATE NILKAMAL BRAND MODEL : CH64320BLU</t>
  </si>
  <si>
    <t>1 TON SPLIT AC</t>
  </si>
  <si>
    <t>PROJECT</t>
  </si>
  <si>
    <t>WALL FANS</t>
  </si>
  <si>
    <t>S.S. TROLLEYS</t>
  </si>
  <si>
    <t>SHREE MANEK</t>
  </si>
  <si>
    <t>Garbage Bin Black Plastic 80 Ltr Heavy Duty</t>
  </si>
  <si>
    <t>B.R. ENTERPRISES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</si>
</sst>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_);\-#,##0"/>
    <numFmt numFmtId="165" formatCode="#,##0.00_);\-#,##0.00"/>
    <numFmt numFmtId="166" formatCode="#,##0.00\ ;&quot; (&quot;#,##0.00\);&quot; -&quot;#\ ;@\ "/>
  </numFmts>
  <fonts count="44" x14ac:knownFonts="1"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b/>
      <u/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Trebuchet MS"/>
      <family val="2"/>
    </font>
    <font>
      <sz val="14"/>
      <name val="Trebuchet MS"/>
      <family val="2"/>
    </font>
    <font>
      <sz val="10"/>
      <name val="Trebuchet MS"/>
      <family val="2"/>
    </font>
    <font>
      <b/>
      <sz val="14"/>
      <name val="Trebuchet MS"/>
      <family val="2"/>
    </font>
    <font>
      <b/>
      <sz val="10"/>
      <name val="Trebuchet MS"/>
      <family val="2"/>
    </font>
    <font>
      <sz val="16"/>
      <name val="Trebuchet MS"/>
      <family val="2"/>
    </font>
    <font>
      <b/>
      <sz val="12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sz val="14"/>
      <name val="Calibri"/>
      <family val="2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2"/>
      <name val="Calibri"/>
      <family val="2"/>
    </font>
    <font>
      <sz val="11"/>
      <name val="Calibri"/>
      <family val="2"/>
    </font>
    <font>
      <sz val="16"/>
      <name val="Calibri"/>
      <family val="2"/>
    </font>
    <font>
      <b/>
      <sz val="16"/>
      <name val="Calibri"/>
      <family val="2"/>
    </font>
    <font>
      <sz val="14"/>
      <color indexed="8"/>
      <name val="Calibri"/>
      <family val="2"/>
    </font>
    <font>
      <b/>
      <sz val="16"/>
      <color rgb="FFFF0000"/>
      <name val="Calibri"/>
      <family val="2"/>
    </font>
    <font>
      <sz val="12"/>
      <name val="Calibri"/>
      <family val="2"/>
    </font>
    <font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</borders>
  <cellStyleXfs count="4">
    <xf numFmtId="0" fontId="0" fillId="0" borderId="0"/>
    <xf numFmtId="0" fontId="1" fillId="2" borderId="1" applyNumberFormat="0" applyAlignment="0" applyProtection="0"/>
    <xf numFmtId="0" fontId="3" fillId="0" borderId="0"/>
    <xf numFmtId="43" fontId="14" fillId="0" borderId="0" applyFont="0" applyFill="0" applyBorder="0" applyAlignment="0" applyProtection="0"/>
  </cellStyleXfs>
  <cellXfs count="251">
    <xf numFmtId="0" fontId="0" fillId="0" borderId="0" xfId="0"/>
    <xf numFmtId="0" fontId="0" fillId="3" borderId="0" xfId="0" applyFill="1"/>
    <xf numFmtId="0" fontId="0" fillId="0" borderId="5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0" fillId="0" borderId="6" xfId="0" applyBorder="1"/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9" fillId="0" borderId="5" xfId="0" applyFont="1" applyBorder="1" applyAlignment="1">
      <alignment horizontal="center"/>
    </xf>
    <xf numFmtId="164" fontId="10" fillId="4" borderId="5" xfId="0" applyNumberFormat="1" applyFont="1" applyFill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/>
    </xf>
    <xf numFmtId="164" fontId="10" fillId="4" borderId="6" xfId="0" applyNumberFormat="1" applyFont="1" applyFill="1" applyBorder="1" applyAlignment="1">
      <alignment horizontal="left" vertical="center" wrapText="1"/>
    </xf>
    <xf numFmtId="164" fontId="7" fillId="4" borderId="5" xfId="0" applyNumberFormat="1" applyFont="1" applyFill="1" applyBorder="1" applyAlignment="1">
      <alignment horizontal="center" vertical="center" wrapText="1"/>
    </xf>
    <xf numFmtId="164" fontId="8" fillId="4" borderId="5" xfId="0" applyNumberFormat="1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vertical="center" wrapText="1"/>
    </xf>
    <xf numFmtId="164" fontId="8" fillId="4" borderId="5" xfId="0" applyNumberFormat="1" applyFont="1" applyFill="1" applyBorder="1" applyAlignment="1">
      <alignment vertical="center" wrapText="1"/>
    </xf>
    <xf numFmtId="164" fontId="12" fillId="4" borderId="5" xfId="0" applyNumberFormat="1" applyFont="1" applyFill="1" applyBorder="1" applyAlignment="1">
      <alignment vertical="center" wrapText="1"/>
    </xf>
    <xf numFmtId="2" fontId="13" fillId="0" borderId="5" xfId="0" applyNumberFormat="1" applyFont="1" applyBorder="1" applyAlignment="1">
      <alignment horizontal="right" vertical="center" wrapText="1"/>
    </xf>
    <xf numFmtId="164" fontId="7" fillId="4" borderId="6" xfId="0" applyNumberFormat="1" applyFont="1" applyFill="1" applyBorder="1" applyAlignment="1">
      <alignment horizontal="center" vertical="center" wrapText="1"/>
    </xf>
    <xf numFmtId="164" fontId="12" fillId="4" borderId="6" xfId="0" applyNumberFormat="1" applyFont="1" applyFill="1" applyBorder="1" applyAlignment="1">
      <alignment horizontal="left" vertical="center" wrapText="1"/>
    </xf>
    <xf numFmtId="164" fontId="8" fillId="4" borderId="6" xfId="0" applyNumberFormat="1" applyFont="1" applyFill="1" applyBorder="1" applyAlignment="1">
      <alignment horizontal="center" vertical="center" wrapText="1"/>
    </xf>
    <xf numFmtId="165" fontId="7" fillId="4" borderId="6" xfId="0" applyNumberFormat="1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6" fillId="0" borderId="0" xfId="0" applyFont="1"/>
    <xf numFmtId="0" fontId="15" fillId="5" borderId="5" xfId="0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top" wrapText="1"/>
    </xf>
    <xf numFmtId="166" fontId="15" fillId="0" borderId="5" xfId="3" applyNumberFormat="1" applyFont="1" applyFill="1" applyBorder="1" applyAlignment="1" applyProtection="1">
      <alignment horizontal="left" vertical="center"/>
      <protection hidden="1"/>
    </xf>
    <xf numFmtId="0" fontId="15" fillId="0" borderId="5" xfId="0" applyFont="1" applyBorder="1" applyAlignment="1">
      <alignment horizontal="left" vertical="center" wrapText="1"/>
    </xf>
    <xf numFmtId="0" fontId="17" fillId="0" borderId="0" xfId="0" applyFont="1"/>
    <xf numFmtId="0" fontId="17" fillId="0" borderId="0" xfId="0" applyFont="1" applyAlignment="1">
      <alignment horizontal="center"/>
    </xf>
    <xf numFmtId="0" fontId="18" fillId="0" borderId="0" xfId="0" applyFont="1"/>
    <xf numFmtId="0" fontId="19" fillId="0" borderId="0" xfId="0" applyFont="1"/>
    <xf numFmtId="166" fontId="15" fillId="0" borderId="5" xfId="3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0" fontId="0" fillId="0" borderId="5" xfId="0" applyBorder="1" applyAlignment="1">
      <alignment wrapText="1"/>
    </xf>
    <xf numFmtId="0" fontId="9" fillId="0" borderId="6" xfId="0" applyFont="1" applyBorder="1" applyAlignment="1">
      <alignment horizontal="left" wrapText="1"/>
    </xf>
    <xf numFmtId="2" fontId="9" fillId="0" borderId="6" xfId="0" applyNumberFormat="1" applyFont="1" applyBorder="1" applyAlignment="1">
      <alignment horizontal="right" wrapText="1"/>
    </xf>
    <xf numFmtId="0" fontId="0" fillId="0" borderId="5" xfId="0" applyBorder="1" applyAlignment="1">
      <alignment horizontal="center" wrapText="1"/>
    </xf>
    <xf numFmtId="2" fontId="0" fillId="0" borderId="5" xfId="0" applyNumberFormat="1" applyBorder="1" applyAlignment="1">
      <alignment horizontal="right" wrapText="1"/>
    </xf>
    <xf numFmtId="0" fontId="0" fillId="0" borderId="6" xfId="0" applyBorder="1" applyAlignment="1">
      <alignment horizontal="center" wrapText="1"/>
    </xf>
    <xf numFmtId="0" fontId="0" fillId="0" borderId="6" xfId="0" applyBorder="1" applyAlignment="1">
      <alignment wrapText="1"/>
    </xf>
    <xf numFmtId="2" fontId="0" fillId="0" borderId="6" xfId="0" applyNumberFormat="1" applyBorder="1" applyAlignment="1">
      <alignment horizontal="right" wrapText="1"/>
    </xf>
    <xf numFmtId="0" fontId="21" fillId="0" borderId="7" xfId="0" applyFont="1" applyBorder="1" applyAlignment="1">
      <alignment horizontal="center" vertical="center" wrapText="1"/>
    </xf>
    <xf numFmtId="0" fontId="21" fillId="0" borderId="8" xfId="0" applyFont="1" applyBorder="1" applyAlignment="1">
      <alignment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4" xfId="0" applyFont="1" applyBorder="1" applyAlignment="1">
      <alignment horizontal="center" wrapText="1"/>
    </xf>
    <xf numFmtId="0" fontId="9" fillId="0" borderId="15" xfId="0" applyFont="1" applyBorder="1" applyAlignment="1">
      <alignment horizontal="left" wrapText="1"/>
    </xf>
    <xf numFmtId="0" fontId="22" fillId="0" borderId="12" xfId="0" applyFont="1" applyBorder="1" applyAlignment="1">
      <alignment horizontal="center"/>
    </xf>
    <xf numFmtId="0" fontId="9" fillId="0" borderId="15" xfId="0" applyFont="1" applyBorder="1" applyAlignment="1">
      <alignment horizontal="center" wrapText="1"/>
    </xf>
    <xf numFmtId="2" fontId="9" fillId="0" borderId="15" xfId="0" applyNumberFormat="1" applyFont="1" applyBorder="1" applyAlignment="1">
      <alignment horizontal="right" wrapText="1"/>
    </xf>
    <xf numFmtId="0" fontId="9" fillId="0" borderId="16" xfId="0" applyFont="1" applyBorder="1" applyAlignment="1">
      <alignment horizontal="center" wrapText="1"/>
    </xf>
    <xf numFmtId="0" fontId="18" fillId="5" borderId="7" xfId="0" applyFont="1" applyFill="1" applyBorder="1" applyAlignment="1">
      <alignment horizontal="center" vertical="center" wrapText="1"/>
    </xf>
    <xf numFmtId="0" fontId="18" fillId="5" borderId="8" xfId="0" applyFont="1" applyFill="1" applyBorder="1" applyAlignment="1">
      <alignment horizontal="center" vertical="center" wrapText="1"/>
    </xf>
    <xf numFmtId="0" fontId="18" fillId="5" borderId="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11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 wrapText="1"/>
    </xf>
    <xf numFmtId="0" fontId="23" fillId="0" borderId="5" xfId="0" applyFont="1" applyBorder="1" applyAlignment="1">
      <alignment vertical="center"/>
    </xf>
    <xf numFmtId="0" fontId="9" fillId="0" borderId="5" xfId="0" applyFont="1" applyBorder="1" applyAlignment="1">
      <alignment horizontal="center" vertical="center"/>
    </xf>
    <xf numFmtId="166" fontId="9" fillId="0" borderId="5" xfId="3" applyNumberFormat="1" applyFont="1" applyFill="1" applyBorder="1" applyAlignment="1" applyProtection="1">
      <alignment horizontal="center" vertical="center"/>
      <protection hidden="1"/>
    </xf>
    <xf numFmtId="0" fontId="23" fillId="0" borderId="5" xfId="0" applyFont="1" applyBorder="1" applyAlignment="1">
      <alignment horizontal="center" vertical="center"/>
    </xf>
    <xf numFmtId="166" fontId="9" fillId="0" borderId="5" xfId="3" applyNumberFormat="1" applyFont="1" applyFill="1" applyBorder="1" applyAlignment="1" applyProtection="1">
      <alignment horizontal="left" vertical="center"/>
      <protection hidden="1"/>
    </xf>
    <xf numFmtId="0" fontId="23" fillId="0" borderId="0" xfId="0" applyFont="1" applyAlignment="1">
      <alignment horizontal="center" vertical="center"/>
    </xf>
    <xf numFmtId="0" fontId="23" fillId="0" borderId="5" xfId="0" applyFont="1" applyBorder="1"/>
    <xf numFmtId="0" fontId="23" fillId="0" borderId="5" xfId="0" applyFont="1" applyBorder="1" applyAlignment="1">
      <alignment horizontal="left" vertical="center"/>
    </xf>
    <xf numFmtId="0" fontId="9" fillId="0" borderId="5" xfId="1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 vertical="center"/>
    </xf>
    <xf numFmtId="2" fontId="23" fillId="0" borderId="5" xfId="0" applyNumberFormat="1" applyFont="1" applyBorder="1" applyAlignment="1">
      <alignment horizontal="center" vertical="center"/>
    </xf>
    <xf numFmtId="0" fontId="23" fillId="3" borderId="5" xfId="0" applyFont="1" applyFill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3" fillId="0" borderId="6" xfId="0" applyFont="1" applyBorder="1" applyAlignment="1">
      <alignment horizontal="left" vertical="center"/>
    </xf>
    <xf numFmtId="0" fontId="0" fillId="0" borderId="4" xfId="0" applyBorder="1"/>
    <xf numFmtId="0" fontId="0" fillId="0" borderId="22" xfId="0" applyBorder="1"/>
    <xf numFmtId="0" fontId="28" fillId="0" borderId="21" xfId="0" applyFont="1" applyBorder="1"/>
    <xf numFmtId="0" fontId="28" fillId="0" borderId="2" xfId="0" applyFont="1" applyBorder="1"/>
    <xf numFmtId="0" fontId="31" fillId="0" borderId="0" xfId="0" applyFont="1"/>
    <xf numFmtId="0" fontId="30" fillId="0" borderId="0" xfId="0" applyFont="1"/>
    <xf numFmtId="0" fontId="0" fillId="0" borderId="21" xfId="0" applyBorder="1"/>
    <xf numFmtId="0" fontId="32" fillId="0" borderId="21" xfId="0" applyFont="1" applyBorder="1"/>
    <xf numFmtId="0" fontId="32" fillId="0" borderId="0" xfId="0" applyFont="1"/>
    <xf numFmtId="0" fontId="32" fillId="0" borderId="22" xfId="0" applyFont="1" applyBorder="1"/>
    <xf numFmtId="0" fontId="21" fillId="0" borderId="21" xfId="0" applyFont="1" applyBorder="1"/>
    <xf numFmtId="0" fontId="33" fillId="0" borderId="0" xfId="0" applyFont="1"/>
    <xf numFmtId="0" fontId="0" fillId="0" borderId="19" xfId="0" applyBorder="1"/>
    <xf numFmtId="0" fontId="0" fillId="0" borderId="26" xfId="0" applyBorder="1"/>
    <xf numFmtId="0" fontId="0" fillId="0" borderId="24" xfId="0" applyBorder="1"/>
    <xf numFmtId="1" fontId="28" fillId="0" borderId="20" xfId="0" applyNumberFormat="1" applyFont="1" applyBorder="1"/>
    <xf numFmtId="1" fontId="28" fillId="0" borderId="24" xfId="0" applyNumberFormat="1" applyFont="1" applyBorder="1"/>
    <xf numFmtId="1" fontId="28" fillId="0" borderId="25" xfId="0" applyNumberFormat="1" applyFont="1" applyBorder="1"/>
    <xf numFmtId="0" fontId="34" fillId="0" borderId="13" xfId="0" applyFont="1" applyBorder="1" applyAlignment="1" applyProtection="1">
      <alignment horizontal="center"/>
      <protection locked="0"/>
    </xf>
    <xf numFmtId="0" fontId="34" fillId="0" borderId="13" xfId="0" applyFont="1" applyBorder="1" applyAlignment="1">
      <alignment horizontal="center"/>
    </xf>
    <xf numFmtId="0" fontId="34" fillId="0" borderId="27" xfId="0" applyFont="1" applyBorder="1" applyAlignment="1" applyProtection="1">
      <alignment horizontal="center"/>
      <protection locked="0"/>
    </xf>
    <xf numFmtId="0" fontId="34" fillId="0" borderId="22" xfId="0" applyFont="1" applyBorder="1" applyAlignment="1" applyProtection="1">
      <alignment horizontal="center"/>
      <protection locked="0"/>
    </xf>
    <xf numFmtId="0" fontId="34" fillId="0" borderId="27" xfId="0" applyFont="1" applyBorder="1" applyAlignment="1">
      <alignment horizontal="center" vertical="center"/>
    </xf>
    <xf numFmtId="0" fontId="35" fillId="3" borderId="5" xfId="0" applyFont="1" applyFill="1" applyBorder="1" applyAlignment="1" applyProtection="1">
      <alignment horizontal="center" vertical="center"/>
      <protection locked="0"/>
    </xf>
    <xf numFmtId="0" fontId="23" fillId="0" borderId="5" xfId="0" applyFont="1" applyBorder="1" applyAlignment="1">
      <alignment horizontal="center" vertical="center" wrapText="1"/>
    </xf>
    <xf numFmtId="2" fontId="0" fillId="3" borderId="5" xfId="0" applyNumberFormat="1" applyFill="1" applyBorder="1" applyAlignment="1">
      <alignment horizontal="center" vertical="center"/>
    </xf>
    <xf numFmtId="0" fontId="23" fillId="0" borderId="5" xfId="0" applyFont="1" applyBorder="1" applyAlignment="1">
      <alignment vertical="center" wrapText="1"/>
    </xf>
    <xf numFmtId="0" fontId="0" fillId="0" borderId="5" xfId="0" applyBorder="1" applyAlignment="1">
      <alignment horizontal="center" vertical="top"/>
    </xf>
    <xf numFmtId="0" fontId="7" fillId="0" borderId="5" xfId="0" applyFont="1" applyBorder="1" applyAlignment="1">
      <alignment vertical="top"/>
    </xf>
    <xf numFmtId="0" fontId="7" fillId="0" borderId="5" xfId="0" applyFont="1" applyBorder="1" applyAlignment="1">
      <alignment horizontal="center" vertical="top"/>
    </xf>
    <xf numFmtId="2" fontId="23" fillId="0" borderId="5" xfId="0" applyNumberFormat="1" applyFont="1" applyBorder="1" applyAlignment="1">
      <alignment horizontal="center" vertical="top"/>
    </xf>
    <xf numFmtId="0" fontId="36" fillId="0" borderId="3" xfId="0" applyFont="1" applyBorder="1"/>
    <xf numFmtId="0" fontId="36" fillId="0" borderId="23" xfId="0" applyFont="1" applyBorder="1"/>
    <xf numFmtId="0" fontId="37" fillId="0" borderId="23" xfId="0" applyFont="1" applyBorder="1"/>
    <xf numFmtId="2" fontId="37" fillId="0" borderId="6" xfId="0" applyNumberFormat="1" applyFont="1" applyBorder="1" applyAlignment="1">
      <alignment horizontal="center"/>
    </xf>
    <xf numFmtId="1" fontId="28" fillId="0" borderId="21" xfId="0" applyNumberFormat="1" applyFont="1" applyBorder="1"/>
    <xf numFmtId="1" fontId="28" fillId="0" borderId="0" xfId="0" applyNumberFormat="1" applyFont="1"/>
    <xf numFmtId="0" fontId="37" fillId="0" borderId="22" xfId="0" applyFont="1" applyBorder="1"/>
    <xf numFmtId="0" fontId="37" fillId="0" borderId="0" xfId="0" applyFont="1"/>
    <xf numFmtId="2" fontId="28" fillId="0" borderId="27" xfId="0" applyNumberFormat="1" applyFont="1" applyBorder="1" applyAlignment="1">
      <alignment horizontal="center"/>
    </xf>
    <xf numFmtId="0" fontId="28" fillId="0" borderId="21" xfId="0" applyFont="1" applyBorder="1" applyAlignment="1">
      <alignment horizontal="left"/>
    </xf>
    <xf numFmtId="0" fontId="28" fillId="0" borderId="0" xfId="0" applyFont="1" applyAlignment="1">
      <alignment horizontal="left" wrapText="1"/>
    </xf>
    <xf numFmtId="0" fontId="37" fillId="0" borderId="3" xfId="0" applyFont="1" applyBorder="1"/>
    <xf numFmtId="2" fontId="37" fillId="0" borderId="13" xfId="0" applyNumberFormat="1" applyFont="1" applyBorder="1" applyAlignment="1">
      <alignment horizontal="center"/>
    </xf>
    <xf numFmtId="0" fontId="38" fillId="0" borderId="21" xfId="0" applyFont="1" applyBorder="1"/>
    <xf numFmtId="0" fontId="36" fillId="0" borderId="0" xfId="0" applyFont="1"/>
    <xf numFmtId="0" fontId="27" fillId="0" borderId="24" xfId="0" applyFont="1" applyBorder="1"/>
    <xf numFmtId="2" fontId="27" fillId="0" borderId="5" xfId="0" applyNumberFormat="1" applyFont="1" applyBorder="1" applyAlignment="1">
      <alignment horizontal="center"/>
    </xf>
    <xf numFmtId="0" fontId="25" fillId="0" borderId="0" xfId="0" applyFont="1" applyAlignment="1">
      <alignment horizontal="left"/>
    </xf>
    <xf numFmtId="0" fontId="25" fillId="0" borderId="19" xfId="0" applyFont="1" applyBorder="1" applyAlignment="1">
      <alignment horizontal="left" vertical="center"/>
    </xf>
    <xf numFmtId="0" fontId="25" fillId="0" borderId="23" xfId="0" applyFont="1" applyBorder="1" applyAlignment="1">
      <alignment horizontal="left" vertical="center"/>
    </xf>
    <xf numFmtId="0" fontId="27" fillId="0" borderId="23" xfId="0" applyFont="1" applyBorder="1"/>
    <xf numFmtId="0" fontId="25" fillId="0" borderId="20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25" xfId="0" applyFont="1" applyBorder="1" applyAlignment="1">
      <alignment horizontal="center" vertical="center"/>
    </xf>
    <xf numFmtId="0" fontId="37" fillId="0" borderId="21" xfId="0" applyFont="1" applyBorder="1"/>
    <xf numFmtId="0" fontId="0" fillId="0" borderId="3" xfId="0" applyBorder="1"/>
    <xf numFmtId="0" fontId="37" fillId="0" borderId="19" xfId="0" applyFont="1" applyBorder="1"/>
    <xf numFmtId="0" fontId="0" fillId="0" borderId="23" xfId="0" applyBorder="1"/>
    <xf numFmtId="0" fontId="0" fillId="3" borderId="5" xfId="0" applyFill="1" applyBorder="1"/>
    <xf numFmtId="0" fontId="23" fillId="0" borderId="17" xfId="0" applyFont="1" applyBorder="1" applyAlignment="1">
      <alignment horizontal="center" vertical="center"/>
    </xf>
    <xf numFmtId="0" fontId="0" fillId="0" borderId="35" xfId="0" applyBorder="1"/>
    <xf numFmtId="0" fontId="0" fillId="0" borderId="17" xfId="0" applyBorder="1"/>
    <xf numFmtId="0" fontId="0" fillId="0" borderId="36" xfId="0" applyBorder="1"/>
    <xf numFmtId="0" fontId="0" fillId="0" borderId="12" xfId="0" applyBorder="1"/>
    <xf numFmtId="0" fontId="0" fillId="0" borderId="38" xfId="0" applyBorder="1"/>
    <xf numFmtId="0" fontId="0" fillId="0" borderId="13" xfId="0" applyBorder="1"/>
    <xf numFmtId="0" fontId="0" fillId="0" borderId="39" xfId="0" applyBorder="1"/>
    <xf numFmtId="0" fontId="26" fillId="0" borderId="32" xfId="0" applyFont="1" applyBorder="1"/>
    <xf numFmtId="0" fontId="26" fillId="0" borderId="17" xfId="0" applyFont="1" applyBorder="1"/>
    <xf numFmtId="0" fontId="26" fillId="0" borderId="36" xfId="0" applyFont="1" applyBorder="1"/>
    <xf numFmtId="0" fontId="26" fillId="0" borderId="33" xfId="0" applyFont="1" applyBorder="1"/>
    <xf numFmtId="0" fontId="26" fillId="0" borderId="34" xfId="0" applyFont="1" applyBorder="1"/>
    <xf numFmtId="0" fontId="26" fillId="0" borderId="12" xfId="0" applyFont="1" applyBorder="1"/>
    <xf numFmtId="0" fontId="26" fillId="0" borderId="37" xfId="0" applyFont="1" applyBorder="1"/>
    <xf numFmtId="0" fontId="0" fillId="6" borderId="0" xfId="0" applyFill="1"/>
    <xf numFmtId="0" fontId="23" fillId="0" borderId="10" xfId="0" applyFont="1" applyBorder="1" applyAlignment="1">
      <alignment horizontal="center" vertical="center"/>
    </xf>
    <xf numFmtId="0" fontId="0" fillId="0" borderId="11" xfId="0" applyBorder="1"/>
    <xf numFmtId="0" fontId="11" fillId="0" borderId="36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9" fillId="6" borderId="6" xfId="1" applyFont="1" applyFill="1" applyBorder="1" applyAlignment="1">
      <alignment horizontal="center" vertical="center"/>
    </xf>
    <xf numFmtId="0" fontId="24" fillId="6" borderId="6" xfId="0" applyFont="1" applyFill="1" applyBorder="1" applyAlignment="1">
      <alignment vertical="center" wrapText="1"/>
    </xf>
    <xf numFmtId="0" fontId="24" fillId="6" borderId="6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/>
    </xf>
    <xf numFmtId="0" fontId="11" fillId="0" borderId="32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9" fillId="0" borderId="17" xfId="1" applyFont="1" applyFill="1" applyBorder="1" applyAlignment="1">
      <alignment horizontal="center" vertical="center"/>
    </xf>
    <xf numFmtId="0" fontId="9" fillId="0" borderId="36" xfId="1" applyFont="1" applyFill="1" applyBorder="1" applyAlignment="1">
      <alignment horizontal="center" vertical="center"/>
    </xf>
    <xf numFmtId="0" fontId="23" fillId="0" borderId="12" xfId="0" applyFont="1" applyBorder="1" applyAlignment="1">
      <alignment horizontal="left" vertical="center"/>
    </xf>
    <xf numFmtId="1" fontId="29" fillId="0" borderId="0" xfId="0" applyNumberFormat="1" applyFont="1" applyAlignment="1">
      <alignment horizontal="left"/>
    </xf>
    <xf numFmtId="0" fontId="33" fillId="0" borderId="23" xfId="0" applyFont="1" applyBorder="1"/>
    <xf numFmtId="0" fontId="34" fillId="0" borderId="21" xfId="0" applyFont="1" applyBorder="1" applyAlignment="1">
      <alignment horizontal="center" vertical="center"/>
    </xf>
    <xf numFmtId="0" fontId="34" fillId="0" borderId="5" xfId="0" applyFont="1" applyBorder="1" applyAlignment="1" applyProtection="1">
      <alignment horizontal="center"/>
      <protection locked="0"/>
    </xf>
    <xf numFmtId="0" fontId="34" fillId="0" borderId="5" xfId="0" applyFont="1" applyBorder="1" applyAlignment="1">
      <alignment horizontal="center" vertical="center"/>
    </xf>
    <xf numFmtId="164" fontId="10" fillId="4" borderId="5" xfId="0" applyNumberFormat="1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2" fontId="35" fillId="3" borderId="5" xfId="0" applyNumberFormat="1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2" fontId="40" fillId="3" borderId="5" xfId="0" applyNumberFormat="1" applyFont="1" applyFill="1" applyBorder="1" applyAlignment="1">
      <alignment horizontal="center" vertical="top"/>
    </xf>
    <xf numFmtId="0" fontId="41" fillId="0" borderId="0" xfId="0" applyFont="1"/>
    <xf numFmtId="0" fontId="27" fillId="0" borderId="26" xfId="0" applyFont="1" applyBorder="1"/>
    <xf numFmtId="0" fontId="9" fillId="3" borderId="5" xfId="0" applyFont="1" applyFill="1" applyBorder="1" applyAlignment="1">
      <alignment horizontal="left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3" fillId="3" borderId="5" xfId="0" applyFont="1" applyFill="1" applyBorder="1" applyAlignment="1">
      <alignment vertical="center" wrapText="1"/>
    </xf>
    <xf numFmtId="0" fontId="23" fillId="3" borderId="5" xfId="0" applyFont="1" applyFill="1" applyBorder="1" applyAlignment="1">
      <alignment horizontal="left" vertical="center"/>
    </xf>
    <xf numFmtId="0" fontId="23" fillId="3" borderId="5" xfId="0" applyFont="1" applyFill="1" applyBorder="1" applyAlignment="1">
      <alignment vertical="center"/>
    </xf>
    <xf numFmtId="0" fontId="10" fillId="4" borderId="5" xfId="0" applyFont="1" applyFill="1" applyBorder="1" applyAlignment="1">
      <alignment horizontal="left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wrapText="1"/>
    </xf>
    <xf numFmtId="0" fontId="0" fillId="0" borderId="5" xfId="0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2" xfId="0" applyBorder="1"/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9" fillId="0" borderId="17" xfId="0" applyFont="1" applyBorder="1" applyAlignment="1">
      <alignment horizontal="left" vertical="center" wrapText="1"/>
    </xf>
    <xf numFmtId="0" fontId="0" fillId="0" borderId="35" xfId="0" applyBorder="1" applyAlignment="1">
      <alignment horizontal="center" vertical="center"/>
    </xf>
    <xf numFmtId="0" fontId="11" fillId="0" borderId="36" xfId="0" applyFont="1" applyBorder="1" applyAlignment="1">
      <alignment horizontal="left" vertical="center" wrapText="1"/>
    </xf>
    <xf numFmtId="0" fontId="26" fillId="0" borderId="12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11" fillId="0" borderId="17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0" fillId="7" borderId="0" xfId="0" applyFill="1"/>
    <xf numFmtId="1" fontId="28" fillId="7" borderId="24" xfId="0" applyNumberFormat="1" applyFont="1" applyFill="1" applyBorder="1"/>
    <xf numFmtId="0" fontId="34" fillId="7" borderId="13" xfId="0" applyFont="1" applyFill="1" applyBorder="1" applyAlignment="1" applyProtection="1">
      <alignment horizontal="center"/>
      <protection locked="0"/>
    </xf>
    <xf numFmtId="0" fontId="34" fillId="7" borderId="22" xfId="0" applyFont="1" applyFill="1" applyBorder="1" applyAlignment="1" applyProtection="1">
      <alignment horizontal="center"/>
      <protection locked="0"/>
    </xf>
    <xf numFmtId="0" fontId="9" fillId="7" borderId="5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top"/>
    </xf>
    <xf numFmtId="0" fontId="41" fillId="7" borderId="0" xfId="0" applyFont="1" applyFill="1"/>
    <xf numFmtId="0" fontId="28" fillId="7" borderId="0" xfId="0" applyFont="1" applyFill="1" applyAlignment="1">
      <alignment horizontal="left" wrapText="1"/>
    </xf>
    <xf numFmtId="0" fontId="25" fillId="7" borderId="23" xfId="0" applyFont="1" applyFill="1" applyBorder="1" applyAlignment="1">
      <alignment horizontal="left" vertical="center"/>
    </xf>
    <xf numFmtId="0" fontId="11" fillId="7" borderId="5" xfId="0" applyFont="1" applyFill="1" applyBorder="1" applyAlignment="1">
      <alignment horizontal="center" vertical="center" wrapText="1"/>
    </xf>
    <xf numFmtId="0" fontId="34" fillId="7" borderId="5" xfId="0" applyFont="1" applyFill="1" applyBorder="1" applyAlignment="1" applyProtection="1">
      <alignment horizontal="center"/>
      <protection locked="0"/>
    </xf>
    <xf numFmtId="0" fontId="42" fillId="7" borderId="5" xfId="0" applyFont="1" applyFill="1" applyBorder="1" applyAlignment="1">
      <alignment horizontal="center" vertical="center"/>
    </xf>
    <xf numFmtId="0" fontId="43" fillId="7" borderId="5" xfId="0" applyFont="1" applyFill="1" applyBorder="1" applyAlignment="1">
      <alignment horizontal="center" vertical="center" wrapText="1"/>
    </xf>
    <xf numFmtId="0" fontId="43" fillId="7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5" fillId="3" borderId="30" xfId="0" applyFont="1" applyFill="1" applyBorder="1" applyAlignment="1">
      <alignment horizontal="center" vertical="center"/>
    </xf>
    <xf numFmtId="0" fontId="4" fillId="3" borderId="40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26" fillId="0" borderId="29" xfId="0" applyFont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26" fillId="0" borderId="30" xfId="0" applyFont="1" applyBorder="1" applyAlignment="1">
      <alignment horizontal="center" vertical="center"/>
    </xf>
    <xf numFmtId="0" fontId="26" fillId="0" borderId="31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/>
    </xf>
    <xf numFmtId="0" fontId="21" fillId="0" borderId="25" xfId="0" applyFont="1" applyBorder="1" applyAlignment="1">
      <alignment horizontal="center"/>
    </xf>
    <xf numFmtId="0" fontId="39" fillId="0" borderId="20" xfId="0" applyFont="1" applyBorder="1" applyAlignment="1" applyProtection="1">
      <alignment horizontal="center" vertical="center" wrapText="1"/>
      <protection locked="0"/>
    </xf>
    <xf numFmtId="0" fontId="39" fillId="0" borderId="25" xfId="0" applyFont="1" applyBorder="1" applyAlignment="1" applyProtection="1">
      <alignment horizontal="center" vertical="center" wrapText="1"/>
      <protection locked="0"/>
    </xf>
    <xf numFmtId="1" fontId="29" fillId="0" borderId="21" xfId="0" applyNumberFormat="1" applyFont="1" applyBorder="1" applyAlignment="1">
      <alignment horizontal="left"/>
    </xf>
    <xf numFmtId="1" fontId="29" fillId="0" borderId="0" xfId="0" applyNumberFormat="1" applyFont="1" applyAlignment="1">
      <alignment horizontal="left"/>
    </xf>
    <xf numFmtId="0" fontId="26" fillId="0" borderId="0" xfId="0" applyFont="1" applyAlignment="1">
      <alignment horizontal="center"/>
    </xf>
    <xf numFmtId="0" fontId="20" fillId="0" borderId="0" xfId="0" applyFont="1" applyAlignment="1">
      <alignment horizontal="center"/>
    </xf>
  </cellXfs>
  <cellStyles count="4">
    <cellStyle name="Comma" xfId="3" builtinId="3"/>
    <cellStyle name="Normal" xfId="0" builtinId="0"/>
    <cellStyle name="Normal 2" xfId="2" xr:uid="{00000000-0005-0000-0000-000002000000}"/>
    <cellStyle name="Output" xfId="1" builtinId="2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26.jpeg"/><Relationship Id="rId18" Type="http://schemas.openxmlformats.org/officeDocument/2006/relationships/image" Target="../media/image31.jpeg"/><Relationship Id="rId3" Type="http://schemas.openxmlformats.org/officeDocument/2006/relationships/image" Target="../media/image16.png"/><Relationship Id="rId21" Type="http://schemas.openxmlformats.org/officeDocument/2006/relationships/image" Target="../media/image34.jpeg"/><Relationship Id="rId7" Type="http://schemas.openxmlformats.org/officeDocument/2006/relationships/image" Target="../media/image20.png"/><Relationship Id="rId12" Type="http://schemas.openxmlformats.org/officeDocument/2006/relationships/image" Target="../media/image25.jpeg"/><Relationship Id="rId17" Type="http://schemas.openxmlformats.org/officeDocument/2006/relationships/image" Target="../media/image30.jpeg"/><Relationship Id="rId2" Type="http://schemas.openxmlformats.org/officeDocument/2006/relationships/image" Target="../media/image15.png"/><Relationship Id="rId16" Type="http://schemas.openxmlformats.org/officeDocument/2006/relationships/image" Target="../media/image29.png"/><Relationship Id="rId20" Type="http://schemas.openxmlformats.org/officeDocument/2006/relationships/image" Target="../media/image33.jpeg"/><Relationship Id="rId1" Type="http://schemas.openxmlformats.org/officeDocument/2006/relationships/image" Target="../media/image14.png"/><Relationship Id="rId6" Type="http://schemas.openxmlformats.org/officeDocument/2006/relationships/image" Target="../media/image19.emf"/><Relationship Id="rId11" Type="http://schemas.openxmlformats.org/officeDocument/2006/relationships/image" Target="../media/image24.jpeg"/><Relationship Id="rId24" Type="http://schemas.openxmlformats.org/officeDocument/2006/relationships/image" Target="../media/image37.emf"/><Relationship Id="rId5" Type="http://schemas.openxmlformats.org/officeDocument/2006/relationships/image" Target="../media/image18.png"/><Relationship Id="rId15" Type="http://schemas.openxmlformats.org/officeDocument/2006/relationships/image" Target="../media/image28.emf"/><Relationship Id="rId23" Type="http://schemas.openxmlformats.org/officeDocument/2006/relationships/image" Target="../media/image36.emf"/><Relationship Id="rId10" Type="http://schemas.openxmlformats.org/officeDocument/2006/relationships/image" Target="../media/image23.png"/><Relationship Id="rId19" Type="http://schemas.openxmlformats.org/officeDocument/2006/relationships/image" Target="../media/image32.jpe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jpeg"/><Relationship Id="rId22" Type="http://schemas.openxmlformats.org/officeDocument/2006/relationships/image" Target="../media/image35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3.jpeg"/><Relationship Id="rId21" Type="http://schemas.openxmlformats.org/officeDocument/2006/relationships/image" Target="../media/image58.jpeg"/><Relationship Id="rId42" Type="http://schemas.openxmlformats.org/officeDocument/2006/relationships/image" Target="../media/image79.jpeg"/><Relationship Id="rId47" Type="http://schemas.openxmlformats.org/officeDocument/2006/relationships/image" Target="../media/image84.jpeg"/><Relationship Id="rId63" Type="http://schemas.openxmlformats.org/officeDocument/2006/relationships/image" Target="../media/image100.jpeg"/><Relationship Id="rId68" Type="http://schemas.openxmlformats.org/officeDocument/2006/relationships/image" Target="../media/image105.jpeg"/><Relationship Id="rId16" Type="http://schemas.openxmlformats.org/officeDocument/2006/relationships/image" Target="../media/image53.jpeg"/><Relationship Id="rId11" Type="http://schemas.openxmlformats.org/officeDocument/2006/relationships/image" Target="../media/image48.jpeg"/><Relationship Id="rId24" Type="http://schemas.openxmlformats.org/officeDocument/2006/relationships/image" Target="../media/image61.jpeg"/><Relationship Id="rId32" Type="http://schemas.openxmlformats.org/officeDocument/2006/relationships/image" Target="../media/image69.jpeg"/><Relationship Id="rId37" Type="http://schemas.openxmlformats.org/officeDocument/2006/relationships/image" Target="../media/image74.jpeg"/><Relationship Id="rId40" Type="http://schemas.openxmlformats.org/officeDocument/2006/relationships/image" Target="../media/image77.jpeg"/><Relationship Id="rId45" Type="http://schemas.openxmlformats.org/officeDocument/2006/relationships/image" Target="../media/image82.jpeg"/><Relationship Id="rId53" Type="http://schemas.openxmlformats.org/officeDocument/2006/relationships/image" Target="../media/image90.jpeg"/><Relationship Id="rId58" Type="http://schemas.openxmlformats.org/officeDocument/2006/relationships/image" Target="../media/image95.jpeg"/><Relationship Id="rId66" Type="http://schemas.openxmlformats.org/officeDocument/2006/relationships/image" Target="../media/image103.jpeg"/><Relationship Id="rId74" Type="http://schemas.openxmlformats.org/officeDocument/2006/relationships/image" Target="../media/image111.jpeg"/><Relationship Id="rId79" Type="http://schemas.openxmlformats.org/officeDocument/2006/relationships/image" Target="../media/image116.png"/><Relationship Id="rId5" Type="http://schemas.openxmlformats.org/officeDocument/2006/relationships/image" Target="../media/image42.jpeg"/><Relationship Id="rId61" Type="http://schemas.openxmlformats.org/officeDocument/2006/relationships/image" Target="../media/image98.jpeg"/><Relationship Id="rId19" Type="http://schemas.openxmlformats.org/officeDocument/2006/relationships/image" Target="../media/image56.jpeg"/><Relationship Id="rId14" Type="http://schemas.openxmlformats.org/officeDocument/2006/relationships/image" Target="../media/image51.emf"/><Relationship Id="rId22" Type="http://schemas.openxmlformats.org/officeDocument/2006/relationships/image" Target="../media/image59.jpeg"/><Relationship Id="rId27" Type="http://schemas.openxmlformats.org/officeDocument/2006/relationships/image" Target="../media/image64.jpeg"/><Relationship Id="rId30" Type="http://schemas.openxmlformats.org/officeDocument/2006/relationships/image" Target="../media/image67.jpeg"/><Relationship Id="rId35" Type="http://schemas.openxmlformats.org/officeDocument/2006/relationships/image" Target="../media/image72.jpeg"/><Relationship Id="rId43" Type="http://schemas.openxmlformats.org/officeDocument/2006/relationships/image" Target="../media/image80.jpeg"/><Relationship Id="rId48" Type="http://schemas.openxmlformats.org/officeDocument/2006/relationships/image" Target="../media/image85.jpeg"/><Relationship Id="rId56" Type="http://schemas.openxmlformats.org/officeDocument/2006/relationships/image" Target="../media/image93.jpeg"/><Relationship Id="rId64" Type="http://schemas.openxmlformats.org/officeDocument/2006/relationships/image" Target="../media/image101.jpeg"/><Relationship Id="rId69" Type="http://schemas.openxmlformats.org/officeDocument/2006/relationships/image" Target="../media/image106.jpeg"/><Relationship Id="rId77" Type="http://schemas.openxmlformats.org/officeDocument/2006/relationships/image" Target="../media/image114.jpeg"/><Relationship Id="rId8" Type="http://schemas.openxmlformats.org/officeDocument/2006/relationships/image" Target="../media/image45.jpeg"/><Relationship Id="rId51" Type="http://schemas.openxmlformats.org/officeDocument/2006/relationships/image" Target="../media/image88.jpeg"/><Relationship Id="rId72" Type="http://schemas.openxmlformats.org/officeDocument/2006/relationships/image" Target="../media/image109.jpeg"/><Relationship Id="rId80" Type="http://schemas.openxmlformats.org/officeDocument/2006/relationships/image" Target="../media/image117.png"/><Relationship Id="rId3" Type="http://schemas.openxmlformats.org/officeDocument/2006/relationships/image" Target="../media/image40.jpeg"/><Relationship Id="rId12" Type="http://schemas.openxmlformats.org/officeDocument/2006/relationships/image" Target="../media/image49.jpeg"/><Relationship Id="rId17" Type="http://schemas.openxmlformats.org/officeDocument/2006/relationships/image" Target="../media/image54.jpeg"/><Relationship Id="rId25" Type="http://schemas.openxmlformats.org/officeDocument/2006/relationships/image" Target="../media/image62.jpeg"/><Relationship Id="rId33" Type="http://schemas.openxmlformats.org/officeDocument/2006/relationships/image" Target="../media/image70.jpeg"/><Relationship Id="rId38" Type="http://schemas.openxmlformats.org/officeDocument/2006/relationships/image" Target="../media/image75.jpeg"/><Relationship Id="rId46" Type="http://schemas.openxmlformats.org/officeDocument/2006/relationships/image" Target="../media/image83.jpeg"/><Relationship Id="rId59" Type="http://schemas.openxmlformats.org/officeDocument/2006/relationships/image" Target="../media/image96.jpeg"/><Relationship Id="rId67" Type="http://schemas.openxmlformats.org/officeDocument/2006/relationships/image" Target="../media/image104.jpeg"/><Relationship Id="rId20" Type="http://schemas.openxmlformats.org/officeDocument/2006/relationships/image" Target="../media/image57.jpeg"/><Relationship Id="rId41" Type="http://schemas.openxmlformats.org/officeDocument/2006/relationships/image" Target="../media/image78.jpeg"/><Relationship Id="rId54" Type="http://schemas.openxmlformats.org/officeDocument/2006/relationships/image" Target="../media/image91.jpeg"/><Relationship Id="rId62" Type="http://schemas.openxmlformats.org/officeDocument/2006/relationships/image" Target="../media/image99.jpeg"/><Relationship Id="rId70" Type="http://schemas.openxmlformats.org/officeDocument/2006/relationships/image" Target="../media/image107.jpeg"/><Relationship Id="rId75" Type="http://schemas.openxmlformats.org/officeDocument/2006/relationships/image" Target="../media/image112.jpeg"/><Relationship Id="rId1" Type="http://schemas.openxmlformats.org/officeDocument/2006/relationships/image" Target="../media/image38.jpeg"/><Relationship Id="rId6" Type="http://schemas.openxmlformats.org/officeDocument/2006/relationships/image" Target="../media/image43.jpeg"/><Relationship Id="rId15" Type="http://schemas.openxmlformats.org/officeDocument/2006/relationships/image" Target="../media/image52.jpeg"/><Relationship Id="rId23" Type="http://schemas.openxmlformats.org/officeDocument/2006/relationships/image" Target="../media/image60.jpeg"/><Relationship Id="rId28" Type="http://schemas.openxmlformats.org/officeDocument/2006/relationships/image" Target="../media/image65.jpeg"/><Relationship Id="rId36" Type="http://schemas.openxmlformats.org/officeDocument/2006/relationships/image" Target="../media/image73.jpeg"/><Relationship Id="rId49" Type="http://schemas.openxmlformats.org/officeDocument/2006/relationships/image" Target="../media/image86.jpeg"/><Relationship Id="rId57" Type="http://schemas.openxmlformats.org/officeDocument/2006/relationships/image" Target="../media/image94.jpeg"/><Relationship Id="rId10" Type="http://schemas.openxmlformats.org/officeDocument/2006/relationships/image" Target="../media/image47.jpeg"/><Relationship Id="rId31" Type="http://schemas.openxmlformats.org/officeDocument/2006/relationships/image" Target="../media/image68.jpeg"/><Relationship Id="rId44" Type="http://schemas.openxmlformats.org/officeDocument/2006/relationships/image" Target="../media/image81.jpeg"/><Relationship Id="rId52" Type="http://schemas.openxmlformats.org/officeDocument/2006/relationships/image" Target="../media/image89.jpeg"/><Relationship Id="rId60" Type="http://schemas.openxmlformats.org/officeDocument/2006/relationships/image" Target="../media/image97.jpeg"/><Relationship Id="rId65" Type="http://schemas.openxmlformats.org/officeDocument/2006/relationships/image" Target="../media/image102.jpeg"/><Relationship Id="rId73" Type="http://schemas.openxmlformats.org/officeDocument/2006/relationships/image" Target="../media/image110.jpeg"/><Relationship Id="rId78" Type="http://schemas.openxmlformats.org/officeDocument/2006/relationships/image" Target="../media/image115.png"/><Relationship Id="rId4" Type="http://schemas.openxmlformats.org/officeDocument/2006/relationships/image" Target="../media/image41.jpeg"/><Relationship Id="rId9" Type="http://schemas.openxmlformats.org/officeDocument/2006/relationships/image" Target="../media/image46.jpeg"/><Relationship Id="rId13" Type="http://schemas.openxmlformats.org/officeDocument/2006/relationships/image" Target="../media/image50.jpeg"/><Relationship Id="rId18" Type="http://schemas.openxmlformats.org/officeDocument/2006/relationships/image" Target="../media/image55.jpeg"/><Relationship Id="rId39" Type="http://schemas.openxmlformats.org/officeDocument/2006/relationships/image" Target="../media/image76.jpeg"/><Relationship Id="rId34" Type="http://schemas.openxmlformats.org/officeDocument/2006/relationships/image" Target="../media/image71.jpeg"/><Relationship Id="rId50" Type="http://schemas.openxmlformats.org/officeDocument/2006/relationships/image" Target="../media/image87.jpeg"/><Relationship Id="rId55" Type="http://schemas.openxmlformats.org/officeDocument/2006/relationships/image" Target="../media/image92.jpeg"/><Relationship Id="rId76" Type="http://schemas.openxmlformats.org/officeDocument/2006/relationships/image" Target="../media/image113.jpeg"/><Relationship Id="rId7" Type="http://schemas.openxmlformats.org/officeDocument/2006/relationships/image" Target="../media/image44.jpeg"/><Relationship Id="rId71" Type="http://schemas.openxmlformats.org/officeDocument/2006/relationships/image" Target="../media/image108.jpeg"/><Relationship Id="rId2" Type="http://schemas.openxmlformats.org/officeDocument/2006/relationships/image" Target="../media/image39.jpeg"/><Relationship Id="rId29" Type="http://schemas.openxmlformats.org/officeDocument/2006/relationships/image" Target="../media/image6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8.jpeg"/><Relationship Id="rId2" Type="http://schemas.openxmlformats.org/officeDocument/2006/relationships/image" Target="../media/image105.jpeg"/><Relationship Id="rId1" Type="http://schemas.openxmlformats.org/officeDocument/2006/relationships/image" Target="../media/image39.jpeg"/><Relationship Id="rId5" Type="http://schemas.openxmlformats.org/officeDocument/2006/relationships/image" Target="../media/image99.jpeg"/><Relationship Id="rId4" Type="http://schemas.openxmlformats.org/officeDocument/2006/relationships/image" Target="../media/image9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5.png"/><Relationship Id="rId13" Type="http://schemas.openxmlformats.org/officeDocument/2006/relationships/image" Target="../media/image130.jpeg"/><Relationship Id="rId3" Type="http://schemas.openxmlformats.org/officeDocument/2006/relationships/image" Target="../media/image120.png"/><Relationship Id="rId7" Type="http://schemas.openxmlformats.org/officeDocument/2006/relationships/image" Target="../media/image124.png"/><Relationship Id="rId12" Type="http://schemas.openxmlformats.org/officeDocument/2006/relationships/image" Target="../media/image129.jpeg"/><Relationship Id="rId2" Type="http://schemas.openxmlformats.org/officeDocument/2006/relationships/image" Target="../media/image119.png"/><Relationship Id="rId1" Type="http://schemas.openxmlformats.org/officeDocument/2006/relationships/image" Target="../media/image118.png"/><Relationship Id="rId6" Type="http://schemas.openxmlformats.org/officeDocument/2006/relationships/image" Target="../media/image123.png"/><Relationship Id="rId11" Type="http://schemas.openxmlformats.org/officeDocument/2006/relationships/image" Target="../media/image128.jpeg"/><Relationship Id="rId5" Type="http://schemas.openxmlformats.org/officeDocument/2006/relationships/image" Target="../media/image122.png"/><Relationship Id="rId15" Type="http://schemas.openxmlformats.org/officeDocument/2006/relationships/image" Target="../media/image132.jpeg"/><Relationship Id="rId10" Type="http://schemas.openxmlformats.org/officeDocument/2006/relationships/image" Target="../media/image127.jpeg"/><Relationship Id="rId4" Type="http://schemas.openxmlformats.org/officeDocument/2006/relationships/image" Target="../media/image121.png"/><Relationship Id="rId9" Type="http://schemas.openxmlformats.org/officeDocument/2006/relationships/image" Target="../media/image126.png"/><Relationship Id="rId14" Type="http://schemas.openxmlformats.org/officeDocument/2006/relationships/image" Target="../media/image13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0.jpeg"/><Relationship Id="rId13" Type="http://schemas.openxmlformats.org/officeDocument/2006/relationships/image" Target="../media/image145.jpeg"/><Relationship Id="rId18" Type="http://schemas.openxmlformats.org/officeDocument/2006/relationships/image" Target="../media/image150.jpeg"/><Relationship Id="rId3" Type="http://schemas.openxmlformats.org/officeDocument/2006/relationships/image" Target="../media/image135.jpeg"/><Relationship Id="rId21" Type="http://schemas.openxmlformats.org/officeDocument/2006/relationships/image" Target="../media/image153.jpeg"/><Relationship Id="rId7" Type="http://schemas.openxmlformats.org/officeDocument/2006/relationships/image" Target="../media/image139.jpeg"/><Relationship Id="rId12" Type="http://schemas.openxmlformats.org/officeDocument/2006/relationships/image" Target="../media/image144.jpeg"/><Relationship Id="rId17" Type="http://schemas.openxmlformats.org/officeDocument/2006/relationships/image" Target="../media/image149.jpeg"/><Relationship Id="rId2" Type="http://schemas.openxmlformats.org/officeDocument/2006/relationships/image" Target="../media/image134.jpeg"/><Relationship Id="rId16" Type="http://schemas.openxmlformats.org/officeDocument/2006/relationships/image" Target="../media/image148.jpeg"/><Relationship Id="rId20" Type="http://schemas.openxmlformats.org/officeDocument/2006/relationships/image" Target="../media/image152.jpeg"/><Relationship Id="rId1" Type="http://schemas.openxmlformats.org/officeDocument/2006/relationships/image" Target="../media/image133.jpeg"/><Relationship Id="rId6" Type="http://schemas.openxmlformats.org/officeDocument/2006/relationships/image" Target="../media/image138.jpeg"/><Relationship Id="rId11" Type="http://schemas.openxmlformats.org/officeDocument/2006/relationships/image" Target="../media/image143.jpeg"/><Relationship Id="rId24" Type="http://schemas.openxmlformats.org/officeDocument/2006/relationships/image" Target="../media/image156.jpeg"/><Relationship Id="rId5" Type="http://schemas.openxmlformats.org/officeDocument/2006/relationships/image" Target="../media/image137.jpeg"/><Relationship Id="rId15" Type="http://schemas.openxmlformats.org/officeDocument/2006/relationships/image" Target="../media/image147.jpeg"/><Relationship Id="rId23" Type="http://schemas.openxmlformats.org/officeDocument/2006/relationships/image" Target="../media/image155.jpeg"/><Relationship Id="rId10" Type="http://schemas.openxmlformats.org/officeDocument/2006/relationships/image" Target="../media/image142.jpeg"/><Relationship Id="rId19" Type="http://schemas.openxmlformats.org/officeDocument/2006/relationships/image" Target="../media/image151.jpeg"/><Relationship Id="rId4" Type="http://schemas.openxmlformats.org/officeDocument/2006/relationships/image" Target="../media/image136.jpeg"/><Relationship Id="rId9" Type="http://schemas.openxmlformats.org/officeDocument/2006/relationships/image" Target="../media/image141.jpeg"/><Relationship Id="rId14" Type="http://schemas.openxmlformats.org/officeDocument/2006/relationships/image" Target="../media/image146.jpeg"/><Relationship Id="rId22" Type="http://schemas.openxmlformats.org/officeDocument/2006/relationships/image" Target="../media/image15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4.jpeg"/><Relationship Id="rId13" Type="http://schemas.openxmlformats.org/officeDocument/2006/relationships/image" Target="../media/image169.png"/><Relationship Id="rId18" Type="http://schemas.openxmlformats.org/officeDocument/2006/relationships/image" Target="../media/image174.jpeg"/><Relationship Id="rId3" Type="http://schemas.openxmlformats.org/officeDocument/2006/relationships/image" Target="../media/image159.jpeg"/><Relationship Id="rId7" Type="http://schemas.openxmlformats.org/officeDocument/2006/relationships/image" Target="../media/image163.png"/><Relationship Id="rId12" Type="http://schemas.openxmlformats.org/officeDocument/2006/relationships/image" Target="../media/image168.png"/><Relationship Id="rId17" Type="http://schemas.openxmlformats.org/officeDocument/2006/relationships/image" Target="../media/image173.jpeg"/><Relationship Id="rId2" Type="http://schemas.openxmlformats.org/officeDocument/2006/relationships/image" Target="../media/image158.jpeg"/><Relationship Id="rId16" Type="http://schemas.openxmlformats.org/officeDocument/2006/relationships/image" Target="../media/image172.jpeg"/><Relationship Id="rId1" Type="http://schemas.openxmlformats.org/officeDocument/2006/relationships/image" Target="../media/image157.jpeg"/><Relationship Id="rId6" Type="http://schemas.openxmlformats.org/officeDocument/2006/relationships/image" Target="../media/image162.jpeg"/><Relationship Id="rId11" Type="http://schemas.openxmlformats.org/officeDocument/2006/relationships/image" Target="../media/image167.jpeg"/><Relationship Id="rId5" Type="http://schemas.openxmlformats.org/officeDocument/2006/relationships/image" Target="../media/image161.jpeg"/><Relationship Id="rId15" Type="http://schemas.openxmlformats.org/officeDocument/2006/relationships/image" Target="../media/image171.jpeg"/><Relationship Id="rId10" Type="http://schemas.openxmlformats.org/officeDocument/2006/relationships/image" Target="../media/image166.jpeg"/><Relationship Id="rId4" Type="http://schemas.openxmlformats.org/officeDocument/2006/relationships/image" Target="../media/image160.png"/><Relationship Id="rId9" Type="http://schemas.openxmlformats.org/officeDocument/2006/relationships/image" Target="../media/image165.png"/><Relationship Id="rId14" Type="http://schemas.openxmlformats.org/officeDocument/2006/relationships/image" Target="../media/image1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108585</xdr:colOff>
      <xdr:row>5</xdr:row>
      <xdr:rowOff>346710</xdr:rowOff>
    </xdr:from>
    <xdr:to>
      <xdr:col>5</xdr:col>
      <xdr:colOff>1261110</xdr:colOff>
      <xdr:row>10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6285" y="1436370"/>
          <a:ext cx="1152525" cy="918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68793</xdr:colOff>
      <xdr:row>6</xdr:row>
      <xdr:rowOff>72280</xdr:rowOff>
    </xdr:from>
    <xdr:to>
      <xdr:col>3</xdr:col>
      <xdr:colOff>711187</xdr:colOff>
      <xdr:row>7</xdr:row>
      <xdr:rowOff>34290</xdr:rowOff>
    </xdr:to>
    <xdr:pic>
      <xdr:nvPicPr>
        <xdr:cNvPr id="2" name="Рисунок 7" descr="WL-971128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45393" y="1382920"/>
          <a:ext cx="642394" cy="823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254000</xdr:colOff>
      <xdr:row>7</xdr:row>
      <xdr:rowOff>993775</xdr:rowOff>
    </xdr:from>
    <xdr:to>
      <xdr:col>3</xdr:col>
      <xdr:colOff>809625</xdr:colOff>
      <xdr:row>8</xdr:row>
      <xdr:rowOff>769663</xdr:rowOff>
    </xdr:to>
    <xdr:pic>
      <xdr:nvPicPr>
        <xdr:cNvPr id="3" name="Рисунок 3" descr="WL-971118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30600" y="3234055"/>
          <a:ext cx="555625" cy="766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95250</xdr:colOff>
      <xdr:row>9</xdr:row>
      <xdr:rowOff>161925</xdr:rowOff>
    </xdr:from>
    <xdr:to>
      <xdr:col>3</xdr:col>
      <xdr:colOff>904875</xdr:colOff>
      <xdr:row>9</xdr:row>
      <xdr:rowOff>714375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71850" y="4185285"/>
          <a:ext cx="8096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123825</xdr:colOff>
      <xdr:row>10</xdr:row>
      <xdr:rowOff>76200</xdr:rowOff>
    </xdr:from>
    <xdr:to>
      <xdr:col>3</xdr:col>
      <xdr:colOff>878560</xdr:colOff>
      <xdr:row>10</xdr:row>
      <xdr:rowOff>600075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00425" y="4876800"/>
          <a:ext cx="75473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161925</xdr:colOff>
      <xdr:row>12</xdr:row>
      <xdr:rowOff>66676</xdr:rowOff>
    </xdr:from>
    <xdr:to>
      <xdr:col>3</xdr:col>
      <xdr:colOff>885825</xdr:colOff>
      <xdr:row>12</xdr:row>
      <xdr:rowOff>695326</xdr:rowOff>
    </xdr:to>
    <xdr:pic>
      <xdr:nvPicPr>
        <xdr:cNvPr id="6" name="Рисунок 59" descr="993007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38525" y="6421756"/>
          <a:ext cx="7239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66675</xdr:colOff>
      <xdr:row>13</xdr:row>
      <xdr:rowOff>59267</xdr:rowOff>
    </xdr:from>
    <xdr:to>
      <xdr:col>3</xdr:col>
      <xdr:colOff>790575</xdr:colOff>
      <xdr:row>13</xdr:row>
      <xdr:rowOff>766234</xdr:rowOff>
    </xdr:to>
    <xdr:pic>
      <xdr:nvPicPr>
        <xdr:cNvPr id="7" name="Рисунок 85" descr="995004.jp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43275" y="7191587"/>
          <a:ext cx="723900" cy="706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85725</xdr:colOff>
      <xdr:row>14</xdr:row>
      <xdr:rowOff>104776</xdr:rowOff>
    </xdr:from>
    <xdr:to>
      <xdr:col>3</xdr:col>
      <xdr:colOff>752475</xdr:colOff>
      <xdr:row>14</xdr:row>
      <xdr:rowOff>733426</xdr:rowOff>
    </xdr:to>
    <xdr:pic>
      <xdr:nvPicPr>
        <xdr:cNvPr id="8" name="Рисунок 197" descr="WL-996068.jp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62325" y="8014336"/>
          <a:ext cx="6667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95250</xdr:colOff>
      <xdr:row>15</xdr:row>
      <xdr:rowOff>104776</xdr:rowOff>
    </xdr:from>
    <xdr:to>
      <xdr:col>3</xdr:col>
      <xdr:colOff>781050</xdr:colOff>
      <xdr:row>15</xdr:row>
      <xdr:rowOff>695326</xdr:rowOff>
    </xdr:to>
    <xdr:pic>
      <xdr:nvPicPr>
        <xdr:cNvPr id="9" name="Рисунок 205" descr="WL-996093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71850" y="8791576"/>
          <a:ext cx="685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104774</xdr:colOff>
      <xdr:row>16</xdr:row>
      <xdr:rowOff>57150</xdr:rowOff>
    </xdr:from>
    <xdr:to>
      <xdr:col>3</xdr:col>
      <xdr:colOff>781049</xdr:colOff>
      <xdr:row>16</xdr:row>
      <xdr:rowOff>704850</xdr:rowOff>
    </xdr:to>
    <xdr:pic>
      <xdr:nvPicPr>
        <xdr:cNvPr id="10" name="Рисунок 187" descr="WL-996037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381374" y="9521190"/>
          <a:ext cx="6762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11</xdr:row>
      <xdr:rowOff>47625</xdr:rowOff>
    </xdr:from>
    <xdr:to>
      <xdr:col>3</xdr:col>
      <xdr:colOff>619124</xdr:colOff>
      <xdr:row>11</xdr:row>
      <xdr:rowOff>685801</xdr:rowOff>
    </xdr:to>
    <xdr:pic>
      <xdr:nvPicPr>
        <xdr:cNvPr id="11" name="Picture 10" descr="C:\Users\Rayan\Desktop\coffee mug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419475" y="5625465"/>
          <a:ext cx="476249" cy="638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76201</xdr:colOff>
      <xdr:row>17</xdr:row>
      <xdr:rowOff>76201</xdr:rowOff>
    </xdr:from>
    <xdr:to>
      <xdr:col>3</xdr:col>
      <xdr:colOff>1182900</xdr:colOff>
      <xdr:row>17</xdr:row>
      <xdr:rowOff>723901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1" y="10317481"/>
          <a:ext cx="1106699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7</xdr:row>
      <xdr:rowOff>28576</xdr:rowOff>
    </xdr:from>
    <xdr:to>
      <xdr:col>3</xdr:col>
      <xdr:colOff>1007564</xdr:colOff>
      <xdr:row>8</xdr:row>
      <xdr:rowOff>81916</xdr:rowOff>
    </xdr:to>
    <xdr:pic>
      <xdr:nvPicPr>
        <xdr:cNvPr id="13" name="Picture 12" descr="Trendhook Premium Fine Porcelain Bone China Deep Pasta Plate/Soup Plate/Maggi  Plate/Gravy Plate Rice Plates Price in India - Buy Trendhook Premium Fine  Porcelain Bone China Deep Pasta Plate/Soup Plate/Maggi Plate/Gravy Plate  Rice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2268856"/>
          <a:ext cx="95993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85724</xdr:colOff>
      <xdr:row>18</xdr:row>
      <xdr:rowOff>109615</xdr:rowOff>
    </xdr:from>
    <xdr:to>
      <xdr:col>3</xdr:col>
      <xdr:colOff>733425</xdr:colOff>
      <xdr:row>18</xdr:row>
      <xdr:rowOff>828674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r="48385"/>
        <a:stretch/>
      </xdr:blipFill>
      <xdr:spPr bwMode="auto">
        <a:xfrm>
          <a:off x="3659504" y="14564755"/>
          <a:ext cx="647701" cy="719059"/>
        </a:xfrm>
        <a:prstGeom prst="rect">
          <a:avLst/>
        </a:prstGeom>
        <a:noFill/>
      </xdr:spPr>
    </xdr:pic>
    <xdr:clientData/>
  </xdr:twoCellAnchor>
  <xdr:twoCellAnchor>
    <xdr:from>
      <xdr:col>3</xdr:col>
      <xdr:colOff>152401</xdr:colOff>
      <xdr:row>19</xdr:row>
      <xdr:rowOff>85725</xdr:rowOff>
    </xdr:from>
    <xdr:to>
      <xdr:col>3</xdr:col>
      <xdr:colOff>781050</xdr:colOff>
      <xdr:row>19</xdr:row>
      <xdr:rowOff>857250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r="50000"/>
        <a:stretch/>
      </xdr:blipFill>
      <xdr:spPr bwMode="auto">
        <a:xfrm>
          <a:off x="3726181" y="15424785"/>
          <a:ext cx="628649" cy="771525"/>
        </a:xfrm>
        <a:prstGeom prst="rect">
          <a:avLst/>
        </a:prstGeom>
        <a:noFill/>
      </xdr:spPr>
    </xdr:pic>
    <xdr:clientData/>
  </xdr:twoCellAnchor>
  <xdr:oneCellAnchor>
    <xdr:from>
      <xdr:col>3</xdr:col>
      <xdr:colOff>228600</xdr:colOff>
      <xdr:row>7</xdr:row>
      <xdr:rowOff>76199</xdr:rowOff>
    </xdr:from>
    <xdr:ext cx="455083" cy="888153"/>
    <xdr:pic>
      <xdr:nvPicPr>
        <xdr:cNvPr id="4" name="Picture 9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02380" y="5029199"/>
          <a:ext cx="455083" cy="888153"/>
        </a:xfrm>
        <a:prstGeom prst="rect">
          <a:avLst/>
        </a:prstGeom>
        <a:noFill/>
      </xdr:spPr>
    </xdr:pic>
    <xdr:clientData/>
  </xdr:oneCellAnchor>
  <xdr:oneCellAnchor>
    <xdr:from>
      <xdr:col>3</xdr:col>
      <xdr:colOff>247651</xdr:colOff>
      <xdr:row>8</xdr:row>
      <xdr:rowOff>57149</xdr:rowOff>
    </xdr:from>
    <xdr:ext cx="428624" cy="733179"/>
    <xdr:pic>
      <xdr:nvPicPr>
        <xdr:cNvPr id="5" name="Picture 1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21431" y="6076949"/>
          <a:ext cx="428624" cy="733179"/>
        </a:xfrm>
        <a:prstGeom prst="rect">
          <a:avLst/>
        </a:prstGeom>
        <a:noFill/>
      </xdr:spPr>
    </xdr:pic>
    <xdr:clientData/>
  </xdr:oneCellAnchor>
  <xdr:oneCellAnchor>
    <xdr:from>
      <xdr:col>3</xdr:col>
      <xdr:colOff>123825</xdr:colOff>
      <xdr:row>10</xdr:row>
      <xdr:rowOff>114300</xdr:rowOff>
    </xdr:from>
    <xdr:ext cx="548535" cy="695325"/>
    <xdr:pic>
      <xdr:nvPicPr>
        <xdr:cNvPr id="6" name="Picture 13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97605" y="7879080"/>
          <a:ext cx="548535" cy="695325"/>
        </a:xfrm>
        <a:prstGeom prst="rect">
          <a:avLst/>
        </a:prstGeom>
        <a:noFill/>
      </xdr:spPr>
    </xdr:pic>
    <xdr:clientData/>
  </xdr:oneCellAnchor>
  <xdr:twoCellAnchor>
    <xdr:from>
      <xdr:col>3</xdr:col>
      <xdr:colOff>190500</xdr:colOff>
      <xdr:row>11</xdr:row>
      <xdr:rowOff>104775</xdr:rowOff>
    </xdr:from>
    <xdr:to>
      <xdr:col>3</xdr:col>
      <xdr:colOff>676275</xdr:colOff>
      <xdr:row>11</xdr:row>
      <xdr:rowOff>837854</xdr:rowOff>
    </xdr:to>
    <xdr:pic>
      <xdr:nvPicPr>
        <xdr:cNvPr id="7" name="Picture 2200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4280" y="8753475"/>
          <a:ext cx="485775" cy="73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209550</xdr:colOff>
      <xdr:row>12</xdr:row>
      <xdr:rowOff>95251</xdr:rowOff>
    </xdr:from>
    <xdr:ext cx="388920" cy="495300"/>
    <xdr:pic>
      <xdr:nvPicPr>
        <xdr:cNvPr id="8" name="Picture 1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783330" y="9627871"/>
          <a:ext cx="388920" cy="495300"/>
        </a:xfrm>
        <a:prstGeom prst="rect">
          <a:avLst/>
        </a:prstGeom>
        <a:noFill/>
      </xdr:spPr>
    </xdr:pic>
    <xdr:clientData/>
  </xdr:oneCellAnchor>
  <xdr:twoCellAnchor>
    <xdr:from>
      <xdr:col>3</xdr:col>
      <xdr:colOff>114301</xdr:colOff>
      <xdr:row>13</xdr:row>
      <xdr:rowOff>123825</xdr:rowOff>
    </xdr:from>
    <xdr:to>
      <xdr:col>3</xdr:col>
      <xdr:colOff>831450</xdr:colOff>
      <xdr:row>13</xdr:row>
      <xdr:rowOff>781051</xdr:rowOff>
    </xdr:to>
    <xdr:pic>
      <xdr:nvPicPr>
        <xdr:cNvPr id="9" name="Picture 106468" descr="http://www.pasabahce.com/getattachment/5b86f827-d41e-4648-86fe-1d8bb8e9c3a1/homepage.aspx?width=250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8081" y="10342245"/>
          <a:ext cx="717149" cy="657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14</xdr:row>
      <xdr:rowOff>114300</xdr:rowOff>
    </xdr:from>
    <xdr:to>
      <xdr:col>3</xdr:col>
      <xdr:colOff>819150</xdr:colOff>
      <xdr:row>14</xdr:row>
      <xdr:rowOff>847725</xdr:rowOff>
    </xdr:to>
    <xdr:pic>
      <xdr:nvPicPr>
        <xdr:cNvPr id="10" name="Picture 466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5705" y="11140440"/>
          <a:ext cx="6572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200025</xdr:colOff>
      <xdr:row>15</xdr:row>
      <xdr:rowOff>47625</xdr:rowOff>
    </xdr:from>
    <xdr:ext cx="472484" cy="752475"/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773805" y="11957685"/>
          <a:ext cx="472484" cy="752475"/>
        </a:xfrm>
        <a:prstGeom prst="rect">
          <a:avLst/>
        </a:prstGeom>
        <a:noFill/>
      </xdr:spPr>
    </xdr:pic>
    <xdr:clientData/>
  </xdr:oneCellAnchor>
  <xdr:twoCellAnchor>
    <xdr:from>
      <xdr:col>3</xdr:col>
      <xdr:colOff>152400</xdr:colOff>
      <xdr:row>16</xdr:row>
      <xdr:rowOff>133350</xdr:rowOff>
    </xdr:from>
    <xdr:to>
      <xdr:col>3</xdr:col>
      <xdr:colOff>762000</xdr:colOff>
      <xdr:row>16</xdr:row>
      <xdr:rowOff>809625</xdr:rowOff>
    </xdr:to>
    <xdr:pic>
      <xdr:nvPicPr>
        <xdr:cNvPr id="12" name="Picture 3" descr="image007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726180" y="12927330"/>
          <a:ext cx="6096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238126</xdr:colOff>
      <xdr:row>20</xdr:row>
      <xdr:rowOff>66676</xdr:rowOff>
    </xdr:from>
    <xdr:ext cx="528918" cy="762000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1906" y="16289656"/>
          <a:ext cx="528918" cy="762000"/>
        </a:xfrm>
        <a:prstGeom prst="rect">
          <a:avLst/>
        </a:prstGeom>
      </xdr:spPr>
    </xdr:pic>
    <xdr:clientData/>
  </xdr:oneCellAnchor>
  <xdr:oneCellAnchor>
    <xdr:from>
      <xdr:col>3</xdr:col>
      <xdr:colOff>171450</xdr:colOff>
      <xdr:row>21</xdr:row>
      <xdr:rowOff>25951</xdr:rowOff>
    </xdr:from>
    <xdr:ext cx="657225" cy="838527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5230" y="17132851"/>
          <a:ext cx="657225" cy="838527"/>
        </a:xfrm>
        <a:prstGeom prst="rect">
          <a:avLst/>
        </a:prstGeom>
      </xdr:spPr>
    </xdr:pic>
    <xdr:clientData/>
  </xdr:oneCellAnchor>
  <xdr:oneCellAnchor>
    <xdr:from>
      <xdr:col>3</xdr:col>
      <xdr:colOff>114301</xdr:colOff>
      <xdr:row>22</xdr:row>
      <xdr:rowOff>71933</xdr:rowOff>
    </xdr:from>
    <xdr:ext cx="610404" cy="747217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081" y="18062753"/>
          <a:ext cx="610404" cy="747217"/>
        </a:xfrm>
        <a:prstGeom prst="rect">
          <a:avLst/>
        </a:prstGeom>
      </xdr:spPr>
    </xdr:pic>
    <xdr:clientData/>
  </xdr:oneCellAnchor>
  <xdr:oneCellAnchor>
    <xdr:from>
      <xdr:col>3</xdr:col>
      <xdr:colOff>57150</xdr:colOff>
      <xdr:row>24</xdr:row>
      <xdr:rowOff>95251</xdr:rowOff>
    </xdr:from>
    <xdr:ext cx="874875" cy="742949"/>
    <xdr:pic>
      <xdr:nvPicPr>
        <xdr:cNvPr id="16" name="Picture 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630930" y="19853911"/>
          <a:ext cx="874875" cy="742949"/>
        </a:xfrm>
        <a:prstGeom prst="rect">
          <a:avLst/>
        </a:prstGeom>
        <a:noFill/>
      </xdr:spPr>
    </xdr:pic>
    <xdr:clientData/>
  </xdr:oneCellAnchor>
  <xdr:twoCellAnchor>
    <xdr:from>
      <xdr:col>3</xdr:col>
      <xdr:colOff>238127</xdr:colOff>
      <xdr:row>23</xdr:row>
      <xdr:rowOff>76201</xdr:rowOff>
    </xdr:from>
    <xdr:to>
      <xdr:col>3</xdr:col>
      <xdr:colOff>685800</xdr:colOff>
      <xdr:row>23</xdr:row>
      <xdr:rowOff>771525</xdr:rowOff>
    </xdr:to>
    <xdr:pic>
      <xdr:nvPicPr>
        <xdr:cNvPr id="17" name="Picture 1" descr="image001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11907" y="18950941"/>
          <a:ext cx="447673" cy="695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123826</xdr:colOff>
      <xdr:row>25</xdr:row>
      <xdr:rowOff>66676</xdr:rowOff>
    </xdr:from>
    <xdr:ext cx="723900" cy="723900"/>
    <xdr:pic>
      <xdr:nvPicPr>
        <xdr:cNvPr id="18" name="Picture 17" descr="Casablanca Jug 1.3 Litre | Utopia Glassware | James Kidd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606" y="20709256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104776</xdr:colOff>
      <xdr:row>26</xdr:row>
      <xdr:rowOff>133351</xdr:rowOff>
    </xdr:from>
    <xdr:ext cx="737978" cy="628649"/>
    <xdr:pic>
      <xdr:nvPicPr>
        <xdr:cNvPr id="19" name="Picture 18" descr="LUMINARC (Pack of 6) Britannia Beer Mug 300 ml Glass Set Beer Mug Price in  India - Buy LUMINARC (Pack of 6) Britannia Beer Mug 300 ml Glass Set Beer  Mug online at Flipkart.com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8556" y="21659851"/>
          <a:ext cx="73797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219077</xdr:colOff>
      <xdr:row>27</xdr:row>
      <xdr:rowOff>101844</xdr:rowOff>
    </xdr:from>
    <xdr:ext cx="542924" cy="709977"/>
    <xdr:pic>
      <xdr:nvPicPr>
        <xdr:cNvPr id="20" name="Picture 19" descr="Classic Coupe Glasses | helpwithtechnology.co.uk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38" t="1528" r="29205"/>
        <a:stretch/>
      </xdr:blipFill>
      <xdr:spPr bwMode="auto">
        <a:xfrm>
          <a:off x="3792857" y="22512264"/>
          <a:ext cx="542924" cy="709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114301</xdr:colOff>
      <xdr:row>28</xdr:row>
      <xdr:rowOff>152400</xdr:rowOff>
    </xdr:from>
    <xdr:ext cx="762000" cy="676382"/>
    <xdr:pic>
      <xdr:nvPicPr>
        <xdr:cNvPr id="21" name="Picture 20" descr="SHIVPADRANJAN (Pack of 6) ROLLY POLLY Glass Set Whisky Glass Price in India  - Buy SHIVPADRANJAN (Pack of 6) ROLLY POLLY Glass Set Whisky Glass online  at Shopsy.in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07" r="19788"/>
        <a:stretch/>
      </xdr:blipFill>
      <xdr:spPr bwMode="auto">
        <a:xfrm>
          <a:off x="3688081" y="20756880"/>
          <a:ext cx="762000" cy="67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314325</xdr:colOff>
      <xdr:row>29</xdr:row>
      <xdr:rowOff>90920</xdr:rowOff>
    </xdr:from>
    <xdr:ext cx="299466" cy="680605"/>
    <xdr:pic>
      <xdr:nvPicPr>
        <xdr:cNvPr id="22" name="Picture 21" descr="1 Litre Clear Glass Mountain Bottles Wholesale - Ampulla Packagin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67" r="43333"/>
        <a:stretch/>
      </xdr:blipFill>
      <xdr:spPr bwMode="auto">
        <a:xfrm>
          <a:off x="3888105" y="24269180"/>
          <a:ext cx="299466" cy="680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200025</xdr:colOff>
      <xdr:row>9</xdr:row>
      <xdr:rowOff>76200</xdr:rowOff>
    </xdr:from>
    <xdr:to>
      <xdr:col>3</xdr:col>
      <xdr:colOff>626782</xdr:colOff>
      <xdr:row>9</xdr:row>
      <xdr:rowOff>813880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773805" y="6957060"/>
          <a:ext cx="426757" cy="73768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6</xdr:row>
      <xdr:rowOff>114300</xdr:rowOff>
    </xdr:from>
    <xdr:to>
      <xdr:col>3</xdr:col>
      <xdr:colOff>613320</xdr:colOff>
      <xdr:row>6</xdr:row>
      <xdr:rowOff>962025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0955" y="4053840"/>
          <a:ext cx="35614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142875</xdr:colOff>
      <xdr:row>17</xdr:row>
      <xdr:rowOff>95250</xdr:rowOff>
    </xdr:from>
    <xdr:to>
      <xdr:col>3</xdr:col>
      <xdr:colOff>742950</xdr:colOff>
      <xdr:row>17</xdr:row>
      <xdr:rowOff>723366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6655" y="13773150"/>
          <a:ext cx="600075" cy="628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354543</xdr:colOff>
      <xdr:row>62</xdr:row>
      <xdr:rowOff>47626</xdr:rowOff>
    </xdr:from>
    <xdr:ext cx="712258" cy="712609"/>
    <xdr:pic>
      <xdr:nvPicPr>
        <xdr:cNvPr id="2" name="Picture 1" descr="Acacia Wood Serving Tray with Handles Set of 2 ââ‚¬â€œ Decorative Serving  Trays Platter for Breakfast in Bed, Lunch, Dinner, Patio, Ottoman, Coffee  Table, BBQ, Party ââ‚¬â€œGreat for Lap &amp;Couch : Amazon.in: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0303" y="68117086"/>
          <a:ext cx="712258" cy="712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204258</xdr:colOff>
      <xdr:row>64</xdr:row>
      <xdr:rowOff>0</xdr:rowOff>
    </xdr:from>
    <xdr:ext cx="1081617" cy="793536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31" r="30959"/>
        <a:stretch/>
      </xdr:blipFill>
      <xdr:spPr>
        <a:xfrm rot="5400000">
          <a:off x="4524059" y="70589260"/>
          <a:ext cx="793536" cy="1081617"/>
        </a:xfrm>
        <a:prstGeom prst="rect">
          <a:avLst/>
        </a:prstGeom>
      </xdr:spPr>
    </xdr:pic>
    <xdr:clientData/>
  </xdr:oneCellAnchor>
  <xdr:oneCellAnchor>
    <xdr:from>
      <xdr:col>3</xdr:col>
      <xdr:colOff>173449</xdr:colOff>
      <xdr:row>63</xdr:row>
      <xdr:rowOff>138761</xdr:rowOff>
    </xdr:from>
    <xdr:ext cx="1074326" cy="507321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209" y="69084521"/>
          <a:ext cx="1074326" cy="507321"/>
        </a:xfrm>
        <a:prstGeom prst="rect">
          <a:avLst/>
        </a:prstGeom>
      </xdr:spPr>
    </xdr:pic>
    <xdr:clientData/>
  </xdr:oneCellAnchor>
  <xdr:oneCellAnchor>
    <xdr:from>
      <xdr:col>3</xdr:col>
      <xdr:colOff>267758</xdr:colOff>
      <xdr:row>62</xdr:row>
      <xdr:rowOff>0</xdr:rowOff>
    </xdr:from>
    <xdr:ext cx="951442" cy="697590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51" r="20343"/>
        <a:stretch/>
      </xdr:blipFill>
      <xdr:spPr>
        <a:xfrm>
          <a:off x="4443518" y="66415286"/>
          <a:ext cx="951442" cy="697590"/>
        </a:xfrm>
        <a:prstGeom prst="rect">
          <a:avLst/>
        </a:prstGeom>
      </xdr:spPr>
    </xdr:pic>
    <xdr:clientData/>
  </xdr:oneCellAnchor>
  <xdr:oneCellAnchor>
    <xdr:from>
      <xdr:col>3</xdr:col>
      <xdr:colOff>440267</xdr:colOff>
      <xdr:row>62</xdr:row>
      <xdr:rowOff>0</xdr:rowOff>
    </xdr:from>
    <xdr:ext cx="532677" cy="673190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6027" y="67297935"/>
          <a:ext cx="532677" cy="673190"/>
        </a:xfrm>
        <a:prstGeom prst="rect">
          <a:avLst/>
        </a:prstGeom>
      </xdr:spPr>
    </xdr:pic>
    <xdr:clientData/>
  </xdr:oneCellAnchor>
  <xdr:oneCellAnchor>
    <xdr:from>
      <xdr:col>3</xdr:col>
      <xdr:colOff>189442</xdr:colOff>
      <xdr:row>56</xdr:row>
      <xdr:rowOff>0</xdr:rowOff>
    </xdr:from>
    <xdr:ext cx="915458" cy="540618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01" t="24238" r="36547" b="28377"/>
        <a:stretch/>
      </xdr:blipFill>
      <xdr:spPr>
        <a:xfrm>
          <a:off x="4365202" y="52474919"/>
          <a:ext cx="915458" cy="540618"/>
        </a:xfrm>
        <a:prstGeom prst="rect">
          <a:avLst/>
        </a:prstGeom>
      </xdr:spPr>
    </xdr:pic>
    <xdr:clientData/>
  </xdr:oneCellAnchor>
  <xdr:oneCellAnchor>
    <xdr:from>
      <xdr:col>3</xdr:col>
      <xdr:colOff>204815</xdr:colOff>
      <xdr:row>64</xdr:row>
      <xdr:rowOff>0</xdr:rowOff>
    </xdr:from>
    <xdr:ext cx="919135" cy="658016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54" r="19903"/>
        <a:stretch/>
      </xdr:blipFill>
      <xdr:spPr>
        <a:xfrm>
          <a:off x="4380575" y="72559968"/>
          <a:ext cx="919135" cy="658016"/>
        </a:xfrm>
        <a:prstGeom prst="rect">
          <a:avLst/>
        </a:prstGeom>
      </xdr:spPr>
    </xdr:pic>
    <xdr:clientData/>
  </xdr:oneCellAnchor>
  <xdr:oneCellAnchor>
    <xdr:from>
      <xdr:col>3</xdr:col>
      <xdr:colOff>180976</xdr:colOff>
      <xdr:row>64</xdr:row>
      <xdr:rowOff>0</xdr:rowOff>
    </xdr:from>
    <xdr:ext cx="1162049" cy="725543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27" t="19320" r="27424" b="9746"/>
        <a:stretch/>
      </xdr:blipFill>
      <xdr:spPr>
        <a:xfrm>
          <a:off x="4356736" y="73357038"/>
          <a:ext cx="1162049" cy="725543"/>
        </a:xfrm>
        <a:prstGeom prst="rect">
          <a:avLst/>
        </a:prstGeom>
      </xdr:spPr>
    </xdr:pic>
    <xdr:clientData/>
  </xdr:oneCellAnchor>
  <xdr:oneCellAnchor>
    <xdr:from>
      <xdr:col>3</xdr:col>
      <xdr:colOff>205317</xdr:colOff>
      <xdr:row>64</xdr:row>
      <xdr:rowOff>0</xdr:rowOff>
    </xdr:from>
    <xdr:ext cx="909108" cy="648034"/>
    <xdr:pic>
      <xdr:nvPicPr>
        <xdr:cNvPr id="11" name="Picture 10" descr="Copper Beer Mug, Moscow-Mule, Fresh Fruit Juice. – Nutristar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077" y="74346436"/>
          <a:ext cx="909108" cy="648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213784</xdr:colOff>
      <xdr:row>64</xdr:row>
      <xdr:rowOff>0</xdr:rowOff>
    </xdr:from>
    <xdr:ext cx="1243541" cy="618782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95" t="20761" r="21160" b="19550"/>
        <a:stretch/>
      </xdr:blipFill>
      <xdr:spPr>
        <a:xfrm>
          <a:off x="4389544" y="76918185"/>
          <a:ext cx="1243541" cy="618782"/>
        </a:xfrm>
        <a:prstGeom prst="rect">
          <a:avLst/>
        </a:prstGeom>
      </xdr:spPr>
    </xdr:pic>
    <xdr:clientData/>
  </xdr:oneCellAnchor>
  <xdr:oneCellAnchor>
    <xdr:from>
      <xdr:col>3</xdr:col>
      <xdr:colOff>65615</xdr:colOff>
      <xdr:row>64</xdr:row>
      <xdr:rowOff>0</xdr:rowOff>
    </xdr:from>
    <xdr:ext cx="1429809" cy="629366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r="49120"/>
        <a:stretch/>
      </xdr:blipFill>
      <xdr:spPr>
        <a:xfrm rot="5400000">
          <a:off x="4641597" y="74818285"/>
          <a:ext cx="629366" cy="1429809"/>
        </a:xfrm>
        <a:prstGeom prst="rect">
          <a:avLst/>
        </a:prstGeom>
      </xdr:spPr>
    </xdr:pic>
    <xdr:clientData/>
  </xdr:oneCellAnchor>
  <xdr:oneCellAnchor>
    <xdr:from>
      <xdr:col>3</xdr:col>
      <xdr:colOff>371944</xdr:colOff>
      <xdr:row>64</xdr:row>
      <xdr:rowOff>0</xdr:rowOff>
    </xdr:from>
    <xdr:ext cx="926629" cy="734951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32" t="19341" r="29189" b="17603"/>
        <a:stretch/>
      </xdr:blipFill>
      <xdr:spPr>
        <a:xfrm>
          <a:off x="4547704" y="76021308"/>
          <a:ext cx="926629" cy="734951"/>
        </a:xfrm>
        <a:prstGeom prst="rect">
          <a:avLst/>
        </a:prstGeom>
      </xdr:spPr>
    </xdr:pic>
    <xdr:clientData/>
  </xdr:oneCellAnchor>
  <xdr:oneCellAnchor>
    <xdr:from>
      <xdr:col>3</xdr:col>
      <xdr:colOff>110066</xdr:colOff>
      <xdr:row>64</xdr:row>
      <xdr:rowOff>0</xdr:rowOff>
    </xdr:from>
    <xdr:ext cx="1290109" cy="558191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2" t="12688" r="5093" b="6862"/>
        <a:stretch/>
      </xdr:blipFill>
      <xdr:spPr>
        <a:xfrm>
          <a:off x="4285826" y="71727060"/>
          <a:ext cx="1290109" cy="558191"/>
        </a:xfrm>
        <a:prstGeom prst="rect">
          <a:avLst/>
        </a:prstGeom>
      </xdr:spPr>
    </xdr:pic>
    <xdr:clientData/>
  </xdr:oneCellAnchor>
  <xdr:oneCellAnchor>
    <xdr:from>
      <xdr:col>3</xdr:col>
      <xdr:colOff>451908</xdr:colOff>
      <xdr:row>55</xdr:row>
      <xdr:rowOff>0</xdr:rowOff>
    </xdr:from>
    <xdr:ext cx="672878" cy="702173"/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27668" y="48876585"/>
          <a:ext cx="672878" cy="702173"/>
        </a:xfrm>
        <a:prstGeom prst="rect">
          <a:avLst/>
        </a:prstGeom>
        <a:noFill/>
      </xdr:spPr>
    </xdr:pic>
    <xdr:clientData/>
  </xdr:oneCellAnchor>
  <xdr:oneCellAnchor>
    <xdr:from>
      <xdr:col>3</xdr:col>
      <xdr:colOff>335492</xdr:colOff>
      <xdr:row>5</xdr:row>
      <xdr:rowOff>94881</xdr:rowOff>
    </xdr:from>
    <xdr:ext cx="702733" cy="706038"/>
    <xdr:pic>
      <xdr:nvPicPr>
        <xdr:cNvPr id="20" name="Picture 19" descr="Buy Etens Cocktail Shaker, Professional Boston Shaker, Stainless Steel  Martini Shaker Drink Shaker for Bartending and Home Bar ‚ Essential Bar  Tools and Gift for Bartender Online at Low Prices in India -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1252" y="4034421"/>
          <a:ext cx="702733" cy="706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413810</xdr:colOff>
      <xdr:row>7</xdr:row>
      <xdr:rowOff>124883</xdr:rowOff>
    </xdr:from>
    <xdr:ext cx="614890" cy="617927"/>
    <xdr:pic>
      <xdr:nvPicPr>
        <xdr:cNvPr id="21" name="Picture 20" descr="Buy NJ Heathrow Strainer, Stainless Steel Bar Strainer, Cocktail Strainer,  Bartender Tool: 1 Pc. Online at Low Prices in India - Amazon.in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9570" y="5817023"/>
          <a:ext cx="614890" cy="617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364068</xdr:colOff>
      <xdr:row>8</xdr:row>
      <xdr:rowOff>90802</xdr:rowOff>
    </xdr:from>
    <xdr:ext cx="751415" cy="753749"/>
    <xdr:pic>
      <xdr:nvPicPr>
        <xdr:cNvPr id="22" name="Picture 21" descr="NJ Plastic Free Flow Liquor Bottle Pourer, Plastic Pourer Mixed Colors for  Bar, Hotel, Restaurant and Home use - 12 Pcs Pack : Amazon.in: Home &amp;  Kitchen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9828" y="6659242"/>
          <a:ext cx="751415" cy="753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281517</xdr:colOff>
      <xdr:row>9</xdr:row>
      <xdr:rowOff>106181</xdr:rowOff>
    </xdr:from>
    <xdr:ext cx="880533" cy="789169"/>
    <xdr:pic>
      <xdr:nvPicPr>
        <xdr:cNvPr id="23" name="Picture 22" descr="Buy Tablecraft 102 Black 6-Compartment Condiment Holder with Clear Lid  Online at Low Prices in India - Amazon.in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277" y="7550921"/>
          <a:ext cx="880533" cy="789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381000</xdr:colOff>
      <xdr:row>10</xdr:row>
      <xdr:rowOff>138850</xdr:rowOff>
    </xdr:from>
    <xdr:ext cx="619125" cy="622182"/>
    <xdr:pic>
      <xdr:nvPicPr>
        <xdr:cNvPr id="24" name="Picture 23" descr="Brown Wooden Cocktail Muddler at Rs 35 in Noida | ID: 24056490248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8520850"/>
          <a:ext cx="619125" cy="622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302685</xdr:colOff>
      <xdr:row>11</xdr:row>
      <xdr:rowOff>124713</xdr:rowOff>
    </xdr:from>
    <xdr:ext cx="844218" cy="694437"/>
    <xdr:pic>
      <xdr:nvPicPr>
        <xdr:cNvPr id="25" name="Picture 24" descr="Bar Caddy Organizer with 6 Compartments, Bar Condiment Caddy Organizer with  Compartment of Napkin Holder &amp; Straw Holder - Black at Rs 599.00 | Bathroom  Caddy | ID: 24236722088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8445" y="9383013"/>
          <a:ext cx="844218" cy="694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422275</xdr:colOff>
      <xdr:row>12</xdr:row>
      <xdr:rowOff>121068</xdr:rowOff>
    </xdr:from>
    <xdr:ext cx="692150" cy="695568"/>
    <xdr:pic>
      <xdr:nvPicPr>
        <xdr:cNvPr id="26" name="Picture 25" descr="Store And Pour – Q1 Bahrain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8035" y="10255668"/>
          <a:ext cx="692150" cy="695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192284</xdr:colOff>
      <xdr:row>14</xdr:row>
      <xdr:rowOff>164045</xdr:rowOff>
    </xdr:from>
    <xdr:ext cx="1026916" cy="365720"/>
    <xdr:pic>
      <xdr:nvPicPr>
        <xdr:cNvPr id="27" name="Picture 26" descr="NJ Premium Bar Stirrer Spoon Twisted with Muddler top, Long Spoon, Cocktail  Mixing Spoon, Long Handle Stirring Spoon, Stainless Steel Cocktail Spoon, Bar  Cocktail Shaker Spoon 11&quot; Length : 1 Pc. :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79" r="32151"/>
        <a:stretch/>
      </xdr:blipFill>
      <xdr:spPr bwMode="auto">
        <a:xfrm rot="5400000">
          <a:off x="4698642" y="11720647"/>
          <a:ext cx="365720" cy="1026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349250</xdr:colOff>
      <xdr:row>15</xdr:row>
      <xdr:rowOff>74305</xdr:rowOff>
    </xdr:from>
    <xdr:ext cx="755650" cy="759382"/>
    <xdr:pic>
      <xdr:nvPicPr>
        <xdr:cNvPr id="28" name="Picture 27" descr="Rengvo Strainer Stainless Steel Fine Mesh Strainer, Food Strainers, Small  Strainer,Tea Strainer, Bar Strainer, Bar Funnel Style Strainer 3 inch: 1  Pc. : Amazon.in: Home &amp; Kitchen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5010" y="12586345"/>
          <a:ext cx="755650" cy="759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347135</xdr:colOff>
      <xdr:row>17</xdr:row>
      <xdr:rowOff>47977</xdr:rowOff>
    </xdr:from>
    <xdr:ext cx="719665" cy="723218"/>
    <xdr:pic>
      <xdr:nvPicPr>
        <xdr:cNvPr id="29" name="Picture 28" descr="Buy Stainless Steel Ice Scoop,Small Metal Scoops for Kitchen Bar Party  Wedding,Heavy Duty Dishwasher Safe,8 Ounces,by FX Online at Low Prices in  India - Amazon.in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2895" y="14312617"/>
          <a:ext cx="719665" cy="723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258234</xdr:colOff>
      <xdr:row>18</xdr:row>
      <xdr:rowOff>91016</xdr:rowOff>
    </xdr:from>
    <xdr:ext cx="922866" cy="744349"/>
    <xdr:pic>
      <xdr:nvPicPr>
        <xdr:cNvPr id="30" name="Picture 29" descr="Buy THW Aluminium Lemon Squeezer Citrus Lime Juicer Online at Low Prices in  India - Amazon.in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3994" y="15231956"/>
          <a:ext cx="922866" cy="74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260352</xdr:colOff>
      <xdr:row>19</xdr:row>
      <xdr:rowOff>80435</xdr:rowOff>
    </xdr:from>
    <xdr:ext cx="911223" cy="729544"/>
    <xdr:pic>
      <xdr:nvPicPr>
        <xdr:cNvPr id="31" name="Picture 30" descr="Stainless Steel Lemon Zester at Rs 85/piece | Sector 10 | Noida | ID:  2530271186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6112" y="16097675"/>
          <a:ext cx="911223" cy="729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203201</xdr:colOff>
      <xdr:row>20</xdr:row>
      <xdr:rowOff>138643</xdr:rowOff>
    </xdr:from>
    <xdr:ext cx="1051369" cy="585258"/>
    <xdr:pic>
      <xdr:nvPicPr>
        <xdr:cNvPr id="32" name="Picture 31" descr="ASR BAR BLADE FOR BOTTLE OPENER SS (ASRBBLD) Bottle Opener Price in India -  Buy ASR BAR BLADE FOR BOTTLE OPENER SS (ASRBBLD) Bottle Opener online at  Flipkart.com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8961" y="17032183"/>
          <a:ext cx="1051369" cy="585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355601</xdr:colOff>
      <xdr:row>21</xdr:row>
      <xdr:rowOff>63500</xdr:rowOff>
    </xdr:from>
    <xdr:ext cx="768349" cy="742625"/>
    <xdr:pic>
      <xdr:nvPicPr>
        <xdr:cNvPr id="33" name="Picture 32" descr="Rubber Grass Mats By GrassMats USA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1361" y="17833340"/>
          <a:ext cx="768349" cy="74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206375</xdr:colOff>
      <xdr:row>22</xdr:row>
      <xdr:rowOff>168274</xdr:rowOff>
    </xdr:from>
    <xdr:ext cx="1203325" cy="552638"/>
    <xdr:pic>
      <xdr:nvPicPr>
        <xdr:cNvPr id="34" name="Picture 33" descr="9 x 12 x .5&quot; Thick Rubber Cutting Board | Utensils | JB Prince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67" b="23833"/>
        <a:stretch/>
      </xdr:blipFill>
      <xdr:spPr bwMode="auto">
        <a:xfrm>
          <a:off x="4382135" y="18814414"/>
          <a:ext cx="1203325" cy="552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158750</xdr:colOff>
      <xdr:row>23</xdr:row>
      <xdr:rowOff>99483</xdr:rowOff>
    </xdr:from>
    <xdr:ext cx="1165225" cy="333744"/>
    <xdr:pic>
      <xdr:nvPicPr>
        <xdr:cNvPr id="35" name="Picture 34" descr="RENA UTILITY KNIFE 115 MM |Hotelware Supplier | LCA Solutions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415" b="38084"/>
        <a:stretch/>
      </xdr:blipFill>
      <xdr:spPr bwMode="auto">
        <a:xfrm>
          <a:off x="4334510" y="19621923"/>
          <a:ext cx="1165225" cy="33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137584</xdr:colOff>
      <xdr:row>24</xdr:row>
      <xdr:rowOff>74085</xdr:rowOff>
    </xdr:from>
    <xdr:ext cx="1214966" cy="413516"/>
    <xdr:pic>
      <xdr:nvPicPr>
        <xdr:cNvPr id="36" name="Picture 35" descr="Rena Germany Cook Knife 165mm at Rs 145/piece | Kitchen Cheese Knives in  Mumbai | ID: 11241821873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3344" y="20221365"/>
          <a:ext cx="1214966" cy="413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238126</xdr:colOff>
      <xdr:row>25</xdr:row>
      <xdr:rowOff>80434</xdr:rowOff>
    </xdr:from>
    <xdr:ext cx="857611" cy="614891"/>
    <xdr:pic>
      <xdr:nvPicPr>
        <xdr:cNvPr id="37" name="Picture 36" descr="Visionplast Combination Stone Sharpener for Both Knives and Tool Premium Sharpening  Stone For Sharpening Knives and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886" y="20928754"/>
          <a:ext cx="857611" cy="614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296334</xdr:colOff>
      <xdr:row>26</xdr:row>
      <xdr:rowOff>92075</xdr:rowOff>
    </xdr:from>
    <xdr:ext cx="808566" cy="704559"/>
    <xdr:pic>
      <xdr:nvPicPr>
        <xdr:cNvPr id="39" name="Picture 38" descr="Ice Box - 50 Litre (Economy) - Nilkamal Material Handling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094" y="22593935"/>
          <a:ext cx="808566" cy="704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248709</xdr:colOff>
      <xdr:row>27</xdr:row>
      <xdr:rowOff>129117</xdr:rowOff>
    </xdr:from>
    <xdr:ext cx="951442" cy="657787"/>
    <xdr:pic>
      <xdr:nvPicPr>
        <xdr:cNvPr id="40" name="Picture 39" descr="Jual Tempat Garam, Air Jeruk /Sugar, Salt,and lime juice Glass Rimmer BSS -  Jakarta Barat - kitchen utensil168 | Tokopedia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15" b="9718"/>
        <a:stretch/>
      </xdr:blipFill>
      <xdr:spPr bwMode="auto">
        <a:xfrm>
          <a:off x="4424469" y="23507277"/>
          <a:ext cx="951442" cy="657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185208</xdr:colOff>
      <xdr:row>28</xdr:row>
      <xdr:rowOff>143933</xdr:rowOff>
    </xdr:from>
    <xdr:ext cx="1148292" cy="618802"/>
    <xdr:pic>
      <xdr:nvPicPr>
        <xdr:cNvPr id="41" name="Picture 40" descr="Tablecraft Bar Mats and Shelf Liners - WebstaurantStore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323" b="22057"/>
        <a:stretch/>
      </xdr:blipFill>
      <xdr:spPr bwMode="auto">
        <a:xfrm>
          <a:off x="4360968" y="24398393"/>
          <a:ext cx="1148292" cy="618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377826</xdr:colOff>
      <xdr:row>29</xdr:row>
      <xdr:rowOff>124883</xdr:rowOff>
    </xdr:from>
    <xdr:ext cx="641349" cy="644517"/>
    <xdr:pic>
      <xdr:nvPicPr>
        <xdr:cNvPr id="42" name="Picture 41" descr="Plastic Measuring Jug 1000ml., Chemical Laboratory at Rs 45/piece in Delhi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3586" y="25255643"/>
          <a:ext cx="641349" cy="644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367396</xdr:colOff>
      <xdr:row>31</xdr:row>
      <xdr:rowOff>95407</xdr:rowOff>
    </xdr:from>
    <xdr:ext cx="699403" cy="695966"/>
    <xdr:pic>
      <xdr:nvPicPr>
        <xdr:cNvPr id="43" name="Picture 42" descr="Buy Navisha Double-End Melon Baller Scoop Fruit Spoon,Fruit Baller, Double  End Scoop Big &amp; Small Size Online at Low Prices in India - Amazon.in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544875" y="26977048"/>
          <a:ext cx="695966" cy="699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121180</xdr:colOff>
      <xdr:row>32</xdr:row>
      <xdr:rowOff>107425</xdr:rowOff>
    </xdr:from>
    <xdr:ext cx="1136120" cy="672089"/>
    <xdr:pic>
      <xdr:nvPicPr>
        <xdr:cNvPr id="44" name="Picture 43" descr="Glare Bottle Opener ( Tin Cutter) | DealEver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528955" y="27635070"/>
          <a:ext cx="672089" cy="1136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425451</xdr:colOff>
      <xdr:row>33</xdr:row>
      <xdr:rowOff>188143</xdr:rowOff>
    </xdr:from>
    <xdr:ext cx="603249" cy="605632"/>
    <xdr:pic>
      <xdr:nvPicPr>
        <xdr:cNvPr id="45" name="Picture 44" descr="Buy Milk Frothing Pitcher Latte Cup - Stainless Steel Pitcher Latte Art  Espresso Machine Accessories Steaming Pitcher Cappuccino Coffee Milk Frother  Cups 12 Oz (350ml)… Online at Low Prices in India - Amazon.in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1211" y="28824103"/>
          <a:ext cx="603249" cy="605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378885</xdr:colOff>
      <xdr:row>34</xdr:row>
      <xdr:rowOff>137166</xdr:rowOff>
    </xdr:from>
    <xdr:ext cx="640290" cy="643452"/>
    <xdr:pic>
      <xdr:nvPicPr>
        <xdr:cNvPr id="46" name="Picture 45" descr="Buy SMS Homeware Stainless Steel Milk Frothing Jug || 600 ML || Latte Maker  || Frothing Pitcher for Coffee Online at Low Prices in India - Amazon.in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4645" y="29649426"/>
          <a:ext cx="640290" cy="643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303742</xdr:colOff>
      <xdr:row>35</xdr:row>
      <xdr:rowOff>106752</xdr:rowOff>
    </xdr:from>
    <xdr:ext cx="867833" cy="704917"/>
    <xdr:pic>
      <xdr:nvPicPr>
        <xdr:cNvPr id="47" name="Picture 46" descr="Buy Victorinox Stainless Steel 18 cm Multipurpose Opener for Bottles, Cans  and Tins for Household, Camping, and Parties, Black, Swiss Made Online at  Low Prices in India - Amazon.in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9502" y="30495312"/>
          <a:ext cx="867833" cy="704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332790</xdr:colOff>
      <xdr:row>36</xdr:row>
      <xdr:rowOff>39159</xdr:rowOff>
    </xdr:from>
    <xdr:ext cx="938346" cy="684741"/>
    <xdr:pic>
      <xdr:nvPicPr>
        <xdr:cNvPr id="48" name="Picture 47" descr="LDPE Screw Cap Squeeze Bottle 12 Ounce -360Ml, Use For Storage: sauces,  200ml at Rs 32/piece in Mumbai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92" b="12593"/>
        <a:stretch/>
      </xdr:blipFill>
      <xdr:spPr bwMode="auto">
        <a:xfrm>
          <a:off x="4508550" y="31304019"/>
          <a:ext cx="938346" cy="684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478368</xdr:colOff>
      <xdr:row>37</xdr:row>
      <xdr:rowOff>120650</xdr:rowOff>
    </xdr:from>
    <xdr:ext cx="578907" cy="682073"/>
    <xdr:pic>
      <xdr:nvPicPr>
        <xdr:cNvPr id="49" name="Picture 48" descr="Italia 1 Ltr Ik 1415 Electric Kettle Price in India - Buy Italia 1 Ltr Ik  1415 Electric Kettle Online on Snapdeal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4128" y="32261810"/>
          <a:ext cx="578907" cy="682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142875</xdr:colOff>
      <xdr:row>38</xdr:row>
      <xdr:rowOff>200026</xdr:rowOff>
    </xdr:from>
    <xdr:ext cx="1228725" cy="514323"/>
    <xdr:pic>
      <xdr:nvPicPr>
        <xdr:cNvPr id="50" name="Picture 49" descr="Plastic Cutlery tray 4 compartment, For Hotel, Size: 20&quot;x11&quot; at Rs  400/piece in Jalandhar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635" y="33217486"/>
          <a:ext cx="1228725" cy="5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271991</xdr:colOff>
      <xdr:row>40</xdr:row>
      <xdr:rowOff>122767</xdr:rowOff>
    </xdr:from>
    <xdr:ext cx="880534" cy="632263"/>
    <xdr:pic>
      <xdr:nvPicPr>
        <xdr:cNvPr id="51" name="Picture 50" descr="Blue Nilkamal Plastic Crates, Outer Dimension (LXWXH): 600X 400X 320 mm at  Rs 10000/piece in Mumbai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7751" y="34892827"/>
          <a:ext cx="880534" cy="632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328083</xdr:colOff>
      <xdr:row>41</xdr:row>
      <xdr:rowOff>93133</xdr:rowOff>
    </xdr:from>
    <xdr:ext cx="684537" cy="687917"/>
    <xdr:pic>
      <xdr:nvPicPr>
        <xdr:cNvPr id="52" name="Picture 51" descr="Tea Coffee Urn Delux | HORECA247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3843" y="35739493"/>
          <a:ext cx="684537" cy="687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381001</xdr:colOff>
      <xdr:row>42</xdr:row>
      <xdr:rowOff>95251</xdr:rowOff>
    </xdr:from>
    <xdr:ext cx="685800" cy="717319"/>
    <xdr:pic>
      <xdr:nvPicPr>
        <xdr:cNvPr id="53" name="Picture 52" descr="Buy Godskitchen 1.8 LTR - Polycarbonate Plastic Restaurant Water Pitcher,  Clear Online at Low Prices in India - Amazon.in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1" y="36617911"/>
          <a:ext cx="685800" cy="71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364068</xdr:colOff>
      <xdr:row>43</xdr:row>
      <xdr:rowOff>129116</xdr:rowOff>
    </xdr:from>
    <xdr:ext cx="721782" cy="689703"/>
    <xdr:pic>
      <xdr:nvPicPr>
        <xdr:cNvPr id="54" name="Picture 53" descr="Wine Bucket &amp; Stands | HORECA247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14"/>
        <a:stretch/>
      </xdr:blipFill>
      <xdr:spPr bwMode="auto">
        <a:xfrm>
          <a:off x="4539828" y="37528076"/>
          <a:ext cx="721782" cy="689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346076</xdr:colOff>
      <xdr:row>44</xdr:row>
      <xdr:rowOff>117476</xdr:rowOff>
    </xdr:from>
    <xdr:ext cx="711200" cy="714712"/>
    <xdr:pic>
      <xdr:nvPicPr>
        <xdr:cNvPr id="55" name="Picture 54" descr="Ice Bucket with Tong - Masflex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1836" y="38392736"/>
          <a:ext cx="711200" cy="714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347133</xdr:colOff>
      <xdr:row>45</xdr:row>
      <xdr:rowOff>109010</xdr:rowOff>
    </xdr:from>
    <xdr:ext cx="700617" cy="704077"/>
    <xdr:pic>
      <xdr:nvPicPr>
        <xdr:cNvPr id="56" name="Picture 55" descr="SS Toothpick Holder at Rs 60/piece | टूथपिक होल्डर और डिस्पेंसर in Mumbai |  ID: 4351058197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2893" y="39260570"/>
          <a:ext cx="700617" cy="704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330201</xdr:colOff>
      <xdr:row>46</xdr:row>
      <xdr:rowOff>93134</xdr:rowOff>
    </xdr:from>
    <xdr:ext cx="859366" cy="687917"/>
    <xdr:pic>
      <xdr:nvPicPr>
        <xdr:cNvPr id="57" name="Picture 56" descr="Venus Straw Holder SH-361 | HORECA247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187"/>
        <a:stretch/>
      </xdr:blipFill>
      <xdr:spPr bwMode="auto">
        <a:xfrm>
          <a:off x="4505961" y="40120994"/>
          <a:ext cx="859366" cy="687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459317</xdr:colOff>
      <xdr:row>47</xdr:row>
      <xdr:rowOff>116417</xdr:rowOff>
    </xdr:from>
    <xdr:ext cx="588433" cy="693612"/>
    <xdr:pic>
      <xdr:nvPicPr>
        <xdr:cNvPr id="58" name="Picture 57" descr="5inch 8inch 10inch Refillable Manual Oak Wooden Salt and Pepper Mill Grinder:  Buy Online at Best Price in India - Snapdeal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077" y="41020577"/>
          <a:ext cx="588433" cy="693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365126</xdr:colOff>
      <xdr:row>48</xdr:row>
      <xdr:rowOff>0</xdr:rowOff>
    </xdr:from>
    <xdr:ext cx="720724" cy="723571"/>
    <xdr:pic>
      <xdr:nvPicPr>
        <xdr:cNvPr id="59" name="Picture 58" descr="Open Top Stainless Steel Ash Bin, Size: 10 X 24 Inch, Capacity: 20 L at Rs  1500 in Chennai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886" y="41863010"/>
          <a:ext cx="720724" cy="723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350310</xdr:colOff>
      <xdr:row>48</xdr:row>
      <xdr:rowOff>101600</xdr:rowOff>
    </xdr:from>
    <xdr:ext cx="668865" cy="670517"/>
    <xdr:pic>
      <xdr:nvPicPr>
        <xdr:cNvPr id="60" name="Picture 59" descr="Horeca247 Fiber Anti Skid Tray - Round 14 inch | HORECA247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070" y="42758360"/>
          <a:ext cx="668865" cy="670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264585</xdr:colOff>
      <xdr:row>49</xdr:row>
      <xdr:rowOff>135467</xdr:rowOff>
    </xdr:from>
    <xdr:ext cx="859366" cy="687878"/>
    <xdr:pic>
      <xdr:nvPicPr>
        <xdr:cNvPr id="61" name="Picture 60" descr="Buy Cello Fit &amp; Fresh S1 Air Tight Container, 1.5 Litres Online at Low  Prices in India - Amazon.in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152"/>
        <a:stretch/>
      </xdr:blipFill>
      <xdr:spPr bwMode="auto">
        <a:xfrm>
          <a:off x="4440345" y="43668527"/>
          <a:ext cx="859366" cy="687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206375</xdr:colOff>
      <xdr:row>50</xdr:row>
      <xdr:rowOff>55838</xdr:rowOff>
    </xdr:from>
    <xdr:ext cx="889000" cy="716336"/>
    <xdr:pic>
      <xdr:nvPicPr>
        <xdr:cNvPr id="62" name="Picture 61" descr="Lock Lock Kitchen Containers Online at Best Prices on Flipkart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2135" y="44465198"/>
          <a:ext cx="889000" cy="716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119591</xdr:colOff>
      <xdr:row>51</xdr:row>
      <xdr:rowOff>279402</xdr:rowOff>
    </xdr:from>
    <xdr:ext cx="1213909" cy="370941"/>
    <xdr:pic>
      <xdr:nvPicPr>
        <xdr:cNvPr id="63" name="Picture 62" descr="Silver 26 inch Kot Bill Rail, Mounting Type: Wall at Rs 385/piece in Mumbai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246" b="37292"/>
        <a:stretch/>
      </xdr:blipFill>
      <xdr:spPr bwMode="auto">
        <a:xfrm>
          <a:off x="4295351" y="45565062"/>
          <a:ext cx="1213909" cy="370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256117</xdr:colOff>
      <xdr:row>53</xdr:row>
      <xdr:rowOff>132286</xdr:rowOff>
    </xdr:from>
    <xdr:ext cx="825500" cy="642415"/>
    <xdr:pic>
      <xdr:nvPicPr>
        <xdr:cNvPr id="64" name="Picture 63" descr="finality Light Weight Chilli Flakes Dispenser,Set of Two Pieces 2 Piece  Spice Set Price in India - Buy finality Light Weight Chilli Flakes Dispenser,Set  of Two Pieces 2 Piece Spice Set online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1877" y="47170546"/>
          <a:ext cx="825500" cy="642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457200</xdr:colOff>
      <xdr:row>54</xdr:row>
      <xdr:rowOff>111125</xdr:rowOff>
    </xdr:from>
    <xdr:ext cx="504825" cy="687607"/>
    <xdr:pic>
      <xdr:nvPicPr>
        <xdr:cNvPr id="65" name="Picture 64" descr="Nexstep Open Top 10 X 14 Inch Stainless Steel Dustbin, Packaging Type: Box,  Material Grade: SS302 at Rs 410.00 in Bengaluru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15" t="16256" r="27901" b="5911"/>
        <a:stretch/>
      </xdr:blipFill>
      <xdr:spPr bwMode="auto">
        <a:xfrm>
          <a:off x="4632960" y="48025685"/>
          <a:ext cx="504825" cy="687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268817</xdr:colOff>
      <xdr:row>55</xdr:row>
      <xdr:rowOff>168277</xdr:rowOff>
    </xdr:from>
    <xdr:ext cx="940858" cy="675964"/>
    <xdr:pic>
      <xdr:nvPicPr>
        <xdr:cNvPr id="66" name="Picture 65" descr="Brown Cane Oval Storage Basket at Rs 200 in Thane | ID: 18999252412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4577" y="49835437"/>
          <a:ext cx="940858" cy="675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349250</xdr:colOff>
      <xdr:row>56</xdr:row>
      <xdr:rowOff>83667</xdr:rowOff>
    </xdr:from>
    <xdr:ext cx="631825" cy="679927"/>
    <xdr:pic>
      <xdr:nvPicPr>
        <xdr:cNvPr id="67" name="Picture 66" descr="Buy Online Tiny wooden round platter set of 4-Craftatoz.in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5010" y="53256027"/>
          <a:ext cx="631825" cy="679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335493</xdr:colOff>
      <xdr:row>57</xdr:row>
      <xdr:rowOff>100543</xdr:rowOff>
    </xdr:from>
    <xdr:ext cx="712258" cy="711202"/>
    <xdr:pic>
      <xdr:nvPicPr>
        <xdr:cNvPr id="68" name="Picture 67" descr="Brown Wooden Round Plate, For Home, Size: 12 Inch at Rs 140/piece in  Saharanpur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1253" y="54149203"/>
          <a:ext cx="712258" cy="711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270933</xdr:colOff>
      <xdr:row>58</xdr:row>
      <xdr:rowOff>0</xdr:rowOff>
    </xdr:from>
    <xdr:ext cx="795867" cy="769569"/>
    <xdr:pic>
      <xdr:nvPicPr>
        <xdr:cNvPr id="69" name="Picture 68" descr="Square Cast Iron Plate Sizzler With Wooden Base | Mk at Rs 1395.00 | New  Delhi| ID: 27257874762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6693" y="54977166"/>
          <a:ext cx="795867" cy="769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353484</xdr:colOff>
      <xdr:row>58</xdr:row>
      <xdr:rowOff>137585</xdr:rowOff>
    </xdr:from>
    <xdr:ext cx="665691" cy="599122"/>
    <xdr:pic>
      <xdr:nvPicPr>
        <xdr:cNvPr id="70" name="Picture 69" descr="On The Ear Clips - Buy On The Ear Clips Online at Best Prices In India |  Flipkart.com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9244" y="58567745"/>
          <a:ext cx="665691" cy="599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371475</xdr:colOff>
      <xdr:row>59</xdr:row>
      <xdr:rowOff>66510</xdr:rowOff>
    </xdr:from>
    <xdr:ext cx="581025" cy="719867"/>
    <xdr:pic>
      <xdr:nvPicPr>
        <xdr:cNvPr id="71" name="Picture 70" descr="Philips Juicer, For Home at Rs 2700 in Vadodara | ID: 24311794191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7235" y="59372970"/>
          <a:ext cx="581025" cy="719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184151</xdr:colOff>
      <xdr:row>60</xdr:row>
      <xdr:rowOff>156685</xdr:rowOff>
    </xdr:from>
    <xdr:ext cx="996950" cy="548645"/>
    <xdr:pic>
      <xdr:nvPicPr>
        <xdr:cNvPr id="72" name="Picture 71" descr="Buy Swabs® Stainless Steel Cake Decorating Icing Piping Bag Nozzles Set 8  in 1 | Nozzles 8 Piece Cake Decorating Set Frosting Icing Piping Bag Tips  with Steel Nozzles Reusable &amp; Washable.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9911" y="62092045"/>
          <a:ext cx="996950" cy="548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283634</xdr:colOff>
      <xdr:row>61</xdr:row>
      <xdr:rowOff>99132</xdr:rowOff>
    </xdr:from>
    <xdr:ext cx="706966" cy="707315"/>
    <xdr:pic>
      <xdr:nvPicPr>
        <xdr:cNvPr id="73" name="Picture 72" descr="Buy 3-Piece Shamrock Cookie Cutter Set with Recipe Booklet, Mini, Medium  and Large Shamrock by Ann Clark Cookie Cutters Online at Lowest Price in  India. B08128MLLN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9394" y="63787092"/>
          <a:ext cx="706966" cy="70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365126</xdr:colOff>
      <xdr:row>56</xdr:row>
      <xdr:rowOff>0</xdr:rowOff>
    </xdr:from>
    <xdr:ext cx="768350" cy="606395"/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97" t="18683" r="35499" b="30335"/>
        <a:stretch/>
      </xdr:blipFill>
      <xdr:spPr>
        <a:xfrm>
          <a:off x="4540886" y="50701151"/>
          <a:ext cx="768350" cy="606395"/>
        </a:xfrm>
        <a:prstGeom prst="rect">
          <a:avLst/>
        </a:prstGeom>
      </xdr:spPr>
    </xdr:pic>
    <xdr:clientData/>
  </xdr:oneCellAnchor>
  <xdr:oneCellAnchor>
    <xdr:from>
      <xdr:col>3</xdr:col>
      <xdr:colOff>338667</xdr:colOff>
      <xdr:row>56</xdr:row>
      <xdr:rowOff>0</xdr:rowOff>
    </xdr:from>
    <xdr:ext cx="651934" cy="593726"/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83" t="1519" r="27543" b="21002"/>
        <a:stretch/>
      </xdr:blipFill>
      <xdr:spPr>
        <a:xfrm>
          <a:off x="4514427" y="51600735"/>
          <a:ext cx="651934" cy="593726"/>
        </a:xfrm>
        <a:prstGeom prst="rect">
          <a:avLst/>
        </a:prstGeom>
      </xdr:spPr>
    </xdr:pic>
    <xdr:clientData/>
  </xdr:oneCellAnchor>
  <xdr:oneCellAnchor>
    <xdr:from>
      <xdr:col>3</xdr:col>
      <xdr:colOff>405342</xdr:colOff>
      <xdr:row>64</xdr:row>
      <xdr:rowOff>37041</xdr:rowOff>
    </xdr:from>
    <xdr:ext cx="642408" cy="760910"/>
    <xdr:pic>
      <xdr:nvPicPr>
        <xdr:cNvPr id="77" name="Picture 76" descr="Garbage Bin With Plastic Pedal, Grey, 87 Litre – Modern Stationery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102" y="77745801"/>
          <a:ext cx="642408" cy="760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345016</xdr:colOff>
      <xdr:row>65</xdr:row>
      <xdr:rowOff>0</xdr:rowOff>
    </xdr:from>
    <xdr:ext cx="876719" cy="706000"/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61" t="3172" r="22658"/>
        <a:stretch/>
      </xdr:blipFill>
      <xdr:spPr>
        <a:xfrm>
          <a:off x="4520776" y="81317585"/>
          <a:ext cx="876719" cy="706000"/>
        </a:xfrm>
        <a:prstGeom prst="rect">
          <a:avLst/>
        </a:prstGeom>
      </xdr:spPr>
    </xdr:pic>
    <xdr:clientData/>
  </xdr:oneCellAnchor>
  <xdr:oneCellAnchor>
    <xdr:from>
      <xdr:col>3</xdr:col>
      <xdr:colOff>324907</xdr:colOff>
      <xdr:row>65</xdr:row>
      <xdr:rowOff>0</xdr:rowOff>
    </xdr:from>
    <xdr:ext cx="675217" cy="646176"/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80" t="13594" r="28761" b="-467"/>
        <a:stretch/>
      </xdr:blipFill>
      <xdr:spPr>
        <a:xfrm rot="5400000">
          <a:off x="4515188" y="83069517"/>
          <a:ext cx="646176" cy="675217"/>
        </a:xfrm>
        <a:prstGeom prst="rect">
          <a:avLst/>
        </a:prstGeom>
      </xdr:spPr>
    </xdr:pic>
    <xdr:clientData/>
  </xdr:oneCellAnchor>
  <xdr:oneCellAnchor>
    <xdr:from>
      <xdr:col>3</xdr:col>
      <xdr:colOff>413545</xdr:colOff>
      <xdr:row>52</xdr:row>
      <xdr:rowOff>119593</xdr:rowOff>
    </xdr:from>
    <xdr:ext cx="653255" cy="640392"/>
    <xdr:pic>
      <xdr:nvPicPr>
        <xdr:cNvPr id="86" name="Picture 85" descr="Top 10 Memo Holders to buy in 2021 in India | Vasthurengan.Com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9305" y="46281553"/>
          <a:ext cx="653255" cy="64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243416</xdr:colOff>
      <xdr:row>39</xdr:row>
      <xdr:rowOff>146051</xdr:rowOff>
    </xdr:from>
    <xdr:ext cx="928159" cy="616147"/>
    <xdr:pic>
      <xdr:nvPicPr>
        <xdr:cNvPr id="87" name="Picture 86" descr="How to load a dishwasher | Trusted Reviews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176" y="34039811"/>
          <a:ext cx="928159" cy="616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389468</xdr:colOff>
      <xdr:row>30</xdr:row>
      <xdr:rowOff>59267</xdr:rowOff>
    </xdr:from>
    <xdr:ext cx="591608" cy="790095"/>
    <xdr:pic>
      <xdr:nvPicPr>
        <xdr:cNvPr id="88" name="Picture 87" descr="Vishwakala Commercial Ice Crusher Machine, Capacity: 500 kg at Rs 15500 in  Rajkot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5228" y="26066327"/>
          <a:ext cx="591608" cy="790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326195</xdr:colOff>
      <xdr:row>13</xdr:row>
      <xdr:rowOff>114300</xdr:rowOff>
    </xdr:from>
    <xdr:ext cx="864430" cy="590549"/>
    <xdr:pic>
      <xdr:nvPicPr>
        <xdr:cNvPr id="89" name="Picture 88" descr="Garden Of Arts Stainless Steel Bar Tool | Bar Accessories | 11 inches Curvy  Design with red or Multi Colour knob bar Cocktail Spoon | Bar Spoon | Long  Spoon | Cocktail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1955" y="11125200"/>
          <a:ext cx="864430" cy="590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207434</xdr:colOff>
      <xdr:row>65</xdr:row>
      <xdr:rowOff>167217</xdr:rowOff>
    </xdr:from>
    <xdr:ext cx="926042" cy="539750"/>
    <xdr:pic>
      <xdr:nvPicPr>
        <xdr:cNvPr id="92" name="Picture 91" descr="THW PVC Rubber Non Slip Service Spill Mat for Counter Top Bar Rail for Glassware - Black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3194" y="84010077"/>
          <a:ext cx="926042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143933</xdr:colOff>
      <xdr:row>66</xdr:row>
      <xdr:rowOff>66674</xdr:rowOff>
    </xdr:from>
    <xdr:ext cx="1046691" cy="673919"/>
    <xdr:pic>
      <xdr:nvPicPr>
        <xdr:cNvPr id="93" name="Picture 92" descr="Rubber Anti-Slip Bar Mat, 12 by 18 inches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761" b="19318"/>
        <a:stretch/>
      </xdr:blipFill>
      <xdr:spPr bwMode="auto">
        <a:xfrm>
          <a:off x="4404783" y="81886424"/>
          <a:ext cx="1046691" cy="673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390525</xdr:colOff>
      <xdr:row>6</xdr:row>
      <xdr:rowOff>123825</xdr:rowOff>
    </xdr:from>
    <xdr:to>
      <xdr:col>3</xdr:col>
      <xdr:colOff>1091626</xdr:colOff>
      <xdr:row>6</xdr:row>
      <xdr:rowOff>831022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566285" y="4939665"/>
          <a:ext cx="701101" cy="707197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390526</xdr:colOff>
      <xdr:row>16</xdr:row>
      <xdr:rowOff>85726</xdr:rowOff>
    </xdr:from>
    <xdr:to>
      <xdr:col>3</xdr:col>
      <xdr:colOff>1095376</xdr:colOff>
      <xdr:row>16</xdr:row>
      <xdr:rowOff>790576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566286" y="13474066"/>
          <a:ext cx="704850" cy="704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204258</xdr:colOff>
      <xdr:row>2</xdr:row>
      <xdr:rowOff>34941</xdr:rowOff>
    </xdr:from>
    <xdr:ext cx="1081617" cy="793536"/>
    <xdr:pic>
      <xdr:nvPicPr>
        <xdr:cNvPr id="2" name="Picture 1">
          <a:extLst>
            <a:ext uri="{FF2B5EF4-FFF2-40B4-BE49-F238E27FC236}">
              <a16:creationId xmlns:a16="http://schemas.microsoft.com/office/drawing/2014/main" id="{E1D1D262-C820-43B3-A2CD-560B5BEEAD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31" r="30959"/>
        <a:stretch/>
      </xdr:blipFill>
      <xdr:spPr>
        <a:xfrm rot="5400000">
          <a:off x="4609149" y="63308350"/>
          <a:ext cx="793536" cy="1081617"/>
        </a:xfrm>
        <a:prstGeom prst="rect">
          <a:avLst/>
        </a:prstGeom>
      </xdr:spPr>
    </xdr:pic>
    <xdr:clientData/>
  </xdr:oneCellAnchor>
  <xdr:oneCellAnchor>
    <xdr:from>
      <xdr:col>3</xdr:col>
      <xdr:colOff>365126</xdr:colOff>
      <xdr:row>3</xdr:row>
      <xdr:rowOff>157691</xdr:rowOff>
    </xdr:from>
    <xdr:ext cx="768350" cy="606395"/>
    <xdr:pic>
      <xdr:nvPicPr>
        <xdr:cNvPr id="3" name="Picture 2">
          <a:extLst>
            <a:ext uri="{FF2B5EF4-FFF2-40B4-BE49-F238E27FC236}">
              <a16:creationId xmlns:a16="http://schemas.microsoft.com/office/drawing/2014/main" id="{A3D9DB66-491A-4418-AB0B-D4E2F2DD99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97" t="18683" r="35499" b="30335"/>
        <a:stretch/>
      </xdr:blipFill>
      <xdr:spPr>
        <a:xfrm>
          <a:off x="4625976" y="46925441"/>
          <a:ext cx="768350" cy="606395"/>
        </a:xfrm>
        <a:prstGeom prst="rect">
          <a:avLst/>
        </a:prstGeom>
      </xdr:spPr>
    </xdr:pic>
    <xdr:clientData/>
  </xdr:oneCellAnchor>
  <xdr:oneCellAnchor>
    <xdr:from>
      <xdr:col>3</xdr:col>
      <xdr:colOff>345016</xdr:colOff>
      <xdr:row>4</xdr:row>
      <xdr:rowOff>103625</xdr:rowOff>
    </xdr:from>
    <xdr:ext cx="876719" cy="706000"/>
    <xdr:pic>
      <xdr:nvPicPr>
        <xdr:cNvPr id="4" name="Picture 3">
          <a:extLst>
            <a:ext uri="{FF2B5EF4-FFF2-40B4-BE49-F238E27FC236}">
              <a16:creationId xmlns:a16="http://schemas.microsoft.com/office/drawing/2014/main" id="{A5177EC6-1EA9-4356-90F7-98B794541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61" t="3172" r="22658"/>
        <a:stretch/>
      </xdr:blipFill>
      <xdr:spPr>
        <a:xfrm>
          <a:off x="4605866" y="72284075"/>
          <a:ext cx="876719" cy="706000"/>
        </a:xfrm>
        <a:prstGeom prst="rect">
          <a:avLst/>
        </a:prstGeom>
      </xdr:spPr>
    </xdr:pic>
    <xdr:clientData/>
  </xdr:oneCellAnchor>
  <xdr:oneCellAnchor>
    <xdr:from>
      <xdr:col>3</xdr:col>
      <xdr:colOff>349250</xdr:colOff>
      <xdr:row>5</xdr:row>
      <xdr:rowOff>83667</xdr:rowOff>
    </xdr:from>
    <xdr:ext cx="631825" cy="679927"/>
    <xdr:pic>
      <xdr:nvPicPr>
        <xdr:cNvPr id="5" name="Picture 4" descr="Buy Online Tiny wooden round platter set of 4-Craftatoz.in">
          <a:extLst>
            <a:ext uri="{FF2B5EF4-FFF2-40B4-BE49-F238E27FC236}">
              <a16:creationId xmlns:a16="http://schemas.microsoft.com/office/drawing/2014/main" id="{1A167BEE-7C36-4990-929A-A821E9811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49480317"/>
          <a:ext cx="631825" cy="679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335493</xdr:colOff>
      <xdr:row>6</xdr:row>
      <xdr:rowOff>100543</xdr:rowOff>
    </xdr:from>
    <xdr:ext cx="712258" cy="711202"/>
    <xdr:pic>
      <xdr:nvPicPr>
        <xdr:cNvPr id="6" name="Picture 5" descr="Brown Wooden Round Plate, For Home, Size: 12 Inch at Rs 140/piece in  Saharanpur">
          <a:extLst>
            <a:ext uri="{FF2B5EF4-FFF2-40B4-BE49-F238E27FC236}">
              <a16:creationId xmlns:a16="http://schemas.microsoft.com/office/drawing/2014/main" id="{8F644045-154B-4450-A38E-30BBF1288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6343" y="50373493"/>
          <a:ext cx="712258" cy="711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217639</xdr:colOff>
      <xdr:row>5</xdr:row>
      <xdr:rowOff>41198</xdr:rowOff>
    </xdr:from>
    <xdr:to>
      <xdr:col>3</xdr:col>
      <xdr:colOff>899583</xdr:colOff>
      <xdr:row>5</xdr:row>
      <xdr:rowOff>870127</xdr:rowOff>
    </xdr:to>
    <xdr:pic>
      <xdr:nvPicPr>
        <xdr:cNvPr id="2" name="Picture 1" descr="soup turin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9898" b="21716"/>
        <a:stretch>
          <a:fillRect/>
        </a:stretch>
      </xdr:blipFill>
      <xdr:spPr>
        <a:xfrm>
          <a:off x="4736722" y="2602365"/>
          <a:ext cx="681944" cy="828929"/>
        </a:xfrm>
        <a:prstGeom prst="rect">
          <a:avLst/>
        </a:prstGeom>
      </xdr:spPr>
    </xdr:pic>
    <xdr:clientData/>
  </xdr:twoCellAnchor>
  <xdr:twoCellAnchor editAs="oneCell">
    <xdr:from>
      <xdr:col>3</xdr:col>
      <xdr:colOff>118384</xdr:colOff>
      <xdr:row>6</xdr:row>
      <xdr:rowOff>122756</xdr:rowOff>
    </xdr:from>
    <xdr:to>
      <xdr:col>3</xdr:col>
      <xdr:colOff>952500</xdr:colOff>
      <xdr:row>6</xdr:row>
      <xdr:rowOff>719666</xdr:rowOff>
    </xdr:to>
    <xdr:pic>
      <xdr:nvPicPr>
        <xdr:cNvPr id="3" name="Picture 2" descr="tong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b="5942"/>
        <a:stretch>
          <a:fillRect/>
        </a:stretch>
      </xdr:blipFill>
      <xdr:spPr>
        <a:xfrm>
          <a:off x="4637467" y="3636423"/>
          <a:ext cx="834116" cy="596910"/>
        </a:xfrm>
        <a:prstGeom prst="rect">
          <a:avLst/>
        </a:prstGeom>
      </xdr:spPr>
    </xdr:pic>
    <xdr:clientData/>
  </xdr:twoCellAnchor>
  <xdr:twoCellAnchor editAs="oneCell">
    <xdr:from>
      <xdr:col>3</xdr:col>
      <xdr:colOff>155424</xdr:colOff>
      <xdr:row>7</xdr:row>
      <xdr:rowOff>99683</xdr:rowOff>
    </xdr:from>
    <xdr:to>
      <xdr:col>3</xdr:col>
      <xdr:colOff>1016000</xdr:colOff>
      <xdr:row>7</xdr:row>
      <xdr:rowOff>751417</xdr:rowOff>
    </xdr:to>
    <xdr:pic>
      <xdr:nvPicPr>
        <xdr:cNvPr id="4" name="Picture 3" descr="soup laddel.pn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74507" y="4396516"/>
          <a:ext cx="860576" cy="651734"/>
        </a:xfrm>
        <a:prstGeom prst="rect">
          <a:avLst/>
        </a:prstGeom>
      </xdr:spPr>
    </xdr:pic>
    <xdr:clientData/>
  </xdr:twoCellAnchor>
  <xdr:twoCellAnchor editAs="oneCell">
    <xdr:from>
      <xdr:col>3</xdr:col>
      <xdr:colOff>99505</xdr:colOff>
      <xdr:row>13</xdr:row>
      <xdr:rowOff>154101</xdr:rowOff>
    </xdr:from>
    <xdr:to>
      <xdr:col>3</xdr:col>
      <xdr:colOff>952500</xdr:colOff>
      <xdr:row>13</xdr:row>
      <xdr:rowOff>899584</xdr:rowOff>
    </xdr:to>
    <xdr:pic>
      <xdr:nvPicPr>
        <xdr:cNvPr id="5" name="Picture 4" descr="spoons.pn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18588" y="10610434"/>
          <a:ext cx="852995" cy="745483"/>
        </a:xfrm>
        <a:prstGeom prst="rect">
          <a:avLst/>
        </a:prstGeom>
      </xdr:spPr>
    </xdr:pic>
    <xdr:clientData/>
  </xdr:twoCellAnchor>
  <xdr:twoCellAnchor editAs="oneCell">
    <xdr:from>
      <xdr:col>3</xdr:col>
      <xdr:colOff>62592</xdr:colOff>
      <xdr:row>18</xdr:row>
      <xdr:rowOff>54430</xdr:rowOff>
    </xdr:from>
    <xdr:to>
      <xdr:col>3</xdr:col>
      <xdr:colOff>973667</xdr:colOff>
      <xdr:row>18</xdr:row>
      <xdr:rowOff>793750</xdr:rowOff>
    </xdr:to>
    <xdr:pic>
      <xdr:nvPicPr>
        <xdr:cNvPr id="6" name="Picture 5" descr="pasta counter bowl.pn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81675" y="15093347"/>
          <a:ext cx="911075" cy="739320"/>
        </a:xfrm>
        <a:prstGeom prst="rect">
          <a:avLst/>
        </a:prstGeom>
      </xdr:spPr>
    </xdr:pic>
    <xdr:clientData/>
  </xdr:twoCellAnchor>
  <xdr:twoCellAnchor editAs="oneCell">
    <xdr:from>
      <xdr:col>3</xdr:col>
      <xdr:colOff>179310</xdr:colOff>
      <xdr:row>4</xdr:row>
      <xdr:rowOff>59882</xdr:rowOff>
    </xdr:from>
    <xdr:to>
      <xdr:col>3</xdr:col>
      <xdr:colOff>1068916</xdr:colOff>
      <xdr:row>4</xdr:row>
      <xdr:rowOff>735748</xdr:rowOff>
    </xdr:to>
    <xdr:pic>
      <xdr:nvPicPr>
        <xdr:cNvPr id="7" name="Picture 6" descr="salad bowl.pn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5549" r="8653" b="10623"/>
        <a:stretch>
          <a:fillRect/>
        </a:stretch>
      </xdr:blipFill>
      <xdr:spPr>
        <a:xfrm>
          <a:off x="5058227" y="1763799"/>
          <a:ext cx="889606" cy="675866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136070</xdr:colOff>
      <xdr:row>9</xdr:row>
      <xdr:rowOff>55725</xdr:rowOff>
    </xdr:from>
    <xdr:to>
      <xdr:col>3</xdr:col>
      <xdr:colOff>1174749</xdr:colOff>
      <xdr:row>9</xdr:row>
      <xdr:rowOff>814916</xdr:rowOff>
    </xdr:to>
    <xdr:pic>
      <xdr:nvPicPr>
        <xdr:cNvPr id="9" name="Picture 8" descr="untitled.png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7013" r="14936"/>
        <a:stretch>
          <a:fillRect/>
        </a:stretch>
      </xdr:blipFill>
      <xdr:spPr>
        <a:xfrm>
          <a:off x="5014987" y="5982392"/>
          <a:ext cx="1038679" cy="759191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108860</xdr:colOff>
      <xdr:row>16</xdr:row>
      <xdr:rowOff>95250</xdr:rowOff>
    </xdr:from>
    <xdr:to>
      <xdr:col>3</xdr:col>
      <xdr:colOff>1037167</xdr:colOff>
      <xdr:row>16</xdr:row>
      <xdr:rowOff>825500</xdr:rowOff>
    </xdr:to>
    <xdr:pic>
      <xdr:nvPicPr>
        <xdr:cNvPr id="10" name="Picture 9" descr="wooden bog.png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27943" y="13356167"/>
          <a:ext cx="928307" cy="730250"/>
        </a:xfrm>
        <a:prstGeom prst="rect">
          <a:avLst/>
        </a:prstGeom>
      </xdr:spPr>
    </xdr:pic>
    <xdr:clientData/>
  </xdr:twoCellAnchor>
  <xdr:twoCellAnchor editAs="oneCell">
    <xdr:from>
      <xdr:col>3</xdr:col>
      <xdr:colOff>148167</xdr:colOff>
      <xdr:row>14</xdr:row>
      <xdr:rowOff>133048</xdr:rowOff>
    </xdr:from>
    <xdr:to>
      <xdr:col>3</xdr:col>
      <xdr:colOff>1026584</xdr:colOff>
      <xdr:row>14</xdr:row>
      <xdr:rowOff>867833</xdr:rowOff>
    </xdr:to>
    <xdr:pic>
      <xdr:nvPicPr>
        <xdr:cNvPr id="11" name="Picture 10" descr="wooden small round.png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667250" y="11573631"/>
          <a:ext cx="878417" cy="734785"/>
        </a:xfrm>
        <a:prstGeom prst="rect">
          <a:avLst/>
        </a:prstGeom>
      </xdr:spPr>
    </xdr:pic>
    <xdr:clientData/>
  </xdr:twoCellAnchor>
  <xdr:twoCellAnchor editAs="oneCell">
    <xdr:from>
      <xdr:col>3</xdr:col>
      <xdr:colOff>149677</xdr:colOff>
      <xdr:row>11</xdr:row>
      <xdr:rowOff>108858</xdr:rowOff>
    </xdr:from>
    <xdr:to>
      <xdr:col>3</xdr:col>
      <xdr:colOff>920750</xdr:colOff>
      <xdr:row>11</xdr:row>
      <xdr:rowOff>762001</xdr:rowOff>
    </xdr:to>
    <xdr:pic>
      <xdr:nvPicPr>
        <xdr:cNvPr id="12" name="Picture 11" descr="ss_grill_tongs_ppc.jpg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668760" y="8840108"/>
          <a:ext cx="771073" cy="653143"/>
        </a:xfrm>
        <a:prstGeom prst="rect">
          <a:avLst/>
        </a:prstGeom>
      </xdr:spPr>
    </xdr:pic>
    <xdr:clientData/>
  </xdr:twoCellAnchor>
  <xdr:twoCellAnchor editAs="oneCell">
    <xdr:from>
      <xdr:col>3</xdr:col>
      <xdr:colOff>124530</xdr:colOff>
      <xdr:row>12</xdr:row>
      <xdr:rowOff>95248</xdr:rowOff>
    </xdr:from>
    <xdr:to>
      <xdr:col>3</xdr:col>
      <xdr:colOff>984249</xdr:colOff>
      <xdr:row>12</xdr:row>
      <xdr:rowOff>693965</xdr:rowOff>
    </xdr:to>
    <xdr:pic>
      <xdr:nvPicPr>
        <xdr:cNvPr id="14" name="Picture 13" descr="http://ecx.images-amazon.com/images/I/71DSosG8xpL._SL1500_.jpg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3613" y="9736665"/>
          <a:ext cx="859719" cy="598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136070</xdr:colOff>
      <xdr:row>10</xdr:row>
      <xdr:rowOff>68036</xdr:rowOff>
    </xdr:from>
    <xdr:to>
      <xdr:col>3</xdr:col>
      <xdr:colOff>1121833</xdr:colOff>
      <xdr:row>10</xdr:row>
      <xdr:rowOff>920750</xdr:rowOff>
    </xdr:to>
    <xdr:pic>
      <xdr:nvPicPr>
        <xdr:cNvPr id="15" name="Picture 14" descr="Image result for wok with lid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4987" y="6851953"/>
          <a:ext cx="985763" cy="852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137584</xdr:colOff>
      <xdr:row>3</xdr:row>
      <xdr:rowOff>15192</xdr:rowOff>
    </xdr:from>
    <xdr:to>
      <xdr:col>3</xdr:col>
      <xdr:colOff>1037166</xdr:colOff>
      <xdr:row>3</xdr:row>
      <xdr:rowOff>666752</xdr:rowOff>
    </xdr:to>
    <xdr:pic>
      <xdr:nvPicPr>
        <xdr:cNvPr id="16" name="Picture 15" descr="salad bowl.png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5549" r="8653" b="10623"/>
        <a:stretch>
          <a:fillRect/>
        </a:stretch>
      </xdr:blipFill>
      <xdr:spPr>
        <a:xfrm>
          <a:off x="5016501" y="1041775"/>
          <a:ext cx="899582" cy="651560"/>
        </a:xfrm>
        <a:prstGeom prst="rect">
          <a:avLst/>
        </a:prstGeom>
      </xdr:spPr>
    </xdr:pic>
    <xdr:clientData/>
  </xdr:twoCellAnchor>
  <xdr:twoCellAnchor editAs="oneCell">
    <xdr:from>
      <xdr:col>3</xdr:col>
      <xdr:colOff>108858</xdr:colOff>
      <xdr:row>19</xdr:row>
      <xdr:rowOff>54428</xdr:rowOff>
    </xdr:from>
    <xdr:to>
      <xdr:col>3</xdr:col>
      <xdr:colOff>984250</xdr:colOff>
      <xdr:row>19</xdr:row>
      <xdr:rowOff>730250</xdr:rowOff>
    </xdr:to>
    <xdr:pic>
      <xdr:nvPicPr>
        <xdr:cNvPr id="17" name="Picture 16" descr="pasta counter bowl.png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627941" y="15940011"/>
          <a:ext cx="875392" cy="675822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15</xdr:row>
      <xdr:rowOff>149677</xdr:rowOff>
    </xdr:from>
    <xdr:to>
      <xdr:col>3</xdr:col>
      <xdr:colOff>1143000</xdr:colOff>
      <xdr:row>15</xdr:row>
      <xdr:rowOff>846666</xdr:rowOff>
    </xdr:to>
    <xdr:pic>
      <xdr:nvPicPr>
        <xdr:cNvPr id="18" name="Picture 17" descr="wooden small round.png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587119" y="12500427"/>
          <a:ext cx="1074964" cy="696989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136072</xdr:colOff>
      <xdr:row>17</xdr:row>
      <xdr:rowOff>122464</xdr:rowOff>
    </xdr:from>
    <xdr:to>
      <xdr:col>3</xdr:col>
      <xdr:colOff>984250</xdr:colOff>
      <xdr:row>17</xdr:row>
      <xdr:rowOff>789215</xdr:rowOff>
    </xdr:to>
    <xdr:pic>
      <xdr:nvPicPr>
        <xdr:cNvPr id="19" name="Picture 18" descr="wooden bog.png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55155" y="14272381"/>
          <a:ext cx="848178" cy="666751"/>
        </a:xfrm>
        <a:prstGeom prst="rect">
          <a:avLst/>
        </a:prstGeom>
      </xdr:spPr>
    </xdr:pic>
    <xdr:clientData/>
  </xdr:twoCellAnchor>
  <xdr:twoCellAnchor editAs="oneCell">
    <xdr:from>
      <xdr:col>3</xdr:col>
      <xdr:colOff>84668</xdr:colOff>
      <xdr:row>21</xdr:row>
      <xdr:rowOff>116417</xdr:rowOff>
    </xdr:from>
    <xdr:to>
      <xdr:col>3</xdr:col>
      <xdr:colOff>1174750</xdr:colOff>
      <xdr:row>21</xdr:row>
      <xdr:rowOff>754592</xdr:rowOff>
    </xdr:to>
    <xdr:pic>
      <xdr:nvPicPr>
        <xdr:cNvPr id="22" name="Picture 21" descr="bullet-menu.jpg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963585" y="16626417"/>
          <a:ext cx="1090082" cy="6381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74084</xdr:rowOff>
    </xdr:from>
    <xdr:to>
      <xdr:col>4</xdr:col>
      <xdr:colOff>10583</xdr:colOff>
      <xdr:row>20</xdr:row>
      <xdr:rowOff>762000</xdr:rowOff>
    </xdr:to>
    <xdr:pic>
      <xdr:nvPicPr>
        <xdr:cNvPr id="23" name="Picture 22" descr="Die Cast Roaster.JPG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878917" y="15769167"/>
          <a:ext cx="1280583" cy="687916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8</xdr:row>
      <xdr:rowOff>1</xdr:rowOff>
    </xdr:from>
    <xdr:to>
      <xdr:col>3</xdr:col>
      <xdr:colOff>1259417</xdr:colOff>
      <xdr:row>8</xdr:row>
      <xdr:rowOff>825501</xdr:rowOff>
    </xdr:to>
    <xdr:pic>
      <xdr:nvPicPr>
        <xdr:cNvPr id="24" name="Picture 23" descr="Die Cast Cassarole.JPG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878918" y="4984751"/>
          <a:ext cx="1259416" cy="825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114299</xdr:colOff>
      <xdr:row>19</xdr:row>
      <xdr:rowOff>95249</xdr:rowOff>
    </xdr:from>
    <xdr:to>
      <xdr:col>3</xdr:col>
      <xdr:colOff>847725</xdr:colOff>
      <xdr:row>19</xdr:row>
      <xdr:rowOff>978876</xdr:rowOff>
    </xdr:to>
    <xdr:pic>
      <xdr:nvPicPr>
        <xdr:cNvPr id="2" name="Picture 1" descr="WMIC WOODEN COLOR OVAL BOWL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14949" y="16059149"/>
          <a:ext cx="733426" cy="883627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3</xdr:row>
      <xdr:rowOff>76200</xdr:rowOff>
    </xdr:from>
    <xdr:to>
      <xdr:col>3</xdr:col>
      <xdr:colOff>857250</xdr:colOff>
      <xdr:row>3</xdr:row>
      <xdr:rowOff>990600</xdr:rowOff>
    </xdr:to>
    <xdr:pic>
      <xdr:nvPicPr>
        <xdr:cNvPr id="3" name="Picture 2" descr="WOODEN ROPE RISER ICJA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86375" y="904875"/>
          <a:ext cx="771525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</xdr:row>
      <xdr:rowOff>47625</xdr:rowOff>
    </xdr:from>
    <xdr:to>
      <xdr:col>3</xdr:col>
      <xdr:colOff>904875</xdr:colOff>
      <xdr:row>4</xdr:row>
      <xdr:rowOff>809625</xdr:rowOff>
    </xdr:to>
    <xdr:pic>
      <xdr:nvPicPr>
        <xdr:cNvPr id="4" name="Picture 3" descr="SPIN BOWL MEDB200608.JP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67325" y="1990725"/>
          <a:ext cx="83820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5</xdr:row>
      <xdr:rowOff>104774</xdr:rowOff>
    </xdr:from>
    <xdr:to>
      <xdr:col>3</xdr:col>
      <xdr:colOff>857250</xdr:colOff>
      <xdr:row>5</xdr:row>
      <xdr:rowOff>914399</xdr:rowOff>
    </xdr:to>
    <xdr:pic>
      <xdr:nvPicPr>
        <xdr:cNvPr id="5" name="Picture 4" descr="SINGLE ROOT RISER ICSA507.JP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05425" y="2933699"/>
          <a:ext cx="752475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6</xdr:row>
      <xdr:rowOff>66675</xdr:rowOff>
    </xdr:from>
    <xdr:to>
      <xdr:col>3</xdr:col>
      <xdr:colOff>847725</xdr:colOff>
      <xdr:row>6</xdr:row>
      <xdr:rowOff>981075</xdr:rowOff>
    </xdr:to>
    <xdr:pic>
      <xdr:nvPicPr>
        <xdr:cNvPr id="6" name="Picture 5" descr="J232560 MELAMINE BOWL.JP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248275" y="3990975"/>
          <a:ext cx="800100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7</xdr:row>
      <xdr:rowOff>38099</xdr:rowOff>
    </xdr:from>
    <xdr:to>
      <xdr:col>3</xdr:col>
      <xdr:colOff>828675</xdr:colOff>
      <xdr:row>7</xdr:row>
      <xdr:rowOff>904874</xdr:rowOff>
    </xdr:to>
    <xdr:pic>
      <xdr:nvPicPr>
        <xdr:cNvPr id="7" name="Picture 6" descr="M228213 MELAMINE FRY PAN.JPG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86375" y="5048249"/>
          <a:ext cx="742950" cy="86677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8</xdr:row>
      <xdr:rowOff>95250</xdr:rowOff>
    </xdr:from>
    <xdr:to>
      <xdr:col>3</xdr:col>
      <xdr:colOff>609600</xdr:colOff>
      <xdr:row>8</xdr:row>
      <xdr:rowOff>914400</xdr:rowOff>
    </xdr:to>
    <xdr:pic>
      <xdr:nvPicPr>
        <xdr:cNvPr id="8" name="Picture 7" descr="DRUMCUT PIZZA BOARD ICJA223.JPG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5250" y="10506075"/>
          <a:ext cx="685800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3581399</xdr:colOff>
      <xdr:row>9</xdr:row>
      <xdr:rowOff>85725</xdr:rowOff>
    </xdr:from>
    <xdr:to>
      <xdr:col>3</xdr:col>
      <xdr:colOff>828674</xdr:colOff>
      <xdr:row>9</xdr:row>
      <xdr:rowOff>857250</xdr:rowOff>
    </xdr:to>
    <xdr:pic>
      <xdr:nvPicPr>
        <xdr:cNvPr id="9" name="Picture 8" descr="WOODEN OVAL TRAY MWOC2014-18.JPG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200649" y="7143750"/>
          <a:ext cx="828675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10</xdr:row>
      <xdr:rowOff>95249</xdr:rowOff>
    </xdr:from>
    <xdr:to>
      <xdr:col>3</xdr:col>
      <xdr:colOff>876300</xdr:colOff>
      <xdr:row>11</xdr:row>
      <xdr:rowOff>323849</xdr:rowOff>
    </xdr:to>
    <xdr:pic>
      <xdr:nvPicPr>
        <xdr:cNvPr id="10" name="Picture 9" descr="ICSS159 PIZA BAT WITH COATED.JPG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276850" y="8077199"/>
          <a:ext cx="800100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12</xdr:row>
      <xdr:rowOff>85724</xdr:rowOff>
    </xdr:from>
    <xdr:to>
      <xdr:col>3</xdr:col>
      <xdr:colOff>876300</xdr:colOff>
      <xdr:row>12</xdr:row>
      <xdr:rowOff>914399</xdr:rowOff>
    </xdr:to>
    <xdr:pic>
      <xdr:nvPicPr>
        <xdr:cNvPr id="11" name="Picture 10" descr="CMD0083 LOCK &amp; KEY JAR.JPG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305425" y="9096374"/>
          <a:ext cx="771525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13</xdr:row>
      <xdr:rowOff>57150</xdr:rowOff>
    </xdr:from>
    <xdr:to>
      <xdr:col>3</xdr:col>
      <xdr:colOff>857250</xdr:colOff>
      <xdr:row>13</xdr:row>
      <xdr:rowOff>790575</xdr:rowOff>
    </xdr:to>
    <xdr:pic>
      <xdr:nvPicPr>
        <xdr:cNvPr id="12" name="Picture 11" descr="HOMEMADE BOTTLE WITH METAL CAP 1LTR.JPG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86375" y="10134600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14</xdr:row>
      <xdr:rowOff>66675</xdr:rowOff>
    </xdr:from>
    <xdr:to>
      <xdr:col>3</xdr:col>
      <xdr:colOff>800100</xdr:colOff>
      <xdr:row>14</xdr:row>
      <xdr:rowOff>904875</xdr:rowOff>
    </xdr:to>
    <xdr:pic>
      <xdr:nvPicPr>
        <xdr:cNvPr id="13" name="Picture 12" descr="WMIC WOODEN CONDIMENT CADDY BIG.JPG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334000" y="11029950"/>
          <a:ext cx="666750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20198</xdr:colOff>
      <xdr:row>15</xdr:row>
      <xdr:rowOff>171450</xdr:rowOff>
    </xdr:from>
    <xdr:to>
      <xdr:col>3</xdr:col>
      <xdr:colOff>923925</xdr:colOff>
      <xdr:row>15</xdr:row>
      <xdr:rowOff>762074</xdr:rowOff>
    </xdr:to>
    <xdr:pic>
      <xdr:nvPicPr>
        <xdr:cNvPr id="14" name="Picture 13" descr="CERAMIC RECT BAKER BLUE WB6.JPG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220848" y="12182475"/>
          <a:ext cx="903727" cy="590624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16</xdr:row>
      <xdr:rowOff>85724</xdr:rowOff>
    </xdr:from>
    <xdr:to>
      <xdr:col>3</xdr:col>
      <xdr:colOff>876300</xdr:colOff>
      <xdr:row>16</xdr:row>
      <xdr:rowOff>914399</xdr:rowOff>
    </xdr:to>
    <xdr:pic>
      <xdr:nvPicPr>
        <xdr:cNvPr id="15" name="Picture 14" descr="MANGO thela.JPG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7800" y="13020674"/>
          <a:ext cx="819150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17</xdr:row>
      <xdr:rowOff>76200</xdr:rowOff>
    </xdr:from>
    <xdr:to>
      <xdr:col>3</xdr:col>
      <xdr:colOff>904875</xdr:colOff>
      <xdr:row>17</xdr:row>
      <xdr:rowOff>895349</xdr:rowOff>
    </xdr:to>
    <xdr:pic>
      <xdr:nvPicPr>
        <xdr:cNvPr id="16" name="Picture 15" descr="JW1107MSC YELLOW BOWL.JPG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324475" y="14020800"/>
          <a:ext cx="781050" cy="819149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18</xdr:row>
      <xdr:rowOff>66675</xdr:rowOff>
    </xdr:from>
    <xdr:to>
      <xdr:col>3</xdr:col>
      <xdr:colOff>838200</xdr:colOff>
      <xdr:row>18</xdr:row>
      <xdr:rowOff>923925</xdr:rowOff>
    </xdr:to>
    <xdr:pic>
      <xdr:nvPicPr>
        <xdr:cNvPr id="17" name="Picture 16" descr="JW1106MSC GRAY BOWL.JPG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76850" y="15020925"/>
          <a:ext cx="762000" cy="85725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20</xdr:row>
      <xdr:rowOff>66674</xdr:rowOff>
    </xdr:from>
    <xdr:to>
      <xdr:col>3</xdr:col>
      <xdr:colOff>609600</xdr:colOff>
      <xdr:row>20</xdr:row>
      <xdr:rowOff>933449</xdr:rowOff>
    </xdr:to>
    <xdr:pic>
      <xdr:nvPicPr>
        <xdr:cNvPr id="18" name="Picture 17" descr="CHEESE KNIFE RENA.JPG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3350" y="21421724"/>
          <a:ext cx="685800" cy="8667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21</xdr:row>
      <xdr:rowOff>171450</xdr:rowOff>
    </xdr:from>
    <xdr:to>
      <xdr:col>3</xdr:col>
      <xdr:colOff>685800</xdr:colOff>
      <xdr:row>21</xdr:row>
      <xdr:rowOff>971550</xdr:rowOff>
    </xdr:to>
    <xdr:pic>
      <xdr:nvPicPr>
        <xdr:cNvPr id="20" name="Picture 19" descr="RECTANGLE WIRE BASKET BIG TD1029B.JPG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810125" y="18154650"/>
          <a:ext cx="581025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22</xdr:row>
      <xdr:rowOff>66675</xdr:rowOff>
    </xdr:from>
    <xdr:to>
      <xdr:col>3</xdr:col>
      <xdr:colOff>742950</xdr:colOff>
      <xdr:row>22</xdr:row>
      <xdr:rowOff>933451</xdr:rowOff>
    </xdr:to>
    <xdr:pic>
      <xdr:nvPicPr>
        <xdr:cNvPr id="21" name="Picture 20" descr="WIRE BASKET ROUND BLACK TD1026A.JPG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05425" y="19107150"/>
          <a:ext cx="638175" cy="866776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23</xdr:row>
      <xdr:rowOff>57149</xdr:rowOff>
    </xdr:from>
    <xdr:to>
      <xdr:col>3</xdr:col>
      <xdr:colOff>838200</xdr:colOff>
      <xdr:row>23</xdr:row>
      <xdr:rowOff>904874</xdr:rowOff>
    </xdr:to>
    <xdr:pic>
      <xdr:nvPicPr>
        <xdr:cNvPr id="22" name="Picture 21" descr="KHURPA WOODEN HANDLE VEIC228.JPG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343525" y="20059649"/>
          <a:ext cx="695325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95249</xdr:colOff>
      <xdr:row>24</xdr:row>
      <xdr:rowOff>57150</xdr:rowOff>
    </xdr:from>
    <xdr:to>
      <xdr:col>3</xdr:col>
      <xdr:colOff>847724</xdr:colOff>
      <xdr:row>24</xdr:row>
      <xdr:rowOff>914400</xdr:rowOff>
    </xdr:to>
    <xdr:pic>
      <xdr:nvPicPr>
        <xdr:cNvPr id="23" name="Picture 22" descr="MS ROUND TUB RED VEIC106.JPG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295899" y="21021675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25</xdr:row>
      <xdr:rowOff>85725</xdr:rowOff>
    </xdr:from>
    <xdr:to>
      <xdr:col>3</xdr:col>
      <xdr:colOff>733425</xdr:colOff>
      <xdr:row>25</xdr:row>
      <xdr:rowOff>923925</xdr:rowOff>
    </xdr:to>
    <xdr:pic>
      <xdr:nvPicPr>
        <xdr:cNvPr id="24" name="Picture 23" descr="METAL SQUARE FRY PAN BIG VEIC81.JPG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343525" y="22088475"/>
          <a:ext cx="590550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26</xdr:row>
      <xdr:rowOff>114300</xdr:rowOff>
    </xdr:from>
    <xdr:to>
      <xdr:col>3</xdr:col>
      <xdr:colOff>866775</xdr:colOff>
      <xdr:row>26</xdr:row>
      <xdr:rowOff>895350</xdr:rowOff>
    </xdr:to>
    <xdr:pic>
      <xdr:nvPicPr>
        <xdr:cNvPr id="26" name="Picture 25" descr="DOUBLE LAMP WARMER.jpg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229225" y="23107650"/>
          <a:ext cx="83820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</xdr:colOff>
      <xdr:row>27</xdr:row>
      <xdr:rowOff>104776</xdr:rowOff>
    </xdr:from>
    <xdr:to>
      <xdr:col>3</xdr:col>
      <xdr:colOff>923924</xdr:colOff>
      <xdr:row>27</xdr:row>
      <xdr:rowOff>942976</xdr:rowOff>
    </xdr:to>
    <xdr:pic>
      <xdr:nvPicPr>
        <xdr:cNvPr id="27" name="Picture 26" descr="Electric-Griddle Veg-836.jpg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257799" y="24069676"/>
          <a:ext cx="866775" cy="838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343499</xdr:colOff>
      <xdr:row>3</xdr:row>
      <xdr:rowOff>121668</xdr:rowOff>
    </xdr:from>
    <xdr:to>
      <xdr:col>4</xdr:col>
      <xdr:colOff>609600</xdr:colOff>
      <xdr:row>3</xdr:row>
      <xdr:rowOff>454621</xdr:rowOff>
    </xdr:to>
    <xdr:pic>
      <xdr:nvPicPr>
        <xdr:cNvPr id="2" name="Picture 1" descr="Image result for HOT DOG MAKER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49099" y="1159893"/>
          <a:ext cx="580426" cy="33295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304800</xdr:colOff>
      <xdr:row>4</xdr:row>
      <xdr:rowOff>304800</xdr:rowOff>
    </xdr:to>
    <xdr:sp macro="" textlink="">
      <xdr:nvSpPr>
        <xdr:cNvPr id="3" name="AutoShape 2" descr="Image result for otg oven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619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219075</xdr:colOff>
      <xdr:row>5</xdr:row>
      <xdr:rowOff>110526</xdr:rowOff>
    </xdr:from>
    <xdr:to>
      <xdr:col>4</xdr:col>
      <xdr:colOff>609601</xdr:colOff>
      <xdr:row>5</xdr:row>
      <xdr:rowOff>742950</xdr:rowOff>
    </xdr:to>
    <xdr:pic>
      <xdr:nvPicPr>
        <xdr:cNvPr id="4" name="Picture 4" descr="Image result for SALAD BOWL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2291751"/>
          <a:ext cx="1000126" cy="63242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139641</xdr:colOff>
      <xdr:row>6</xdr:row>
      <xdr:rowOff>32710</xdr:rowOff>
    </xdr:from>
    <xdr:to>
      <xdr:col>4</xdr:col>
      <xdr:colOff>609600</xdr:colOff>
      <xdr:row>6</xdr:row>
      <xdr:rowOff>790575</xdr:rowOff>
    </xdr:to>
    <xdr:pic>
      <xdr:nvPicPr>
        <xdr:cNvPr id="5" name="Picture 6" descr="Image result for SALAD PLATTER MELAMINEWITH STAND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845241" y="3042610"/>
          <a:ext cx="1031934" cy="75786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293657</xdr:colOff>
      <xdr:row>8</xdr:row>
      <xdr:rowOff>149705</xdr:rowOff>
    </xdr:from>
    <xdr:to>
      <xdr:col>4</xdr:col>
      <xdr:colOff>609600</xdr:colOff>
      <xdr:row>8</xdr:row>
      <xdr:rowOff>521378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999257" y="4769330"/>
          <a:ext cx="858868" cy="37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102079</xdr:colOff>
      <xdr:row>9</xdr:row>
      <xdr:rowOff>57897</xdr:rowOff>
    </xdr:from>
    <xdr:to>
      <xdr:col>4</xdr:col>
      <xdr:colOff>609600</xdr:colOff>
      <xdr:row>9</xdr:row>
      <xdr:rowOff>690216</xdr:rowOff>
    </xdr:to>
    <xdr:pic>
      <xdr:nvPicPr>
        <xdr:cNvPr id="7" name="Picture 8" descr="Image result for GLASS PLATTER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807679" y="5287122"/>
          <a:ext cx="1155221" cy="63231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390525</xdr:colOff>
      <xdr:row>17</xdr:row>
      <xdr:rowOff>100462</xdr:rowOff>
    </xdr:from>
    <xdr:to>
      <xdr:col>4</xdr:col>
      <xdr:colOff>609600</xdr:colOff>
      <xdr:row>17</xdr:row>
      <xdr:rowOff>550992</xdr:rowOff>
    </xdr:to>
    <xdr:pic>
      <xdr:nvPicPr>
        <xdr:cNvPr id="8" name="Picture 9" descr="Image result for GLASS ZAR FOR DISPLAY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096125" y="10244587"/>
          <a:ext cx="514350" cy="45053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165828</xdr:colOff>
      <xdr:row>18</xdr:row>
      <xdr:rowOff>156533</xdr:rowOff>
    </xdr:from>
    <xdr:to>
      <xdr:col>4</xdr:col>
      <xdr:colOff>609599</xdr:colOff>
      <xdr:row>18</xdr:row>
      <xdr:rowOff>495301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871428" y="10929308"/>
          <a:ext cx="920021" cy="3387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283054</xdr:colOff>
      <xdr:row>19</xdr:row>
      <xdr:rowOff>60203</xdr:rowOff>
    </xdr:from>
    <xdr:to>
      <xdr:col>4</xdr:col>
      <xdr:colOff>609600</xdr:colOff>
      <xdr:row>19</xdr:row>
      <xdr:rowOff>557964</xdr:rowOff>
    </xdr:to>
    <xdr:pic>
      <xdr:nvPicPr>
        <xdr:cNvPr id="10" name="Picture 1" descr="Image result for chocolate fountain machine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988654" y="11442578"/>
          <a:ext cx="621821" cy="49776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310012</xdr:colOff>
      <xdr:row>2</xdr:row>
      <xdr:rowOff>110526</xdr:rowOff>
    </xdr:from>
    <xdr:to>
      <xdr:col>4</xdr:col>
      <xdr:colOff>609600</xdr:colOff>
      <xdr:row>2</xdr:row>
      <xdr:rowOff>504438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015612" y="510576"/>
          <a:ext cx="785363" cy="3939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348111</xdr:colOff>
      <xdr:row>20</xdr:row>
      <xdr:rowOff>73503</xdr:rowOff>
    </xdr:from>
    <xdr:to>
      <xdr:col>4</xdr:col>
      <xdr:colOff>609600</xdr:colOff>
      <xdr:row>20</xdr:row>
      <xdr:rowOff>591986</xdr:rowOff>
    </xdr:to>
    <xdr:pic>
      <xdr:nvPicPr>
        <xdr:cNvPr id="12" name="Picture 3" descr="Image result for CARVING COUNTER LAMPS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053711" y="12122628"/>
          <a:ext cx="699639" cy="51848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462413</xdr:colOff>
      <xdr:row>22</xdr:row>
      <xdr:rowOff>103699</xdr:rowOff>
    </xdr:from>
    <xdr:to>
      <xdr:col>4</xdr:col>
      <xdr:colOff>609601</xdr:colOff>
      <xdr:row>22</xdr:row>
      <xdr:rowOff>484541</xdr:rowOff>
    </xdr:to>
    <xdr:pic>
      <xdr:nvPicPr>
        <xdr:cNvPr id="13" name="Picture 4" descr="Image result for acrylic tube 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68013" y="13391074"/>
          <a:ext cx="451988" cy="380842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123825</xdr:colOff>
      <xdr:row>4</xdr:row>
      <xdr:rowOff>66675</xdr:rowOff>
    </xdr:from>
    <xdr:to>
      <xdr:col>4</xdr:col>
      <xdr:colOff>609600</xdr:colOff>
      <xdr:row>4</xdr:row>
      <xdr:rowOff>504825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29425" y="1685925"/>
          <a:ext cx="990600" cy="438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295275</xdr:colOff>
      <xdr:row>7</xdr:row>
      <xdr:rowOff>95250</xdr:rowOff>
    </xdr:from>
    <xdr:to>
      <xdr:col>4</xdr:col>
      <xdr:colOff>609600</xdr:colOff>
      <xdr:row>7</xdr:row>
      <xdr:rowOff>609600</xdr:rowOff>
    </xdr:to>
    <xdr:pic>
      <xdr:nvPicPr>
        <xdr:cNvPr id="15" name="Picture 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000875" y="4000500"/>
          <a:ext cx="723900" cy="514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304800</xdr:colOff>
      <xdr:row>10</xdr:row>
      <xdr:rowOff>304800</xdr:rowOff>
    </xdr:to>
    <xdr:sp macro="" textlink="">
      <xdr:nvSpPr>
        <xdr:cNvPr id="16" name="AutoShape 5" descr="Image result for non stick pan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59436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200025</xdr:colOff>
      <xdr:row>10</xdr:row>
      <xdr:rowOff>66675</xdr:rowOff>
    </xdr:from>
    <xdr:to>
      <xdr:col>4</xdr:col>
      <xdr:colOff>609600</xdr:colOff>
      <xdr:row>10</xdr:row>
      <xdr:rowOff>428625</xdr:rowOff>
    </xdr:to>
    <xdr:pic>
      <xdr:nvPicPr>
        <xdr:cNvPr id="17" name="Picture 7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905625" y="6010275"/>
          <a:ext cx="828675" cy="361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114301</xdr:colOff>
      <xdr:row>11</xdr:row>
      <xdr:rowOff>76200</xdr:rowOff>
    </xdr:from>
    <xdr:to>
      <xdr:col>4</xdr:col>
      <xdr:colOff>609600</xdr:colOff>
      <xdr:row>11</xdr:row>
      <xdr:rowOff>485775</xdr:rowOff>
    </xdr:to>
    <xdr:pic>
      <xdr:nvPicPr>
        <xdr:cNvPr id="18" name="Picture 9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819901" y="6477000"/>
          <a:ext cx="1190624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85725</xdr:colOff>
      <xdr:row>12</xdr:row>
      <xdr:rowOff>28574</xdr:rowOff>
    </xdr:from>
    <xdr:to>
      <xdr:col>4</xdr:col>
      <xdr:colOff>609600</xdr:colOff>
      <xdr:row>12</xdr:row>
      <xdr:rowOff>800099</xdr:rowOff>
    </xdr:to>
    <xdr:pic>
      <xdr:nvPicPr>
        <xdr:cNvPr id="19" name="Picture 10" descr="Image result for hot bain marie SMALL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791325" y="6962774"/>
          <a:ext cx="1152525" cy="771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180975</xdr:colOff>
      <xdr:row>13</xdr:row>
      <xdr:rowOff>47624</xdr:rowOff>
    </xdr:from>
    <xdr:to>
      <xdr:col>4</xdr:col>
      <xdr:colOff>609600</xdr:colOff>
      <xdr:row>13</xdr:row>
      <xdr:rowOff>800099</xdr:rowOff>
    </xdr:to>
    <xdr:pic>
      <xdr:nvPicPr>
        <xdr:cNvPr id="20" name="Picture 11" descr="Image result for ICE CREAM FREEZER TABLE TOP DISPLAY )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886575" y="7915274"/>
          <a:ext cx="942975" cy="7524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152401</xdr:colOff>
      <xdr:row>14</xdr:row>
      <xdr:rowOff>104774</xdr:rowOff>
    </xdr:from>
    <xdr:to>
      <xdr:col>4</xdr:col>
      <xdr:colOff>609600</xdr:colOff>
      <xdr:row>14</xdr:row>
      <xdr:rowOff>419100</xdr:rowOff>
    </xdr:to>
    <xdr:pic>
      <xdr:nvPicPr>
        <xdr:cNvPr id="21" name="Picture 12" descr="Image result for ICE CREAM SCOOP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flipV="1">
          <a:off x="6858001" y="8848724"/>
          <a:ext cx="895349" cy="314326"/>
        </a:xfrm>
        <a:prstGeom prst="rect">
          <a:avLst/>
        </a:prstGeom>
        <a:noFill/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G198"/>
  <sheetViews>
    <sheetView workbookViewId="0">
      <selection activeCell="C56" sqref="C56"/>
    </sheetView>
  </sheetViews>
  <sheetFormatPr defaultRowHeight="14.5" x14ac:dyDescent="0.35"/>
  <cols>
    <col min="2" max="2" width="41.453125" customWidth="1"/>
    <col min="3" max="3" width="39.453125" customWidth="1"/>
    <col min="4" max="4" width="9.1796875" customWidth="1"/>
    <col min="5" max="5" width="9.26953125" customWidth="1"/>
    <col min="6" max="7" width="8.81640625" customWidth="1"/>
  </cols>
  <sheetData>
    <row r="1" spans="1:7" ht="15" thickBot="1" x14ac:dyDescent="0.4"/>
    <row r="2" spans="1:7" ht="30" customHeight="1" thickBot="1" x14ac:dyDescent="0.4">
      <c r="A2" s="235" t="s">
        <v>0</v>
      </c>
      <c r="B2" s="236"/>
      <c r="C2" s="236"/>
      <c r="D2" s="236"/>
      <c r="E2" s="236"/>
      <c r="F2" s="237"/>
      <c r="G2" s="238"/>
    </row>
    <row r="3" spans="1:7" ht="16" thickBot="1" x14ac:dyDescent="0.4">
      <c r="A3" s="170" t="s">
        <v>1</v>
      </c>
      <c r="B3" s="171" t="s">
        <v>2</v>
      </c>
      <c r="C3" s="171" t="s">
        <v>3</v>
      </c>
      <c r="D3" s="171" t="s">
        <v>4</v>
      </c>
      <c r="E3" s="172" t="s">
        <v>5</v>
      </c>
      <c r="F3" s="173" t="s">
        <v>6</v>
      </c>
      <c r="G3" s="174" t="s">
        <v>7</v>
      </c>
    </row>
    <row r="4" spans="1:7" ht="21.75" customHeight="1" x14ac:dyDescent="0.35">
      <c r="A4" s="168">
        <v>1</v>
      </c>
      <c r="B4" s="91" t="s">
        <v>8</v>
      </c>
      <c r="C4" s="91" t="s">
        <v>9</v>
      </c>
      <c r="D4" s="86" t="s">
        <v>10</v>
      </c>
      <c r="E4" s="86">
        <v>1</v>
      </c>
      <c r="F4" s="8">
        <v>1150</v>
      </c>
      <c r="G4" s="169">
        <f t="shared" ref="G4:G35" si="0">F4*E4</f>
        <v>1150</v>
      </c>
    </row>
    <row r="5" spans="1:7" ht="21" customHeight="1" x14ac:dyDescent="0.35">
      <c r="A5" s="152">
        <v>2</v>
      </c>
      <c r="B5" s="83" t="s">
        <v>11</v>
      </c>
      <c r="C5" s="83" t="s">
        <v>12</v>
      </c>
      <c r="D5" s="79" t="s">
        <v>10</v>
      </c>
      <c r="E5" s="79">
        <v>3</v>
      </c>
      <c r="F5" s="2">
        <v>145</v>
      </c>
      <c r="G5" s="153">
        <f t="shared" si="0"/>
        <v>435</v>
      </c>
    </row>
    <row r="6" spans="1:7" ht="19.5" customHeight="1" x14ac:dyDescent="0.35">
      <c r="A6" s="152">
        <v>3</v>
      </c>
      <c r="B6" s="83" t="s">
        <v>13</v>
      </c>
      <c r="C6" s="83" t="s">
        <v>14</v>
      </c>
      <c r="D6" s="79" t="s">
        <v>10</v>
      </c>
      <c r="E6" s="79">
        <v>3</v>
      </c>
      <c r="F6" s="2">
        <v>145</v>
      </c>
      <c r="G6" s="153">
        <f t="shared" si="0"/>
        <v>435</v>
      </c>
    </row>
    <row r="7" spans="1:7" ht="19.5" customHeight="1" x14ac:dyDescent="0.35">
      <c r="A7" s="152">
        <v>4</v>
      </c>
      <c r="B7" s="83" t="s">
        <v>15</v>
      </c>
      <c r="C7" s="83" t="s">
        <v>16</v>
      </c>
      <c r="D7" s="79" t="s">
        <v>10</v>
      </c>
      <c r="E7" s="79">
        <v>4</v>
      </c>
      <c r="F7" s="2">
        <v>525</v>
      </c>
      <c r="G7" s="153">
        <f t="shared" si="0"/>
        <v>2100</v>
      </c>
    </row>
    <row r="8" spans="1:7" ht="19.5" customHeight="1" x14ac:dyDescent="0.35">
      <c r="A8" s="152">
        <v>5</v>
      </c>
      <c r="B8" s="83" t="s">
        <v>17</v>
      </c>
      <c r="C8" s="83" t="s">
        <v>18</v>
      </c>
      <c r="D8" s="79" t="s">
        <v>10</v>
      </c>
      <c r="E8" s="79">
        <v>4</v>
      </c>
      <c r="F8" s="2">
        <v>100</v>
      </c>
      <c r="G8" s="153">
        <f t="shared" si="0"/>
        <v>400</v>
      </c>
    </row>
    <row r="9" spans="1:7" ht="19.5" customHeight="1" x14ac:dyDescent="0.35">
      <c r="A9" s="152">
        <v>6</v>
      </c>
      <c r="B9" s="83" t="s">
        <v>19</v>
      </c>
      <c r="C9" s="83" t="s">
        <v>20</v>
      </c>
      <c r="D9" s="79" t="s">
        <v>10</v>
      </c>
      <c r="E9" s="79">
        <v>1</v>
      </c>
      <c r="F9" s="2">
        <v>880</v>
      </c>
      <c r="G9" s="153">
        <f t="shared" si="0"/>
        <v>880</v>
      </c>
    </row>
    <row r="10" spans="1:7" ht="19.5" customHeight="1" x14ac:dyDescent="0.35">
      <c r="A10" s="152">
        <v>7</v>
      </c>
      <c r="B10" s="83" t="s">
        <v>19</v>
      </c>
      <c r="C10" s="83" t="s">
        <v>21</v>
      </c>
      <c r="D10" s="79" t="s">
        <v>10</v>
      </c>
      <c r="E10" s="79">
        <v>1</v>
      </c>
      <c r="F10" s="2">
        <v>780</v>
      </c>
      <c r="G10" s="153">
        <f t="shared" si="0"/>
        <v>780</v>
      </c>
    </row>
    <row r="11" spans="1:7" ht="19.5" customHeight="1" x14ac:dyDescent="0.35">
      <c r="A11" s="152">
        <v>8</v>
      </c>
      <c r="B11" s="83" t="s">
        <v>22</v>
      </c>
      <c r="C11" s="83" t="s">
        <v>23</v>
      </c>
      <c r="D11" s="79" t="s">
        <v>10</v>
      </c>
      <c r="E11" s="79">
        <v>2</v>
      </c>
      <c r="F11" s="2">
        <v>280</v>
      </c>
      <c r="G11" s="153">
        <f t="shared" si="0"/>
        <v>560</v>
      </c>
    </row>
    <row r="12" spans="1:7" ht="19.5" customHeight="1" x14ac:dyDescent="0.35">
      <c r="A12" s="152">
        <v>9</v>
      </c>
      <c r="B12" s="83" t="s">
        <v>24</v>
      </c>
      <c r="C12" s="83"/>
      <c r="D12" s="79" t="s">
        <v>10</v>
      </c>
      <c r="E12" s="79">
        <v>2</v>
      </c>
      <c r="F12" s="2">
        <v>450</v>
      </c>
      <c r="G12" s="153">
        <f t="shared" si="0"/>
        <v>900</v>
      </c>
    </row>
    <row r="13" spans="1:7" ht="19.5" customHeight="1" x14ac:dyDescent="0.35">
      <c r="A13" s="152">
        <v>10</v>
      </c>
      <c r="B13" s="83" t="s">
        <v>25</v>
      </c>
      <c r="C13" s="83" t="s">
        <v>26</v>
      </c>
      <c r="D13" s="79" t="s">
        <v>10</v>
      </c>
      <c r="E13" s="79">
        <v>4</v>
      </c>
      <c r="F13" s="2">
        <v>50</v>
      </c>
      <c r="G13" s="153">
        <f t="shared" si="0"/>
        <v>200</v>
      </c>
    </row>
    <row r="14" spans="1:7" ht="19.5" customHeight="1" x14ac:dyDescent="0.35">
      <c r="A14" s="152">
        <v>11</v>
      </c>
      <c r="B14" s="83" t="s">
        <v>27</v>
      </c>
      <c r="C14" s="83" t="s">
        <v>28</v>
      </c>
      <c r="D14" s="79" t="s">
        <v>10</v>
      </c>
      <c r="E14" s="79">
        <v>4</v>
      </c>
      <c r="F14" s="2">
        <v>90</v>
      </c>
      <c r="G14" s="153">
        <f t="shared" si="0"/>
        <v>360</v>
      </c>
    </row>
    <row r="15" spans="1:7" ht="19.5" customHeight="1" x14ac:dyDescent="0.35">
      <c r="A15" s="152">
        <v>12</v>
      </c>
      <c r="B15" s="83" t="s">
        <v>29</v>
      </c>
      <c r="C15" s="83" t="s">
        <v>28</v>
      </c>
      <c r="D15" s="79" t="s">
        <v>10</v>
      </c>
      <c r="E15" s="79">
        <v>4</v>
      </c>
      <c r="F15" s="2">
        <v>90</v>
      </c>
      <c r="G15" s="153">
        <f t="shared" si="0"/>
        <v>360</v>
      </c>
    </row>
    <row r="16" spans="1:7" ht="19.5" customHeight="1" x14ac:dyDescent="0.35">
      <c r="A16" s="152">
        <v>13</v>
      </c>
      <c r="B16" s="83" t="s">
        <v>30</v>
      </c>
      <c r="C16" s="83"/>
      <c r="D16" s="79" t="s">
        <v>10</v>
      </c>
      <c r="E16" s="79">
        <v>2</v>
      </c>
      <c r="F16" s="2">
        <v>180</v>
      </c>
      <c r="G16" s="153">
        <f t="shared" si="0"/>
        <v>360</v>
      </c>
    </row>
    <row r="17" spans="1:7" ht="19.5" customHeight="1" x14ac:dyDescent="0.35">
      <c r="A17" s="152">
        <v>14</v>
      </c>
      <c r="B17" s="83" t="s">
        <v>31</v>
      </c>
      <c r="C17" s="83" t="s">
        <v>32</v>
      </c>
      <c r="D17" s="79" t="s">
        <v>33</v>
      </c>
      <c r="E17" s="79">
        <v>1</v>
      </c>
      <c r="F17" s="2">
        <v>1450</v>
      </c>
      <c r="G17" s="153">
        <f t="shared" si="0"/>
        <v>1450</v>
      </c>
    </row>
    <row r="18" spans="1:7" ht="19.5" customHeight="1" x14ac:dyDescent="0.35">
      <c r="A18" s="152">
        <v>15</v>
      </c>
      <c r="B18" s="83" t="s">
        <v>34</v>
      </c>
      <c r="C18" s="83"/>
      <c r="D18" s="79" t="s">
        <v>10</v>
      </c>
      <c r="E18" s="79">
        <v>4</v>
      </c>
      <c r="F18" s="2">
        <v>120</v>
      </c>
      <c r="G18" s="153">
        <f t="shared" si="0"/>
        <v>480</v>
      </c>
    </row>
    <row r="19" spans="1:7" ht="19.5" customHeight="1" x14ac:dyDescent="0.35">
      <c r="A19" s="152">
        <v>16</v>
      </c>
      <c r="B19" s="83" t="s">
        <v>35</v>
      </c>
      <c r="C19" s="83"/>
      <c r="D19" s="79" t="s">
        <v>10</v>
      </c>
      <c r="E19" s="79">
        <v>2</v>
      </c>
      <c r="F19" s="2">
        <v>280</v>
      </c>
      <c r="G19" s="153">
        <f t="shared" si="0"/>
        <v>560</v>
      </c>
    </row>
    <row r="20" spans="1:7" ht="19.5" customHeight="1" x14ac:dyDescent="0.35">
      <c r="A20" s="152">
        <v>17</v>
      </c>
      <c r="B20" s="83" t="s">
        <v>36</v>
      </c>
      <c r="C20" s="83" t="s">
        <v>37</v>
      </c>
      <c r="D20" s="79" t="s">
        <v>10</v>
      </c>
      <c r="E20" s="79">
        <v>4</v>
      </c>
      <c r="F20" s="2">
        <v>100</v>
      </c>
      <c r="G20" s="153">
        <f t="shared" si="0"/>
        <v>400</v>
      </c>
    </row>
    <row r="21" spans="1:7" ht="19.5" customHeight="1" x14ac:dyDescent="0.35">
      <c r="A21" s="152">
        <v>18</v>
      </c>
      <c r="B21" s="83" t="s">
        <v>38</v>
      </c>
      <c r="C21" s="83" t="s">
        <v>39</v>
      </c>
      <c r="D21" s="79" t="s">
        <v>10</v>
      </c>
      <c r="E21" s="79">
        <v>4</v>
      </c>
      <c r="F21" s="2">
        <v>980</v>
      </c>
      <c r="G21" s="153">
        <f t="shared" si="0"/>
        <v>3920</v>
      </c>
    </row>
    <row r="22" spans="1:7" ht="19.5" customHeight="1" x14ac:dyDescent="0.35">
      <c r="A22" s="152">
        <v>19</v>
      </c>
      <c r="B22" s="83" t="s">
        <v>40</v>
      </c>
      <c r="C22" s="83" t="s">
        <v>41</v>
      </c>
      <c r="D22" s="79" t="s">
        <v>10</v>
      </c>
      <c r="E22" s="79">
        <v>12</v>
      </c>
      <c r="F22" s="2">
        <v>40</v>
      </c>
      <c r="G22" s="153">
        <f t="shared" si="0"/>
        <v>480</v>
      </c>
    </row>
    <row r="23" spans="1:7" ht="19.5" customHeight="1" x14ac:dyDescent="0.35">
      <c r="A23" s="152">
        <v>20</v>
      </c>
      <c r="B23" s="83" t="s">
        <v>42</v>
      </c>
      <c r="C23" s="83" t="s">
        <v>41</v>
      </c>
      <c r="D23" s="79" t="s">
        <v>10</v>
      </c>
      <c r="E23" s="79">
        <v>12</v>
      </c>
      <c r="F23" s="2">
        <v>45</v>
      </c>
      <c r="G23" s="153">
        <f t="shared" si="0"/>
        <v>540</v>
      </c>
    </row>
    <row r="24" spans="1:7" ht="19.5" customHeight="1" x14ac:dyDescent="0.35">
      <c r="A24" s="152">
        <v>21</v>
      </c>
      <c r="B24" s="83" t="s">
        <v>43</v>
      </c>
      <c r="C24" s="83" t="s">
        <v>41</v>
      </c>
      <c r="D24" s="79" t="s">
        <v>10</v>
      </c>
      <c r="E24" s="79">
        <v>12</v>
      </c>
      <c r="F24" s="2">
        <v>55</v>
      </c>
      <c r="G24" s="153">
        <f t="shared" si="0"/>
        <v>660</v>
      </c>
    </row>
    <row r="25" spans="1:7" ht="19.5" customHeight="1" x14ac:dyDescent="0.35">
      <c r="A25" s="152">
        <v>22</v>
      </c>
      <c r="B25" s="83" t="s">
        <v>44</v>
      </c>
      <c r="C25" s="83" t="s">
        <v>45</v>
      </c>
      <c r="D25" s="79" t="s">
        <v>10</v>
      </c>
      <c r="E25" s="79">
        <v>1</v>
      </c>
      <c r="F25" s="2">
        <v>770</v>
      </c>
      <c r="G25" s="153">
        <f t="shared" si="0"/>
        <v>770</v>
      </c>
    </row>
    <row r="26" spans="1:7" ht="19.5" customHeight="1" x14ac:dyDescent="0.35">
      <c r="A26" s="152">
        <v>23</v>
      </c>
      <c r="B26" s="83" t="s">
        <v>46</v>
      </c>
      <c r="C26" s="83" t="s">
        <v>47</v>
      </c>
      <c r="D26" s="79" t="s">
        <v>10</v>
      </c>
      <c r="E26" s="79">
        <v>1</v>
      </c>
      <c r="F26" s="2">
        <v>855</v>
      </c>
      <c r="G26" s="153">
        <f t="shared" si="0"/>
        <v>855</v>
      </c>
    </row>
    <row r="27" spans="1:7" ht="19.5" customHeight="1" x14ac:dyDescent="0.35">
      <c r="A27" s="152">
        <v>24</v>
      </c>
      <c r="B27" s="83" t="s">
        <v>48</v>
      </c>
      <c r="C27" s="83" t="s">
        <v>49</v>
      </c>
      <c r="D27" s="79" t="s">
        <v>33</v>
      </c>
      <c r="E27" s="79">
        <v>1</v>
      </c>
      <c r="F27" s="2">
        <v>150</v>
      </c>
      <c r="G27" s="153">
        <f t="shared" si="0"/>
        <v>150</v>
      </c>
    </row>
    <row r="28" spans="1:7" ht="19.5" customHeight="1" x14ac:dyDescent="0.35">
      <c r="A28" s="152">
        <v>25</v>
      </c>
      <c r="B28" s="83" t="s">
        <v>50</v>
      </c>
      <c r="C28" s="83" t="s">
        <v>51</v>
      </c>
      <c r="D28" s="79" t="s">
        <v>10</v>
      </c>
      <c r="E28" s="79">
        <v>2</v>
      </c>
      <c r="F28" s="2">
        <v>450</v>
      </c>
      <c r="G28" s="153">
        <f t="shared" si="0"/>
        <v>900</v>
      </c>
    </row>
    <row r="29" spans="1:7" ht="19.5" customHeight="1" x14ac:dyDescent="0.35">
      <c r="A29" s="152">
        <v>26</v>
      </c>
      <c r="B29" s="83" t="s">
        <v>52</v>
      </c>
      <c r="C29" s="83" t="s">
        <v>53</v>
      </c>
      <c r="D29" s="79" t="s">
        <v>33</v>
      </c>
      <c r="E29" s="79">
        <v>2</v>
      </c>
      <c r="F29" s="2">
        <v>550</v>
      </c>
      <c r="G29" s="153">
        <f t="shared" si="0"/>
        <v>1100</v>
      </c>
    </row>
    <row r="30" spans="1:7" ht="19.5" customHeight="1" x14ac:dyDescent="0.35">
      <c r="A30" s="152">
        <v>27</v>
      </c>
      <c r="B30" s="83" t="s">
        <v>54</v>
      </c>
      <c r="C30" s="83" t="s">
        <v>55</v>
      </c>
      <c r="D30" s="79" t="s">
        <v>10</v>
      </c>
      <c r="E30" s="79">
        <v>4</v>
      </c>
      <c r="F30" s="2">
        <v>325</v>
      </c>
      <c r="G30" s="153">
        <f t="shared" si="0"/>
        <v>1300</v>
      </c>
    </row>
    <row r="31" spans="1:7" ht="19.5" customHeight="1" x14ac:dyDescent="0.35">
      <c r="A31" s="152">
        <v>28</v>
      </c>
      <c r="B31" s="83" t="s">
        <v>56</v>
      </c>
      <c r="C31" s="83" t="s">
        <v>57</v>
      </c>
      <c r="D31" s="79" t="s">
        <v>10</v>
      </c>
      <c r="E31" s="79">
        <v>4</v>
      </c>
      <c r="F31" s="2">
        <v>425</v>
      </c>
      <c r="G31" s="153">
        <f t="shared" si="0"/>
        <v>1700</v>
      </c>
    </row>
    <row r="32" spans="1:7" ht="19.5" customHeight="1" x14ac:dyDescent="0.35">
      <c r="A32" s="152">
        <v>29</v>
      </c>
      <c r="B32" s="83" t="s">
        <v>58</v>
      </c>
      <c r="C32" s="83" t="s">
        <v>59</v>
      </c>
      <c r="D32" s="79" t="s">
        <v>10</v>
      </c>
      <c r="E32" s="79">
        <v>4</v>
      </c>
      <c r="F32" s="2">
        <v>120</v>
      </c>
      <c r="G32" s="153">
        <f t="shared" si="0"/>
        <v>480</v>
      </c>
    </row>
    <row r="33" spans="1:7" ht="19.5" customHeight="1" x14ac:dyDescent="0.35">
      <c r="A33" s="152">
        <v>30</v>
      </c>
      <c r="B33" s="83" t="s">
        <v>60</v>
      </c>
      <c r="C33" s="83" t="s">
        <v>61</v>
      </c>
      <c r="D33" s="79" t="s">
        <v>10</v>
      </c>
      <c r="E33" s="79">
        <v>2</v>
      </c>
      <c r="F33" s="2">
        <v>120</v>
      </c>
      <c r="G33" s="153">
        <f t="shared" si="0"/>
        <v>240</v>
      </c>
    </row>
    <row r="34" spans="1:7" ht="19.5" customHeight="1" x14ac:dyDescent="0.35">
      <c r="A34" s="152">
        <v>31</v>
      </c>
      <c r="B34" s="83" t="s">
        <v>62</v>
      </c>
      <c r="C34" s="83" t="s">
        <v>63</v>
      </c>
      <c r="D34" s="79" t="s">
        <v>33</v>
      </c>
      <c r="E34" s="79">
        <v>1</v>
      </c>
      <c r="F34" s="2">
        <v>525</v>
      </c>
      <c r="G34" s="153">
        <f t="shared" si="0"/>
        <v>525</v>
      </c>
    </row>
    <row r="35" spans="1:7" ht="19.5" customHeight="1" x14ac:dyDescent="0.35">
      <c r="A35" s="152">
        <v>32</v>
      </c>
      <c r="B35" s="83" t="s">
        <v>64</v>
      </c>
      <c r="C35" s="83" t="s">
        <v>65</v>
      </c>
      <c r="D35" s="79" t="s">
        <v>10</v>
      </c>
      <c r="E35" s="79">
        <v>1</v>
      </c>
      <c r="F35" s="2">
        <v>480</v>
      </c>
      <c r="G35" s="153">
        <f t="shared" si="0"/>
        <v>480</v>
      </c>
    </row>
    <row r="36" spans="1:7" ht="19.5" customHeight="1" x14ac:dyDescent="0.35">
      <c r="A36" s="152">
        <v>33</v>
      </c>
      <c r="B36" s="83" t="s">
        <v>66</v>
      </c>
      <c r="C36" s="83" t="s">
        <v>65</v>
      </c>
      <c r="D36" s="79" t="s">
        <v>10</v>
      </c>
      <c r="E36" s="79">
        <v>1</v>
      </c>
      <c r="F36" s="2">
        <v>580</v>
      </c>
      <c r="G36" s="153">
        <f t="shared" ref="G36:G67" si="1">F36*E36</f>
        <v>580</v>
      </c>
    </row>
    <row r="37" spans="1:7" ht="19.5" customHeight="1" x14ac:dyDescent="0.35">
      <c r="A37" s="152">
        <v>34</v>
      </c>
      <c r="B37" s="83" t="s">
        <v>67</v>
      </c>
      <c r="C37" s="83"/>
      <c r="D37" s="79" t="s">
        <v>10</v>
      </c>
      <c r="E37" s="79">
        <v>2</v>
      </c>
      <c r="F37" s="2">
        <v>1650</v>
      </c>
      <c r="G37" s="153">
        <f t="shared" si="1"/>
        <v>3300</v>
      </c>
    </row>
    <row r="38" spans="1:7" ht="19.5" customHeight="1" x14ac:dyDescent="0.35">
      <c r="A38" s="152">
        <v>35</v>
      </c>
      <c r="B38" s="83" t="s">
        <v>68</v>
      </c>
      <c r="C38" s="83" t="s">
        <v>69</v>
      </c>
      <c r="D38" s="79" t="s">
        <v>70</v>
      </c>
      <c r="E38" s="79">
        <v>4</v>
      </c>
      <c r="F38" s="2">
        <v>1390</v>
      </c>
      <c r="G38" s="153">
        <f t="shared" si="1"/>
        <v>5560</v>
      </c>
    </row>
    <row r="39" spans="1:7" ht="19.5" customHeight="1" x14ac:dyDescent="0.35">
      <c r="A39" s="152">
        <v>36</v>
      </c>
      <c r="B39" s="83" t="s">
        <v>71</v>
      </c>
      <c r="C39" s="83" t="s">
        <v>72</v>
      </c>
      <c r="D39" s="79" t="s">
        <v>10</v>
      </c>
      <c r="E39" s="79">
        <v>4</v>
      </c>
      <c r="F39" s="2">
        <v>2085</v>
      </c>
      <c r="G39" s="153">
        <f t="shared" si="1"/>
        <v>8340</v>
      </c>
    </row>
    <row r="40" spans="1:7" ht="19.5" customHeight="1" x14ac:dyDescent="0.35">
      <c r="A40" s="152">
        <v>37</v>
      </c>
      <c r="B40" s="83" t="s">
        <v>73</v>
      </c>
      <c r="C40" s="83" t="s">
        <v>74</v>
      </c>
      <c r="D40" s="79" t="s">
        <v>10</v>
      </c>
      <c r="E40" s="79">
        <v>4</v>
      </c>
      <c r="F40" s="2">
        <v>2560</v>
      </c>
      <c r="G40" s="153">
        <f t="shared" si="1"/>
        <v>10240</v>
      </c>
    </row>
    <row r="41" spans="1:7" ht="19.5" customHeight="1" x14ac:dyDescent="0.35">
      <c r="A41" s="152">
        <v>38</v>
      </c>
      <c r="B41" s="83" t="s">
        <v>75</v>
      </c>
      <c r="C41" s="83" t="s">
        <v>76</v>
      </c>
      <c r="D41" s="79" t="s">
        <v>10</v>
      </c>
      <c r="E41" s="79">
        <v>2</v>
      </c>
      <c r="F41" s="2">
        <v>2795</v>
      </c>
      <c r="G41" s="153">
        <f t="shared" si="1"/>
        <v>5590</v>
      </c>
    </row>
    <row r="42" spans="1:7" ht="19.5" customHeight="1" x14ac:dyDescent="0.35">
      <c r="A42" s="152">
        <v>39</v>
      </c>
      <c r="B42" s="83" t="s">
        <v>77</v>
      </c>
      <c r="C42" s="83" t="s">
        <v>78</v>
      </c>
      <c r="D42" s="79" t="s">
        <v>10</v>
      </c>
      <c r="E42" s="79">
        <v>2</v>
      </c>
      <c r="F42" s="2">
        <v>680</v>
      </c>
      <c r="G42" s="153">
        <f t="shared" si="1"/>
        <v>1360</v>
      </c>
    </row>
    <row r="43" spans="1:7" ht="19.5" customHeight="1" x14ac:dyDescent="0.35">
      <c r="A43" s="152">
        <v>40</v>
      </c>
      <c r="B43" s="83" t="s">
        <v>79</v>
      </c>
      <c r="C43" s="83" t="s">
        <v>80</v>
      </c>
      <c r="D43" s="79" t="s">
        <v>10</v>
      </c>
      <c r="E43" s="79">
        <v>1</v>
      </c>
      <c r="F43" s="2">
        <v>155</v>
      </c>
      <c r="G43" s="153">
        <f t="shared" si="1"/>
        <v>155</v>
      </c>
    </row>
    <row r="44" spans="1:7" ht="19.5" customHeight="1" x14ac:dyDescent="0.35">
      <c r="A44" s="152">
        <v>41</v>
      </c>
      <c r="B44" s="83" t="s">
        <v>81</v>
      </c>
      <c r="C44" s="83"/>
      <c r="D44" s="79" t="s">
        <v>10</v>
      </c>
      <c r="E44" s="79">
        <v>2</v>
      </c>
      <c r="F44" s="2">
        <v>385</v>
      </c>
      <c r="G44" s="153">
        <f t="shared" si="1"/>
        <v>770</v>
      </c>
    </row>
    <row r="45" spans="1:7" ht="19.5" customHeight="1" x14ac:dyDescent="0.35">
      <c r="A45" s="152">
        <v>42</v>
      </c>
      <c r="B45" s="83" t="s">
        <v>82</v>
      </c>
      <c r="C45" s="83"/>
      <c r="D45" s="79" t="s">
        <v>10</v>
      </c>
      <c r="E45" s="79">
        <v>2</v>
      </c>
      <c r="F45" s="2">
        <v>325</v>
      </c>
      <c r="G45" s="153">
        <f t="shared" si="1"/>
        <v>650</v>
      </c>
    </row>
    <row r="46" spans="1:7" ht="19.5" customHeight="1" x14ac:dyDescent="0.35">
      <c r="A46" s="152">
        <v>43</v>
      </c>
      <c r="B46" s="83" t="s">
        <v>83</v>
      </c>
      <c r="C46" s="83"/>
      <c r="D46" s="79" t="s">
        <v>10</v>
      </c>
      <c r="E46" s="79">
        <v>2</v>
      </c>
      <c r="F46" s="2">
        <v>100</v>
      </c>
      <c r="G46" s="153">
        <f t="shared" si="1"/>
        <v>200</v>
      </c>
    </row>
    <row r="47" spans="1:7" ht="19.5" customHeight="1" x14ac:dyDescent="0.35">
      <c r="A47" s="152">
        <v>44</v>
      </c>
      <c r="B47" s="83" t="s">
        <v>84</v>
      </c>
      <c r="C47" s="83"/>
      <c r="D47" s="79" t="s">
        <v>10</v>
      </c>
      <c r="E47" s="79">
        <v>4</v>
      </c>
      <c r="F47" s="2">
        <v>30</v>
      </c>
      <c r="G47" s="153">
        <f t="shared" si="1"/>
        <v>120</v>
      </c>
    </row>
    <row r="48" spans="1:7" ht="19.5" customHeight="1" x14ac:dyDescent="0.35">
      <c r="A48" s="152">
        <v>45</v>
      </c>
      <c r="B48" s="83" t="s">
        <v>85</v>
      </c>
      <c r="C48" s="83"/>
      <c r="D48" s="79" t="s">
        <v>10</v>
      </c>
      <c r="E48" s="79">
        <v>2</v>
      </c>
      <c r="F48" s="2">
        <v>65</v>
      </c>
      <c r="G48" s="153">
        <f t="shared" si="1"/>
        <v>130</v>
      </c>
    </row>
    <row r="49" spans="1:7" ht="19.5" customHeight="1" x14ac:dyDescent="0.35">
      <c r="A49" s="152">
        <v>46</v>
      </c>
      <c r="B49" s="83" t="s">
        <v>86</v>
      </c>
      <c r="C49" s="83" t="s">
        <v>87</v>
      </c>
      <c r="D49" s="79" t="s">
        <v>10</v>
      </c>
      <c r="E49" s="79">
        <v>2</v>
      </c>
      <c r="F49" s="2">
        <v>280</v>
      </c>
      <c r="G49" s="153">
        <f t="shared" si="1"/>
        <v>560</v>
      </c>
    </row>
    <row r="50" spans="1:7" ht="19.5" customHeight="1" x14ac:dyDescent="0.35">
      <c r="A50" s="152">
        <v>47</v>
      </c>
      <c r="B50" s="83" t="s">
        <v>88</v>
      </c>
      <c r="C50" s="83" t="s">
        <v>87</v>
      </c>
      <c r="D50" s="79" t="s">
        <v>10</v>
      </c>
      <c r="E50" s="79">
        <v>2</v>
      </c>
      <c r="F50" s="2">
        <v>220</v>
      </c>
      <c r="G50" s="153">
        <f t="shared" si="1"/>
        <v>440</v>
      </c>
    </row>
    <row r="51" spans="1:7" ht="19.5" customHeight="1" x14ac:dyDescent="0.35">
      <c r="A51" s="152">
        <v>48</v>
      </c>
      <c r="B51" s="83" t="s">
        <v>89</v>
      </c>
      <c r="C51" s="83" t="s">
        <v>90</v>
      </c>
      <c r="D51" s="79" t="s">
        <v>10</v>
      </c>
      <c r="E51" s="79">
        <v>2</v>
      </c>
      <c r="F51" s="2">
        <v>180</v>
      </c>
      <c r="G51" s="153">
        <f t="shared" si="1"/>
        <v>360</v>
      </c>
    </row>
    <row r="52" spans="1:7" ht="19.5" customHeight="1" x14ac:dyDescent="0.35">
      <c r="A52" s="152">
        <v>49</v>
      </c>
      <c r="B52" s="83" t="s">
        <v>91</v>
      </c>
      <c r="C52" s="83" t="s">
        <v>92</v>
      </c>
      <c r="D52" s="79" t="s">
        <v>10</v>
      </c>
      <c r="E52" s="79">
        <v>2</v>
      </c>
      <c r="F52" s="2">
        <v>135</v>
      </c>
      <c r="G52" s="153">
        <f t="shared" si="1"/>
        <v>270</v>
      </c>
    </row>
    <row r="53" spans="1:7" ht="19.5" customHeight="1" x14ac:dyDescent="0.35">
      <c r="A53" s="152">
        <v>50</v>
      </c>
      <c r="B53" s="83" t="s">
        <v>93</v>
      </c>
      <c r="C53" s="83" t="s">
        <v>92</v>
      </c>
      <c r="D53" s="79" t="s">
        <v>10</v>
      </c>
      <c r="E53" s="79">
        <v>2</v>
      </c>
      <c r="F53" s="2">
        <v>95</v>
      </c>
      <c r="G53" s="153">
        <f t="shared" si="1"/>
        <v>190</v>
      </c>
    </row>
    <row r="54" spans="1:7" ht="19.5" customHeight="1" x14ac:dyDescent="0.35">
      <c r="A54" s="152">
        <v>51</v>
      </c>
      <c r="B54" s="83" t="s">
        <v>94</v>
      </c>
      <c r="C54" s="83"/>
      <c r="D54" s="79" t="s">
        <v>10</v>
      </c>
      <c r="E54" s="79">
        <v>2</v>
      </c>
      <c r="F54" s="2">
        <v>180</v>
      </c>
      <c r="G54" s="153">
        <f t="shared" si="1"/>
        <v>360</v>
      </c>
    </row>
    <row r="55" spans="1:7" ht="19.5" customHeight="1" x14ac:dyDescent="0.35">
      <c r="A55" s="152">
        <v>52</v>
      </c>
      <c r="B55" s="83" t="s">
        <v>95</v>
      </c>
      <c r="C55" s="83" t="s">
        <v>96</v>
      </c>
      <c r="D55" s="79" t="s">
        <v>10</v>
      </c>
      <c r="E55" s="79">
        <v>24</v>
      </c>
      <c r="F55" s="2">
        <v>65</v>
      </c>
      <c r="G55" s="153">
        <f t="shared" si="1"/>
        <v>1560</v>
      </c>
    </row>
    <row r="56" spans="1:7" ht="19.5" customHeight="1" x14ac:dyDescent="0.35">
      <c r="A56" s="152">
        <v>53</v>
      </c>
      <c r="B56" s="83" t="s">
        <v>97</v>
      </c>
      <c r="C56" s="83" t="s">
        <v>98</v>
      </c>
      <c r="D56" s="79" t="s">
        <v>10</v>
      </c>
      <c r="E56" s="79">
        <v>2</v>
      </c>
      <c r="F56" s="2">
        <v>525</v>
      </c>
      <c r="G56" s="153">
        <f t="shared" si="1"/>
        <v>1050</v>
      </c>
    </row>
    <row r="57" spans="1:7" ht="19.5" customHeight="1" x14ac:dyDescent="0.35">
      <c r="A57" s="152">
        <v>54</v>
      </c>
      <c r="B57" s="83" t="s">
        <v>99</v>
      </c>
      <c r="C57" s="83" t="s">
        <v>100</v>
      </c>
      <c r="D57" s="79" t="s">
        <v>10</v>
      </c>
      <c r="E57" s="79">
        <v>6</v>
      </c>
      <c r="F57" s="2">
        <v>280</v>
      </c>
      <c r="G57" s="153">
        <f t="shared" si="1"/>
        <v>1680</v>
      </c>
    </row>
    <row r="58" spans="1:7" ht="19.5" customHeight="1" x14ac:dyDescent="0.35">
      <c r="A58" s="152">
        <v>55</v>
      </c>
      <c r="B58" s="83" t="s">
        <v>101</v>
      </c>
      <c r="C58" s="83" t="s">
        <v>100</v>
      </c>
      <c r="D58" s="79" t="s">
        <v>10</v>
      </c>
      <c r="E58" s="79">
        <v>6</v>
      </c>
      <c r="F58" s="2">
        <v>220</v>
      </c>
      <c r="G58" s="153">
        <f t="shared" si="1"/>
        <v>1320</v>
      </c>
    </row>
    <row r="59" spans="1:7" ht="19.5" customHeight="1" x14ac:dyDescent="0.35">
      <c r="A59" s="152">
        <v>56</v>
      </c>
      <c r="B59" s="83" t="s">
        <v>102</v>
      </c>
      <c r="C59" s="83" t="s">
        <v>100</v>
      </c>
      <c r="D59" s="79" t="s">
        <v>10</v>
      </c>
      <c r="E59" s="79">
        <v>12</v>
      </c>
      <c r="F59" s="2">
        <v>180</v>
      </c>
      <c r="G59" s="153">
        <f t="shared" si="1"/>
        <v>2160</v>
      </c>
    </row>
    <row r="60" spans="1:7" ht="19.5" customHeight="1" x14ac:dyDescent="0.35">
      <c r="A60" s="152">
        <v>57</v>
      </c>
      <c r="B60" s="83" t="s">
        <v>103</v>
      </c>
      <c r="C60" s="83" t="s">
        <v>100</v>
      </c>
      <c r="D60" s="79" t="s">
        <v>10</v>
      </c>
      <c r="E60" s="79">
        <v>12</v>
      </c>
      <c r="F60" s="2">
        <v>80</v>
      </c>
      <c r="G60" s="153">
        <f t="shared" si="1"/>
        <v>960</v>
      </c>
    </row>
    <row r="61" spans="1:7" ht="19.5" customHeight="1" x14ac:dyDescent="0.35">
      <c r="A61" s="152">
        <v>58</v>
      </c>
      <c r="B61" s="83" t="s">
        <v>104</v>
      </c>
      <c r="C61" s="83" t="s">
        <v>105</v>
      </c>
      <c r="D61" s="79" t="s">
        <v>10</v>
      </c>
      <c r="E61" s="79">
        <v>4</v>
      </c>
      <c r="F61" s="2">
        <v>85</v>
      </c>
      <c r="G61" s="153">
        <f t="shared" si="1"/>
        <v>340</v>
      </c>
    </row>
    <row r="62" spans="1:7" ht="19.5" customHeight="1" x14ac:dyDescent="0.35">
      <c r="A62" s="152">
        <v>59</v>
      </c>
      <c r="B62" s="83" t="s">
        <v>106</v>
      </c>
      <c r="C62" s="83" t="s">
        <v>107</v>
      </c>
      <c r="D62" s="79" t="s">
        <v>10</v>
      </c>
      <c r="E62" s="79">
        <v>24</v>
      </c>
      <c r="F62" s="2">
        <v>20</v>
      </c>
      <c r="G62" s="153">
        <f t="shared" si="1"/>
        <v>480</v>
      </c>
    </row>
    <row r="63" spans="1:7" ht="19.5" customHeight="1" x14ac:dyDescent="0.35">
      <c r="A63" s="152">
        <v>60</v>
      </c>
      <c r="B63" s="83" t="s">
        <v>108</v>
      </c>
      <c r="C63" s="83"/>
      <c r="D63" s="79" t="s">
        <v>10</v>
      </c>
      <c r="E63" s="79">
        <v>24</v>
      </c>
      <c r="F63" s="2">
        <v>15</v>
      </c>
      <c r="G63" s="153">
        <f t="shared" si="1"/>
        <v>360</v>
      </c>
    </row>
    <row r="64" spans="1:7" ht="19.5" customHeight="1" x14ac:dyDescent="0.35">
      <c r="A64" s="152">
        <v>61</v>
      </c>
      <c r="B64" s="83" t="s">
        <v>109</v>
      </c>
      <c r="C64" s="83"/>
      <c r="D64" s="79" t="s">
        <v>10</v>
      </c>
      <c r="E64" s="79">
        <v>2</v>
      </c>
      <c r="F64" s="2">
        <v>525</v>
      </c>
      <c r="G64" s="153">
        <f t="shared" si="1"/>
        <v>1050</v>
      </c>
    </row>
    <row r="65" spans="1:7" ht="19.5" customHeight="1" x14ac:dyDescent="0.35">
      <c r="A65" s="152">
        <v>62</v>
      </c>
      <c r="B65" s="83" t="s">
        <v>110</v>
      </c>
      <c r="C65" s="83"/>
      <c r="D65" s="79" t="s">
        <v>10</v>
      </c>
      <c r="E65" s="79">
        <v>2</v>
      </c>
      <c r="F65" s="2">
        <v>200</v>
      </c>
      <c r="G65" s="153">
        <f t="shared" si="1"/>
        <v>400</v>
      </c>
    </row>
    <row r="66" spans="1:7" ht="19.5" customHeight="1" x14ac:dyDescent="0.35">
      <c r="A66" s="152">
        <v>63</v>
      </c>
      <c r="B66" s="83" t="s">
        <v>111</v>
      </c>
      <c r="C66" s="83" t="s">
        <v>112</v>
      </c>
      <c r="D66" s="79" t="s">
        <v>10</v>
      </c>
      <c r="E66" s="79">
        <v>2</v>
      </c>
      <c r="F66" s="2">
        <v>1440</v>
      </c>
      <c r="G66" s="153">
        <f t="shared" si="1"/>
        <v>2880</v>
      </c>
    </row>
    <row r="67" spans="1:7" ht="19.5" customHeight="1" x14ac:dyDescent="0.35">
      <c r="A67" s="152">
        <v>64</v>
      </c>
      <c r="B67" s="83" t="s">
        <v>113</v>
      </c>
      <c r="C67" s="83" t="s">
        <v>114</v>
      </c>
      <c r="D67" s="79" t="s">
        <v>10</v>
      </c>
      <c r="E67" s="79">
        <v>12</v>
      </c>
      <c r="F67" s="2">
        <v>480</v>
      </c>
      <c r="G67" s="153">
        <f t="shared" si="1"/>
        <v>5760</v>
      </c>
    </row>
    <row r="68" spans="1:7" ht="19.5" customHeight="1" x14ac:dyDescent="0.35">
      <c r="A68" s="152">
        <v>65</v>
      </c>
      <c r="B68" s="83" t="s">
        <v>115</v>
      </c>
      <c r="C68" s="83" t="s">
        <v>92</v>
      </c>
      <c r="D68" s="79" t="s">
        <v>10</v>
      </c>
      <c r="E68" s="79">
        <v>2</v>
      </c>
      <c r="F68" s="2">
        <v>485</v>
      </c>
      <c r="G68" s="153">
        <f t="shared" ref="G68:G99" si="2">F68*E68</f>
        <v>970</v>
      </c>
    </row>
    <row r="69" spans="1:7" ht="19.5" customHeight="1" x14ac:dyDescent="0.35">
      <c r="A69" s="152">
        <v>66</v>
      </c>
      <c r="B69" s="83" t="s">
        <v>116</v>
      </c>
      <c r="C69" s="83" t="s">
        <v>117</v>
      </c>
      <c r="D69" s="79" t="s">
        <v>10</v>
      </c>
      <c r="E69" s="79">
        <v>1</v>
      </c>
      <c r="F69" s="2">
        <v>7255</v>
      </c>
      <c r="G69" s="153">
        <f t="shared" si="2"/>
        <v>7255</v>
      </c>
    </row>
    <row r="70" spans="1:7" ht="19.5" customHeight="1" x14ac:dyDescent="0.35">
      <c r="A70" s="152">
        <v>67</v>
      </c>
      <c r="B70" s="83" t="s">
        <v>118</v>
      </c>
      <c r="C70" s="83"/>
      <c r="D70" s="79" t="s">
        <v>10</v>
      </c>
      <c r="E70" s="79">
        <v>24</v>
      </c>
      <c r="F70" s="2">
        <v>65</v>
      </c>
      <c r="G70" s="153">
        <f t="shared" si="2"/>
        <v>1560</v>
      </c>
    </row>
    <row r="71" spans="1:7" ht="19.5" customHeight="1" x14ac:dyDescent="0.35">
      <c r="A71" s="152">
        <v>68</v>
      </c>
      <c r="B71" s="83" t="s">
        <v>119</v>
      </c>
      <c r="C71" s="83"/>
      <c r="D71" s="79" t="s">
        <v>10</v>
      </c>
      <c r="E71" s="79">
        <v>2</v>
      </c>
      <c r="F71" s="2">
        <v>220</v>
      </c>
      <c r="G71" s="153">
        <f t="shared" si="2"/>
        <v>440</v>
      </c>
    </row>
    <row r="72" spans="1:7" ht="19.5" customHeight="1" x14ac:dyDescent="0.35">
      <c r="A72" s="152">
        <v>69</v>
      </c>
      <c r="B72" s="83" t="s">
        <v>120</v>
      </c>
      <c r="C72" s="83" t="s">
        <v>121</v>
      </c>
      <c r="D72" s="79" t="s">
        <v>10</v>
      </c>
      <c r="E72" s="79">
        <v>2</v>
      </c>
      <c r="F72" s="2">
        <v>45</v>
      </c>
      <c r="G72" s="153">
        <f t="shared" si="2"/>
        <v>90</v>
      </c>
    </row>
    <row r="73" spans="1:7" ht="19.5" customHeight="1" x14ac:dyDescent="0.35">
      <c r="A73" s="152">
        <v>70</v>
      </c>
      <c r="B73" s="83" t="s">
        <v>122</v>
      </c>
      <c r="C73" s="83" t="s">
        <v>123</v>
      </c>
      <c r="D73" s="79" t="s">
        <v>10</v>
      </c>
      <c r="E73" s="79">
        <v>1</v>
      </c>
      <c r="F73" s="2">
        <v>3850</v>
      </c>
      <c r="G73" s="153">
        <f t="shared" si="2"/>
        <v>3850</v>
      </c>
    </row>
    <row r="74" spans="1:7" ht="19.5" customHeight="1" x14ac:dyDescent="0.35">
      <c r="A74" s="152">
        <v>71</v>
      </c>
      <c r="B74" s="83" t="s">
        <v>124</v>
      </c>
      <c r="C74" s="83" t="s">
        <v>125</v>
      </c>
      <c r="D74" s="79" t="s">
        <v>10</v>
      </c>
      <c r="E74" s="79">
        <v>5</v>
      </c>
      <c r="F74" s="2">
        <v>95</v>
      </c>
      <c r="G74" s="153">
        <f t="shared" si="2"/>
        <v>475</v>
      </c>
    </row>
    <row r="75" spans="1:7" ht="19.5" customHeight="1" x14ac:dyDescent="0.35">
      <c r="A75" s="152">
        <v>72</v>
      </c>
      <c r="B75" s="83" t="s">
        <v>126</v>
      </c>
      <c r="C75" s="83"/>
      <c r="D75" s="79" t="s">
        <v>10</v>
      </c>
      <c r="E75" s="79">
        <v>4</v>
      </c>
      <c r="F75" s="2">
        <v>60</v>
      </c>
      <c r="G75" s="153">
        <f t="shared" si="2"/>
        <v>240</v>
      </c>
    </row>
    <row r="76" spans="1:7" ht="19.5" customHeight="1" x14ac:dyDescent="0.35">
      <c r="A76" s="152">
        <v>73</v>
      </c>
      <c r="B76" s="83" t="s">
        <v>127</v>
      </c>
      <c r="C76" s="83"/>
      <c r="D76" s="79" t="s">
        <v>10</v>
      </c>
      <c r="E76" s="79">
        <v>2</v>
      </c>
      <c r="F76" s="2">
        <v>225</v>
      </c>
      <c r="G76" s="153">
        <f t="shared" si="2"/>
        <v>450</v>
      </c>
    </row>
    <row r="77" spans="1:7" ht="19.5" customHeight="1" x14ac:dyDescent="0.35">
      <c r="A77" s="152">
        <v>74</v>
      </c>
      <c r="B77" s="83" t="s">
        <v>128</v>
      </c>
      <c r="C77" s="83" t="s">
        <v>129</v>
      </c>
      <c r="D77" s="79" t="s">
        <v>130</v>
      </c>
      <c r="E77" s="79">
        <v>2</v>
      </c>
      <c r="F77" s="2">
        <v>550</v>
      </c>
      <c r="G77" s="153">
        <f t="shared" si="2"/>
        <v>1100</v>
      </c>
    </row>
    <row r="78" spans="1:7" ht="19.5" customHeight="1" x14ac:dyDescent="0.35">
      <c r="A78" s="152">
        <v>75</v>
      </c>
      <c r="B78" s="83" t="s">
        <v>131</v>
      </c>
      <c r="C78" s="83"/>
      <c r="D78" s="79" t="s">
        <v>10</v>
      </c>
      <c r="E78" s="79">
        <v>4</v>
      </c>
      <c r="F78" s="2">
        <v>80</v>
      </c>
      <c r="G78" s="153">
        <f t="shared" si="2"/>
        <v>320</v>
      </c>
    </row>
    <row r="79" spans="1:7" ht="19.5" customHeight="1" x14ac:dyDescent="0.35">
      <c r="A79" s="152">
        <v>76</v>
      </c>
      <c r="B79" s="83" t="s">
        <v>132</v>
      </c>
      <c r="C79" s="83"/>
      <c r="D79" s="79" t="s">
        <v>10</v>
      </c>
      <c r="E79" s="79">
        <v>4</v>
      </c>
      <c r="F79" s="2">
        <v>100</v>
      </c>
      <c r="G79" s="153">
        <f t="shared" si="2"/>
        <v>400</v>
      </c>
    </row>
    <row r="80" spans="1:7" ht="19.5" customHeight="1" x14ac:dyDescent="0.35">
      <c r="A80" s="152">
        <v>77</v>
      </c>
      <c r="B80" s="83" t="s">
        <v>133</v>
      </c>
      <c r="C80" s="83" t="s">
        <v>134</v>
      </c>
      <c r="D80" s="79" t="s">
        <v>33</v>
      </c>
      <c r="E80" s="79">
        <v>1</v>
      </c>
      <c r="F80" s="2">
        <v>180</v>
      </c>
      <c r="G80" s="153">
        <f t="shared" si="2"/>
        <v>180</v>
      </c>
    </row>
    <row r="81" spans="1:7" ht="19.5" customHeight="1" x14ac:dyDescent="0.35">
      <c r="A81" s="152">
        <v>78</v>
      </c>
      <c r="B81" s="83" t="s">
        <v>135</v>
      </c>
      <c r="C81" s="83" t="s">
        <v>136</v>
      </c>
      <c r="D81" s="79" t="s">
        <v>10</v>
      </c>
      <c r="E81" s="79">
        <v>1</v>
      </c>
      <c r="F81" s="2">
        <v>165</v>
      </c>
      <c r="G81" s="153">
        <f t="shared" si="2"/>
        <v>165</v>
      </c>
    </row>
    <row r="82" spans="1:7" ht="19.5" customHeight="1" x14ac:dyDescent="0.35">
      <c r="A82" s="152">
        <v>79</v>
      </c>
      <c r="B82" s="83" t="s">
        <v>137</v>
      </c>
      <c r="C82" s="83" t="s">
        <v>138</v>
      </c>
      <c r="D82" s="79" t="s">
        <v>10</v>
      </c>
      <c r="E82" s="79">
        <v>2</v>
      </c>
      <c r="F82" s="2">
        <v>980</v>
      </c>
      <c r="G82" s="153">
        <f t="shared" si="2"/>
        <v>1960</v>
      </c>
    </row>
    <row r="83" spans="1:7" ht="19.5" customHeight="1" x14ac:dyDescent="0.35">
      <c r="A83" s="152">
        <v>80</v>
      </c>
      <c r="B83" s="83" t="s">
        <v>139</v>
      </c>
      <c r="C83" s="83" t="s">
        <v>140</v>
      </c>
      <c r="D83" s="79" t="s">
        <v>10</v>
      </c>
      <c r="E83" s="79">
        <v>4</v>
      </c>
      <c r="F83" s="2">
        <v>1380</v>
      </c>
      <c r="G83" s="153">
        <f t="shared" si="2"/>
        <v>5520</v>
      </c>
    </row>
    <row r="84" spans="1:7" ht="19.5" customHeight="1" x14ac:dyDescent="0.35">
      <c r="A84" s="152">
        <v>81</v>
      </c>
      <c r="B84" s="83" t="s">
        <v>141</v>
      </c>
      <c r="C84" s="83" t="s">
        <v>138</v>
      </c>
      <c r="D84" s="79" t="s">
        <v>10</v>
      </c>
      <c r="E84" s="79">
        <v>2</v>
      </c>
      <c r="F84" s="2">
        <v>1880</v>
      </c>
      <c r="G84" s="153">
        <f t="shared" si="2"/>
        <v>3760</v>
      </c>
    </row>
    <row r="85" spans="1:7" ht="19.5" customHeight="1" x14ac:dyDescent="0.35">
      <c r="A85" s="152">
        <v>82</v>
      </c>
      <c r="B85" s="83" t="s">
        <v>142</v>
      </c>
      <c r="C85" s="83" t="s">
        <v>140</v>
      </c>
      <c r="D85" s="79" t="s">
        <v>10</v>
      </c>
      <c r="E85" s="79">
        <v>1</v>
      </c>
      <c r="F85" s="2">
        <v>1755</v>
      </c>
      <c r="G85" s="153">
        <f t="shared" si="2"/>
        <v>1755</v>
      </c>
    </row>
    <row r="86" spans="1:7" ht="19.5" customHeight="1" x14ac:dyDescent="0.35">
      <c r="A86" s="152">
        <v>83</v>
      </c>
      <c r="B86" s="83" t="s">
        <v>143</v>
      </c>
      <c r="C86" s="83" t="s">
        <v>140</v>
      </c>
      <c r="D86" s="79" t="s">
        <v>10</v>
      </c>
      <c r="E86" s="79">
        <v>2</v>
      </c>
      <c r="F86" s="2">
        <v>1030</v>
      </c>
      <c r="G86" s="153">
        <f t="shared" si="2"/>
        <v>2060</v>
      </c>
    </row>
    <row r="87" spans="1:7" ht="19.5" customHeight="1" x14ac:dyDescent="0.35">
      <c r="A87" s="152">
        <v>84</v>
      </c>
      <c r="B87" s="83" t="s">
        <v>144</v>
      </c>
      <c r="C87" s="83" t="s">
        <v>145</v>
      </c>
      <c r="D87" s="79" t="s">
        <v>10</v>
      </c>
      <c r="E87" s="79">
        <v>2</v>
      </c>
      <c r="F87" s="2">
        <v>750</v>
      </c>
      <c r="G87" s="153">
        <f t="shared" si="2"/>
        <v>1500</v>
      </c>
    </row>
    <row r="88" spans="1:7" ht="19.5" customHeight="1" x14ac:dyDescent="0.35">
      <c r="A88" s="152">
        <v>85</v>
      </c>
      <c r="B88" s="83" t="s">
        <v>146</v>
      </c>
      <c r="C88" s="83" t="s">
        <v>145</v>
      </c>
      <c r="D88" s="79" t="s">
        <v>10</v>
      </c>
      <c r="E88" s="79">
        <v>2</v>
      </c>
      <c r="F88" s="2">
        <v>750</v>
      </c>
      <c r="G88" s="153">
        <f t="shared" si="2"/>
        <v>1500</v>
      </c>
    </row>
    <row r="89" spans="1:7" ht="19.5" customHeight="1" x14ac:dyDescent="0.35">
      <c r="A89" s="152">
        <v>86</v>
      </c>
      <c r="B89" s="83" t="s">
        <v>147</v>
      </c>
      <c r="C89" s="83" t="s">
        <v>145</v>
      </c>
      <c r="D89" s="79" t="s">
        <v>10</v>
      </c>
      <c r="E89" s="79">
        <v>2</v>
      </c>
      <c r="F89" s="2">
        <v>750</v>
      </c>
      <c r="G89" s="153">
        <f t="shared" si="2"/>
        <v>1500</v>
      </c>
    </row>
    <row r="90" spans="1:7" ht="19.5" customHeight="1" x14ac:dyDescent="0.35">
      <c r="A90" s="152">
        <v>87</v>
      </c>
      <c r="B90" s="83" t="s">
        <v>148</v>
      </c>
      <c r="C90" s="83" t="s">
        <v>145</v>
      </c>
      <c r="D90" s="79" t="s">
        <v>10</v>
      </c>
      <c r="E90" s="79">
        <v>2</v>
      </c>
      <c r="F90" s="2">
        <v>750</v>
      </c>
      <c r="G90" s="153">
        <f t="shared" si="2"/>
        <v>1500</v>
      </c>
    </row>
    <row r="91" spans="1:7" ht="19.5" customHeight="1" x14ac:dyDescent="0.35">
      <c r="A91" s="152">
        <v>88</v>
      </c>
      <c r="B91" s="83" t="s">
        <v>149</v>
      </c>
      <c r="C91" s="83" t="s">
        <v>145</v>
      </c>
      <c r="D91" s="79" t="s">
        <v>10</v>
      </c>
      <c r="E91" s="79">
        <v>2</v>
      </c>
      <c r="F91" s="2">
        <v>750</v>
      </c>
      <c r="G91" s="153">
        <f t="shared" si="2"/>
        <v>1500</v>
      </c>
    </row>
    <row r="92" spans="1:7" ht="19.5" customHeight="1" x14ac:dyDescent="0.35">
      <c r="A92" s="152">
        <v>89</v>
      </c>
      <c r="B92" s="83" t="s">
        <v>150</v>
      </c>
      <c r="C92" s="83" t="s">
        <v>151</v>
      </c>
      <c r="D92" s="79" t="s">
        <v>10</v>
      </c>
      <c r="E92" s="79">
        <v>2</v>
      </c>
      <c r="F92" s="2">
        <v>1850</v>
      </c>
      <c r="G92" s="153">
        <f t="shared" si="2"/>
        <v>3700</v>
      </c>
    </row>
    <row r="93" spans="1:7" ht="19.5" customHeight="1" x14ac:dyDescent="0.35">
      <c r="A93" s="152">
        <v>90</v>
      </c>
      <c r="B93" s="83" t="s">
        <v>152</v>
      </c>
      <c r="C93" s="83" t="s">
        <v>153</v>
      </c>
      <c r="D93" s="79" t="s">
        <v>10</v>
      </c>
      <c r="E93" s="79">
        <v>1</v>
      </c>
      <c r="F93" s="2">
        <v>100</v>
      </c>
      <c r="G93" s="153">
        <f t="shared" si="2"/>
        <v>100</v>
      </c>
    </row>
    <row r="94" spans="1:7" ht="19.5" customHeight="1" x14ac:dyDescent="0.35">
      <c r="A94" s="152">
        <v>91</v>
      </c>
      <c r="B94" s="83" t="s">
        <v>154</v>
      </c>
      <c r="C94" s="83"/>
      <c r="D94" s="79" t="s">
        <v>10</v>
      </c>
      <c r="E94" s="79">
        <v>2</v>
      </c>
      <c r="F94" s="2">
        <v>185</v>
      </c>
      <c r="G94" s="153">
        <f t="shared" si="2"/>
        <v>370</v>
      </c>
    </row>
    <row r="95" spans="1:7" ht="19.5" customHeight="1" x14ac:dyDescent="0.35">
      <c r="A95" s="152">
        <v>92</v>
      </c>
      <c r="B95" s="83" t="s">
        <v>155</v>
      </c>
      <c r="C95" s="83"/>
      <c r="D95" s="79" t="s">
        <v>10</v>
      </c>
      <c r="E95" s="79">
        <v>1</v>
      </c>
      <c r="F95" s="2">
        <v>350</v>
      </c>
      <c r="G95" s="153">
        <f t="shared" si="2"/>
        <v>350</v>
      </c>
    </row>
    <row r="96" spans="1:7" ht="19.5" customHeight="1" x14ac:dyDescent="0.35">
      <c r="A96" s="152">
        <v>93</v>
      </c>
      <c r="B96" s="83" t="s">
        <v>156</v>
      </c>
      <c r="C96" s="83"/>
      <c r="D96" s="79" t="s">
        <v>10</v>
      </c>
      <c r="E96" s="79">
        <v>2</v>
      </c>
      <c r="F96" s="2">
        <v>155</v>
      </c>
      <c r="G96" s="153">
        <f t="shared" si="2"/>
        <v>310</v>
      </c>
    </row>
    <row r="97" spans="1:7" ht="19.5" customHeight="1" x14ac:dyDescent="0.35">
      <c r="A97" s="152">
        <v>94</v>
      </c>
      <c r="B97" s="83" t="s">
        <v>157</v>
      </c>
      <c r="C97" s="83" t="s">
        <v>158</v>
      </c>
      <c r="D97" s="79" t="s">
        <v>10</v>
      </c>
      <c r="E97" s="79">
        <v>2</v>
      </c>
      <c r="F97" s="2">
        <v>550</v>
      </c>
      <c r="G97" s="153">
        <f t="shared" si="2"/>
        <v>1100</v>
      </c>
    </row>
    <row r="98" spans="1:7" ht="19.5" customHeight="1" x14ac:dyDescent="0.35">
      <c r="A98" s="152">
        <v>95</v>
      </c>
      <c r="B98" s="83" t="s">
        <v>159</v>
      </c>
      <c r="C98" s="83"/>
      <c r="D98" s="79" t="s">
        <v>10</v>
      </c>
      <c r="E98" s="79">
        <v>2</v>
      </c>
      <c r="F98" s="2">
        <v>280</v>
      </c>
      <c r="G98" s="153">
        <f t="shared" si="2"/>
        <v>560</v>
      </c>
    </row>
    <row r="99" spans="1:7" ht="19.5" customHeight="1" x14ac:dyDescent="0.35">
      <c r="A99" s="152">
        <v>96</v>
      </c>
      <c r="B99" s="83" t="s">
        <v>160</v>
      </c>
      <c r="C99" s="83" t="s">
        <v>161</v>
      </c>
      <c r="D99" s="79" t="s">
        <v>10</v>
      </c>
      <c r="E99" s="79">
        <v>12</v>
      </c>
      <c r="F99" s="2">
        <v>65</v>
      </c>
      <c r="G99" s="153">
        <f t="shared" si="2"/>
        <v>780</v>
      </c>
    </row>
    <row r="100" spans="1:7" ht="19.5" customHeight="1" x14ac:dyDescent="0.35">
      <c r="A100" s="152">
        <v>97</v>
      </c>
      <c r="B100" s="83" t="s">
        <v>162</v>
      </c>
      <c r="C100" s="83"/>
      <c r="D100" s="79" t="s">
        <v>10</v>
      </c>
      <c r="E100" s="79">
        <v>2</v>
      </c>
      <c r="F100" s="2">
        <v>155</v>
      </c>
      <c r="G100" s="153">
        <f t="shared" ref="G100:G131" si="3">F100*E100</f>
        <v>310</v>
      </c>
    </row>
    <row r="101" spans="1:7" s="1" customFormat="1" ht="19.5" customHeight="1" x14ac:dyDescent="0.35">
      <c r="A101" s="152">
        <v>98</v>
      </c>
      <c r="B101" s="83" t="s">
        <v>163</v>
      </c>
      <c r="C101" s="83" t="s">
        <v>164</v>
      </c>
      <c r="D101" s="79" t="s">
        <v>10</v>
      </c>
      <c r="E101" s="79">
        <v>10</v>
      </c>
      <c r="F101" s="151">
        <v>650</v>
      </c>
      <c r="G101" s="153">
        <f t="shared" si="3"/>
        <v>6500</v>
      </c>
    </row>
    <row r="102" spans="1:7" ht="19.5" customHeight="1" x14ac:dyDescent="0.35">
      <c r="A102" s="152">
        <v>99</v>
      </c>
      <c r="B102" s="83" t="s">
        <v>165</v>
      </c>
      <c r="C102" s="83" t="s">
        <v>164</v>
      </c>
      <c r="D102" s="79" t="s">
        <v>10</v>
      </c>
      <c r="E102" s="79">
        <v>12</v>
      </c>
      <c r="F102" s="2">
        <v>140</v>
      </c>
      <c r="G102" s="153">
        <f t="shared" si="3"/>
        <v>1680</v>
      </c>
    </row>
    <row r="103" spans="1:7" ht="19.5" customHeight="1" x14ac:dyDescent="0.35">
      <c r="A103" s="152">
        <v>100</v>
      </c>
      <c r="B103" s="83" t="s">
        <v>166</v>
      </c>
      <c r="C103" s="83" t="s">
        <v>164</v>
      </c>
      <c r="D103" s="79" t="s">
        <v>10</v>
      </c>
      <c r="E103" s="79">
        <v>6</v>
      </c>
      <c r="F103" s="2">
        <v>180</v>
      </c>
      <c r="G103" s="153">
        <f t="shared" si="3"/>
        <v>1080</v>
      </c>
    </row>
    <row r="104" spans="1:7" ht="19.5" customHeight="1" x14ac:dyDescent="0.35">
      <c r="A104" s="152">
        <v>101</v>
      </c>
      <c r="B104" s="83" t="s">
        <v>167</v>
      </c>
      <c r="C104" s="83"/>
      <c r="D104" s="79" t="s">
        <v>10</v>
      </c>
      <c r="E104" s="79">
        <v>4</v>
      </c>
      <c r="F104" s="2">
        <v>135</v>
      </c>
      <c r="G104" s="153">
        <f t="shared" si="3"/>
        <v>540</v>
      </c>
    </row>
    <row r="105" spans="1:7" ht="19.5" customHeight="1" x14ac:dyDescent="0.35">
      <c r="A105" s="152">
        <v>102</v>
      </c>
      <c r="B105" s="83" t="s">
        <v>168</v>
      </c>
      <c r="C105" s="83" t="s">
        <v>161</v>
      </c>
      <c r="D105" s="79" t="s">
        <v>10</v>
      </c>
      <c r="E105" s="79">
        <v>12</v>
      </c>
      <c r="F105" s="2">
        <v>55</v>
      </c>
      <c r="G105" s="153">
        <f t="shared" si="3"/>
        <v>660</v>
      </c>
    </row>
    <row r="106" spans="1:7" ht="19.5" customHeight="1" x14ac:dyDescent="0.35">
      <c r="A106" s="152">
        <v>103</v>
      </c>
      <c r="B106" s="83" t="s">
        <v>169</v>
      </c>
      <c r="C106" s="83" t="s">
        <v>170</v>
      </c>
      <c r="D106" s="79" t="s">
        <v>10</v>
      </c>
      <c r="E106" s="79">
        <v>1</v>
      </c>
      <c r="F106" s="2">
        <v>1650</v>
      </c>
      <c r="G106" s="153">
        <f t="shared" si="3"/>
        <v>1650</v>
      </c>
    </row>
    <row r="107" spans="1:7" ht="19.5" customHeight="1" x14ac:dyDescent="0.35">
      <c r="A107" s="152">
        <v>104</v>
      </c>
      <c r="B107" s="83" t="s">
        <v>171</v>
      </c>
      <c r="C107" s="83" t="s">
        <v>170</v>
      </c>
      <c r="D107" s="79" t="s">
        <v>10</v>
      </c>
      <c r="E107" s="79">
        <v>1</v>
      </c>
      <c r="F107" s="2">
        <v>1850</v>
      </c>
      <c r="G107" s="153">
        <f t="shared" si="3"/>
        <v>1850</v>
      </c>
    </row>
    <row r="108" spans="1:7" ht="19.5" customHeight="1" x14ac:dyDescent="0.35">
      <c r="A108" s="152">
        <v>105</v>
      </c>
      <c r="B108" s="83" t="s">
        <v>172</v>
      </c>
      <c r="C108" s="83" t="s">
        <v>170</v>
      </c>
      <c r="D108" s="79" t="s">
        <v>10</v>
      </c>
      <c r="E108" s="79">
        <v>1</v>
      </c>
      <c r="F108" s="2">
        <v>2250</v>
      </c>
      <c r="G108" s="153">
        <f t="shared" si="3"/>
        <v>2250</v>
      </c>
    </row>
    <row r="109" spans="1:7" ht="19.5" customHeight="1" x14ac:dyDescent="0.35">
      <c r="A109" s="152">
        <v>106</v>
      </c>
      <c r="B109" s="83" t="s">
        <v>173</v>
      </c>
      <c r="C109" s="83" t="s">
        <v>174</v>
      </c>
      <c r="D109" s="79" t="s">
        <v>10</v>
      </c>
      <c r="E109" s="79">
        <v>2</v>
      </c>
      <c r="F109" s="2">
        <v>90</v>
      </c>
      <c r="G109" s="153">
        <f t="shared" si="3"/>
        <v>180</v>
      </c>
    </row>
    <row r="110" spans="1:7" ht="19.5" customHeight="1" x14ac:dyDescent="0.35">
      <c r="A110" s="152">
        <v>107</v>
      </c>
      <c r="B110" s="83" t="s">
        <v>175</v>
      </c>
      <c r="C110" s="83" t="s">
        <v>176</v>
      </c>
      <c r="D110" s="79" t="s">
        <v>10</v>
      </c>
      <c r="E110" s="79">
        <v>1</v>
      </c>
      <c r="F110" s="2">
        <v>1780</v>
      </c>
      <c r="G110" s="153">
        <f t="shared" si="3"/>
        <v>1780</v>
      </c>
    </row>
    <row r="111" spans="1:7" ht="19.5" customHeight="1" x14ac:dyDescent="0.35">
      <c r="A111" s="152">
        <v>108</v>
      </c>
      <c r="B111" s="83" t="s">
        <v>177</v>
      </c>
      <c r="C111" s="83" t="s">
        <v>178</v>
      </c>
      <c r="D111" s="79" t="s">
        <v>10</v>
      </c>
      <c r="E111" s="79">
        <v>1</v>
      </c>
      <c r="F111" s="2">
        <v>3350</v>
      </c>
      <c r="G111" s="153">
        <f t="shared" si="3"/>
        <v>3350</v>
      </c>
    </row>
    <row r="112" spans="1:7" ht="19.5" customHeight="1" x14ac:dyDescent="0.35">
      <c r="A112" s="152">
        <v>109</v>
      </c>
      <c r="B112" s="83" t="s">
        <v>179</v>
      </c>
      <c r="C112" s="83" t="s">
        <v>180</v>
      </c>
      <c r="D112" s="79" t="s">
        <v>10</v>
      </c>
      <c r="E112" s="79">
        <v>1</v>
      </c>
      <c r="F112" s="2">
        <v>5250</v>
      </c>
      <c r="G112" s="153">
        <f t="shared" si="3"/>
        <v>5250</v>
      </c>
    </row>
    <row r="113" spans="1:7" ht="19.5" customHeight="1" x14ac:dyDescent="0.35">
      <c r="A113" s="152">
        <v>110</v>
      </c>
      <c r="B113" s="83" t="s">
        <v>181</v>
      </c>
      <c r="C113" s="83" t="s">
        <v>182</v>
      </c>
      <c r="D113" s="79" t="s">
        <v>10</v>
      </c>
      <c r="E113" s="79">
        <v>24</v>
      </c>
      <c r="F113" s="2">
        <v>155</v>
      </c>
      <c r="G113" s="153">
        <f t="shared" si="3"/>
        <v>3720</v>
      </c>
    </row>
    <row r="114" spans="1:7" ht="19.5" customHeight="1" x14ac:dyDescent="0.35">
      <c r="A114" s="152">
        <v>111</v>
      </c>
      <c r="B114" s="83" t="s">
        <v>183</v>
      </c>
      <c r="C114" s="83" t="s">
        <v>184</v>
      </c>
      <c r="D114" s="79" t="s">
        <v>10</v>
      </c>
      <c r="E114" s="79">
        <v>4</v>
      </c>
      <c r="F114" s="2">
        <v>120</v>
      </c>
      <c r="G114" s="153">
        <f t="shared" si="3"/>
        <v>480</v>
      </c>
    </row>
    <row r="115" spans="1:7" ht="19.5" customHeight="1" x14ac:dyDescent="0.35">
      <c r="A115" s="152">
        <v>112</v>
      </c>
      <c r="B115" s="83" t="s">
        <v>185</v>
      </c>
      <c r="C115" s="83" t="s">
        <v>92</v>
      </c>
      <c r="D115" s="79" t="s">
        <v>10</v>
      </c>
      <c r="E115" s="79">
        <v>1</v>
      </c>
      <c r="F115" s="2">
        <v>1250</v>
      </c>
      <c r="G115" s="153">
        <f t="shared" si="3"/>
        <v>1250</v>
      </c>
    </row>
    <row r="116" spans="1:7" ht="19.5" customHeight="1" x14ac:dyDescent="0.35">
      <c r="A116" s="152">
        <v>113</v>
      </c>
      <c r="B116" s="83" t="s">
        <v>186</v>
      </c>
      <c r="C116" s="83" t="s">
        <v>187</v>
      </c>
      <c r="D116" s="79" t="s">
        <v>10</v>
      </c>
      <c r="E116" s="79">
        <v>2</v>
      </c>
      <c r="F116" s="2">
        <v>525</v>
      </c>
      <c r="G116" s="153">
        <f t="shared" si="3"/>
        <v>1050</v>
      </c>
    </row>
    <row r="117" spans="1:7" ht="19.5" customHeight="1" x14ac:dyDescent="0.35">
      <c r="A117" s="152">
        <v>114</v>
      </c>
      <c r="B117" s="83" t="s">
        <v>188</v>
      </c>
      <c r="C117" s="83" t="s">
        <v>189</v>
      </c>
      <c r="D117" s="79" t="s">
        <v>10</v>
      </c>
      <c r="E117" s="79">
        <v>1</v>
      </c>
      <c r="F117" s="2">
        <v>15500</v>
      </c>
      <c r="G117" s="153">
        <f t="shared" si="3"/>
        <v>15500</v>
      </c>
    </row>
    <row r="118" spans="1:7" ht="19.5" customHeight="1" x14ac:dyDescent="0.35">
      <c r="A118" s="152">
        <v>115</v>
      </c>
      <c r="B118" s="83" t="s">
        <v>190</v>
      </c>
      <c r="C118" s="83" t="s">
        <v>138</v>
      </c>
      <c r="D118" s="79" t="s">
        <v>10</v>
      </c>
      <c r="E118" s="79">
        <v>2</v>
      </c>
      <c r="F118" s="2">
        <v>780</v>
      </c>
      <c r="G118" s="153">
        <f t="shared" si="3"/>
        <v>1560</v>
      </c>
    </row>
    <row r="119" spans="1:7" ht="19.5" customHeight="1" x14ac:dyDescent="0.35">
      <c r="A119" s="152">
        <v>116</v>
      </c>
      <c r="B119" s="83" t="s">
        <v>191</v>
      </c>
      <c r="C119" s="83" t="s">
        <v>192</v>
      </c>
      <c r="D119" s="79" t="s">
        <v>10</v>
      </c>
      <c r="E119" s="79">
        <v>1</v>
      </c>
      <c r="F119" s="2">
        <v>2450</v>
      </c>
      <c r="G119" s="153">
        <f t="shared" si="3"/>
        <v>2450</v>
      </c>
    </row>
    <row r="120" spans="1:7" ht="19.5" customHeight="1" x14ac:dyDescent="0.35">
      <c r="A120" s="152">
        <v>117</v>
      </c>
      <c r="B120" s="83" t="s">
        <v>193</v>
      </c>
      <c r="C120" s="83" t="s">
        <v>194</v>
      </c>
      <c r="D120" s="79" t="s">
        <v>10</v>
      </c>
      <c r="E120" s="79">
        <v>6</v>
      </c>
      <c r="F120" s="2">
        <v>2450</v>
      </c>
      <c r="G120" s="153">
        <f t="shared" si="3"/>
        <v>14700</v>
      </c>
    </row>
    <row r="121" spans="1:7" ht="19.5" customHeight="1" x14ac:dyDescent="0.35">
      <c r="A121" s="152">
        <v>118</v>
      </c>
      <c r="B121" s="83" t="s">
        <v>195</v>
      </c>
      <c r="C121" s="83"/>
      <c r="D121" s="79" t="s">
        <v>10</v>
      </c>
      <c r="E121" s="79">
        <v>1</v>
      </c>
      <c r="F121" s="2">
        <v>3250</v>
      </c>
      <c r="G121" s="153">
        <f t="shared" si="3"/>
        <v>3250</v>
      </c>
    </row>
    <row r="122" spans="1:7" ht="19.5" customHeight="1" x14ac:dyDescent="0.35">
      <c r="A122" s="152">
        <v>119</v>
      </c>
      <c r="B122" s="83" t="s">
        <v>196</v>
      </c>
      <c r="C122" s="83" t="s">
        <v>197</v>
      </c>
      <c r="D122" s="79" t="s">
        <v>10</v>
      </c>
      <c r="E122" s="79">
        <v>2</v>
      </c>
      <c r="F122" s="2">
        <v>425</v>
      </c>
      <c r="G122" s="153">
        <f t="shared" si="3"/>
        <v>850</v>
      </c>
    </row>
    <row r="123" spans="1:7" s="1" customFormat="1" ht="19.5" customHeight="1" x14ac:dyDescent="0.35">
      <c r="A123" s="152">
        <v>120</v>
      </c>
      <c r="B123" s="83" t="s">
        <v>198</v>
      </c>
      <c r="C123" s="83" t="s">
        <v>199</v>
      </c>
      <c r="D123" s="79" t="s">
        <v>10</v>
      </c>
      <c r="E123" s="79">
        <v>4</v>
      </c>
      <c r="F123" s="151">
        <v>1250</v>
      </c>
      <c r="G123" s="153">
        <f t="shared" si="3"/>
        <v>5000</v>
      </c>
    </row>
    <row r="124" spans="1:7" ht="19.5" customHeight="1" x14ac:dyDescent="0.35">
      <c r="A124" s="152">
        <v>121</v>
      </c>
      <c r="B124" s="83" t="s">
        <v>200</v>
      </c>
      <c r="C124" s="83"/>
      <c r="D124" s="79" t="s">
        <v>201</v>
      </c>
      <c r="E124" s="79">
        <v>2</v>
      </c>
      <c r="F124" s="2">
        <v>1650</v>
      </c>
      <c r="G124" s="153">
        <f t="shared" si="3"/>
        <v>3300</v>
      </c>
    </row>
    <row r="125" spans="1:7" ht="19.5" customHeight="1" x14ac:dyDescent="0.35">
      <c r="A125" s="152">
        <v>122</v>
      </c>
      <c r="B125" s="83" t="s">
        <v>202</v>
      </c>
      <c r="C125" s="83"/>
      <c r="D125" s="79" t="s">
        <v>10</v>
      </c>
      <c r="E125" s="79">
        <v>2</v>
      </c>
      <c r="F125" s="2">
        <v>1240</v>
      </c>
      <c r="G125" s="153">
        <f t="shared" si="3"/>
        <v>2480</v>
      </c>
    </row>
    <row r="126" spans="1:7" ht="19.5" customHeight="1" x14ac:dyDescent="0.35">
      <c r="A126" s="152">
        <v>123</v>
      </c>
      <c r="B126" s="83" t="s">
        <v>203</v>
      </c>
      <c r="C126" s="83"/>
      <c r="D126" s="79" t="s">
        <v>10</v>
      </c>
      <c r="E126" s="79">
        <v>1</v>
      </c>
      <c r="F126" s="2">
        <v>90</v>
      </c>
      <c r="G126" s="153">
        <f t="shared" si="3"/>
        <v>90</v>
      </c>
    </row>
    <row r="127" spans="1:7" ht="19.5" customHeight="1" x14ac:dyDescent="0.35">
      <c r="A127" s="152">
        <v>124</v>
      </c>
      <c r="B127" s="83" t="s">
        <v>204</v>
      </c>
      <c r="C127" s="83" t="s">
        <v>205</v>
      </c>
      <c r="D127" s="79" t="s">
        <v>10</v>
      </c>
      <c r="E127" s="79">
        <v>1</v>
      </c>
      <c r="F127" s="2">
        <v>1450</v>
      </c>
      <c r="G127" s="153">
        <f t="shared" si="3"/>
        <v>1450</v>
      </c>
    </row>
    <row r="128" spans="1:7" ht="19.5" customHeight="1" x14ac:dyDescent="0.35">
      <c r="A128" s="152">
        <v>125</v>
      </c>
      <c r="B128" s="83" t="s">
        <v>206</v>
      </c>
      <c r="C128" s="83" t="s">
        <v>207</v>
      </c>
      <c r="D128" s="79" t="s">
        <v>10</v>
      </c>
      <c r="E128" s="79">
        <v>4</v>
      </c>
      <c r="F128" s="2">
        <v>2950</v>
      </c>
      <c r="G128" s="153">
        <f t="shared" si="3"/>
        <v>11800</v>
      </c>
    </row>
    <row r="129" spans="1:7" ht="19.5" customHeight="1" x14ac:dyDescent="0.35">
      <c r="A129" s="152">
        <v>126</v>
      </c>
      <c r="B129" s="83" t="s">
        <v>208</v>
      </c>
      <c r="C129" s="83" t="s">
        <v>207</v>
      </c>
      <c r="D129" s="79" t="s">
        <v>10</v>
      </c>
      <c r="E129" s="79">
        <v>2</v>
      </c>
      <c r="F129" s="2">
        <v>4020</v>
      </c>
      <c r="G129" s="153">
        <f t="shared" si="3"/>
        <v>8040</v>
      </c>
    </row>
    <row r="130" spans="1:7" ht="19.5" customHeight="1" x14ac:dyDescent="0.35">
      <c r="A130" s="152">
        <v>127</v>
      </c>
      <c r="B130" s="83" t="s">
        <v>209</v>
      </c>
      <c r="C130" s="83" t="s">
        <v>207</v>
      </c>
      <c r="D130" s="79" t="s">
        <v>10</v>
      </c>
      <c r="E130" s="79">
        <v>2</v>
      </c>
      <c r="F130" s="2">
        <v>7090</v>
      </c>
      <c r="G130" s="153">
        <f t="shared" si="3"/>
        <v>14180</v>
      </c>
    </row>
    <row r="131" spans="1:7" ht="19.5" customHeight="1" x14ac:dyDescent="0.35">
      <c r="A131" s="152">
        <v>128</v>
      </c>
      <c r="B131" s="83" t="s">
        <v>210</v>
      </c>
      <c r="C131" s="83" t="s">
        <v>211</v>
      </c>
      <c r="D131" s="79" t="s">
        <v>10</v>
      </c>
      <c r="E131" s="79">
        <v>6</v>
      </c>
      <c r="F131" s="2">
        <v>550</v>
      </c>
      <c r="G131" s="153">
        <f t="shared" si="3"/>
        <v>3300</v>
      </c>
    </row>
    <row r="132" spans="1:7" ht="19.5" customHeight="1" x14ac:dyDescent="0.35">
      <c r="A132" s="152">
        <v>129</v>
      </c>
      <c r="B132" s="83" t="s">
        <v>212</v>
      </c>
      <c r="C132" s="83"/>
      <c r="D132" s="79" t="s">
        <v>10</v>
      </c>
      <c r="E132" s="79">
        <v>2</v>
      </c>
      <c r="F132" s="2">
        <v>135</v>
      </c>
      <c r="G132" s="153">
        <f t="shared" ref="G132:G158" si="4">F132*E132</f>
        <v>270</v>
      </c>
    </row>
    <row r="133" spans="1:7" ht="19.5" customHeight="1" x14ac:dyDescent="0.35">
      <c r="A133" s="152">
        <v>130</v>
      </c>
      <c r="B133" s="83" t="s">
        <v>213</v>
      </c>
      <c r="C133" s="83"/>
      <c r="D133" s="79" t="s">
        <v>10</v>
      </c>
      <c r="E133" s="79">
        <v>2</v>
      </c>
      <c r="F133" s="2">
        <v>155</v>
      </c>
      <c r="G133" s="153">
        <f t="shared" si="4"/>
        <v>310</v>
      </c>
    </row>
    <row r="134" spans="1:7" ht="19.5" customHeight="1" x14ac:dyDescent="0.35">
      <c r="A134" s="152">
        <v>131</v>
      </c>
      <c r="B134" s="83" t="s">
        <v>214</v>
      </c>
      <c r="C134" s="83" t="s">
        <v>215</v>
      </c>
      <c r="D134" s="79" t="s">
        <v>10</v>
      </c>
      <c r="E134" s="79">
        <v>1</v>
      </c>
      <c r="F134" s="2">
        <v>2250</v>
      </c>
      <c r="G134" s="153">
        <f t="shared" si="4"/>
        <v>2250</v>
      </c>
    </row>
    <row r="135" spans="1:7" s="1" customFormat="1" ht="19.5" customHeight="1" x14ac:dyDescent="0.35">
      <c r="A135" s="152">
        <v>132</v>
      </c>
      <c r="B135" s="83" t="s">
        <v>216</v>
      </c>
      <c r="C135" s="83" t="s">
        <v>217</v>
      </c>
      <c r="D135" s="79" t="s">
        <v>201</v>
      </c>
      <c r="E135" s="79">
        <v>2</v>
      </c>
      <c r="F135" s="151">
        <v>225</v>
      </c>
      <c r="G135" s="153">
        <f t="shared" si="4"/>
        <v>450</v>
      </c>
    </row>
    <row r="136" spans="1:7" s="1" customFormat="1" ht="19.5" customHeight="1" x14ac:dyDescent="0.35">
      <c r="A136" s="152">
        <v>133</v>
      </c>
      <c r="B136" s="83" t="s">
        <v>218</v>
      </c>
      <c r="C136" s="83" t="s">
        <v>219</v>
      </c>
      <c r="D136" s="79" t="s">
        <v>201</v>
      </c>
      <c r="E136" s="79">
        <v>2</v>
      </c>
      <c r="F136" s="151">
        <v>255</v>
      </c>
      <c r="G136" s="153">
        <f t="shared" si="4"/>
        <v>510</v>
      </c>
    </row>
    <row r="137" spans="1:7" s="1" customFormat="1" ht="19.5" customHeight="1" x14ac:dyDescent="0.35">
      <c r="A137" s="152">
        <v>134</v>
      </c>
      <c r="B137" s="83" t="s">
        <v>220</v>
      </c>
      <c r="C137" s="83" t="s">
        <v>221</v>
      </c>
      <c r="D137" s="79" t="s">
        <v>201</v>
      </c>
      <c r="E137" s="79">
        <v>2</v>
      </c>
      <c r="F137" s="151">
        <v>225</v>
      </c>
      <c r="G137" s="153">
        <f t="shared" si="4"/>
        <v>450</v>
      </c>
    </row>
    <row r="138" spans="1:7" s="1" customFormat="1" ht="19.5" customHeight="1" x14ac:dyDescent="0.35">
      <c r="A138" s="152">
        <v>135</v>
      </c>
      <c r="B138" s="83" t="s">
        <v>222</v>
      </c>
      <c r="C138" s="83" t="s">
        <v>223</v>
      </c>
      <c r="D138" s="79" t="s">
        <v>201</v>
      </c>
      <c r="E138" s="79">
        <v>2</v>
      </c>
      <c r="F138" s="151">
        <v>880</v>
      </c>
      <c r="G138" s="153">
        <f t="shared" si="4"/>
        <v>1760</v>
      </c>
    </row>
    <row r="139" spans="1:7" s="1" customFormat="1" ht="19.5" customHeight="1" x14ac:dyDescent="0.35">
      <c r="A139" s="152">
        <v>136</v>
      </c>
      <c r="B139" s="83" t="s">
        <v>224</v>
      </c>
      <c r="C139" s="83" t="s">
        <v>225</v>
      </c>
      <c r="D139" s="79" t="s">
        <v>201</v>
      </c>
      <c r="E139" s="79">
        <v>2</v>
      </c>
      <c r="F139" s="151">
        <v>585</v>
      </c>
      <c r="G139" s="153">
        <f t="shared" si="4"/>
        <v>1170</v>
      </c>
    </row>
    <row r="140" spans="1:7" s="1" customFormat="1" ht="19.5" customHeight="1" x14ac:dyDescent="0.35">
      <c r="A140" s="152">
        <v>137</v>
      </c>
      <c r="B140" s="83" t="s">
        <v>226</v>
      </c>
      <c r="C140" s="83" t="s">
        <v>227</v>
      </c>
      <c r="D140" s="79" t="s">
        <v>201</v>
      </c>
      <c r="E140" s="79">
        <v>2</v>
      </c>
      <c r="F140" s="151">
        <v>420</v>
      </c>
      <c r="G140" s="153">
        <f t="shared" si="4"/>
        <v>840</v>
      </c>
    </row>
    <row r="141" spans="1:7" s="1" customFormat="1" ht="19.5" customHeight="1" x14ac:dyDescent="0.35">
      <c r="A141" s="152">
        <v>138</v>
      </c>
      <c r="B141" s="83" t="s">
        <v>228</v>
      </c>
      <c r="C141" s="83" t="s">
        <v>229</v>
      </c>
      <c r="D141" s="79" t="s">
        <v>201</v>
      </c>
      <c r="E141" s="79">
        <v>2</v>
      </c>
      <c r="F141" s="151">
        <v>325</v>
      </c>
      <c r="G141" s="153">
        <f t="shared" si="4"/>
        <v>650</v>
      </c>
    </row>
    <row r="142" spans="1:7" s="1" customFormat="1" ht="19.5" customHeight="1" x14ac:dyDescent="0.35">
      <c r="A142" s="152">
        <v>139</v>
      </c>
      <c r="B142" s="83" t="s">
        <v>230</v>
      </c>
      <c r="C142" s="83" t="s">
        <v>231</v>
      </c>
      <c r="D142" s="79" t="s">
        <v>201</v>
      </c>
      <c r="E142" s="79">
        <v>2</v>
      </c>
      <c r="F142" s="151">
        <v>580</v>
      </c>
      <c r="G142" s="153">
        <f t="shared" si="4"/>
        <v>1160</v>
      </c>
    </row>
    <row r="143" spans="1:7" s="1" customFormat="1" ht="19.5" customHeight="1" x14ac:dyDescent="0.35">
      <c r="A143" s="152">
        <v>140</v>
      </c>
      <c r="B143" s="83" t="s">
        <v>232</v>
      </c>
      <c r="C143" s="83"/>
      <c r="D143" s="79" t="s">
        <v>201</v>
      </c>
      <c r="E143" s="79">
        <v>2</v>
      </c>
      <c r="F143" s="151">
        <v>580</v>
      </c>
      <c r="G143" s="153">
        <f t="shared" si="4"/>
        <v>1160</v>
      </c>
    </row>
    <row r="144" spans="1:7" s="1" customFormat="1" ht="19.5" customHeight="1" x14ac:dyDescent="0.35">
      <c r="A144" s="152">
        <v>141</v>
      </c>
      <c r="B144" s="83" t="s">
        <v>233</v>
      </c>
      <c r="C144" s="83"/>
      <c r="D144" s="79" t="s">
        <v>201</v>
      </c>
      <c r="E144" s="79">
        <v>2</v>
      </c>
      <c r="F144" s="151">
        <v>445</v>
      </c>
      <c r="G144" s="153">
        <f t="shared" si="4"/>
        <v>890</v>
      </c>
    </row>
    <row r="145" spans="1:7" s="1" customFormat="1" ht="19.5" customHeight="1" x14ac:dyDescent="0.35">
      <c r="A145" s="152">
        <v>142</v>
      </c>
      <c r="B145" s="83" t="s">
        <v>234</v>
      </c>
      <c r="C145" s="83"/>
      <c r="D145" s="79" t="s">
        <v>201</v>
      </c>
      <c r="E145" s="79">
        <v>2</v>
      </c>
      <c r="F145" s="151">
        <v>2850</v>
      </c>
      <c r="G145" s="153">
        <f t="shared" si="4"/>
        <v>5700</v>
      </c>
    </row>
    <row r="146" spans="1:7" s="1" customFormat="1" ht="19.5" customHeight="1" x14ac:dyDescent="0.35">
      <c r="A146" s="152">
        <v>143</v>
      </c>
      <c r="B146" s="83" t="s">
        <v>235</v>
      </c>
      <c r="C146" s="83"/>
      <c r="D146" s="79" t="s">
        <v>201</v>
      </c>
      <c r="E146" s="79">
        <v>2</v>
      </c>
      <c r="F146" s="151">
        <v>880</v>
      </c>
      <c r="G146" s="153">
        <f t="shared" si="4"/>
        <v>1760</v>
      </c>
    </row>
    <row r="147" spans="1:7" s="1" customFormat="1" ht="19.5" customHeight="1" x14ac:dyDescent="0.35">
      <c r="A147" s="152">
        <v>144</v>
      </c>
      <c r="B147" s="83" t="s">
        <v>236</v>
      </c>
      <c r="C147" s="83" t="s">
        <v>237</v>
      </c>
      <c r="D147" s="79" t="s">
        <v>201</v>
      </c>
      <c r="E147" s="79">
        <v>2</v>
      </c>
      <c r="F147" s="151">
        <v>1650</v>
      </c>
      <c r="G147" s="153">
        <f t="shared" si="4"/>
        <v>3300</v>
      </c>
    </row>
    <row r="148" spans="1:7" ht="19.5" customHeight="1" x14ac:dyDescent="0.35">
      <c r="A148" s="152">
        <v>145</v>
      </c>
      <c r="B148" s="83" t="s">
        <v>238</v>
      </c>
      <c r="C148" s="83" t="s">
        <v>239</v>
      </c>
      <c r="D148" s="79" t="s">
        <v>201</v>
      </c>
      <c r="E148" s="79">
        <v>1</v>
      </c>
      <c r="F148" s="2">
        <v>3150</v>
      </c>
      <c r="G148" s="153">
        <f t="shared" si="4"/>
        <v>3150</v>
      </c>
    </row>
    <row r="149" spans="1:7" ht="19.5" customHeight="1" x14ac:dyDescent="0.35">
      <c r="A149" s="152">
        <v>146</v>
      </c>
      <c r="B149" s="83" t="s">
        <v>240</v>
      </c>
      <c r="C149" s="83" t="s">
        <v>241</v>
      </c>
      <c r="D149" s="79" t="s">
        <v>10</v>
      </c>
      <c r="E149" s="79">
        <v>2</v>
      </c>
      <c r="F149" s="2">
        <v>150</v>
      </c>
      <c r="G149" s="153">
        <f t="shared" si="4"/>
        <v>300</v>
      </c>
    </row>
    <row r="150" spans="1:7" ht="19.5" customHeight="1" x14ac:dyDescent="0.35">
      <c r="A150" s="152">
        <v>147</v>
      </c>
      <c r="B150" s="83" t="s">
        <v>242</v>
      </c>
      <c r="C150" s="83" t="s">
        <v>243</v>
      </c>
      <c r="D150" s="79" t="s">
        <v>10</v>
      </c>
      <c r="E150" s="79">
        <v>2</v>
      </c>
      <c r="F150" s="2">
        <v>855</v>
      </c>
      <c r="G150" s="153">
        <f t="shared" si="4"/>
        <v>1710</v>
      </c>
    </row>
    <row r="151" spans="1:7" ht="19.5" customHeight="1" x14ac:dyDescent="0.35">
      <c r="A151" s="152">
        <v>148</v>
      </c>
      <c r="B151" s="83" t="s">
        <v>244</v>
      </c>
      <c r="C151" s="83"/>
      <c r="D151" s="79" t="s">
        <v>10</v>
      </c>
      <c r="E151" s="79">
        <v>2</v>
      </c>
      <c r="F151" s="2">
        <v>325</v>
      </c>
      <c r="G151" s="153">
        <f t="shared" si="4"/>
        <v>650</v>
      </c>
    </row>
    <row r="152" spans="1:7" ht="15.5" x14ac:dyDescent="0.35">
      <c r="A152" s="152">
        <v>149</v>
      </c>
      <c r="B152" s="83" t="s">
        <v>245</v>
      </c>
      <c r="C152" s="83"/>
      <c r="D152" s="79" t="s">
        <v>10</v>
      </c>
      <c r="E152" s="79">
        <v>4</v>
      </c>
      <c r="F152" s="2">
        <v>280</v>
      </c>
      <c r="G152" s="153">
        <f t="shared" si="4"/>
        <v>1120</v>
      </c>
    </row>
    <row r="153" spans="1:7" ht="15.5" x14ac:dyDescent="0.35">
      <c r="A153" s="152">
        <v>150</v>
      </c>
      <c r="B153" s="83" t="s">
        <v>246</v>
      </c>
      <c r="C153" s="83" t="s">
        <v>247</v>
      </c>
      <c r="D153" s="79" t="s">
        <v>10</v>
      </c>
      <c r="E153" s="79">
        <v>1</v>
      </c>
      <c r="F153" s="2">
        <v>145</v>
      </c>
      <c r="G153" s="153">
        <f t="shared" si="4"/>
        <v>145</v>
      </c>
    </row>
    <row r="154" spans="1:7" ht="15.5" x14ac:dyDescent="0.35">
      <c r="A154" s="152">
        <v>151</v>
      </c>
      <c r="B154" s="83" t="s">
        <v>248</v>
      </c>
      <c r="C154" s="83" t="s">
        <v>249</v>
      </c>
      <c r="D154" s="79" t="s">
        <v>10</v>
      </c>
      <c r="E154" s="79">
        <v>2</v>
      </c>
      <c r="F154" s="2">
        <v>970</v>
      </c>
      <c r="G154" s="153">
        <f t="shared" si="4"/>
        <v>1940</v>
      </c>
    </row>
    <row r="155" spans="1:7" ht="15.5" x14ac:dyDescent="0.35">
      <c r="A155" s="152">
        <v>152</v>
      </c>
      <c r="B155" s="83" t="s">
        <v>250</v>
      </c>
      <c r="C155" s="83" t="s">
        <v>251</v>
      </c>
      <c r="D155" s="79" t="s">
        <v>10</v>
      </c>
      <c r="E155" s="79">
        <v>2</v>
      </c>
      <c r="F155" s="2">
        <v>740</v>
      </c>
      <c r="G155" s="153">
        <f t="shared" si="4"/>
        <v>1480</v>
      </c>
    </row>
    <row r="156" spans="1:7" ht="15.5" x14ac:dyDescent="0.35">
      <c r="A156" s="152">
        <v>153</v>
      </c>
      <c r="B156" s="83" t="s">
        <v>252</v>
      </c>
      <c r="C156" s="83" t="s">
        <v>253</v>
      </c>
      <c r="D156" s="79" t="s">
        <v>10</v>
      </c>
      <c r="E156" s="79">
        <v>2</v>
      </c>
      <c r="F156" s="2">
        <v>150</v>
      </c>
      <c r="G156" s="153">
        <f t="shared" si="4"/>
        <v>300</v>
      </c>
    </row>
    <row r="157" spans="1:7" ht="15.5" x14ac:dyDescent="0.35">
      <c r="A157" s="152">
        <v>154</v>
      </c>
      <c r="B157" s="83" t="s">
        <v>254</v>
      </c>
      <c r="C157" s="83"/>
      <c r="D157" s="79" t="s">
        <v>10</v>
      </c>
      <c r="E157" s="79">
        <v>1</v>
      </c>
      <c r="F157" s="2">
        <v>400</v>
      </c>
      <c r="G157" s="153">
        <f t="shared" si="4"/>
        <v>400</v>
      </c>
    </row>
    <row r="158" spans="1:7" ht="15.5" x14ac:dyDescent="0.35">
      <c r="A158" s="152">
        <v>155</v>
      </c>
      <c r="B158" s="82" t="s">
        <v>255</v>
      </c>
      <c r="C158" s="82"/>
      <c r="D158" s="85" t="s">
        <v>10</v>
      </c>
      <c r="E158" s="85">
        <v>2</v>
      </c>
      <c r="F158" s="2">
        <v>185</v>
      </c>
      <c r="G158" s="153">
        <f t="shared" si="4"/>
        <v>370</v>
      </c>
    </row>
    <row r="159" spans="1:7" ht="15" thickBot="1" x14ac:dyDescent="0.4">
      <c r="A159" s="154"/>
      <c r="B159" s="2"/>
      <c r="C159" s="2"/>
      <c r="D159" s="2"/>
      <c r="E159" s="158"/>
      <c r="F159" s="158"/>
      <c r="G159" s="159"/>
    </row>
    <row r="160" spans="1:7" ht="15" thickBot="1" x14ac:dyDescent="0.4">
      <c r="A160" s="155"/>
      <c r="B160" s="156"/>
      <c r="C160" s="156"/>
      <c r="D160" s="157"/>
      <c r="E160" s="160" t="s">
        <v>256</v>
      </c>
      <c r="F160" s="163"/>
      <c r="G160" s="164">
        <f>SUM(G4:G159)</f>
        <v>288130</v>
      </c>
    </row>
    <row r="161" spans="1:7" x14ac:dyDescent="0.35">
      <c r="E161" s="161" t="s">
        <v>257</v>
      </c>
      <c r="F161" s="2"/>
      <c r="G161" s="153"/>
    </row>
    <row r="162" spans="1:7" x14ac:dyDescent="0.35">
      <c r="E162" s="161" t="s">
        <v>258</v>
      </c>
      <c r="F162" s="2"/>
      <c r="G162" s="153"/>
    </row>
    <row r="163" spans="1:7" ht="15" thickBot="1" x14ac:dyDescent="0.4">
      <c r="E163" s="162" t="s">
        <v>259</v>
      </c>
      <c r="F163" s="165"/>
      <c r="G163" s="166"/>
    </row>
    <row r="165" spans="1:7" ht="15" thickBot="1" x14ac:dyDescent="0.4"/>
    <row r="166" spans="1:7" ht="28.15" customHeight="1" thickBot="1" x14ac:dyDescent="0.4">
      <c r="A166" s="239" t="s">
        <v>0</v>
      </c>
      <c r="B166" s="240"/>
      <c r="C166" s="240"/>
      <c r="D166" s="240"/>
      <c r="E166" s="240"/>
      <c r="F166" s="241"/>
      <c r="G166" s="242"/>
    </row>
    <row r="167" spans="1:7" ht="46.5" x14ac:dyDescent="0.35">
      <c r="A167" s="179" t="s">
        <v>1</v>
      </c>
      <c r="B167" s="180" t="s">
        <v>2</v>
      </c>
      <c r="C167" s="180" t="s">
        <v>3</v>
      </c>
      <c r="D167" s="180" t="s">
        <v>4</v>
      </c>
      <c r="E167" s="180" t="s">
        <v>260</v>
      </c>
      <c r="F167" s="180" t="s">
        <v>6</v>
      </c>
      <c r="G167" s="180" t="s">
        <v>7</v>
      </c>
    </row>
    <row r="168" spans="1:7" ht="15.5" x14ac:dyDescent="0.35">
      <c r="A168" s="181">
        <v>1</v>
      </c>
      <c r="B168" s="83" t="s">
        <v>261</v>
      </c>
      <c r="C168" s="83" t="s">
        <v>262</v>
      </c>
      <c r="D168" s="79" t="s">
        <v>10</v>
      </c>
      <c r="E168" s="79">
        <v>12</v>
      </c>
      <c r="F168" s="2">
        <v>305</v>
      </c>
      <c r="G168" s="2">
        <f t="shared" ref="G168:G193" si="5">F168*E168</f>
        <v>3660</v>
      </c>
    </row>
    <row r="169" spans="1:7" ht="15.5" x14ac:dyDescent="0.35">
      <c r="A169" s="181">
        <f t="shared" ref="A169:A192" si="6">A168+1</f>
        <v>2</v>
      </c>
      <c r="B169" s="83" t="s">
        <v>263</v>
      </c>
      <c r="C169" s="83" t="s">
        <v>262</v>
      </c>
      <c r="D169" s="79" t="s">
        <v>10</v>
      </c>
      <c r="E169" s="79">
        <v>6</v>
      </c>
      <c r="F169" s="2">
        <v>1387</v>
      </c>
      <c r="G169" s="2">
        <f t="shared" si="5"/>
        <v>8322</v>
      </c>
    </row>
    <row r="170" spans="1:7" ht="15.5" x14ac:dyDescent="0.35">
      <c r="A170" s="181">
        <f t="shared" si="6"/>
        <v>3</v>
      </c>
      <c r="B170" s="83" t="s">
        <v>264</v>
      </c>
      <c r="C170" s="83" t="s">
        <v>262</v>
      </c>
      <c r="D170" s="79" t="s">
        <v>10</v>
      </c>
      <c r="E170" s="79">
        <v>12</v>
      </c>
      <c r="F170" s="2">
        <v>845</v>
      </c>
      <c r="G170" s="2">
        <f t="shared" si="5"/>
        <v>10140</v>
      </c>
    </row>
    <row r="171" spans="1:7" ht="15.5" x14ac:dyDescent="0.35">
      <c r="A171" s="181">
        <f t="shared" si="6"/>
        <v>4</v>
      </c>
      <c r="B171" s="83" t="s">
        <v>265</v>
      </c>
      <c r="C171" s="83" t="s">
        <v>262</v>
      </c>
      <c r="D171" s="79" t="s">
        <v>10</v>
      </c>
      <c r="E171" s="79">
        <v>12</v>
      </c>
      <c r="F171" s="2">
        <v>710</v>
      </c>
      <c r="G171" s="2">
        <f t="shared" si="5"/>
        <v>8520</v>
      </c>
    </row>
    <row r="172" spans="1:7" ht="15.5" x14ac:dyDescent="0.35">
      <c r="A172" s="181">
        <f t="shared" si="6"/>
        <v>5</v>
      </c>
      <c r="B172" s="83" t="s">
        <v>266</v>
      </c>
      <c r="C172" s="83" t="s">
        <v>267</v>
      </c>
      <c r="D172" s="79" t="s">
        <v>10</v>
      </c>
      <c r="E172" s="79">
        <v>12</v>
      </c>
      <c r="F172" s="2">
        <v>960</v>
      </c>
      <c r="G172" s="2">
        <f t="shared" si="5"/>
        <v>11520</v>
      </c>
    </row>
    <row r="173" spans="1:7" ht="15.5" x14ac:dyDescent="0.35">
      <c r="A173" s="181">
        <f t="shared" si="6"/>
        <v>6</v>
      </c>
      <c r="B173" s="83" t="s">
        <v>268</v>
      </c>
      <c r="C173" s="83" t="s">
        <v>262</v>
      </c>
      <c r="D173" s="79" t="s">
        <v>10</v>
      </c>
      <c r="E173" s="79">
        <v>18</v>
      </c>
      <c r="F173" s="2">
        <v>525</v>
      </c>
      <c r="G173" s="2">
        <f t="shared" si="5"/>
        <v>9450</v>
      </c>
    </row>
    <row r="174" spans="1:7" ht="15.5" x14ac:dyDescent="0.35">
      <c r="A174" s="181">
        <f t="shared" si="6"/>
        <v>7</v>
      </c>
      <c r="B174" s="83" t="s">
        <v>269</v>
      </c>
      <c r="C174" s="83" t="s">
        <v>262</v>
      </c>
      <c r="D174" s="79" t="s">
        <v>10</v>
      </c>
      <c r="E174" s="79">
        <v>8</v>
      </c>
      <c r="F174" s="2">
        <v>550</v>
      </c>
      <c r="G174" s="2">
        <f t="shared" si="5"/>
        <v>4400</v>
      </c>
    </row>
    <row r="175" spans="1:7" ht="15.5" x14ac:dyDescent="0.35">
      <c r="A175" s="181">
        <f t="shared" si="6"/>
        <v>8</v>
      </c>
      <c r="B175" s="83" t="s">
        <v>270</v>
      </c>
      <c r="C175" s="83" t="s">
        <v>262</v>
      </c>
      <c r="D175" s="79" t="s">
        <v>10</v>
      </c>
      <c r="E175" s="79">
        <v>24</v>
      </c>
      <c r="F175" s="2">
        <v>415</v>
      </c>
      <c r="G175" s="2">
        <f t="shared" si="5"/>
        <v>9960</v>
      </c>
    </row>
    <row r="176" spans="1:7" ht="15.5" x14ac:dyDescent="0.35">
      <c r="A176" s="181">
        <f t="shared" si="6"/>
        <v>9</v>
      </c>
      <c r="B176" s="83" t="s">
        <v>271</v>
      </c>
      <c r="C176" s="83" t="s">
        <v>272</v>
      </c>
      <c r="D176" s="79" t="s">
        <v>10</v>
      </c>
      <c r="E176" s="79">
        <v>8</v>
      </c>
      <c r="F176" s="2">
        <v>1080</v>
      </c>
      <c r="G176" s="2">
        <f t="shared" si="5"/>
        <v>8640</v>
      </c>
    </row>
    <row r="177" spans="1:7" ht="15.5" x14ac:dyDescent="0.35">
      <c r="A177" s="181">
        <f t="shared" si="6"/>
        <v>10</v>
      </c>
      <c r="B177" s="83" t="s">
        <v>273</v>
      </c>
      <c r="C177" s="83" t="s">
        <v>262</v>
      </c>
      <c r="D177" s="79" t="s">
        <v>10</v>
      </c>
      <c r="E177" s="79">
        <v>12</v>
      </c>
      <c r="F177" s="2">
        <v>475</v>
      </c>
      <c r="G177" s="2">
        <f t="shared" si="5"/>
        <v>5700</v>
      </c>
    </row>
    <row r="178" spans="1:7" ht="15.5" x14ac:dyDescent="0.35">
      <c r="A178" s="181">
        <f t="shared" si="6"/>
        <v>11</v>
      </c>
      <c r="B178" s="83" t="s">
        <v>274</v>
      </c>
      <c r="C178" s="83" t="s">
        <v>262</v>
      </c>
      <c r="D178" s="79" t="s">
        <v>10</v>
      </c>
      <c r="E178" s="79">
        <v>12</v>
      </c>
      <c r="F178" s="2">
        <v>420</v>
      </c>
      <c r="G178" s="2">
        <f t="shared" si="5"/>
        <v>5040</v>
      </c>
    </row>
    <row r="179" spans="1:7" ht="15.5" x14ac:dyDescent="0.35">
      <c r="A179" s="181">
        <f t="shared" si="6"/>
        <v>12</v>
      </c>
      <c r="B179" s="83" t="s">
        <v>275</v>
      </c>
      <c r="C179" s="83" t="s">
        <v>262</v>
      </c>
      <c r="D179" s="79" t="s">
        <v>10</v>
      </c>
      <c r="E179" s="79">
        <v>12</v>
      </c>
      <c r="F179" s="2">
        <v>300</v>
      </c>
      <c r="G179" s="2">
        <f t="shared" si="5"/>
        <v>3600</v>
      </c>
    </row>
    <row r="180" spans="1:7" ht="15.5" x14ac:dyDescent="0.35">
      <c r="A180" s="181">
        <f t="shared" si="6"/>
        <v>13</v>
      </c>
      <c r="B180" s="83" t="s">
        <v>276</v>
      </c>
      <c r="C180" s="83" t="s">
        <v>262</v>
      </c>
      <c r="D180" s="79" t="s">
        <v>10</v>
      </c>
      <c r="E180" s="79">
        <v>12</v>
      </c>
      <c r="F180" s="2">
        <v>340</v>
      </c>
      <c r="G180" s="2">
        <f t="shared" si="5"/>
        <v>4080</v>
      </c>
    </row>
    <row r="181" spans="1:7" ht="15.5" x14ac:dyDescent="0.35">
      <c r="A181" s="181">
        <f t="shared" si="6"/>
        <v>14</v>
      </c>
      <c r="B181" s="83" t="s">
        <v>277</v>
      </c>
      <c r="C181" s="83" t="s">
        <v>262</v>
      </c>
      <c r="D181" s="79" t="s">
        <v>10</v>
      </c>
      <c r="E181" s="79">
        <v>12</v>
      </c>
      <c r="F181" s="2">
        <v>270</v>
      </c>
      <c r="G181" s="2">
        <f t="shared" si="5"/>
        <v>3240</v>
      </c>
    </row>
    <row r="182" spans="1:7" ht="15.5" x14ac:dyDescent="0.35">
      <c r="A182" s="181">
        <f t="shared" si="6"/>
        <v>15</v>
      </c>
      <c r="B182" s="83" t="s">
        <v>278</v>
      </c>
      <c r="C182" s="83" t="s">
        <v>262</v>
      </c>
      <c r="D182" s="79" t="s">
        <v>10</v>
      </c>
      <c r="E182" s="79">
        <v>12</v>
      </c>
      <c r="F182" s="2">
        <v>600</v>
      </c>
      <c r="G182" s="2">
        <f t="shared" si="5"/>
        <v>7200</v>
      </c>
    </row>
    <row r="183" spans="1:7" ht="15.5" x14ac:dyDescent="0.35">
      <c r="A183" s="181">
        <f t="shared" si="6"/>
        <v>16</v>
      </c>
      <c r="B183" s="83" t="s">
        <v>279</v>
      </c>
      <c r="C183" s="83" t="s">
        <v>262</v>
      </c>
      <c r="D183" s="79" t="s">
        <v>10</v>
      </c>
      <c r="E183" s="79">
        <v>12</v>
      </c>
      <c r="F183" s="2">
        <v>910</v>
      </c>
      <c r="G183" s="2">
        <f t="shared" si="5"/>
        <v>10920</v>
      </c>
    </row>
    <row r="184" spans="1:7" ht="15.5" x14ac:dyDescent="0.35">
      <c r="A184" s="181">
        <f t="shared" si="6"/>
        <v>17</v>
      </c>
      <c r="B184" s="83" t="s">
        <v>280</v>
      </c>
      <c r="C184" s="83"/>
      <c r="D184" s="79" t="s">
        <v>10</v>
      </c>
      <c r="E184" s="79">
        <v>8</v>
      </c>
      <c r="F184" s="2">
        <v>655</v>
      </c>
      <c r="G184" s="2">
        <f t="shared" si="5"/>
        <v>5240</v>
      </c>
    </row>
    <row r="185" spans="1:7" ht="15.5" x14ac:dyDescent="0.35">
      <c r="A185" s="181">
        <f t="shared" si="6"/>
        <v>18</v>
      </c>
      <c r="B185" s="83" t="s">
        <v>281</v>
      </c>
      <c r="C185" s="83"/>
      <c r="D185" s="79" t="s">
        <v>10</v>
      </c>
      <c r="E185" s="79">
        <v>10</v>
      </c>
      <c r="F185" s="2">
        <v>425</v>
      </c>
      <c r="G185" s="2">
        <f t="shared" si="5"/>
        <v>4250</v>
      </c>
    </row>
    <row r="186" spans="1:7" ht="15.5" x14ac:dyDescent="0.35">
      <c r="A186" s="181">
        <f t="shared" si="6"/>
        <v>19</v>
      </c>
      <c r="B186" s="83" t="s">
        <v>282</v>
      </c>
      <c r="C186" s="83"/>
      <c r="D186" s="79" t="s">
        <v>10</v>
      </c>
      <c r="E186" s="79">
        <v>12</v>
      </c>
      <c r="F186" s="2">
        <v>515</v>
      </c>
      <c r="G186" s="2">
        <f t="shared" si="5"/>
        <v>6180</v>
      </c>
    </row>
    <row r="187" spans="1:7" ht="15.5" x14ac:dyDescent="0.35">
      <c r="A187" s="181">
        <f t="shared" si="6"/>
        <v>20</v>
      </c>
      <c r="B187" s="83" t="s">
        <v>283</v>
      </c>
      <c r="C187" s="83"/>
      <c r="D187" s="79" t="s">
        <v>10</v>
      </c>
      <c r="E187" s="79">
        <v>12</v>
      </c>
      <c r="F187" s="2">
        <v>210</v>
      </c>
      <c r="G187" s="2">
        <f t="shared" si="5"/>
        <v>2520</v>
      </c>
    </row>
    <row r="188" spans="1:7" ht="15.5" x14ac:dyDescent="0.35">
      <c r="A188" s="181">
        <f t="shared" si="6"/>
        <v>21</v>
      </c>
      <c r="B188" s="83" t="s">
        <v>284</v>
      </c>
      <c r="C188" s="83"/>
      <c r="D188" s="79" t="s">
        <v>10</v>
      </c>
      <c r="E188" s="79">
        <v>12</v>
      </c>
      <c r="F188" s="2">
        <v>190</v>
      </c>
      <c r="G188" s="2">
        <f t="shared" si="5"/>
        <v>2280</v>
      </c>
    </row>
    <row r="189" spans="1:7" ht="16" thickBot="1" x14ac:dyDescent="0.4">
      <c r="A189" s="182">
        <f t="shared" si="6"/>
        <v>22</v>
      </c>
      <c r="B189" s="183" t="s">
        <v>285</v>
      </c>
      <c r="C189" s="183" t="s">
        <v>262</v>
      </c>
      <c r="D189" s="89" t="s">
        <v>10</v>
      </c>
      <c r="E189" s="89">
        <v>2</v>
      </c>
      <c r="F189" s="156">
        <v>1450</v>
      </c>
      <c r="G189" s="156">
        <f t="shared" si="5"/>
        <v>2900</v>
      </c>
    </row>
    <row r="190" spans="1:7" ht="15.5" x14ac:dyDescent="0.35">
      <c r="A190" s="175">
        <v>23</v>
      </c>
      <c r="B190" s="176" t="s">
        <v>286</v>
      </c>
      <c r="C190" s="176" t="s">
        <v>287</v>
      </c>
      <c r="D190" s="177" t="s">
        <v>10</v>
      </c>
      <c r="E190" s="178">
        <v>1</v>
      </c>
      <c r="F190" s="167">
        <v>14520</v>
      </c>
      <c r="G190" s="167">
        <f t="shared" si="5"/>
        <v>14520</v>
      </c>
    </row>
    <row r="191" spans="1:7" ht="31" x14ac:dyDescent="0.35">
      <c r="A191" s="84">
        <f t="shared" si="6"/>
        <v>24</v>
      </c>
      <c r="B191" s="16" t="s">
        <v>288</v>
      </c>
      <c r="C191" s="16" t="s">
        <v>289</v>
      </c>
      <c r="D191" s="73" t="s">
        <v>10</v>
      </c>
      <c r="E191" s="15">
        <v>2</v>
      </c>
      <c r="F191">
        <v>2140</v>
      </c>
      <c r="G191">
        <f t="shared" si="5"/>
        <v>4280</v>
      </c>
    </row>
    <row r="192" spans="1:7" ht="15.5" x14ac:dyDescent="0.35">
      <c r="A192" s="84">
        <f t="shared" si="6"/>
        <v>25</v>
      </c>
      <c r="B192" s="16" t="s">
        <v>290</v>
      </c>
      <c r="C192" s="16" t="s">
        <v>291</v>
      </c>
      <c r="D192" s="73" t="s">
        <v>10</v>
      </c>
      <c r="E192" s="15">
        <v>2</v>
      </c>
      <c r="F192">
        <v>1804.5</v>
      </c>
      <c r="G192">
        <f t="shared" si="5"/>
        <v>3609</v>
      </c>
    </row>
    <row r="193" spans="1:7" ht="15.5" x14ac:dyDescent="0.35">
      <c r="A193" s="84">
        <v>26</v>
      </c>
      <c r="B193" s="83" t="s">
        <v>292</v>
      </c>
      <c r="C193" s="83" t="s">
        <v>293</v>
      </c>
      <c r="D193" s="79" t="s">
        <v>10</v>
      </c>
      <c r="E193" s="79">
        <v>2</v>
      </c>
      <c r="F193">
        <v>0</v>
      </c>
      <c r="G193">
        <f t="shared" si="5"/>
        <v>0</v>
      </c>
    </row>
    <row r="194" spans="1:7" ht="15" thickBot="1" x14ac:dyDescent="0.4"/>
    <row r="195" spans="1:7" x14ac:dyDescent="0.35">
      <c r="E195" s="160" t="s">
        <v>256</v>
      </c>
      <c r="F195" s="163"/>
      <c r="G195" s="163">
        <f>SUM(G168:G194)</f>
        <v>160171</v>
      </c>
    </row>
    <row r="196" spans="1:7" x14ac:dyDescent="0.35">
      <c r="E196" s="161" t="s">
        <v>257</v>
      </c>
      <c r="F196" s="2"/>
      <c r="G196" s="153"/>
    </row>
    <row r="197" spans="1:7" x14ac:dyDescent="0.35">
      <c r="E197" s="161" t="s">
        <v>258</v>
      </c>
      <c r="F197" s="2"/>
      <c r="G197" s="153"/>
    </row>
    <row r="198" spans="1:7" ht="15" thickBot="1" x14ac:dyDescent="0.4">
      <c r="E198" s="162" t="s">
        <v>259</v>
      </c>
      <c r="F198" s="165"/>
      <c r="G198" s="166"/>
    </row>
  </sheetData>
  <mergeCells count="4">
    <mergeCell ref="A2:E2"/>
    <mergeCell ref="F2:G2"/>
    <mergeCell ref="A166:E166"/>
    <mergeCell ref="F166:G16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B3:I29"/>
  <sheetViews>
    <sheetView workbookViewId="0">
      <pane ySplit="4" topLeftCell="A17" activePane="bottomLeft" state="frozen"/>
      <selection pane="bottomLeft" activeCell="D27" sqref="D27"/>
    </sheetView>
  </sheetViews>
  <sheetFormatPr defaultRowHeight="14.5" x14ac:dyDescent="0.35"/>
  <cols>
    <col min="2" max="2" width="9.1796875" style="42"/>
    <col min="3" max="3" width="42.7265625" customWidth="1"/>
    <col min="4" max="4" width="24.81640625" style="42" customWidth="1"/>
    <col min="5" max="5" width="9.1796875" style="42"/>
    <col min="9" max="9" width="19.1796875" style="42" customWidth="1"/>
  </cols>
  <sheetData>
    <row r="3" spans="2:9" ht="15" thickBot="1" x14ac:dyDescent="0.4"/>
    <row r="4" spans="2:9" ht="30.75" customHeight="1" thickBot="1" x14ac:dyDescent="0.4">
      <c r="B4" s="51" t="s">
        <v>618</v>
      </c>
      <c r="C4" s="52" t="s">
        <v>619</v>
      </c>
      <c r="D4" s="53" t="s">
        <v>544</v>
      </c>
      <c r="E4" s="53" t="s">
        <v>500</v>
      </c>
      <c r="F4" s="52" t="s">
        <v>620</v>
      </c>
      <c r="G4" s="52" t="s">
        <v>6</v>
      </c>
      <c r="H4" s="52" t="s">
        <v>7</v>
      </c>
      <c r="I4" s="54" t="s">
        <v>621</v>
      </c>
    </row>
    <row r="5" spans="2:9" x14ac:dyDescent="0.35">
      <c r="B5" s="48">
        <v>1</v>
      </c>
      <c r="C5" s="49" t="s">
        <v>622</v>
      </c>
      <c r="D5" s="48" t="s">
        <v>623</v>
      </c>
      <c r="E5" s="48" t="s">
        <v>624</v>
      </c>
      <c r="F5" s="49"/>
      <c r="G5" s="50">
        <v>650</v>
      </c>
      <c r="H5" s="8"/>
      <c r="I5" s="4" t="s">
        <v>625</v>
      </c>
    </row>
    <row r="6" spans="2:9" x14ac:dyDescent="0.35">
      <c r="B6" s="46">
        <v>2</v>
      </c>
      <c r="C6" s="43" t="s">
        <v>626</v>
      </c>
      <c r="D6" s="46" t="s">
        <v>627</v>
      </c>
      <c r="E6" s="46" t="s">
        <v>628</v>
      </c>
      <c r="F6" s="43"/>
      <c r="G6" s="47">
        <v>2650</v>
      </c>
      <c r="H6" s="2"/>
      <c r="I6" s="3" t="s">
        <v>625</v>
      </c>
    </row>
    <row r="7" spans="2:9" x14ac:dyDescent="0.35">
      <c r="B7" s="46">
        <v>3</v>
      </c>
      <c r="C7" s="43" t="s">
        <v>629</v>
      </c>
      <c r="D7" s="46" t="s">
        <v>630</v>
      </c>
      <c r="E7" s="46" t="s">
        <v>628</v>
      </c>
      <c r="F7" s="43"/>
      <c r="G7" s="47">
        <v>1650</v>
      </c>
      <c r="H7" s="2"/>
      <c r="I7" s="3" t="s">
        <v>625</v>
      </c>
    </row>
    <row r="8" spans="2:9" x14ac:dyDescent="0.35">
      <c r="B8" s="46">
        <v>4</v>
      </c>
      <c r="C8" s="43" t="s">
        <v>631</v>
      </c>
      <c r="D8" s="46" t="s">
        <v>632</v>
      </c>
      <c r="E8" s="46" t="s">
        <v>628</v>
      </c>
      <c r="F8" s="43"/>
      <c r="G8" s="47">
        <v>210</v>
      </c>
      <c r="H8" s="2"/>
      <c r="I8" s="3" t="s">
        <v>625</v>
      </c>
    </row>
    <row r="9" spans="2:9" x14ac:dyDescent="0.35">
      <c r="B9" s="46">
        <v>5</v>
      </c>
      <c r="C9" s="43" t="s">
        <v>633</v>
      </c>
      <c r="D9" s="46" t="s">
        <v>632</v>
      </c>
      <c r="E9" s="46" t="s">
        <v>628</v>
      </c>
      <c r="F9" s="43"/>
      <c r="G9" s="47">
        <v>365</v>
      </c>
      <c r="H9" s="2"/>
      <c r="I9" s="3" t="s">
        <v>625</v>
      </c>
    </row>
    <row r="10" spans="2:9" x14ac:dyDescent="0.35">
      <c r="B10" s="46">
        <v>6</v>
      </c>
      <c r="C10" s="43" t="s">
        <v>634</v>
      </c>
      <c r="D10" s="46" t="s">
        <v>635</v>
      </c>
      <c r="E10" s="46" t="s">
        <v>628</v>
      </c>
      <c r="F10" s="43"/>
      <c r="G10" s="47">
        <v>1850</v>
      </c>
      <c r="H10" s="2"/>
      <c r="I10" s="3" t="s">
        <v>625</v>
      </c>
    </row>
    <row r="11" spans="2:9" x14ac:dyDescent="0.35">
      <c r="B11" s="46">
        <v>7</v>
      </c>
      <c r="C11" s="43" t="s">
        <v>636</v>
      </c>
      <c r="D11" s="46" t="s">
        <v>637</v>
      </c>
      <c r="E11" s="46" t="s">
        <v>628</v>
      </c>
      <c r="F11" s="43"/>
      <c r="G11" s="47">
        <v>240</v>
      </c>
      <c r="H11" s="2"/>
      <c r="I11" s="3" t="s">
        <v>625</v>
      </c>
    </row>
    <row r="12" spans="2:9" x14ac:dyDescent="0.35">
      <c r="B12" s="46">
        <v>8</v>
      </c>
      <c r="C12" s="43" t="s">
        <v>638</v>
      </c>
      <c r="D12" s="46" t="s">
        <v>632</v>
      </c>
      <c r="E12" s="46" t="s">
        <v>628</v>
      </c>
      <c r="F12" s="43"/>
      <c r="G12" s="47">
        <v>165</v>
      </c>
      <c r="H12" s="2"/>
      <c r="I12" s="3" t="s">
        <v>625</v>
      </c>
    </row>
    <row r="13" spans="2:9" x14ac:dyDescent="0.35">
      <c r="B13" s="46">
        <v>9</v>
      </c>
      <c r="C13" s="43" t="s">
        <v>639</v>
      </c>
      <c r="D13" s="46" t="s">
        <v>632</v>
      </c>
      <c r="E13" s="46" t="s">
        <v>640</v>
      </c>
      <c r="F13" s="43"/>
      <c r="G13" s="47">
        <v>425</v>
      </c>
      <c r="H13" s="2"/>
      <c r="I13" s="3" t="s">
        <v>625</v>
      </c>
    </row>
    <row r="14" spans="2:9" x14ac:dyDescent="0.35">
      <c r="B14" s="46">
        <v>10</v>
      </c>
      <c r="C14" s="43" t="s">
        <v>641</v>
      </c>
      <c r="D14" s="46" t="s">
        <v>632</v>
      </c>
      <c r="E14" s="46" t="s">
        <v>628</v>
      </c>
      <c r="F14" s="43"/>
      <c r="G14" s="47">
        <v>55</v>
      </c>
      <c r="H14" s="2"/>
      <c r="I14" s="3" t="s">
        <v>625</v>
      </c>
    </row>
    <row r="15" spans="2:9" x14ac:dyDescent="0.35">
      <c r="B15" s="46">
        <v>11</v>
      </c>
      <c r="C15" s="43" t="s">
        <v>642</v>
      </c>
      <c r="D15" s="46" t="s">
        <v>632</v>
      </c>
      <c r="E15" s="46" t="s">
        <v>628</v>
      </c>
      <c r="F15" s="43"/>
      <c r="G15" s="47">
        <v>310</v>
      </c>
      <c r="H15" s="2"/>
      <c r="I15" s="3" t="s">
        <v>625</v>
      </c>
    </row>
    <row r="16" spans="2:9" x14ac:dyDescent="0.35">
      <c r="B16" s="46">
        <v>12</v>
      </c>
      <c r="C16" s="43" t="s">
        <v>643</v>
      </c>
      <c r="D16" s="46" t="s">
        <v>632</v>
      </c>
      <c r="E16" s="46" t="s">
        <v>628</v>
      </c>
      <c r="F16" s="43"/>
      <c r="G16" s="47">
        <v>220</v>
      </c>
      <c r="H16" s="2"/>
      <c r="I16" s="3" t="s">
        <v>625</v>
      </c>
    </row>
    <row r="17" spans="2:9" x14ac:dyDescent="0.35">
      <c r="B17" s="46">
        <v>13</v>
      </c>
      <c r="C17" s="43" t="s">
        <v>644</v>
      </c>
      <c r="D17" s="46" t="s">
        <v>632</v>
      </c>
      <c r="E17" s="46" t="s">
        <v>628</v>
      </c>
      <c r="F17" s="43"/>
      <c r="G17" s="47">
        <v>280</v>
      </c>
      <c r="H17" s="2"/>
      <c r="I17" s="3" t="s">
        <v>625</v>
      </c>
    </row>
    <row r="18" spans="2:9" x14ac:dyDescent="0.35">
      <c r="B18" s="46">
        <v>14</v>
      </c>
      <c r="C18" s="43" t="s">
        <v>645</v>
      </c>
      <c r="D18" s="46" t="s">
        <v>632</v>
      </c>
      <c r="E18" s="46" t="s">
        <v>628</v>
      </c>
      <c r="F18" s="43"/>
      <c r="G18" s="47">
        <v>185</v>
      </c>
      <c r="H18" s="2"/>
      <c r="I18" s="3" t="s">
        <v>625</v>
      </c>
    </row>
    <row r="19" spans="2:9" x14ac:dyDescent="0.35">
      <c r="B19" s="46">
        <v>15</v>
      </c>
      <c r="C19" s="43" t="s">
        <v>646</v>
      </c>
      <c r="D19" s="46" t="s">
        <v>632</v>
      </c>
      <c r="E19" s="46" t="s">
        <v>628</v>
      </c>
      <c r="F19" s="43"/>
      <c r="G19" s="47">
        <v>80</v>
      </c>
      <c r="H19" s="2"/>
      <c r="I19" s="3" t="s">
        <v>625</v>
      </c>
    </row>
    <row r="20" spans="2:9" x14ac:dyDescent="0.35">
      <c r="B20" s="46">
        <v>16</v>
      </c>
      <c r="C20" s="43" t="s">
        <v>647</v>
      </c>
      <c r="D20" s="46" t="s">
        <v>632</v>
      </c>
      <c r="E20" s="46" t="s">
        <v>648</v>
      </c>
      <c r="F20" s="43"/>
      <c r="G20" s="47">
        <v>250</v>
      </c>
      <c r="H20" s="2"/>
      <c r="I20" s="3" t="s">
        <v>625</v>
      </c>
    </row>
    <row r="21" spans="2:9" x14ac:dyDescent="0.35">
      <c r="B21" s="46">
        <v>17</v>
      </c>
      <c r="C21" s="43" t="s">
        <v>649</v>
      </c>
      <c r="D21" s="46" t="s">
        <v>630</v>
      </c>
      <c r="E21" s="46" t="s">
        <v>628</v>
      </c>
      <c r="F21" s="43"/>
      <c r="G21" s="47">
        <v>950</v>
      </c>
      <c r="H21" s="2"/>
      <c r="I21" s="3" t="s">
        <v>625</v>
      </c>
    </row>
    <row r="22" spans="2:9" x14ac:dyDescent="0.35">
      <c r="B22" s="46">
        <v>18</v>
      </c>
      <c r="C22" s="43" t="s">
        <v>650</v>
      </c>
      <c r="D22" s="46" t="s">
        <v>651</v>
      </c>
      <c r="E22" s="46" t="s">
        <v>628</v>
      </c>
      <c r="F22" s="43"/>
      <c r="G22" s="47">
        <v>230</v>
      </c>
      <c r="H22" s="2"/>
      <c r="I22" s="3" t="s">
        <v>625</v>
      </c>
    </row>
    <row r="23" spans="2:9" x14ac:dyDescent="0.35">
      <c r="B23" s="46">
        <v>19</v>
      </c>
      <c r="C23" s="43" t="s">
        <v>652</v>
      </c>
      <c r="D23" s="46" t="s">
        <v>653</v>
      </c>
      <c r="E23" s="46" t="s">
        <v>654</v>
      </c>
      <c r="F23" s="43"/>
      <c r="G23" s="47">
        <v>300</v>
      </c>
      <c r="H23" s="2"/>
      <c r="I23" s="3" t="s">
        <v>625</v>
      </c>
    </row>
    <row r="24" spans="2:9" x14ac:dyDescent="0.35">
      <c r="B24" s="46">
        <v>20</v>
      </c>
      <c r="C24" s="43" t="s">
        <v>655</v>
      </c>
      <c r="D24" s="46" t="s">
        <v>632</v>
      </c>
      <c r="E24" s="46" t="s">
        <v>628</v>
      </c>
      <c r="F24" s="43"/>
      <c r="G24" s="47">
        <v>200</v>
      </c>
      <c r="H24" s="2"/>
      <c r="I24" s="3" t="s">
        <v>625</v>
      </c>
    </row>
    <row r="25" spans="2:9" x14ac:dyDescent="0.35">
      <c r="B25" s="46">
        <v>21</v>
      </c>
      <c r="C25" s="43" t="s">
        <v>656</v>
      </c>
      <c r="D25" s="46" t="s">
        <v>632</v>
      </c>
      <c r="E25" s="46" t="s">
        <v>628</v>
      </c>
      <c r="F25" s="43"/>
      <c r="G25" s="47">
        <v>160</v>
      </c>
      <c r="H25" s="2"/>
      <c r="I25" s="3" t="s">
        <v>625</v>
      </c>
    </row>
    <row r="26" spans="2:9" x14ac:dyDescent="0.35">
      <c r="B26" s="46">
        <v>22</v>
      </c>
      <c r="C26" s="43" t="s">
        <v>657</v>
      </c>
      <c r="D26" s="46" t="s">
        <v>658</v>
      </c>
      <c r="E26" s="46" t="s">
        <v>628</v>
      </c>
      <c r="F26" s="43"/>
      <c r="G26" s="47">
        <v>1850</v>
      </c>
      <c r="H26" s="2"/>
      <c r="I26" s="3" t="s">
        <v>625</v>
      </c>
    </row>
    <row r="27" spans="2:9" x14ac:dyDescent="0.35">
      <c r="B27" s="46">
        <v>23</v>
      </c>
      <c r="C27" s="43" t="s">
        <v>659</v>
      </c>
      <c r="D27" s="46" t="s">
        <v>660</v>
      </c>
      <c r="E27" s="46" t="s">
        <v>628</v>
      </c>
      <c r="F27" s="43"/>
      <c r="G27" s="47">
        <v>65</v>
      </c>
      <c r="H27" s="2"/>
      <c r="I27" s="3" t="s">
        <v>625</v>
      </c>
    </row>
    <row r="28" spans="2:9" x14ac:dyDescent="0.35">
      <c r="B28" s="46">
        <v>24</v>
      </c>
      <c r="C28" s="43" t="s">
        <v>661</v>
      </c>
      <c r="D28" s="46" t="s">
        <v>662</v>
      </c>
      <c r="E28" s="46" t="s">
        <v>628</v>
      </c>
      <c r="F28" s="43"/>
      <c r="G28" s="47">
        <v>180</v>
      </c>
      <c r="H28" s="2"/>
      <c r="I28" s="3" t="s">
        <v>625</v>
      </c>
    </row>
    <row r="29" spans="2:9" x14ac:dyDescent="0.35">
      <c r="B29" s="46">
        <v>25</v>
      </c>
      <c r="C29" s="43" t="s">
        <v>663</v>
      </c>
      <c r="D29" s="46" t="s">
        <v>664</v>
      </c>
      <c r="E29" s="46" t="s">
        <v>628</v>
      </c>
      <c r="F29" s="43"/>
      <c r="G29" s="47">
        <v>150</v>
      </c>
      <c r="H29" s="2"/>
      <c r="I29" s="3" t="s">
        <v>625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3:G18"/>
  <sheetViews>
    <sheetView workbookViewId="0">
      <pane ySplit="4" topLeftCell="A5" activePane="bottomLeft" state="frozen"/>
      <selection pane="bottomLeft" activeCell="H7" sqref="H7"/>
    </sheetView>
  </sheetViews>
  <sheetFormatPr defaultRowHeight="14.5" x14ac:dyDescent="0.35"/>
  <cols>
    <col min="2" max="2" width="81.1796875" customWidth="1"/>
    <col min="4" max="4" width="13.1796875" customWidth="1"/>
    <col min="5" max="5" width="11.1796875" customWidth="1"/>
    <col min="6" max="6" width="11" customWidth="1"/>
    <col min="7" max="7" width="29.7265625" customWidth="1"/>
  </cols>
  <sheetData>
    <row r="3" spans="1:7" ht="15" thickBot="1" x14ac:dyDescent="0.4"/>
    <row r="4" spans="1:7" ht="36.75" customHeight="1" thickBot="1" x14ac:dyDescent="0.4">
      <c r="A4" s="9" t="s">
        <v>1</v>
      </c>
      <c r="B4" s="12" t="s">
        <v>619</v>
      </c>
      <c r="C4" s="10" t="s">
        <v>4</v>
      </c>
      <c r="D4" s="9" t="s">
        <v>260</v>
      </c>
      <c r="E4" s="10" t="s">
        <v>665</v>
      </c>
      <c r="F4" s="11" t="s">
        <v>341</v>
      </c>
      <c r="G4" s="11" t="s">
        <v>345</v>
      </c>
    </row>
    <row r="5" spans="1:7" ht="21" customHeight="1" x14ac:dyDescent="0.35">
      <c r="A5" s="26"/>
      <c r="B5" s="27" t="s">
        <v>666</v>
      </c>
      <c r="C5" s="28"/>
      <c r="D5" s="26"/>
      <c r="E5" s="29"/>
      <c r="F5" s="8"/>
      <c r="G5" s="8"/>
    </row>
    <row r="6" spans="1:7" ht="15" customHeight="1" x14ac:dyDescent="0.35">
      <c r="A6" s="21">
        <v>1</v>
      </c>
      <c r="B6" s="22" t="s">
        <v>667</v>
      </c>
      <c r="C6" s="21" t="s">
        <v>10</v>
      </c>
      <c r="D6" s="21"/>
      <c r="E6" s="25">
        <v>4500</v>
      </c>
      <c r="F6" s="2"/>
      <c r="G6" s="2" t="s">
        <v>668</v>
      </c>
    </row>
    <row r="7" spans="1:7" x14ac:dyDescent="0.35">
      <c r="A7" s="21">
        <v>2</v>
      </c>
      <c r="B7" s="22" t="s">
        <v>669</v>
      </c>
      <c r="C7" s="21" t="s">
        <v>10</v>
      </c>
      <c r="D7" s="21"/>
      <c r="E7" s="25" t="s">
        <v>670</v>
      </c>
      <c r="F7" s="21"/>
      <c r="G7" s="21"/>
    </row>
    <row r="8" spans="1:7" x14ac:dyDescent="0.35">
      <c r="A8" s="21">
        <v>3</v>
      </c>
      <c r="B8" s="22" t="s">
        <v>671</v>
      </c>
      <c r="C8" s="21"/>
      <c r="D8" s="21"/>
      <c r="E8" s="25">
        <v>175</v>
      </c>
      <c r="F8" s="21"/>
      <c r="G8" s="21"/>
    </row>
    <row r="9" spans="1:7" x14ac:dyDescent="0.35">
      <c r="A9" s="21">
        <v>4</v>
      </c>
      <c r="B9" s="22" t="s">
        <v>672</v>
      </c>
      <c r="C9" s="21"/>
      <c r="D9" s="21"/>
      <c r="E9" s="25">
        <v>87</v>
      </c>
      <c r="F9" s="21"/>
      <c r="G9" s="21"/>
    </row>
    <row r="10" spans="1:7" x14ac:dyDescent="0.35">
      <c r="A10" s="21">
        <v>5</v>
      </c>
      <c r="B10" s="22" t="s">
        <v>673</v>
      </c>
      <c r="C10" s="21"/>
      <c r="D10" s="21"/>
      <c r="E10" s="25">
        <v>65</v>
      </c>
      <c r="F10" s="21"/>
      <c r="G10" s="21"/>
    </row>
    <row r="11" spans="1:7" x14ac:dyDescent="0.35">
      <c r="A11" s="19"/>
      <c r="B11" s="23"/>
      <c r="C11" s="20"/>
      <c r="D11" s="20"/>
      <c r="E11" s="25"/>
      <c r="F11" s="2"/>
      <c r="G11" s="2"/>
    </row>
    <row r="12" spans="1:7" x14ac:dyDescent="0.35">
      <c r="A12" s="19"/>
      <c r="B12" s="24" t="s">
        <v>674</v>
      </c>
      <c r="C12" s="20"/>
      <c r="D12" s="20"/>
      <c r="E12" s="25"/>
      <c r="F12" s="2"/>
      <c r="G12" s="2"/>
    </row>
    <row r="13" spans="1:7" x14ac:dyDescent="0.35">
      <c r="A13" s="21">
        <v>6</v>
      </c>
      <c r="B13" s="22" t="s">
        <v>675</v>
      </c>
      <c r="C13" s="21" t="s">
        <v>10</v>
      </c>
      <c r="D13" s="21"/>
      <c r="E13" s="25" t="s">
        <v>676</v>
      </c>
      <c r="F13" s="2"/>
      <c r="G13" s="2"/>
    </row>
    <row r="14" spans="1:7" x14ac:dyDescent="0.35">
      <c r="A14" s="21">
        <v>7</v>
      </c>
      <c r="B14" s="22" t="s">
        <v>677</v>
      </c>
      <c r="C14" s="21" t="s">
        <v>10</v>
      </c>
      <c r="D14" s="21"/>
      <c r="E14" s="25" t="s">
        <v>678</v>
      </c>
      <c r="F14" s="2"/>
      <c r="G14" s="2"/>
    </row>
    <row r="15" spans="1:7" x14ac:dyDescent="0.35">
      <c r="A15" s="21">
        <v>8</v>
      </c>
      <c r="B15" s="22" t="s">
        <v>679</v>
      </c>
      <c r="C15" s="21" t="s">
        <v>10</v>
      </c>
      <c r="D15" s="21"/>
      <c r="E15" s="25" t="s">
        <v>680</v>
      </c>
      <c r="F15" s="2"/>
      <c r="G15" s="2"/>
    </row>
    <row r="16" spans="1:7" ht="29" x14ac:dyDescent="0.35">
      <c r="A16" s="21">
        <v>9</v>
      </c>
      <c r="B16" s="22" t="s">
        <v>681</v>
      </c>
      <c r="C16" s="21" t="s">
        <v>682</v>
      </c>
      <c r="D16" s="21"/>
      <c r="E16" s="25">
        <v>45</v>
      </c>
      <c r="F16" s="2"/>
      <c r="G16" s="2"/>
    </row>
    <row r="17" spans="1:7" x14ac:dyDescent="0.35">
      <c r="A17" s="21">
        <v>10</v>
      </c>
      <c r="B17" s="22" t="s">
        <v>683</v>
      </c>
      <c r="C17" s="21" t="s">
        <v>10</v>
      </c>
      <c r="D17" s="21"/>
      <c r="E17" s="25">
        <v>4100</v>
      </c>
      <c r="F17" s="2"/>
      <c r="G17" s="2"/>
    </row>
    <row r="18" spans="1:7" x14ac:dyDescent="0.35">
      <c r="A18" s="2"/>
      <c r="B18" s="2"/>
      <c r="C18" s="2"/>
      <c r="D18" s="2"/>
      <c r="E18" s="2"/>
      <c r="F18" s="2"/>
      <c r="G18" s="2"/>
    </row>
  </sheetData>
  <pageMargins left="0.7" right="0.7" top="0.75" bottom="0.75" header="0.3" footer="0.3"/>
  <ignoredErrors>
    <ignoredError sqref="E7 E13:E15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3:G16"/>
  <sheetViews>
    <sheetView workbookViewId="0">
      <pane ySplit="4" topLeftCell="A5" activePane="bottomLeft" state="frozen"/>
      <selection pane="bottomLeft" activeCell="B12" sqref="B12"/>
    </sheetView>
  </sheetViews>
  <sheetFormatPr defaultRowHeight="14.5" x14ac:dyDescent="0.35"/>
  <cols>
    <col min="2" max="2" width="64.81640625" bestFit="1" customWidth="1"/>
    <col min="4" max="4" width="13.453125" customWidth="1"/>
    <col min="6" max="6" width="13.453125" customWidth="1"/>
    <col min="7" max="7" width="23.81640625" customWidth="1"/>
  </cols>
  <sheetData>
    <row r="3" spans="1:7" ht="15" thickBot="1" x14ac:dyDescent="0.4"/>
    <row r="4" spans="1:7" ht="31.5" customHeight="1" thickBot="1" x14ac:dyDescent="0.4">
      <c r="A4" s="5" t="s">
        <v>1</v>
      </c>
      <c r="B4" s="17" t="s">
        <v>619</v>
      </c>
      <c r="C4" s="6" t="s">
        <v>500</v>
      </c>
      <c r="D4" s="9" t="s">
        <v>260</v>
      </c>
      <c r="E4" s="6" t="s">
        <v>503</v>
      </c>
      <c r="F4" s="6" t="s">
        <v>341</v>
      </c>
      <c r="G4" s="7" t="s">
        <v>345</v>
      </c>
    </row>
    <row r="5" spans="1:7" x14ac:dyDescent="0.35">
      <c r="A5" s="30">
        <v>1</v>
      </c>
      <c r="B5" s="22" t="s">
        <v>684</v>
      </c>
      <c r="C5" s="21" t="s">
        <v>10</v>
      </c>
      <c r="D5" s="21"/>
      <c r="E5" s="25">
        <v>70000</v>
      </c>
      <c r="F5" s="2"/>
      <c r="G5" s="2" t="s">
        <v>685</v>
      </c>
    </row>
    <row r="6" spans="1:7" x14ac:dyDescent="0.35">
      <c r="A6" s="21">
        <v>2</v>
      </c>
      <c r="B6" s="22" t="s">
        <v>686</v>
      </c>
      <c r="C6" s="21" t="s">
        <v>10</v>
      </c>
      <c r="D6" s="21"/>
      <c r="E6" s="25">
        <v>80000</v>
      </c>
      <c r="F6" s="2"/>
      <c r="G6" s="2" t="s">
        <v>685</v>
      </c>
    </row>
    <row r="7" spans="1:7" x14ac:dyDescent="0.35">
      <c r="A7" s="30">
        <v>3</v>
      </c>
      <c r="B7" s="22" t="s">
        <v>687</v>
      </c>
      <c r="C7" s="21" t="s">
        <v>10</v>
      </c>
      <c r="D7" s="21"/>
      <c r="E7" s="25">
        <v>15000</v>
      </c>
      <c r="F7" s="2"/>
      <c r="G7" s="2" t="s">
        <v>685</v>
      </c>
    </row>
    <row r="8" spans="1:7" x14ac:dyDescent="0.35">
      <c r="A8" s="21">
        <v>4</v>
      </c>
      <c r="B8" s="22" t="s">
        <v>688</v>
      </c>
      <c r="C8" s="21" t="s">
        <v>10</v>
      </c>
      <c r="D8" s="21"/>
      <c r="E8" s="25">
        <v>12000</v>
      </c>
      <c r="F8" s="2"/>
      <c r="G8" s="2" t="s">
        <v>685</v>
      </c>
    </row>
    <row r="9" spans="1:7" x14ac:dyDescent="0.35">
      <c r="A9" s="30">
        <v>5</v>
      </c>
      <c r="B9" s="22" t="s">
        <v>689</v>
      </c>
      <c r="C9" s="21" t="s">
        <v>10</v>
      </c>
      <c r="D9" s="21"/>
      <c r="E9" s="25">
        <v>3164</v>
      </c>
      <c r="F9" s="2"/>
      <c r="G9" s="2" t="s">
        <v>690</v>
      </c>
    </row>
    <row r="10" spans="1:7" x14ac:dyDescent="0.35">
      <c r="A10" s="21">
        <v>6</v>
      </c>
      <c r="B10" s="22" t="s">
        <v>691</v>
      </c>
      <c r="C10" s="21" t="s">
        <v>10</v>
      </c>
      <c r="D10" s="21"/>
      <c r="E10" s="25">
        <v>0</v>
      </c>
      <c r="F10" s="2"/>
      <c r="G10" s="2" t="s">
        <v>692</v>
      </c>
    </row>
    <row r="11" spans="1:7" x14ac:dyDescent="0.35">
      <c r="A11" s="30">
        <v>7</v>
      </c>
      <c r="B11" s="22" t="s">
        <v>693</v>
      </c>
      <c r="C11" s="21" t="s">
        <v>10</v>
      </c>
      <c r="D11" s="21"/>
      <c r="E11" s="25">
        <v>828.75</v>
      </c>
      <c r="F11" s="2"/>
      <c r="G11" s="2" t="s">
        <v>690</v>
      </c>
    </row>
    <row r="12" spans="1:7" x14ac:dyDescent="0.35">
      <c r="A12" s="21">
        <v>8</v>
      </c>
      <c r="B12" s="22" t="s">
        <v>694</v>
      </c>
      <c r="C12" s="21" t="s">
        <v>10</v>
      </c>
      <c r="D12" s="21"/>
      <c r="E12" s="25">
        <v>27000</v>
      </c>
      <c r="F12" s="2"/>
      <c r="G12" s="2" t="s">
        <v>695</v>
      </c>
    </row>
    <row r="13" spans="1:7" x14ac:dyDescent="0.35">
      <c r="A13" s="30">
        <v>9</v>
      </c>
      <c r="B13" s="22" t="s">
        <v>696</v>
      </c>
      <c r="C13" s="21" t="s">
        <v>10</v>
      </c>
      <c r="D13" s="21"/>
      <c r="E13" s="25">
        <v>1800</v>
      </c>
      <c r="F13" s="2"/>
      <c r="G13" s="2" t="s">
        <v>695</v>
      </c>
    </row>
    <row r="14" spans="1:7" x14ac:dyDescent="0.35">
      <c r="A14" s="21">
        <v>10</v>
      </c>
      <c r="B14" s="22" t="s">
        <v>697</v>
      </c>
      <c r="C14" s="21" t="s">
        <v>10</v>
      </c>
      <c r="D14" s="21"/>
      <c r="E14" s="25">
        <v>16500</v>
      </c>
      <c r="F14" s="2"/>
      <c r="G14" s="2" t="s">
        <v>698</v>
      </c>
    </row>
    <row r="15" spans="1:7" ht="15.5" x14ac:dyDescent="0.35">
      <c r="A15" s="21">
        <v>11</v>
      </c>
      <c r="B15" s="18" t="s">
        <v>699</v>
      </c>
      <c r="C15" s="21" t="s">
        <v>10</v>
      </c>
      <c r="D15" s="21"/>
      <c r="E15" s="25">
        <v>1750</v>
      </c>
      <c r="F15" s="2"/>
      <c r="G15" s="2" t="s">
        <v>700</v>
      </c>
    </row>
    <row r="16" spans="1:7" x14ac:dyDescent="0.35">
      <c r="A16" s="21"/>
      <c r="B16" s="22"/>
      <c r="C16" s="21"/>
      <c r="D16" s="21"/>
      <c r="E16" s="25"/>
      <c r="F16" s="2"/>
      <c r="G16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1"/>
  <sheetViews>
    <sheetView workbookViewId="0">
      <selection activeCell="H7" sqref="H7"/>
    </sheetView>
  </sheetViews>
  <sheetFormatPr defaultRowHeight="14.5" x14ac:dyDescent="0.35"/>
  <cols>
    <col min="1" max="1" width="6.26953125" customWidth="1"/>
    <col min="2" max="2" width="27.7265625" customWidth="1"/>
    <col min="3" max="3" width="12.1796875" customWidth="1"/>
    <col min="4" max="4" width="10" customWidth="1"/>
    <col min="6" max="6" width="19.453125" customWidth="1"/>
    <col min="7" max="7" width="11.81640625" customWidth="1"/>
    <col min="8" max="8" width="11.81640625" style="220" customWidth="1"/>
    <col min="9" max="9" width="11.81640625" customWidth="1"/>
    <col min="14" max="14" width="9.54296875" customWidth="1"/>
    <col min="15" max="15" width="12.1796875" customWidth="1"/>
    <col min="16" max="16" width="15.81640625" customWidth="1"/>
  </cols>
  <sheetData>
    <row r="1" spans="1:16" ht="18.5" x14ac:dyDescent="0.45">
      <c r="A1" s="95"/>
      <c r="C1" s="106"/>
      <c r="D1" s="106"/>
      <c r="E1" s="106"/>
      <c r="F1" s="106"/>
      <c r="G1" s="107" t="s">
        <v>294</v>
      </c>
      <c r="H1" s="221"/>
      <c r="I1" s="108"/>
      <c r="J1" s="108"/>
      <c r="K1" s="108"/>
      <c r="L1" s="108"/>
      <c r="M1" s="108"/>
      <c r="N1" s="108"/>
      <c r="O1" s="108"/>
      <c r="P1" s="109"/>
    </row>
    <row r="2" spans="1:16" ht="15.5" x14ac:dyDescent="0.35">
      <c r="A2" s="110" t="s">
        <v>295</v>
      </c>
      <c r="B2" s="110" t="s">
        <v>296</v>
      </c>
      <c r="C2" s="110"/>
      <c r="D2" s="110"/>
      <c r="E2" s="110"/>
      <c r="F2" s="110"/>
      <c r="G2" s="110" t="s">
        <v>297</v>
      </c>
      <c r="H2" s="222" t="s">
        <v>298</v>
      </c>
      <c r="I2" s="110" t="s">
        <v>299</v>
      </c>
      <c r="J2" s="243" t="s">
        <v>300</v>
      </c>
      <c r="K2" s="244"/>
      <c r="L2" s="243" t="s">
        <v>301</v>
      </c>
      <c r="M2" s="244"/>
      <c r="N2" s="243" t="s">
        <v>302</v>
      </c>
      <c r="O2" s="244"/>
      <c r="P2" s="111" t="s">
        <v>303</v>
      </c>
    </row>
    <row r="3" spans="1:16" ht="15.5" x14ac:dyDescent="0.35">
      <c r="A3" s="112" t="s">
        <v>304</v>
      </c>
      <c r="B3" s="112" t="s">
        <v>305</v>
      </c>
      <c r="C3" s="112" t="s">
        <v>306</v>
      </c>
      <c r="D3" s="112" t="s">
        <v>307</v>
      </c>
      <c r="E3" s="113" t="s">
        <v>4</v>
      </c>
      <c r="F3" s="113" t="s">
        <v>308</v>
      </c>
      <c r="G3" s="113" t="s">
        <v>309</v>
      </c>
      <c r="H3" s="223" t="s">
        <v>5</v>
      </c>
      <c r="I3" s="112" t="s">
        <v>310</v>
      </c>
      <c r="J3" s="114" t="s">
        <v>311</v>
      </c>
      <c r="K3" s="114" t="s">
        <v>312</v>
      </c>
      <c r="L3" s="186" t="s">
        <v>311</v>
      </c>
      <c r="M3" s="114" t="s">
        <v>312</v>
      </c>
      <c r="N3" s="186" t="s">
        <v>311</v>
      </c>
      <c r="O3" s="114" t="s">
        <v>312</v>
      </c>
      <c r="P3" s="114" t="s">
        <v>313</v>
      </c>
    </row>
    <row r="4" spans="1:16" ht="15.5" x14ac:dyDescent="0.35">
      <c r="A4" s="112"/>
      <c r="B4" s="112"/>
      <c r="C4" s="113"/>
      <c r="D4" s="113"/>
      <c r="E4" s="113"/>
      <c r="F4" s="113"/>
      <c r="G4" s="113"/>
      <c r="H4" s="223"/>
      <c r="I4" s="112" t="s">
        <v>201</v>
      </c>
      <c r="J4" s="114"/>
      <c r="K4" s="114"/>
      <c r="L4" s="186"/>
      <c r="M4" s="114"/>
      <c r="N4" s="186"/>
      <c r="O4" s="114"/>
      <c r="P4" s="114"/>
    </row>
    <row r="5" spans="1:16" ht="21" x14ac:dyDescent="0.35">
      <c r="A5" s="187"/>
      <c r="B5" s="245" t="s">
        <v>314</v>
      </c>
      <c r="C5" s="246"/>
      <c r="D5" s="187"/>
      <c r="E5" s="187"/>
      <c r="F5" s="187"/>
      <c r="G5" s="187"/>
      <c r="H5" s="230"/>
      <c r="I5" s="187"/>
      <c r="J5" s="188"/>
      <c r="K5" s="188"/>
      <c r="L5" s="188"/>
      <c r="M5" s="188"/>
      <c r="N5" s="188"/>
      <c r="O5" s="188"/>
      <c r="P5" s="188"/>
    </row>
    <row r="6" spans="1:16" ht="15.5" x14ac:dyDescent="0.35">
      <c r="A6" s="115">
        <v>1</v>
      </c>
      <c r="B6" s="16" t="s">
        <v>315</v>
      </c>
      <c r="C6" s="189" t="s">
        <v>316</v>
      </c>
      <c r="D6" s="73" t="s">
        <v>317</v>
      </c>
      <c r="E6" s="190" t="s">
        <v>10</v>
      </c>
      <c r="F6" s="190"/>
      <c r="G6" s="191">
        <v>36</v>
      </c>
      <c r="H6" s="231">
        <v>0</v>
      </c>
      <c r="I6" s="117">
        <v>43.4</v>
      </c>
      <c r="J6" s="117">
        <v>18</v>
      </c>
      <c r="K6" s="117" t="s">
        <v>318</v>
      </c>
      <c r="L6" s="117">
        <f t="shared" ref="L6:L13" si="0">J6/2</f>
        <v>9</v>
      </c>
      <c r="M6" s="117">
        <f t="shared" ref="M6:M13" si="1">L6%*P6</f>
        <v>140.61599999999999</v>
      </c>
      <c r="N6" s="192">
        <f t="shared" ref="N6:N13" si="2">J6/2</f>
        <v>9</v>
      </c>
      <c r="O6" s="117">
        <f t="shared" ref="O6:O13" si="3">M6</f>
        <v>140.61599999999999</v>
      </c>
      <c r="P6" s="117">
        <f t="shared" ref="P6:P13" si="4">G6*I6</f>
        <v>1562.3999999999999</v>
      </c>
    </row>
    <row r="7" spans="1:16" ht="15.5" x14ac:dyDescent="0.35">
      <c r="A7" s="115">
        <v>2</v>
      </c>
      <c r="B7" s="16" t="s">
        <v>319</v>
      </c>
      <c r="C7" s="189" t="s">
        <v>316</v>
      </c>
      <c r="D7" s="73" t="s">
        <v>320</v>
      </c>
      <c r="E7" s="190" t="s">
        <v>321</v>
      </c>
      <c r="F7" s="190"/>
      <c r="G7" s="191">
        <v>60</v>
      </c>
      <c r="H7" s="231">
        <v>0</v>
      </c>
      <c r="I7" s="117">
        <v>46.2</v>
      </c>
      <c r="J7" s="117">
        <v>18</v>
      </c>
      <c r="K7" s="117" t="s">
        <v>318</v>
      </c>
      <c r="L7" s="117">
        <f t="shared" si="0"/>
        <v>9</v>
      </c>
      <c r="M7" s="117">
        <f t="shared" si="1"/>
        <v>249.48</v>
      </c>
      <c r="N7" s="192">
        <f t="shared" si="2"/>
        <v>9</v>
      </c>
      <c r="O7" s="117">
        <f t="shared" si="3"/>
        <v>249.48</v>
      </c>
      <c r="P7" s="117">
        <f t="shared" si="4"/>
        <v>2772</v>
      </c>
    </row>
    <row r="8" spans="1:16" ht="15.5" x14ac:dyDescent="0.35">
      <c r="A8" s="115">
        <v>3</v>
      </c>
      <c r="B8" s="16" t="s">
        <v>322</v>
      </c>
      <c r="C8" s="189" t="s">
        <v>323</v>
      </c>
      <c r="D8" s="73" t="s">
        <v>324</v>
      </c>
      <c r="E8" s="190" t="s">
        <v>321</v>
      </c>
      <c r="F8" s="190"/>
      <c r="G8" s="191">
        <v>120</v>
      </c>
      <c r="H8" s="231">
        <v>0</v>
      </c>
      <c r="I8" s="117">
        <v>69.3</v>
      </c>
      <c r="J8" s="117">
        <v>18</v>
      </c>
      <c r="K8" s="117" t="s">
        <v>318</v>
      </c>
      <c r="L8" s="117">
        <f t="shared" si="0"/>
        <v>9</v>
      </c>
      <c r="M8" s="117">
        <f t="shared" si="1"/>
        <v>748.43999999999994</v>
      </c>
      <c r="N8" s="192">
        <f t="shared" si="2"/>
        <v>9</v>
      </c>
      <c r="O8" s="117">
        <f t="shared" si="3"/>
        <v>748.43999999999994</v>
      </c>
      <c r="P8" s="117">
        <f t="shared" si="4"/>
        <v>8316</v>
      </c>
    </row>
    <row r="9" spans="1:16" ht="15.5" x14ac:dyDescent="0.35">
      <c r="A9" s="115">
        <v>4</v>
      </c>
      <c r="B9" s="16" t="s">
        <v>325</v>
      </c>
      <c r="C9" s="189" t="s">
        <v>323</v>
      </c>
      <c r="D9" s="73" t="s">
        <v>326</v>
      </c>
      <c r="E9" s="190" t="s">
        <v>10</v>
      </c>
      <c r="F9" s="190"/>
      <c r="G9" s="191">
        <v>36</v>
      </c>
      <c r="H9" s="231">
        <v>0</v>
      </c>
      <c r="I9" s="117">
        <v>84.7</v>
      </c>
      <c r="J9" s="117">
        <v>18</v>
      </c>
      <c r="K9" s="117" t="s">
        <v>318</v>
      </c>
      <c r="L9" s="117">
        <f t="shared" si="0"/>
        <v>9</v>
      </c>
      <c r="M9" s="117">
        <f t="shared" si="1"/>
        <v>274.428</v>
      </c>
      <c r="N9" s="192">
        <f t="shared" si="2"/>
        <v>9</v>
      </c>
      <c r="O9" s="117">
        <f t="shared" si="3"/>
        <v>274.428</v>
      </c>
      <c r="P9" s="117">
        <f t="shared" si="4"/>
        <v>3049.2000000000003</v>
      </c>
    </row>
    <row r="10" spans="1:16" ht="15.5" x14ac:dyDescent="0.35">
      <c r="A10" s="115">
        <v>5</v>
      </c>
      <c r="B10" s="16" t="s">
        <v>327</v>
      </c>
      <c r="C10" s="189" t="s">
        <v>323</v>
      </c>
      <c r="D10" s="73" t="s">
        <v>328</v>
      </c>
      <c r="E10" s="190" t="s">
        <v>10</v>
      </c>
      <c r="F10" s="190"/>
      <c r="G10" s="191">
        <v>120</v>
      </c>
      <c r="H10" s="231">
        <v>0</v>
      </c>
      <c r="I10" s="117">
        <v>69.3</v>
      </c>
      <c r="J10" s="117">
        <v>18</v>
      </c>
      <c r="K10" s="117" t="s">
        <v>318</v>
      </c>
      <c r="L10" s="117">
        <f t="shared" si="0"/>
        <v>9</v>
      </c>
      <c r="M10" s="117">
        <f t="shared" si="1"/>
        <v>748.43999999999994</v>
      </c>
      <c r="N10" s="192">
        <f t="shared" si="2"/>
        <v>9</v>
      </c>
      <c r="O10" s="117">
        <f t="shared" si="3"/>
        <v>748.43999999999994</v>
      </c>
      <c r="P10" s="117">
        <f t="shared" si="4"/>
        <v>8316</v>
      </c>
    </row>
    <row r="11" spans="1:16" ht="15.5" x14ac:dyDescent="0.35">
      <c r="A11" s="115">
        <v>6</v>
      </c>
      <c r="B11" s="16" t="s">
        <v>329</v>
      </c>
      <c r="C11" s="189" t="s">
        <v>323</v>
      </c>
      <c r="D11" s="73" t="s">
        <v>330</v>
      </c>
      <c r="E11" s="190" t="s">
        <v>10</v>
      </c>
      <c r="F11" s="190"/>
      <c r="G11" s="191">
        <v>36</v>
      </c>
      <c r="H11" s="231">
        <v>0</v>
      </c>
      <c r="I11" s="117">
        <v>84.7</v>
      </c>
      <c r="J11" s="117">
        <v>18</v>
      </c>
      <c r="K11" s="117" t="s">
        <v>318</v>
      </c>
      <c r="L11" s="117">
        <f t="shared" si="0"/>
        <v>9</v>
      </c>
      <c r="M11" s="117">
        <f t="shared" si="1"/>
        <v>274.428</v>
      </c>
      <c r="N11" s="192">
        <f t="shared" si="2"/>
        <v>9</v>
      </c>
      <c r="O11" s="117">
        <f t="shared" si="3"/>
        <v>274.428</v>
      </c>
      <c r="P11" s="117">
        <f t="shared" si="4"/>
        <v>3049.2000000000003</v>
      </c>
    </row>
    <row r="12" spans="1:16" ht="15.5" x14ac:dyDescent="0.35">
      <c r="A12" s="115">
        <v>7</v>
      </c>
      <c r="B12" s="16" t="s">
        <v>331</v>
      </c>
      <c r="C12" s="189" t="s">
        <v>332</v>
      </c>
      <c r="D12" s="73" t="s">
        <v>333</v>
      </c>
      <c r="E12" s="190" t="s">
        <v>10</v>
      </c>
      <c r="F12" s="190"/>
      <c r="G12" s="191">
        <v>96</v>
      </c>
      <c r="H12" s="231">
        <v>0</v>
      </c>
      <c r="I12" s="117">
        <v>99.4</v>
      </c>
      <c r="J12" s="117">
        <v>18</v>
      </c>
      <c r="K12" s="117" t="s">
        <v>318</v>
      </c>
      <c r="L12" s="117">
        <f t="shared" si="0"/>
        <v>9</v>
      </c>
      <c r="M12" s="117">
        <f t="shared" si="1"/>
        <v>858.81600000000014</v>
      </c>
      <c r="N12" s="192">
        <f t="shared" si="2"/>
        <v>9</v>
      </c>
      <c r="O12" s="117">
        <f t="shared" si="3"/>
        <v>858.81600000000014</v>
      </c>
      <c r="P12" s="117">
        <f t="shared" si="4"/>
        <v>9542.4000000000015</v>
      </c>
    </row>
    <row r="13" spans="1:16" ht="15.5" x14ac:dyDescent="0.35">
      <c r="A13" s="115">
        <v>8</v>
      </c>
      <c r="B13" s="16" t="s">
        <v>334</v>
      </c>
      <c r="C13" s="189" t="s">
        <v>332</v>
      </c>
      <c r="D13" s="73" t="s">
        <v>335</v>
      </c>
      <c r="E13" s="190" t="s">
        <v>10</v>
      </c>
      <c r="F13" s="190"/>
      <c r="G13" s="191">
        <v>36</v>
      </c>
      <c r="H13" s="231">
        <v>0</v>
      </c>
      <c r="I13" s="117">
        <v>186.3</v>
      </c>
      <c r="J13" s="117">
        <v>18</v>
      </c>
      <c r="K13" s="117" t="s">
        <v>318</v>
      </c>
      <c r="L13" s="117">
        <f t="shared" si="0"/>
        <v>9</v>
      </c>
      <c r="M13" s="117">
        <f t="shared" si="1"/>
        <v>603.61199999999997</v>
      </c>
      <c r="N13" s="192">
        <f t="shared" si="2"/>
        <v>9</v>
      </c>
      <c r="O13" s="117">
        <f t="shared" si="3"/>
        <v>603.61199999999997</v>
      </c>
      <c r="P13" s="117">
        <f t="shared" si="4"/>
        <v>6706.8</v>
      </c>
    </row>
    <row r="14" spans="1:16" ht="15.5" x14ac:dyDescent="0.35">
      <c r="A14" s="119"/>
      <c r="B14" s="120"/>
      <c r="C14" s="120"/>
      <c r="D14" s="193"/>
      <c r="E14" s="193"/>
      <c r="F14" s="193"/>
      <c r="G14" s="121"/>
      <c r="H14" s="225"/>
      <c r="I14" s="122"/>
      <c r="J14" s="122"/>
      <c r="K14" s="87"/>
      <c r="L14" s="122"/>
      <c r="M14" s="117"/>
      <c r="N14" s="194"/>
      <c r="O14" s="122"/>
      <c r="P14" s="122"/>
    </row>
    <row r="15" spans="1:16" ht="21" x14ac:dyDescent="0.5">
      <c r="A15" s="247" t="s">
        <v>336</v>
      </c>
      <c r="B15" s="248"/>
      <c r="C15" s="184"/>
      <c r="D15" s="184"/>
      <c r="E15" s="184"/>
      <c r="F15" s="184"/>
      <c r="G15" s="195"/>
      <c r="H15" s="226"/>
      <c r="I15" s="130" t="s">
        <v>337</v>
      </c>
      <c r="J15" s="130"/>
      <c r="K15" s="137"/>
      <c r="L15" s="130"/>
      <c r="M15" s="129"/>
      <c r="N15" s="124" t="s">
        <v>338</v>
      </c>
      <c r="O15" s="125"/>
      <c r="P15" s="126">
        <f>SUM(P6:P14)</f>
        <v>43314</v>
      </c>
    </row>
    <row r="16" spans="1:16" ht="21" x14ac:dyDescent="0.5">
      <c r="A16" s="127"/>
      <c r="B16" s="128"/>
      <c r="C16" s="128"/>
      <c r="D16" s="128"/>
      <c r="E16" s="128"/>
      <c r="F16" s="128"/>
      <c r="G16" s="195"/>
      <c r="H16" s="226"/>
      <c r="I16" s="130"/>
      <c r="J16" s="130"/>
      <c r="K16" s="97"/>
      <c r="L16" s="130"/>
      <c r="M16" s="129"/>
      <c r="N16" s="97" t="s">
        <v>300</v>
      </c>
      <c r="O16" s="130"/>
      <c r="P16" s="131" t="s">
        <v>318</v>
      </c>
    </row>
    <row r="17" spans="1:16" ht="21" x14ac:dyDescent="0.5">
      <c r="A17" s="132"/>
      <c r="B17" s="133"/>
      <c r="C17" s="133"/>
      <c r="D17" s="133"/>
      <c r="E17" s="133"/>
      <c r="F17" s="133"/>
      <c r="G17" s="133"/>
      <c r="H17" s="227"/>
      <c r="I17" s="133"/>
      <c r="J17" s="133"/>
      <c r="K17" s="97"/>
      <c r="L17" s="130"/>
      <c r="M17" s="129"/>
      <c r="N17" s="97" t="s">
        <v>301</v>
      </c>
      <c r="O17" s="130"/>
      <c r="P17" s="131">
        <f>SUM(M6:M14)</f>
        <v>3898.26</v>
      </c>
    </row>
    <row r="18" spans="1:16" ht="21" x14ac:dyDescent="0.5">
      <c r="A18" s="94"/>
      <c r="G18" s="195"/>
      <c r="H18" s="226"/>
      <c r="I18" s="130"/>
      <c r="J18" s="130"/>
      <c r="K18" s="97"/>
      <c r="L18" s="130"/>
      <c r="M18" s="129"/>
      <c r="N18" s="97" t="s">
        <v>302</v>
      </c>
      <c r="O18" s="130"/>
      <c r="P18" s="131">
        <f>SUM(O6:O14)</f>
        <v>3898.26</v>
      </c>
    </row>
    <row r="19" spans="1:16" ht="21" x14ac:dyDescent="0.5">
      <c r="A19" s="136"/>
      <c r="G19" s="195"/>
      <c r="H19" s="226"/>
      <c r="I19" s="130"/>
      <c r="J19" s="130"/>
      <c r="K19" s="137"/>
      <c r="L19" s="130"/>
      <c r="M19" s="129"/>
      <c r="N19" s="123" t="s">
        <v>339</v>
      </c>
      <c r="O19" s="134"/>
      <c r="P19" s="135">
        <f>SUM(P15:P18)</f>
        <v>51110.520000000004</v>
      </c>
    </row>
    <row r="20" spans="1:16" ht="21" x14ac:dyDescent="0.5">
      <c r="A20" s="99"/>
      <c r="B20" s="140"/>
      <c r="C20" s="140"/>
      <c r="D20" s="140"/>
      <c r="E20" s="140"/>
      <c r="F20" s="140"/>
      <c r="G20" s="195"/>
      <c r="H20" s="226"/>
      <c r="I20" s="130"/>
      <c r="J20" s="130"/>
      <c r="K20" s="137"/>
      <c r="L20" s="130"/>
      <c r="M20" s="129"/>
      <c r="N20" s="124" t="s">
        <v>340</v>
      </c>
      <c r="O20" s="125"/>
      <c r="P20" s="126">
        <v>0.22</v>
      </c>
    </row>
    <row r="21" spans="1:16" ht="23.5" x14ac:dyDescent="0.55000000000000004">
      <c r="A21" s="141"/>
      <c r="B21" s="142"/>
      <c r="C21" s="142"/>
      <c r="D21" s="142"/>
      <c r="E21" s="142"/>
      <c r="F21" s="142"/>
      <c r="G21" s="142"/>
      <c r="H21" s="228"/>
      <c r="I21" s="143"/>
      <c r="J21" s="143"/>
      <c r="K21" s="143"/>
      <c r="L21" s="143"/>
      <c r="M21" s="196"/>
      <c r="N21" s="138" t="s">
        <v>341</v>
      </c>
      <c r="O21" s="138"/>
      <c r="P21" s="139">
        <f>SUM(P19:P20)</f>
        <v>51110.740000000005</v>
      </c>
    </row>
  </sheetData>
  <mergeCells count="5">
    <mergeCell ref="J2:K2"/>
    <mergeCell ref="L2:M2"/>
    <mergeCell ref="N2:O2"/>
    <mergeCell ref="B5:C5"/>
    <mergeCell ref="A15:B15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K25"/>
  <sheetViews>
    <sheetView topLeftCell="A15" workbookViewId="0">
      <selection activeCell="L19" sqref="L19"/>
    </sheetView>
  </sheetViews>
  <sheetFormatPr defaultRowHeight="14.5" x14ac:dyDescent="0.35"/>
  <cols>
    <col min="2" max="2" width="30" customWidth="1"/>
    <col min="4" max="4" width="19.54296875" customWidth="1"/>
    <col min="7" max="7" width="9.81640625" style="220" customWidth="1"/>
    <col min="8" max="8" width="31" customWidth="1"/>
    <col min="9" max="9" width="0" style="207" hidden="1" customWidth="1"/>
    <col min="10" max="10" width="10.81640625" style="207" hidden="1" customWidth="1"/>
  </cols>
  <sheetData>
    <row r="3" spans="1:10" x14ac:dyDescent="0.35">
      <c r="B3" s="249" t="s">
        <v>342</v>
      </c>
      <c r="C3" s="249"/>
      <c r="D3" s="249"/>
      <c r="E3" s="249"/>
      <c r="F3" s="249"/>
      <c r="G3" s="249"/>
      <c r="H3" s="249"/>
    </row>
    <row r="6" spans="1:10" ht="31" x14ac:dyDescent="0.35">
      <c r="A6" s="72" t="s">
        <v>1</v>
      </c>
      <c r="B6" s="72" t="s">
        <v>2</v>
      </c>
      <c r="C6" s="72" t="s">
        <v>343</v>
      </c>
      <c r="D6" s="72" t="s">
        <v>308</v>
      </c>
      <c r="E6" s="72" t="s">
        <v>4</v>
      </c>
      <c r="F6" s="72" t="s">
        <v>344</v>
      </c>
      <c r="G6" s="229" t="s">
        <v>298</v>
      </c>
      <c r="H6" s="72" t="s">
        <v>345</v>
      </c>
      <c r="I6" s="72" t="s">
        <v>6</v>
      </c>
      <c r="J6" s="72" t="s">
        <v>7</v>
      </c>
    </row>
    <row r="7" spans="1:10" ht="67.900000000000006" customHeight="1" x14ac:dyDescent="0.35">
      <c r="A7" s="73">
        <v>1</v>
      </c>
      <c r="B7" s="203" t="s">
        <v>346</v>
      </c>
      <c r="C7" s="204" t="s">
        <v>347</v>
      </c>
      <c r="D7" s="205"/>
      <c r="E7" s="73" t="s">
        <v>10</v>
      </c>
      <c r="F7" s="73">
        <v>120</v>
      </c>
      <c r="G7" s="224">
        <v>120</v>
      </c>
      <c r="H7" s="73" t="s">
        <v>348</v>
      </c>
      <c r="I7" s="90">
        <v>380</v>
      </c>
      <c r="J7" s="90">
        <f>I7*F7</f>
        <v>45600</v>
      </c>
    </row>
    <row r="8" spans="1:10" ht="67.900000000000006" customHeight="1" x14ac:dyDescent="0.35">
      <c r="A8" s="73">
        <v>2</v>
      </c>
      <c r="B8" s="203" t="s">
        <v>349</v>
      </c>
      <c r="C8" s="204" t="s">
        <v>350</v>
      </c>
      <c r="E8" s="73" t="s">
        <v>10</v>
      </c>
      <c r="F8" s="73">
        <v>96</v>
      </c>
      <c r="G8" s="232">
        <v>92</v>
      </c>
      <c r="H8" s="73" t="s">
        <v>348</v>
      </c>
      <c r="I8" s="90">
        <v>450</v>
      </c>
      <c r="J8" s="90">
        <f t="shared" ref="J8:J18" si="0">I8*F8</f>
        <v>43200</v>
      </c>
    </row>
    <row r="9" spans="1:10" ht="67.900000000000006" customHeight="1" x14ac:dyDescent="0.35">
      <c r="A9" s="73">
        <v>3</v>
      </c>
      <c r="B9" s="203" t="s">
        <v>351</v>
      </c>
      <c r="C9" s="204" t="s">
        <v>352</v>
      </c>
      <c r="D9" s="205"/>
      <c r="E9" s="73" t="s">
        <v>10</v>
      </c>
      <c r="F9" s="73">
        <v>120</v>
      </c>
      <c r="G9" s="224">
        <v>120</v>
      </c>
      <c r="H9" s="73" t="s">
        <v>348</v>
      </c>
      <c r="I9" s="90">
        <v>210</v>
      </c>
      <c r="J9" s="90">
        <f t="shared" si="0"/>
        <v>25200</v>
      </c>
    </row>
    <row r="10" spans="1:10" ht="67.900000000000006" customHeight="1" x14ac:dyDescent="0.35">
      <c r="A10" s="73">
        <v>4</v>
      </c>
      <c r="B10" s="203" t="s">
        <v>353</v>
      </c>
      <c r="C10" s="204" t="s">
        <v>354</v>
      </c>
      <c r="D10" s="205"/>
      <c r="E10" s="73" t="s">
        <v>10</v>
      </c>
      <c r="F10" s="73">
        <v>48</v>
      </c>
      <c r="G10" s="224" t="s">
        <v>355</v>
      </c>
      <c r="H10" s="73" t="s">
        <v>348</v>
      </c>
      <c r="I10" s="90">
        <v>887</v>
      </c>
      <c r="J10" s="90">
        <f t="shared" si="0"/>
        <v>42576</v>
      </c>
    </row>
    <row r="11" spans="1:10" ht="67.900000000000006" customHeight="1" x14ac:dyDescent="0.35">
      <c r="A11" s="73">
        <v>5</v>
      </c>
      <c r="B11" s="203" t="s">
        <v>356</v>
      </c>
      <c r="C11" s="204" t="s">
        <v>357</v>
      </c>
      <c r="D11" s="205"/>
      <c r="E11" s="73" t="s">
        <v>10</v>
      </c>
      <c r="F11" s="73">
        <v>24</v>
      </c>
      <c r="G11" s="224">
        <v>24</v>
      </c>
      <c r="H11" s="73" t="s">
        <v>348</v>
      </c>
      <c r="I11" s="90">
        <v>425</v>
      </c>
      <c r="J11" s="90">
        <f t="shared" si="0"/>
        <v>10200</v>
      </c>
    </row>
    <row r="12" spans="1:10" ht="67.900000000000006" customHeight="1" x14ac:dyDescent="0.35">
      <c r="A12" s="73">
        <v>6</v>
      </c>
      <c r="B12" s="203" t="s">
        <v>358</v>
      </c>
      <c r="C12" s="204" t="s">
        <v>359</v>
      </c>
      <c r="D12" s="205"/>
      <c r="E12" s="73" t="s">
        <v>10</v>
      </c>
      <c r="F12" s="73">
        <v>36</v>
      </c>
      <c r="G12" s="224">
        <v>36</v>
      </c>
      <c r="H12" s="73" t="s">
        <v>348</v>
      </c>
      <c r="I12" s="90">
        <v>200</v>
      </c>
      <c r="J12" s="90">
        <f t="shared" si="0"/>
        <v>7200</v>
      </c>
    </row>
    <row r="13" spans="1:10" ht="67.900000000000006" customHeight="1" x14ac:dyDescent="0.35">
      <c r="A13" s="73">
        <v>7</v>
      </c>
      <c r="B13" s="203" t="s">
        <v>360</v>
      </c>
      <c r="C13" s="204" t="s">
        <v>361</v>
      </c>
      <c r="D13" s="205"/>
      <c r="E13" s="73" t="s">
        <v>10</v>
      </c>
      <c r="F13" s="73">
        <v>24</v>
      </c>
      <c r="G13" s="224">
        <v>24</v>
      </c>
      <c r="H13" s="73" t="s">
        <v>348</v>
      </c>
      <c r="I13" s="90">
        <v>260</v>
      </c>
      <c r="J13" s="90">
        <f t="shared" si="0"/>
        <v>6240</v>
      </c>
    </row>
    <row r="14" spans="1:10" ht="67.900000000000006" customHeight="1" x14ac:dyDescent="0.35">
      <c r="A14" s="73">
        <v>8</v>
      </c>
      <c r="B14" s="203" t="s">
        <v>362</v>
      </c>
      <c r="C14" s="204" t="s">
        <v>363</v>
      </c>
      <c r="D14" s="205"/>
      <c r="E14" s="73" t="s">
        <v>10</v>
      </c>
      <c r="F14" s="73">
        <v>24</v>
      </c>
      <c r="G14" s="224">
        <v>24</v>
      </c>
      <c r="H14" s="73" t="s">
        <v>348</v>
      </c>
      <c r="I14" s="90">
        <v>232</v>
      </c>
      <c r="J14" s="90">
        <f t="shared" si="0"/>
        <v>5568</v>
      </c>
    </row>
    <row r="15" spans="1:10" ht="67.900000000000006" customHeight="1" x14ac:dyDescent="0.35">
      <c r="A15" s="73">
        <v>9</v>
      </c>
      <c r="B15" s="203" t="s">
        <v>364</v>
      </c>
      <c r="C15" s="204" t="s">
        <v>365</v>
      </c>
      <c r="D15" s="205"/>
      <c r="E15" s="73" t="s">
        <v>10</v>
      </c>
      <c r="F15" s="73">
        <v>36</v>
      </c>
      <c r="G15" s="232">
        <v>0</v>
      </c>
      <c r="H15" s="73" t="s">
        <v>348</v>
      </c>
      <c r="I15" s="90">
        <v>266</v>
      </c>
      <c r="J15" s="90">
        <f t="shared" si="0"/>
        <v>9576</v>
      </c>
    </row>
    <row r="16" spans="1:10" ht="67.900000000000006" customHeight="1" x14ac:dyDescent="0.35">
      <c r="A16" s="73">
        <v>10</v>
      </c>
      <c r="B16" s="203" t="s">
        <v>366</v>
      </c>
      <c r="C16" s="204" t="s">
        <v>367</v>
      </c>
      <c r="D16" s="205"/>
      <c r="E16" s="73" t="s">
        <v>10</v>
      </c>
      <c r="F16" s="73">
        <v>36</v>
      </c>
      <c r="G16" s="224">
        <v>36</v>
      </c>
      <c r="H16" s="73" t="s">
        <v>348</v>
      </c>
      <c r="I16" s="90">
        <v>315</v>
      </c>
      <c r="J16" s="90">
        <f t="shared" si="0"/>
        <v>11340</v>
      </c>
    </row>
    <row r="17" spans="1:11" ht="67.900000000000006" customHeight="1" x14ac:dyDescent="0.35">
      <c r="A17" s="73">
        <v>11</v>
      </c>
      <c r="B17" s="203" t="s">
        <v>368</v>
      </c>
      <c r="C17" s="204" t="s">
        <v>369</v>
      </c>
      <c r="D17" s="205"/>
      <c r="E17" s="73" t="s">
        <v>10</v>
      </c>
      <c r="F17" s="73">
        <v>36</v>
      </c>
      <c r="G17" s="224">
        <v>36</v>
      </c>
      <c r="H17" s="73" t="s">
        <v>348</v>
      </c>
      <c r="I17" s="90">
        <v>217</v>
      </c>
      <c r="J17" s="90">
        <f t="shared" si="0"/>
        <v>7812</v>
      </c>
    </row>
    <row r="18" spans="1:11" ht="67.900000000000006" customHeight="1" thickBot="1" x14ac:dyDescent="0.4">
      <c r="A18" s="73">
        <v>12</v>
      </c>
      <c r="B18" s="203" t="s">
        <v>370</v>
      </c>
      <c r="C18" s="76"/>
      <c r="D18" s="82"/>
      <c r="E18" s="79" t="s">
        <v>201</v>
      </c>
      <c r="F18" s="73">
        <v>24</v>
      </c>
      <c r="G18" s="233">
        <v>0</v>
      </c>
      <c r="H18" s="69" t="s">
        <v>371</v>
      </c>
      <c r="I18" s="208">
        <v>0</v>
      </c>
      <c r="J18" s="208">
        <f t="shared" si="0"/>
        <v>0</v>
      </c>
      <c r="K18" s="234" t="s">
        <v>372</v>
      </c>
    </row>
    <row r="19" spans="1:11" ht="19.899999999999999" customHeight="1" x14ac:dyDescent="0.35">
      <c r="H19" s="209"/>
      <c r="I19" s="210"/>
      <c r="J19" s="211"/>
    </row>
    <row r="20" spans="1:11" ht="15.5" x14ac:dyDescent="0.35">
      <c r="H20" s="217" t="s">
        <v>256</v>
      </c>
      <c r="I20" s="218"/>
      <c r="J20" s="219">
        <f>SUM(J7:J19)</f>
        <v>214512</v>
      </c>
    </row>
    <row r="21" spans="1:11" ht="15.5" x14ac:dyDescent="0.35">
      <c r="H21" s="212" t="s">
        <v>373</v>
      </c>
      <c r="I21" s="90"/>
      <c r="J21" s="213">
        <f>J20*40%</f>
        <v>85804.800000000003</v>
      </c>
    </row>
    <row r="22" spans="1:11" ht="15.5" x14ac:dyDescent="0.35">
      <c r="H22" s="212" t="s">
        <v>374</v>
      </c>
      <c r="I22" s="90"/>
      <c r="J22" s="213">
        <f>J20-J21</f>
        <v>128707.2</v>
      </c>
    </row>
    <row r="23" spans="1:11" ht="15.5" x14ac:dyDescent="0.35">
      <c r="H23" s="212" t="s">
        <v>375</v>
      </c>
      <c r="I23" s="90"/>
      <c r="J23" s="213">
        <f>J22*1%</f>
        <v>1287.0719999999999</v>
      </c>
    </row>
    <row r="24" spans="1:11" ht="15.5" x14ac:dyDescent="0.35">
      <c r="H24" s="212" t="s">
        <v>257</v>
      </c>
      <c r="I24" s="90"/>
      <c r="J24" s="213">
        <f>(J22+J23)*12%</f>
        <v>15599.312639999998</v>
      </c>
    </row>
    <row r="25" spans="1:11" ht="16" thickBot="1" x14ac:dyDescent="0.4">
      <c r="H25" s="214" t="s">
        <v>259</v>
      </c>
      <c r="I25" s="215"/>
      <c r="J25" s="216">
        <f>SUM(J22:J24)</f>
        <v>145593.58463999999</v>
      </c>
    </row>
  </sheetData>
  <mergeCells count="1">
    <mergeCell ref="B3:H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42"/>
  <sheetViews>
    <sheetView tabSelected="1" topLeftCell="A28" workbookViewId="0">
      <selection activeCell="E30" sqref="E30"/>
    </sheetView>
  </sheetViews>
  <sheetFormatPr defaultRowHeight="14.5" x14ac:dyDescent="0.35"/>
  <cols>
    <col min="1" max="1" width="7" customWidth="1"/>
    <col min="2" max="2" width="26.453125" customWidth="1"/>
    <col min="3" max="3" width="18.7265625" customWidth="1"/>
    <col min="4" max="4" width="14.1796875" customWidth="1"/>
    <col min="5" max="5" width="12.7265625" customWidth="1"/>
    <col min="6" max="6" width="12.26953125" customWidth="1"/>
    <col min="11" max="11" width="11.1796875" customWidth="1"/>
    <col min="12" max="12" width="12" customWidth="1"/>
    <col min="13" max="13" width="17.7265625" customWidth="1"/>
    <col min="14" max="14" width="12.7265625" customWidth="1"/>
  </cols>
  <sheetData>
    <row r="1" spans="1:14" ht="18.5" x14ac:dyDescent="0.45">
      <c r="A1" s="98"/>
      <c r="B1" s="96"/>
      <c r="C1" s="96"/>
      <c r="D1" s="96"/>
      <c r="E1" s="99"/>
      <c r="F1" s="100"/>
      <c r="G1" s="100"/>
      <c r="H1" s="100"/>
      <c r="I1" s="100"/>
      <c r="J1" s="100"/>
      <c r="K1" s="100"/>
      <c r="L1" s="100"/>
      <c r="M1" s="101"/>
    </row>
    <row r="2" spans="1:14" ht="15.5" x14ac:dyDescent="0.35">
      <c r="A2" s="102"/>
      <c r="B2" s="185"/>
      <c r="C2" s="103"/>
      <c r="D2" s="103"/>
      <c r="E2" s="104"/>
      <c r="M2" s="105"/>
    </row>
    <row r="3" spans="1:14" ht="18.5" x14ac:dyDescent="0.45">
      <c r="A3" s="95"/>
      <c r="C3" s="106"/>
      <c r="D3" s="106"/>
      <c r="E3" s="107" t="s">
        <v>294</v>
      </c>
      <c r="F3" s="108"/>
      <c r="G3" s="108"/>
      <c r="H3" s="108"/>
      <c r="I3" s="108"/>
      <c r="J3" s="108"/>
      <c r="K3" s="108"/>
      <c r="L3" s="108"/>
      <c r="M3" s="109"/>
    </row>
    <row r="4" spans="1:14" ht="15.5" x14ac:dyDescent="0.35">
      <c r="A4" s="110" t="s">
        <v>295</v>
      </c>
      <c r="B4" s="110" t="s">
        <v>296</v>
      </c>
      <c r="C4" s="110"/>
      <c r="D4" s="110"/>
      <c r="E4" s="110" t="s">
        <v>297</v>
      </c>
      <c r="F4" s="110" t="s">
        <v>299</v>
      </c>
      <c r="G4" s="243" t="s">
        <v>300</v>
      </c>
      <c r="H4" s="244"/>
      <c r="I4" s="243" t="s">
        <v>301</v>
      </c>
      <c r="J4" s="244"/>
      <c r="K4" s="243" t="s">
        <v>302</v>
      </c>
      <c r="L4" s="244"/>
      <c r="M4" s="111" t="s">
        <v>303</v>
      </c>
      <c r="N4" s="2"/>
    </row>
    <row r="5" spans="1:14" ht="15.5" x14ac:dyDescent="0.35">
      <c r="A5" s="112" t="s">
        <v>304</v>
      </c>
      <c r="B5" s="112" t="s">
        <v>305</v>
      </c>
      <c r="C5" s="112" t="s">
        <v>376</v>
      </c>
      <c r="D5" s="112" t="s">
        <v>308</v>
      </c>
      <c r="E5" s="113" t="s">
        <v>309</v>
      </c>
      <c r="F5" s="112" t="s">
        <v>310</v>
      </c>
      <c r="G5" s="114" t="s">
        <v>311</v>
      </c>
      <c r="H5" s="114" t="s">
        <v>312</v>
      </c>
      <c r="I5" s="186" t="s">
        <v>311</v>
      </c>
      <c r="J5" s="114" t="s">
        <v>312</v>
      </c>
      <c r="K5" s="186" t="s">
        <v>311</v>
      </c>
      <c r="L5" s="114" t="s">
        <v>312</v>
      </c>
      <c r="M5" s="114" t="s">
        <v>313</v>
      </c>
      <c r="N5" s="3" t="s">
        <v>377</v>
      </c>
    </row>
    <row r="6" spans="1:14" ht="15.5" x14ac:dyDescent="0.35">
      <c r="A6" s="112"/>
      <c r="B6" s="112"/>
      <c r="C6" s="113"/>
      <c r="D6" s="113"/>
      <c r="E6" s="113"/>
      <c r="F6" s="112" t="s">
        <v>201</v>
      </c>
      <c r="G6" s="114"/>
      <c r="H6" s="114"/>
      <c r="I6" s="186"/>
      <c r="J6" s="114"/>
      <c r="K6" s="186"/>
      <c r="L6" s="114"/>
      <c r="M6" s="114"/>
      <c r="N6" s="2"/>
    </row>
    <row r="7" spans="1:14" ht="80.25" customHeight="1" x14ac:dyDescent="0.35">
      <c r="A7" s="115">
        <v>1</v>
      </c>
      <c r="B7" s="197" t="s">
        <v>378</v>
      </c>
      <c r="C7" s="197" t="s">
        <v>379</v>
      </c>
      <c r="D7" s="197"/>
      <c r="E7" s="198">
        <v>30</v>
      </c>
      <c r="F7" s="117">
        <v>235</v>
      </c>
      <c r="G7" s="117">
        <v>18</v>
      </c>
      <c r="H7" s="117" t="s">
        <v>318</v>
      </c>
      <c r="I7" s="117">
        <f t="shared" ref="I7:I30" si="0">G7/2</f>
        <v>9</v>
      </c>
      <c r="J7" s="117">
        <f t="shared" ref="J7:J30" si="1">I7%*M7</f>
        <v>634.5</v>
      </c>
      <c r="K7" s="192">
        <f t="shared" ref="K7:K30" si="2">G7/2</f>
        <v>9</v>
      </c>
      <c r="L7" s="117">
        <f t="shared" ref="L7:L30" si="3">J7</f>
        <v>634.5</v>
      </c>
      <c r="M7" s="117">
        <f>E7*F7</f>
        <v>7050</v>
      </c>
      <c r="N7" s="90" t="s">
        <v>380</v>
      </c>
    </row>
    <row r="8" spans="1:14" ht="84" customHeight="1" x14ac:dyDescent="0.35">
      <c r="A8" s="115">
        <v>2</v>
      </c>
      <c r="B8" s="197" t="s">
        <v>381</v>
      </c>
      <c r="C8" s="197" t="s">
        <v>382</v>
      </c>
      <c r="D8" s="197"/>
      <c r="E8" s="198">
        <v>30</v>
      </c>
      <c r="F8" s="117">
        <v>235</v>
      </c>
      <c r="G8" s="117">
        <v>18</v>
      </c>
      <c r="H8" s="117" t="s">
        <v>318</v>
      </c>
      <c r="I8" s="117">
        <f t="shared" si="0"/>
        <v>9</v>
      </c>
      <c r="J8" s="117">
        <f t="shared" si="1"/>
        <v>634.5</v>
      </c>
      <c r="K8" s="192">
        <f t="shared" si="2"/>
        <v>9</v>
      </c>
      <c r="L8" s="117">
        <f t="shared" si="3"/>
        <v>634.5</v>
      </c>
      <c r="M8" s="117">
        <f>E8*F8</f>
        <v>7050</v>
      </c>
      <c r="N8" s="90" t="s">
        <v>380</v>
      </c>
    </row>
    <row r="9" spans="1:14" ht="68.25" customHeight="1" x14ac:dyDescent="0.35">
      <c r="A9" s="115">
        <v>3</v>
      </c>
      <c r="B9" s="197" t="s">
        <v>383</v>
      </c>
      <c r="C9" s="197" t="s">
        <v>384</v>
      </c>
      <c r="D9" s="197"/>
      <c r="E9" s="198">
        <v>30</v>
      </c>
      <c r="F9" s="117">
        <v>150</v>
      </c>
      <c r="G9" s="117">
        <v>18</v>
      </c>
      <c r="H9" s="117" t="s">
        <v>318</v>
      </c>
      <c r="I9" s="117">
        <f t="shared" si="0"/>
        <v>9</v>
      </c>
      <c r="J9" s="117">
        <f t="shared" si="1"/>
        <v>405</v>
      </c>
      <c r="K9" s="192">
        <f t="shared" si="2"/>
        <v>9</v>
      </c>
      <c r="L9" s="117">
        <f t="shared" si="3"/>
        <v>405</v>
      </c>
      <c r="M9" s="117">
        <f>E9*F9</f>
        <v>4500</v>
      </c>
      <c r="N9" s="199" t="s">
        <v>385</v>
      </c>
    </row>
    <row r="10" spans="1:14" ht="69.75" customHeight="1" x14ac:dyDescent="0.35">
      <c r="A10" s="115">
        <v>4</v>
      </c>
      <c r="B10" s="197" t="s">
        <v>386</v>
      </c>
      <c r="C10" s="197" t="s">
        <v>387</v>
      </c>
      <c r="D10" s="197"/>
      <c r="E10" s="198">
        <v>30</v>
      </c>
      <c r="F10" s="117">
        <v>210</v>
      </c>
      <c r="G10" s="117">
        <v>18</v>
      </c>
      <c r="H10" s="117" t="s">
        <v>318</v>
      </c>
      <c r="I10" s="117">
        <f t="shared" si="0"/>
        <v>9</v>
      </c>
      <c r="J10" s="117">
        <f t="shared" si="1"/>
        <v>567</v>
      </c>
      <c r="K10" s="192">
        <f t="shared" si="2"/>
        <v>9</v>
      </c>
      <c r="L10" s="117">
        <f t="shared" si="3"/>
        <v>567</v>
      </c>
      <c r="M10" s="117">
        <f>E10*F10</f>
        <v>6300</v>
      </c>
      <c r="N10" s="199" t="s">
        <v>385</v>
      </c>
    </row>
    <row r="11" spans="1:14" ht="69.75" customHeight="1" x14ac:dyDescent="0.35">
      <c r="A11" s="115">
        <v>5</v>
      </c>
      <c r="B11" s="197" t="s">
        <v>388</v>
      </c>
      <c r="C11" s="197" t="s">
        <v>389</v>
      </c>
      <c r="D11" s="197"/>
      <c r="E11" s="198">
        <v>24</v>
      </c>
      <c r="F11" s="117">
        <v>235</v>
      </c>
      <c r="G11" s="117">
        <v>18</v>
      </c>
      <c r="H11" s="117" t="s">
        <v>318</v>
      </c>
      <c r="I11" s="117">
        <f t="shared" si="0"/>
        <v>9</v>
      </c>
      <c r="J11" s="117">
        <f t="shared" si="1"/>
        <v>507.59999999999997</v>
      </c>
      <c r="K11" s="192">
        <f t="shared" si="2"/>
        <v>9</v>
      </c>
      <c r="L11" s="117">
        <f t="shared" si="3"/>
        <v>507.59999999999997</v>
      </c>
      <c r="M11" s="117">
        <f>E11*F11</f>
        <v>5640</v>
      </c>
      <c r="N11" s="90" t="s">
        <v>380</v>
      </c>
    </row>
    <row r="12" spans="1:14" ht="69.75" customHeight="1" x14ac:dyDescent="0.35">
      <c r="A12" s="115">
        <v>6</v>
      </c>
      <c r="B12" s="197" t="s">
        <v>390</v>
      </c>
      <c r="C12" s="197" t="s">
        <v>391</v>
      </c>
      <c r="D12" s="197"/>
      <c r="E12" s="198">
        <v>24</v>
      </c>
      <c r="F12" s="117">
        <v>190</v>
      </c>
      <c r="G12" s="117">
        <v>18</v>
      </c>
      <c r="H12" s="117" t="s">
        <v>318</v>
      </c>
      <c r="I12" s="117">
        <f t="shared" si="0"/>
        <v>9</v>
      </c>
      <c r="J12" s="117">
        <f t="shared" si="1"/>
        <v>410.4</v>
      </c>
      <c r="K12" s="192">
        <f t="shared" si="2"/>
        <v>9</v>
      </c>
      <c r="L12" s="117">
        <f t="shared" si="3"/>
        <v>410.4</v>
      </c>
      <c r="M12" s="117">
        <f>E12*F12</f>
        <v>4560</v>
      </c>
      <c r="N12" s="90" t="s">
        <v>380</v>
      </c>
    </row>
    <row r="13" spans="1:14" ht="54" customHeight="1" x14ac:dyDescent="0.35">
      <c r="A13" s="115">
        <v>7</v>
      </c>
      <c r="B13" s="197" t="s">
        <v>392</v>
      </c>
      <c r="C13" s="197" t="s">
        <v>393</v>
      </c>
      <c r="D13" s="197"/>
      <c r="E13" s="198">
        <v>30</v>
      </c>
      <c r="F13" s="117">
        <v>80</v>
      </c>
      <c r="G13" s="117">
        <v>18</v>
      </c>
      <c r="H13" s="117" t="s">
        <v>318</v>
      </c>
      <c r="I13" s="117">
        <f t="shared" si="0"/>
        <v>9</v>
      </c>
      <c r="J13" s="117">
        <f t="shared" si="1"/>
        <v>216</v>
      </c>
      <c r="K13" s="192">
        <f t="shared" si="2"/>
        <v>9</v>
      </c>
      <c r="L13" s="117">
        <f t="shared" si="3"/>
        <v>216</v>
      </c>
      <c r="M13" s="117">
        <f>E13*F13</f>
        <v>2400</v>
      </c>
      <c r="N13" s="90" t="s">
        <v>380</v>
      </c>
    </row>
    <row r="14" spans="1:14" ht="63.75" customHeight="1" x14ac:dyDescent="0.35">
      <c r="A14" s="115">
        <v>8</v>
      </c>
      <c r="B14" s="197" t="s">
        <v>394</v>
      </c>
      <c r="C14" s="197" t="s">
        <v>395</v>
      </c>
      <c r="D14" s="197"/>
      <c r="E14" s="198">
        <v>30</v>
      </c>
      <c r="F14" s="117">
        <v>275</v>
      </c>
      <c r="G14" s="117">
        <v>18</v>
      </c>
      <c r="H14" s="117" t="s">
        <v>318</v>
      </c>
      <c r="I14" s="117">
        <f t="shared" si="0"/>
        <v>9</v>
      </c>
      <c r="J14" s="117">
        <f t="shared" si="1"/>
        <v>742.5</v>
      </c>
      <c r="K14" s="192">
        <f t="shared" si="2"/>
        <v>9</v>
      </c>
      <c r="L14" s="117">
        <f t="shared" si="3"/>
        <v>742.5</v>
      </c>
      <c r="M14" s="117">
        <f>E14*F14</f>
        <v>8250</v>
      </c>
      <c r="N14" s="199" t="s">
        <v>385</v>
      </c>
    </row>
    <row r="15" spans="1:14" ht="69.75" customHeight="1" x14ac:dyDescent="0.35">
      <c r="A15" s="115">
        <v>9</v>
      </c>
      <c r="B15" s="197" t="s">
        <v>396</v>
      </c>
      <c r="C15" s="197" t="s">
        <v>397</v>
      </c>
      <c r="D15" s="197"/>
      <c r="E15" s="198">
        <v>60</v>
      </c>
      <c r="F15" s="117">
        <v>165</v>
      </c>
      <c r="G15" s="117">
        <v>18</v>
      </c>
      <c r="H15" s="117" t="s">
        <v>318</v>
      </c>
      <c r="I15" s="117">
        <f t="shared" si="0"/>
        <v>9</v>
      </c>
      <c r="J15" s="117">
        <f t="shared" si="1"/>
        <v>891</v>
      </c>
      <c r="K15" s="192">
        <f t="shared" si="2"/>
        <v>9</v>
      </c>
      <c r="L15" s="117">
        <f t="shared" si="3"/>
        <v>891</v>
      </c>
      <c r="M15" s="117">
        <f>E15*F15</f>
        <v>9900</v>
      </c>
      <c r="N15" s="90" t="s">
        <v>380</v>
      </c>
    </row>
    <row r="16" spans="1:14" ht="69.75" customHeight="1" x14ac:dyDescent="0.35">
      <c r="A16" s="115">
        <v>10</v>
      </c>
      <c r="B16" s="197" t="s">
        <v>398</v>
      </c>
      <c r="C16" s="197" t="s">
        <v>399</v>
      </c>
      <c r="D16" s="197"/>
      <c r="E16" s="198">
        <v>20</v>
      </c>
      <c r="F16" s="117">
        <v>210</v>
      </c>
      <c r="G16" s="117">
        <v>18</v>
      </c>
      <c r="H16" s="117" t="s">
        <v>318</v>
      </c>
      <c r="I16" s="117">
        <f t="shared" si="0"/>
        <v>9</v>
      </c>
      <c r="J16" s="117">
        <f t="shared" si="1"/>
        <v>378</v>
      </c>
      <c r="K16" s="192">
        <f t="shared" si="2"/>
        <v>9</v>
      </c>
      <c r="L16" s="117">
        <f t="shared" si="3"/>
        <v>378</v>
      </c>
      <c r="M16" s="117">
        <f>E16*F16</f>
        <v>4200</v>
      </c>
      <c r="N16" s="90" t="s">
        <v>380</v>
      </c>
    </row>
    <row r="17" spans="1:14" ht="69.75" customHeight="1" x14ac:dyDescent="0.35">
      <c r="A17" s="115">
        <v>11</v>
      </c>
      <c r="B17" s="197" t="s">
        <v>400</v>
      </c>
      <c r="C17" s="197" t="s">
        <v>401</v>
      </c>
      <c r="D17" s="197"/>
      <c r="E17" s="198">
        <v>60</v>
      </c>
      <c r="F17" s="117">
        <v>105</v>
      </c>
      <c r="G17" s="117">
        <v>18</v>
      </c>
      <c r="H17" s="117" t="s">
        <v>318</v>
      </c>
      <c r="I17" s="117">
        <f t="shared" si="0"/>
        <v>9</v>
      </c>
      <c r="J17" s="117">
        <f t="shared" si="1"/>
        <v>567</v>
      </c>
      <c r="K17" s="192">
        <f t="shared" si="2"/>
        <v>9</v>
      </c>
      <c r="L17" s="117">
        <f t="shared" si="3"/>
        <v>567</v>
      </c>
      <c r="M17" s="117">
        <f>E17*F17</f>
        <v>6300</v>
      </c>
      <c r="N17" s="199" t="s">
        <v>385</v>
      </c>
    </row>
    <row r="18" spans="1:14" ht="61.5" customHeight="1" x14ac:dyDescent="0.35">
      <c r="A18" s="115">
        <v>12</v>
      </c>
      <c r="B18" s="197" t="s">
        <v>402</v>
      </c>
      <c r="C18" s="197" t="s">
        <v>403</v>
      </c>
      <c r="D18" s="197"/>
      <c r="E18" s="198">
        <v>40</v>
      </c>
      <c r="F18" s="117">
        <v>110</v>
      </c>
      <c r="G18" s="117">
        <v>18</v>
      </c>
      <c r="H18" s="117" t="s">
        <v>318</v>
      </c>
      <c r="I18" s="117">
        <f t="shared" si="0"/>
        <v>9</v>
      </c>
      <c r="J18" s="117">
        <f t="shared" si="1"/>
        <v>396</v>
      </c>
      <c r="K18" s="192">
        <f t="shared" si="2"/>
        <v>9</v>
      </c>
      <c r="L18" s="117">
        <f t="shared" si="3"/>
        <v>396</v>
      </c>
      <c r="M18" s="117">
        <f>E18*F18</f>
        <v>4400</v>
      </c>
      <c r="N18" s="90" t="s">
        <v>380</v>
      </c>
    </row>
    <row r="19" spans="1:14" ht="69.75" customHeight="1" x14ac:dyDescent="0.35">
      <c r="A19" s="115">
        <v>13</v>
      </c>
      <c r="B19" s="197" t="s">
        <v>404</v>
      </c>
      <c r="C19" s="197" t="s">
        <v>405</v>
      </c>
      <c r="D19" s="197"/>
      <c r="E19" s="198">
        <v>60</v>
      </c>
      <c r="F19" s="117">
        <v>235</v>
      </c>
      <c r="G19" s="117">
        <v>18</v>
      </c>
      <c r="H19" s="117" t="s">
        <v>318</v>
      </c>
      <c r="I19" s="117">
        <f t="shared" si="0"/>
        <v>9</v>
      </c>
      <c r="J19" s="117">
        <f t="shared" si="1"/>
        <v>1269</v>
      </c>
      <c r="K19" s="192">
        <f t="shared" si="2"/>
        <v>9</v>
      </c>
      <c r="L19" s="117">
        <f t="shared" si="3"/>
        <v>1269</v>
      </c>
      <c r="M19" s="117">
        <f>E19*F19</f>
        <v>14100</v>
      </c>
      <c r="N19" s="90" t="s">
        <v>380</v>
      </c>
    </row>
    <row r="20" spans="1:14" ht="69.75" customHeight="1" x14ac:dyDescent="0.35">
      <c r="A20" s="115">
        <v>14</v>
      </c>
      <c r="B20" s="197" t="s">
        <v>406</v>
      </c>
      <c r="C20" s="197" t="s">
        <v>407</v>
      </c>
      <c r="D20" s="197"/>
      <c r="E20" s="198">
        <v>40</v>
      </c>
      <c r="F20" s="117">
        <v>260</v>
      </c>
      <c r="G20" s="117">
        <v>18</v>
      </c>
      <c r="H20" s="117" t="s">
        <v>318</v>
      </c>
      <c r="I20" s="117">
        <f t="shared" si="0"/>
        <v>9</v>
      </c>
      <c r="J20" s="117">
        <f t="shared" si="1"/>
        <v>936</v>
      </c>
      <c r="K20" s="192">
        <f t="shared" si="2"/>
        <v>9</v>
      </c>
      <c r="L20" s="117">
        <f t="shared" si="3"/>
        <v>936</v>
      </c>
      <c r="M20" s="117">
        <f>E20*F20</f>
        <v>10400</v>
      </c>
      <c r="N20" s="90" t="s">
        <v>380</v>
      </c>
    </row>
    <row r="21" spans="1:14" ht="69.75" customHeight="1" x14ac:dyDescent="0.35">
      <c r="A21" s="115">
        <v>15</v>
      </c>
      <c r="B21" s="197" t="s">
        <v>408</v>
      </c>
      <c r="C21" s="197"/>
      <c r="D21" s="197"/>
      <c r="E21" s="198">
        <v>8</v>
      </c>
      <c r="F21" s="117">
        <v>695</v>
      </c>
      <c r="G21" s="117">
        <v>18</v>
      </c>
      <c r="H21" s="117" t="s">
        <v>318</v>
      </c>
      <c r="I21" s="117">
        <f t="shared" si="0"/>
        <v>9</v>
      </c>
      <c r="J21" s="117">
        <f t="shared" si="1"/>
        <v>500.4</v>
      </c>
      <c r="K21" s="192">
        <f t="shared" si="2"/>
        <v>9</v>
      </c>
      <c r="L21" s="117">
        <f t="shared" si="3"/>
        <v>500.4</v>
      </c>
      <c r="M21" s="117">
        <f>E21*F21</f>
        <v>5560</v>
      </c>
      <c r="N21" s="90" t="s">
        <v>380</v>
      </c>
    </row>
    <row r="22" spans="1:14" ht="69.75" customHeight="1" x14ac:dyDescent="0.35">
      <c r="A22" s="115">
        <v>16</v>
      </c>
      <c r="B22" s="197" t="s">
        <v>409</v>
      </c>
      <c r="C22" s="197"/>
      <c r="D22" s="197"/>
      <c r="E22" s="198">
        <v>40</v>
      </c>
      <c r="F22" s="117">
        <v>135</v>
      </c>
      <c r="G22" s="117">
        <v>18</v>
      </c>
      <c r="H22" s="117" t="s">
        <v>318</v>
      </c>
      <c r="I22" s="117">
        <f t="shared" si="0"/>
        <v>9</v>
      </c>
      <c r="J22" s="117">
        <f t="shared" si="1"/>
        <v>486</v>
      </c>
      <c r="K22" s="192">
        <f t="shared" si="2"/>
        <v>9</v>
      </c>
      <c r="L22" s="117">
        <f t="shared" si="3"/>
        <v>486</v>
      </c>
      <c r="M22" s="117">
        <f>E22*F22</f>
        <v>5400</v>
      </c>
      <c r="N22" s="90" t="s">
        <v>380</v>
      </c>
    </row>
    <row r="23" spans="1:14" ht="69.75" customHeight="1" x14ac:dyDescent="0.35">
      <c r="A23" s="115">
        <v>17</v>
      </c>
      <c r="B23" s="197" t="s">
        <v>410</v>
      </c>
      <c r="C23" s="197"/>
      <c r="D23" s="197"/>
      <c r="E23" s="198">
        <v>8</v>
      </c>
      <c r="F23" s="117">
        <v>550</v>
      </c>
      <c r="G23" s="117">
        <v>18</v>
      </c>
      <c r="H23" s="117" t="s">
        <v>318</v>
      </c>
      <c r="I23" s="117">
        <f t="shared" si="0"/>
        <v>9</v>
      </c>
      <c r="J23" s="117">
        <f t="shared" si="1"/>
        <v>396</v>
      </c>
      <c r="K23" s="192">
        <f t="shared" si="2"/>
        <v>9</v>
      </c>
      <c r="L23" s="117">
        <f t="shared" si="3"/>
        <v>396</v>
      </c>
      <c r="M23" s="117">
        <f>E23*F23</f>
        <v>4400</v>
      </c>
      <c r="N23" s="90" t="s">
        <v>380</v>
      </c>
    </row>
    <row r="24" spans="1:14" ht="69.75" customHeight="1" x14ac:dyDescent="0.35">
      <c r="A24" s="115">
        <v>18</v>
      </c>
      <c r="B24" s="197" t="s">
        <v>411</v>
      </c>
      <c r="C24" s="197" t="s">
        <v>412</v>
      </c>
      <c r="D24" s="197"/>
      <c r="E24" s="198">
        <v>30</v>
      </c>
      <c r="F24" s="117">
        <v>240</v>
      </c>
      <c r="G24" s="117">
        <v>18</v>
      </c>
      <c r="H24" s="117" t="s">
        <v>318</v>
      </c>
      <c r="I24" s="117">
        <f t="shared" si="0"/>
        <v>9</v>
      </c>
      <c r="J24" s="117">
        <f t="shared" si="1"/>
        <v>648</v>
      </c>
      <c r="K24" s="192">
        <f t="shared" si="2"/>
        <v>9</v>
      </c>
      <c r="L24" s="117">
        <f t="shared" si="3"/>
        <v>648</v>
      </c>
      <c r="M24" s="117">
        <f>E24*F24</f>
        <v>7200</v>
      </c>
      <c r="N24" s="199" t="s">
        <v>385</v>
      </c>
    </row>
    <row r="25" spans="1:14" ht="69.75" customHeight="1" x14ac:dyDescent="0.35">
      <c r="A25" s="115">
        <v>19</v>
      </c>
      <c r="B25" s="197" t="s">
        <v>413</v>
      </c>
      <c r="C25" s="197" t="s">
        <v>414</v>
      </c>
      <c r="D25" s="197"/>
      <c r="E25" s="198">
        <v>8</v>
      </c>
      <c r="F25" s="117">
        <v>1250</v>
      </c>
      <c r="G25" s="117">
        <v>18</v>
      </c>
      <c r="H25" s="117" t="s">
        <v>318</v>
      </c>
      <c r="I25" s="117">
        <f t="shared" si="0"/>
        <v>9</v>
      </c>
      <c r="J25" s="117">
        <f t="shared" si="1"/>
        <v>900</v>
      </c>
      <c r="K25" s="192">
        <f t="shared" si="2"/>
        <v>9</v>
      </c>
      <c r="L25" s="117">
        <f t="shared" si="3"/>
        <v>900</v>
      </c>
      <c r="M25" s="117">
        <f>E25*F25</f>
        <v>10000</v>
      </c>
      <c r="N25" s="90" t="s">
        <v>380</v>
      </c>
    </row>
    <row r="26" spans="1:14" ht="69.75" customHeight="1" x14ac:dyDescent="0.35">
      <c r="A26" s="115">
        <v>20</v>
      </c>
      <c r="B26" s="197" t="s">
        <v>415</v>
      </c>
      <c r="C26" s="197" t="s">
        <v>416</v>
      </c>
      <c r="D26" s="151"/>
      <c r="E26" s="198">
        <v>12</v>
      </c>
      <c r="F26" s="117">
        <v>750</v>
      </c>
      <c r="G26" s="117">
        <v>18</v>
      </c>
      <c r="H26" s="117" t="s">
        <v>318</v>
      </c>
      <c r="I26" s="117">
        <f t="shared" si="0"/>
        <v>9</v>
      </c>
      <c r="J26" s="117">
        <f t="shared" si="1"/>
        <v>810</v>
      </c>
      <c r="K26" s="192">
        <f t="shared" si="2"/>
        <v>9</v>
      </c>
      <c r="L26" s="117">
        <f t="shared" si="3"/>
        <v>810</v>
      </c>
      <c r="M26" s="117">
        <f>E26*F26</f>
        <v>9000</v>
      </c>
      <c r="N26" s="90" t="s">
        <v>380</v>
      </c>
    </row>
    <row r="27" spans="1:14" ht="69.75" customHeight="1" x14ac:dyDescent="0.35">
      <c r="A27" s="115">
        <v>21</v>
      </c>
      <c r="B27" s="200" t="s">
        <v>417</v>
      </c>
      <c r="C27" s="201">
        <v>14157</v>
      </c>
      <c r="D27" s="151"/>
      <c r="E27" s="88">
        <v>36</v>
      </c>
      <c r="F27" s="117">
        <v>137</v>
      </c>
      <c r="G27" s="117">
        <v>18</v>
      </c>
      <c r="H27" s="117" t="s">
        <v>318</v>
      </c>
      <c r="I27" s="117">
        <f t="shared" si="0"/>
        <v>9</v>
      </c>
      <c r="J27" s="117">
        <f t="shared" si="1"/>
        <v>443.88</v>
      </c>
      <c r="K27" s="192">
        <f t="shared" si="2"/>
        <v>9</v>
      </c>
      <c r="L27" s="117">
        <f t="shared" si="3"/>
        <v>443.88</v>
      </c>
      <c r="M27" s="117">
        <f>E27*F27</f>
        <v>4932</v>
      </c>
      <c r="N27" s="90" t="s">
        <v>380</v>
      </c>
    </row>
    <row r="28" spans="1:14" ht="69.75" customHeight="1" x14ac:dyDescent="0.35">
      <c r="A28" s="115">
        <v>22</v>
      </c>
      <c r="B28" s="200" t="s">
        <v>418</v>
      </c>
      <c r="C28" s="202" t="s">
        <v>419</v>
      </c>
      <c r="D28" s="151"/>
      <c r="E28" s="88">
        <v>36</v>
      </c>
      <c r="F28" s="117">
        <v>602</v>
      </c>
      <c r="G28" s="117">
        <v>18</v>
      </c>
      <c r="H28" s="117" t="s">
        <v>318</v>
      </c>
      <c r="I28" s="117">
        <f t="shared" si="0"/>
        <v>9</v>
      </c>
      <c r="J28" s="117">
        <f t="shared" si="1"/>
        <v>1950.48</v>
      </c>
      <c r="K28" s="192">
        <f t="shared" si="2"/>
        <v>9</v>
      </c>
      <c r="L28" s="117">
        <f t="shared" si="3"/>
        <v>1950.48</v>
      </c>
      <c r="M28" s="117">
        <f>E28*F28</f>
        <v>21672</v>
      </c>
      <c r="N28" s="90" t="s">
        <v>380</v>
      </c>
    </row>
    <row r="29" spans="1:14" ht="69.75" customHeight="1" x14ac:dyDescent="0.35">
      <c r="A29" s="115">
        <v>23</v>
      </c>
      <c r="B29" s="200" t="s">
        <v>420</v>
      </c>
      <c r="C29" s="200" t="s">
        <v>421</v>
      </c>
      <c r="D29" s="151"/>
      <c r="E29" s="88">
        <v>48</v>
      </c>
      <c r="F29" s="117">
        <v>395</v>
      </c>
      <c r="G29" s="117">
        <v>18</v>
      </c>
      <c r="H29" s="117" t="s">
        <v>318</v>
      </c>
      <c r="I29" s="117">
        <f t="shared" si="0"/>
        <v>9</v>
      </c>
      <c r="J29" s="117">
        <f t="shared" si="1"/>
        <v>1706.3999999999999</v>
      </c>
      <c r="K29" s="192">
        <f t="shared" si="2"/>
        <v>9</v>
      </c>
      <c r="L29" s="117">
        <f t="shared" si="3"/>
        <v>1706.3999999999999</v>
      </c>
      <c r="M29" s="117">
        <f>E29*F29</f>
        <v>18960</v>
      </c>
      <c r="N29" s="90" t="s">
        <v>380</v>
      </c>
    </row>
    <row r="30" spans="1:14" ht="69.75" customHeight="1" x14ac:dyDescent="0.35">
      <c r="A30" s="115">
        <v>24</v>
      </c>
      <c r="B30" s="200" t="s">
        <v>422</v>
      </c>
      <c r="C30" s="202" t="s">
        <v>423</v>
      </c>
      <c r="D30" s="151"/>
      <c r="E30" s="88">
        <v>36</v>
      </c>
      <c r="F30" s="117">
        <v>165</v>
      </c>
      <c r="G30" s="117">
        <v>18</v>
      </c>
      <c r="H30" s="117" t="s">
        <v>318</v>
      </c>
      <c r="I30" s="117">
        <f t="shared" si="0"/>
        <v>9</v>
      </c>
      <c r="J30" s="117">
        <f t="shared" si="1"/>
        <v>534.6</v>
      </c>
      <c r="K30" s="192">
        <f t="shared" si="2"/>
        <v>9</v>
      </c>
      <c r="L30" s="117">
        <f t="shared" si="3"/>
        <v>534.6</v>
      </c>
      <c r="M30" s="117">
        <f>E30*F30</f>
        <v>5940</v>
      </c>
      <c r="N30" s="90" t="s">
        <v>380</v>
      </c>
    </row>
    <row r="31" spans="1:14" ht="15.5" x14ac:dyDescent="0.35">
      <c r="A31" s="119"/>
      <c r="B31" s="120"/>
      <c r="C31" s="120"/>
      <c r="D31" s="193"/>
      <c r="E31" s="121"/>
      <c r="F31" s="122"/>
      <c r="G31" s="122"/>
      <c r="H31" s="87"/>
      <c r="I31" s="122"/>
      <c r="J31" s="117"/>
      <c r="K31" s="194"/>
      <c r="L31" s="122"/>
      <c r="M31" s="122"/>
    </row>
    <row r="32" spans="1:14" ht="21" x14ac:dyDescent="0.5">
      <c r="A32" s="247"/>
      <c r="B32" s="248"/>
      <c r="C32" s="184"/>
      <c r="D32" s="184"/>
      <c r="E32" s="195"/>
      <c r="F32" s="130" t="s">
        <v>337</v>
      </c>
      <c r="G32" s="130"/>
      <c r="H32" s="137"/>
      <c r="I32" s="130"/>
      <c r="J32" s="129"/>
      <c r="K32" s="124" t="s">
        <v>338</v>
      </c>
      <c r="L32" s="125"/>
      <c r="M32" s="126">
        <f>SUM(M7:M31)</f>
        <v>188114</v>
      </c>
    </row>
    <row r="33" spans="1:13" ht="21" x14ac:dyDescent="0.5">
      <c r="A33" s="127"/>
      <c r="B33" s="128"/>
      <c r="C33" s="128"/>
      <c r="D33" s="128"/>
      <c r="E33" s="195"/>
      <c r="F33" s="130"/>
      <c r="G33" s="130"/>
      <c r="H33" s="97"/>
      <c r="I33" s="130"/>
      <c r="J33" s="129"/>
      <c r="K33" s="97" t="s">
        <v>300</v>
      </c>
      <c r="L33" s="130"/>
      <c r="M33" s="131" t="s">
        <v>318</v>
      </c>
    </row>
    <row r="34" spans="1:13" ht="21" x14ac:dyDescent="0.5">
      <c r="A34" s="132"/>
      <c r="B34" s="133"/>
      <c r="C34" s="133"/>
      <c r="D34" s="133"/>
      <c r="E34" s="133"/>
      <c r="F34" s="133"/>
      <c r="G34" s="133"/>
      <c r="H34" s="97"/>
      <c r="I34" s="130"/>
      <c r="J34" s="129"/>
      <c r="K34" s="97" t="s">
        <v>301</v>
      </c>
      <c r="L34" s="130"/>
      <c r="M34" s="131">
        <f>SUM(J7:J31)</f>
        <v>16930.259999999998</v>
      </c>
    </row>
    <row r="35" spans="1:13" ht="21" x14ac:dyDescent="0.5">
      <c r="A35" s="94"/>
      <c r="E35" s="195"/>
      <c r="F35" s="130"/>
      <c r="G35" s="130"/>
      <c r="H35" s="97"/>
      <c r="I35" s="130"/>
      <c r="J35" s="129"/>
      <c r="K35" s="97" t="s">
        <v>302</v>
      </c>
      <c r="L35" s="130"/>
      <c r="M35" s="131">
        <f>SUM(L7:L31)</f>
        <v>16930.259999999998</v>
      </c>
    </row>
    <row r="36" spans="1:13" ht="21" x14ac:dyDescent="0.5">
      <c r="A36" s="136"/>
      <c r="E36" s="195"/>
      <c r="F36" s="130"/>
      <c r="G36" s="130"/>
      <c r="H36" s="137"/>
      <c r="I36" s="130"/>
      <c r="J36" s="129"/>
      <c r="K36" s="123" t="s">
        <v>339</v>
      </c>
      <c r="L36" s="134"/>
      <c r="M36" s="135">
        <f>SUM(M32:M35)</f>
        <v>221974.52000000002</v>
      </c>
    </row>
    <row r="37" spans="1:13" ht="21" x14ac:dyDescent="0.5">
      <c r="A37" s="99"/>
      <c r="B37" s="140"/>
      <c r="C37" s="140"/>
      <c r="D37" s="140"/>
      <c r="E37" s="195"/>
      <c r="F37" s="130"/>
      <c r="G37" s="130"/>
      <c r="H37" s="137"/>
      <c r="I37" s="130"/>
      <c r="J37" s="129"/>
      <c r="K37" s="124" t="s">
        <v>340</v>
      </c>
      <c r="L37" s="125"/>
      <c r="M37" s="126">
        <v>0.48</v>
      </c>
    </row>
    <row r="38" spans="1:13" ht="23.5" x14ac:dyDescent="0.55000000000000004">
      <c r="A38" s="141"/>
      <c r="B38" s="142"/>
      <c r="C38" s="142"/>
      <c r="D38" s="142"/>
      <c r="E38" s="142"/>
      <c r="F38" s="143"/>
      <c r="G38" s="143"/>
      <c r="H38" s="143"/>
      <c r="I38" s="143"/>
      <c r="J38" s="196"/>
      <c r="K38" s="138" t="s">
        <v>341</v>
      </c>
      <c r="L38" s="138"/>
      <c r="M38" s="139">
        <f>SUM(M36:M37)</f>
        <v>221975.00000000003</v>
      </c>
    </row>
    <row r="39" spans="1:13" ht="18.5" x14ac:dyDescent="0.35">
      <c r="A39" s="144"/>
      <c r="B39" s="145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6"/>
    </row>
    <row r="40" spans="1:13" ht="21" x14ac:dyDescent="0.5">
      <c r="A40" s="147"/>
      <c r="B40" s="130"/>
      <c r="C40" s="130"/>
      <c r="D40" s="130"/>
      <c r="E40" s="148"/>
      <c r="F40" s="148"/>
      <c r="G40" s="148"/>
      <c r="H40" s="148"/>
      <c r="I40" s="148"/>
      <c r="J40" s="148"/>
      <c r="K40" s="148"/>
      <c r="L40" s="148"/>
      <c r="M40" s="92"/>
    </row>
    <row r="41" spans="1:13" ht="21" x14ac:dyDescent="0.5">
      <c r="A41" s="98"/>
      <c r="B41" s="130"/>
      <c r="C41" s="130"/>
      <c r="D41" s="130"/>
      <c r="M41" s="93"/>
    </row>
    <row r="42" spans="1:13" ht="21" x14ac:dyDescent="0.5">
      <c r="A42" s="149"/>
      <c r="B42" s="125"/>
      <c r="C42" s="125"/>
      <c r="D42" s="125"/>
      <c r="E42" s="150"/>
      <c r="F42" s="150"/>
      <c r="G42" s="150"/>
      <c r="H42" s="150"/>
      <c r="I42" s="150"/>
      <c r="J42" s="150"/>
      <c r="K42" s="150"/>
      <c r="L42" s="150"/>
      <c r="M42" s="105"/>
    </row>
  </sheetData>
  <mergeCells count="4">
    <mergeCell ref="G4:H4"/>
    <mergeCell ref="I4:J4"/>
    <mergeCell ref="K4:L4"/>
    <mergeCell ref="A32:B32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78"/>
  <sheetViews>
    <sheetView topLeftCell="A7" workbookViewId="0">
      <selection activeCell="C58" sqref="C58"/>
    </sheetView>
  </sheetViews>
  <sheetFormatPr defaultRowHeight="14.5" x14ac:dyDescent="0.35"/>
  <cols>
    <col min="1" max="1" width="6.7265625" customWidth="1"/>
    <col min="2" max="2" width="29.7265625" customWidth="1"/>
    <col min="3" max="3" width="24.54296875" customWidth="1"/>
    <col min="4" max="4" width="23.1796875" customWidth="1"/>
    <col min="5" max="5" width="12.54296875" customWidth="1"/>
    <col min="6" max="6" width="10.7265625" customWidth="1"/>
    <col min="11" max="11" width="10.453125" customWidth="1"/>
    <col min="12" max="12" width="11.453125" customWidth="1"/>
    <col min="13" max="13" width="18.453125" customWidth="1"/>
  </cols>
  <sheetData>
    <row r="1" spans="1:13" ht="15.5" x14ac:dyDescent="0.35">
      <c r="A1" s="102"/>
      <c r="B1" s="185"/>
      <c r="C1" s="103"/>
      <c r="D1" s="103"/>
      <c r="E1" s="104"/>
      <c r="M1" s="105"/>
    </row>
    <row r="2" spans="1:13" ht="18.5" x14ac:dyDescent="0.45">
      <c r="A2" s="95"/>
      <c r="C2" s="106"/>
      <c r="D2" s="106"/>
      <c r="E2" s="107" t="s">
        <v>294</v>
      </c>
      <c r="F2" s="108"/>
      <c r="G2" s="108"/>
      <c r="H2" s="108"/>
      <c r="I2" s="108"/>
      <c r="J2" s="108"/>
      <c r="K2" s="108"/>
      <c r="L2" s="108"/>
      <c r="M2" s="109"/>
    </row>
    <row r="3" spans="1:13" ht="15.5" x14ac:dyDescent="0.35">
      <c r="A3" s="110" t="s">
        <v>295</v>
      </c>
      <c r="B3" s="110" t="s">
        <v>296</v>
      </c>
      <c r="C3" s="110"/>
      <c r="D3" s="110"/>
      <c r="E3" s="110" t="s">
        <v>297</v>
      </c>
      <c r="F3" s="110" t="s">
        <v>299</v>
      </c>
      <c r="G3" s="243" t="s">
        <v>300</v>
      </c>
      <c r="H3" s="244"/>
      <c r="I3" s="243" t="s">
        <v>301</v>
      </c>
      <c r="J3" s="244"/>
      <c r="K3" s="243" t="s">
        <v>302</v>
      </c>
      <c r="L3" s="244"/>
      <c r="M3" s="111" t="s">
        <v>303</v>
      </c>
    </row>
    <row r="4" spans="1:13" ht="15.5" x14ac:dyDescent="0.35">
      <c r="A4" s="112" t="s">
        <v>304</v>
      </c>
      <c r="B4" s="112" t="s">
        <v>305</v>
      </c>
      <c r="C4" s="112" t="s">
        <v>376</v>
      </c>
      <c r="D4" s="112" t="s">
        <v>308</v>
      </c>
      <c r="E4" s="113" t="s">
        <v>309</v>
      </c>
      <c r="F4" s="112" t="s">
        <v>310</v>
      </c>
      <c r="G4" s="114" t="s">
        <v>311</v>
      </c>
      <c r="H4" s="114" t="s">
        <v>312</v>
      </c>
      <c r="I4" s="186" t="s">
        <v>311</v>
      </c>
      <c r="J4" s="114" t="s">
        <v>312</v>
      </c>
      <c r="K4" s="186" t="s">
        <v>311</v>
      </c>
      <c r="L4" s="114" t="s">
        <v>312</v>
      </c>
      <c r="M4" s="114" t="s">
        <v>313</v>
      </c>
    </row>
    <row r="5" spans="1:13" ht="15.5" x14ac:dyDescent="0.35">
      <c r="A5" s="112"/>
      <c r="B5" s="112"/>
      <c r="C5" s="113"/>
      <c r="D5" s="113"/>
      <c r="E5" s="113"/>
      <c r="F5" s="112" t="s">
        <v>201</v>
      </c>
      <c r="G5" s="114"/>
      <c r="H5" s="114"/>
      <c r="I5" s="186"/>
      <c r="J5" s="114"/>
      <c r="K5" s="186"/>
      <c r="L5" s="114"/>
      <c r="M5" s="114"/>
    </row>
    <row r="6" spans="1:13" ht="69" customHeight="1" x14ac:dyDescent="0.35">
      <c r="A6" s="115">
        <v>1</v>
      </c>
      <c r="B6" s="203" t="s">
        <v>424</v>
      </c>
      <c r="C6" s="73"/>
      <c r="D6" s="90"/>
      <c r="E6" s="77">
        <v>6</v>
      </c>
      <c r="F6" s="117">
        <v>950</v>
      </c>
      <c r="G6" s="117">
        <v>12</v>
      </c>
      <c r="H6" s="117" t="s">
        <v>318</v>
      </c>
      <c r="I6" s="117">
        <f t="shared" ref="I6:I59" si="0">G6/2</f>
        <v>6</v>
      </c>
      <c r="J6" s="117">
        <f t="shared" ref="J6:J59" si="1">I6%*M6</f>
        <v>342</v>
      </c>
      <c r="K6" s="192">
        <f t="shared" ref="K6:K59" si="2">G6/2</f>
        <v>6</v>
      </c>
      <c r="L6" s="117">
        <f t="shared" ref="L6:L59" si="3">J6</f>
        <v>342</v>
      </c>
      <c r="M6" s="117">
        <f>E6*F6</f>
        <v>5700</v>
      </c>
    </row>
    <row r="7" spans="1:13" ht="69" customHeight="1" x14ac:dyDescent="0.35">
      <c r="A7" s="115">
        <f>A6+1</f>
        <v>2</v>
      </c>
      <c r="B7" s="203" t="s">
        <v>425</v>
      </c>
      <c r="C7" s="73"/>
      <c r="D7" s="77"/>
      <c r="E7" s="77">
        <v>6</v>
      </c>
      <c r="F7" s="117">
        <v>450</v>
      </c>
      <c r="G7" s="117">
        <v>12</v>
      </c>
      <c r="H7" s="117" t="s">
        <v>318</v>
      </c>
      <c r="I7" s="117">
        <f t="shared" si="0"/>
        <v>6</v>
      </c>
      <c r="J7" s="117">
        <f t="shared" si="1"/>
        <v>162</v>
      </c>
      <c r="K7" s="192">
        <f t="shared" si="2"/>
        <v>6</v>
      </c>
      <c r="L7" s="117">
        <f t="shared" si="3"/>
        <v>162</v>
      </c>
      <c r="M7" s="117">
        <f>E7*F7</f>
        <v>2700</v>
      </c>
    </row>
    <row r="8" spans="1:13" ht="69" customHeight="1" x14ac:dyDescent="0.35">
      <c r="A8" s="115">
        <f t="shared" ref="A8:A60" si="4">A7+1</f>
        <v>3</v>
      </c>
      <c r="B8" s="203" t="s">
        <v>426</v>
      </c>
      <c r="C8" s="73"/>
      <c r="D8" s="90"/>
      <c r="E8" s="77">
        <v>2</v>
      </c>
      <c r="F8" s="117">
        <v>120</v>
      </c>
      <c r="G8" s="117">
        <v>12</v>
      </c>
      <c r="H8" s="117" t="s">
        <v>318</v>
      </c>
      <c r="I8" s="117">
        <f t="shared" si="0"/>
        <v>6</v>
      </c>
      <c r="J8" s="117">
        <f t="shared" si="1"/>
        <v>14.399999999999999</v>
      </c>
      <c r="K8" s="192">
        <f t="shared" si="2"/>
        <v>6</v>
      </c>
      <c r="L8" s="117">
        <f t="shared" si="3"/>
        <v>14.399999999999999</v>
      </c>
      <c r="M8" s="117">
        <f>E8*F8</f>
        <v>240</v>
      </c>
    </row>
    <row r="9" spans="1:13" ht="69" customHeight="1" x14ac:dyDescent="0.35">
      <c r="A9" s="115">
        <f t="shared" si="4"/>
        <v>4</v>
      </c>
      <c r="B9" s="203" t="s">
        <v>427</v>
      </c>
      <c r="C9" s="73"/>
      <c r="D9" s="90"/>
      <c r="E9" s="77">
        <v>24</v>
      </c>
      <c r="F9" s="117">
        <v>20</v>
      </c>
      <c r="G9" s="117">
        <v>18</v>
      </c>
      <c r="H9" s="117" t="s">
        <v>318</v>
      </c>
      <c r="I9" s="117">
        <f t="shared" si="0"/>
        <v>9</v>
      </c>
      <c r="J9" s="117">
        <f t="shared" si="1"/>
        <v>43.199999999999996</v>
      </c>
      <c r="K9" s="192">
        <f t="shared" si="2"/>
        <v>9</v>
      </c>
      <c r="L9" s="117">
        <f t="shared" si="3"/>
        <v>43.199999999999996</v>
      </c>
      <c r="M9" s="117">
        <f>E9*F9</f>
        <v>480</v>
      </c>
    </row>
    <row r="10" spans="1:13" ht="74.25" customHeight="1" x14ac:dyDescent="0.35">
      <c r="A10" s="115">
        <f t="shared" si="4"/>
        <v>5</v>
      </c>
      <c r="B10" s="203" t="s">
        <v>428</v>
      </c>
      <c r="C10" s="73"/>
      <c r="D10" s="90"/>
      <c r="E10" s="77">
        <v>6</v>
      </c>
      <c r="F10" s="117">
        <v>650</v>
      </c>
      <c r="G10" s="117">
        <v>18</v>
      </c>
      <c r="H10" s="117" t="s">
        <v>318</v>
      </c>
      <c r="I10" s="117">
        <f t="shared" si="0"/>
        <v>9</v>
      </c>
      <c r="J10" s="117">
        <f t="shared" si="1"/>
        <v>351</v>
      </c>
      <c r="K10" s="192">
        <f t="shared" si="2"/>
        <v>9</v>
      </c>
      <c r="L10" s="117">
        <f t="shared" si="3"/>
        <v>351</v>
      </c>
      <c r="M10" s="117">
        <f>E10*F10</f>
        <v>3900</v>
      </c>
    </row>
    <row r="11" spans="1:13" ht="69" customHeight="1" x14ac:dyDescent="0.35">
      <c r="A11" s="115">
        <f t="shared" si="4"/>
        <v>6</v>
      </c>
      <c r="B11" s="203" t="s">
        <v>429</v>
      </c>
      <c r="C11" s="73"/>
      <c r="D11" s="90"/>
      <c r="E11" s="77">
        <v>4</v>
      </c>
      <c r="F11" s="117">
        <v>250</v>
      </c>
      <c r="G11" s="117">
        <v>18</v>
      </c>
      <c r="H11" s="117" t="s">
        <v>318</v>
      </c>
      <c r="I11" s="117">
        <f t="shared" si="0"/>
        <v>9</v>
      </c>
      <c r="J11" s="117">
        <f t="shared" si="1"/>
        <v>90</v>
      </c>
      <c r="K11" s="192">
        <f t="shared" si="2"/>
        <v>9</v>
      </c>
      <c r="L11" s="117">
        <f t="shared" si="3"/>
        <v>90</v>
      </c>
      <c r="M11" s="117">
        <f>E11*F11</f>
        <v>1000</v>
      </c>
    </row>
    <row r="12" spans="1:13" ht="69" customHeight="1" x14ac:dyDescent="0.35">
      <c r="A12" s="115">
        <f t="shared" si="4"/>
        <v>7</v>
      </c>
      <c r="B12" s="203" t="s">
        <v>430</v>
      </c>
      <c r="C12" s="73"/>
      <c r="D12" s="90"/>
      <c r="E12" s="77">
        <v>12</v>
      </c>
      <c r="F12" s="117">
        <v>300</v>
      </c>
      <c r="G12" s="117">
        <v>18</v>
      </c>
      <c r="H12" s="117" t="s">
        <v>318</v>
      </c>
      <c r="I12" s="117">
        <f t="shared" si="0"/>
        <v>9</v>
      </c>
      <c r="J12" s="117">
        <f t="shared" si="1"/>
        <v>324</v>
      </c>
      <c r="K12" s="192">
        <f t="shared" si="2"/>
        <v>9</v>
      </c>
      <c r="L12" s="117">
        <f t="shared" si="3"/>
        <v>324</v>
      </c>
      <c r="M12" s="117">
        <f>E12*F12</f>
        <v>3600</v>
      </c>
    </row>
    <row r="13" spans="1:13" ht="69" customHeight="1" x14ac:dyDescent="0.35">
      <c r="A13" s="115">
        <f t="shared" si="4"/>
        <v>8</v>
      </c>
      <c r="B13" s="203" t="s">
        <v>431</v>
      </c>
      <c r="C13" s="73"/>
      <c r="D13" s="90"/>
      <c r="E13" s="77">
        <v>12</v>
      </c>
      <c r="F13" s="117">
        <v>140</v>
      </c>
      <c r="G13" s="117">
        <v>18</v>
      </c>
      <c r="H13" s="117" t="s">
        <v>318</v>
      </c>
      <c r="I13" s="117">
        <f t="shared" si="0"/>
        <v>9</v>
      </c>
      <c r="J13" s="117">
        <f t="shared" si="1"/>
        <v>151.19999999999999</v>
      </c>
      <c r="K13" s="192">
        <f t="shared" si="2"/>
        <v>9</v>
      </c>
      <c r="L13" s="117">
        <f t="shared" si="3"/>
        <v>151.19999999999999</v>
      </c>
      <c r="M13" s="117">
        <f>E13*F13</f>
        <v>1680</v>
      </c>
    </row>
    <row r="14" spans="1:13" ht="69" customHeight="1" x14ac:dyDescent="0.35">
      <c r="A14" s="115">
        <f t="shared" si="4"/>
        <v>9</v>
      </c>
      <c r="B14" s="203" t="s">
        <v>432</v>
      </c>
      <c r="C14" s="73"/>
      <c r="D14" s="2"/>
      <c r="E14" s="77">
        <v>4</v>
      </c>
      <c r="F14" s="117">
        <v>60</v>
      </c>
      <c r="G14" s="117">
        <v>18</v>
      </c>
      <c r="H14" s="117" t="s">
        <v>318</v>
      </c>
      <c r="I14" s="117">
        <f t="shared" si="0"/>
        <v>9</v>
      </c>
      <c r="J14" s="117">
        <f t="shared" si="1"/>
        <v>21.599999999999998</v>
      </c>
      <c r="K14" s="192">
        <f t="shared" si="2"/>
        <v>9</v>
      </c>
      <c r="L14" s="117">
        <f t="shared" si="3"/>
        <v>21.599999999999998</v>
      </c>
      <c r="M14" s="117">
        <f>E14*F14</f>
        <v>240</v>
      </c>
    </row>
    <row r="15" spans="1:13" ht="49.5" customHeight="1" x14ac:dyDescent="0.35">
      <c r="A15" s="115">
        <f t="shared" si="4"/>
        <v>10</v>
      </c>
      <c r="B15" s="203" t="s">
        <v>433</v>
      </c>
      <c r="C15" s="73"/>
      <c r="D15" s="90"/>
      <c r="E15" s="77">
        <v>4</v>
      </c>
      <c r="F15" s="117">
        <v>120</v>
      </c>
      <c r="G15" s="117">
        <v>18</v>
      </c>
      <c r="H15" s="117" t="s">
        <v>318</v>
      </c>
      <c r="I15" s="117">
        <f t="shared" si="0"/>
        <v>9</v>
      </c>
      <c r="J15" s="117">
        <f t="shared" si="1"/>
        <v>43.199999999999996</v>
      </c>
      <c r="K15" s="192">
        <f t="shared" si="2"/>
        <v>9</v>
      </c>
      <c r="L15" s="117">
        <f t="shared" si="3"/>
        <v>43.199999999999996</v>
      </c>
      <c r="M15" s="117">
        <f>E15*F15</f>
        <v>480</v>
      </c>
    </row>
    <row r="16" spans="1:13" ht="69" customHeight="1" x14ac:dyDescent="0.35">
      <c r="A16" s="115">
        <f t="shared" si="4"/>
        <v>11</v>
      </c>
      <c r="B16" s="203" t="s">
        <v>434</v>
      </c>
      <c r="C16" s="73"/>
      <c r="D16" s="90"/>
      <c r="E16" s="77">
        <v>2</v>
      </c>
      <c r="F16" s="117">
        <v>90</v>
      </c>
      <c r="G16" s="117">
        <v>12</v>
      </c>
      <c r="H16" s="117" t="s">
        <v>318</v>
      </c>
      <c r="I16" s="117">
        <f t="shared" si="0"/>
        <v>6</v>
      </c>
      <c r="J16" s="117">
        <f t="shared" si="1"/>
        <v>10.799999999999999</v>
      </c>
      <c r="K16" s="192">
        <f t="shared" si="2"/>
        <v>6</v>
      </c>
      <c r="L16" s="117">
        <f t="shared" si="3"/>
        <v>10.799999999999999</v>
      </c>
      <c r="M16" s="117">
        <f>E16*F16</f>
        <v>180</v>
      </c>
    </row>
    <row r="17" spans="1:13" ht="69" customHeight="1" x14ac:dyDescent="0.35">
      <c r="A17" s="115">
        <f t="shared" si="4"/>
        <v>12</v>
      </c>
      <c r="B17" s="203" t="s">
        <v>435</v>
      </c>
      <c r="C17" s="73"/>
      <c r="D17" s="90"/>
      <c r="E17" s="77">
        <v>4</v>
      </c>
      <c r="F17" s="117">
        <v>395</v>
      </c>
      <c r="G17" s="117">
        <v>18</v>
      </c>
      <c r="H17" s="117" t="s">
        <v>318</v>
      </c>
      <c r="I17" s="117">
        <f t="shared" si="0"/>
        <v>9</v>
      </c>
      <c r="J17" s="117">
        <f t="shared" si="1"/>
        <v>142.19999999999999</v>
      </c>
      <c r="K17" s="192">
        <f t="shared" si="2"/>
        <v>9</v>
      </c>
      <c r="L17" s="117">
        <f t="shared" si="3"/>
        <v>142.19999999999999</v>
      </c>
      <c r="M17" s="117">
        <f>E17*F17</f>
        <v>1580</v>
      </c>
    </row>
    <row r="18" spans="1:13" ht="69" customHeight="1" x14ac:dyDescent="0.35">
      <c r="A18" s="115">
        <f t="shared" si="4"/>
        <v>13</v>
      </c>
      <c r="B18" s="203" t="s">
        <v>436</v>
      </c>
      <c r="C18" s="73"/>
      <c r="D18" s="90"/>
      <c r="E18" s="77">
        <v>4</v>
      </c>
      <c r="F18" s="117">
        <v>450</v>
      </c>
      <c r="G18" s="117">
        <v>18</v>
      </c>
      <c r="H18" s="117" t="s">
        <v>318</v>
      </c>
      <c r="I18" s="117">
        <f t="shared" si="0"/>
        <v>9</v>
      </c>
      <c r="J18" s="117">
        <f t="shared" si="1"/>
        <v>162</v>
      </c>
      <c r="K18" s="192">
        <f t="shared" si="2"/>
        <v>9</v>
      </c>
      <c r="L18" s="117">
        <f t="shared" si="3"/>
        <v>162</v>
      </c>
      <c r="M18" s="117">
        <f>E18*F18</f>
        <v>1800</v>
      </c>
    </row>
    <row r="19" spans="1:13" ht="69" customHeight="1" x14ac:dyDescent="0.35">
      <c r="A19" s="115">
        <f t="shared" si="4"/>
        <v>14</v>
      </c>
      <c r="B19" s="203" t="s">
        <v>437</v>
      </c>
      <c r="C19" s="73"/>
      <c r="D19" s="90"/>
      <c r="E19" s="77">
        <v>2</v>
      </c>
      <c r="F19" s="117">
        <v>180</v>
      </c>
      <c r="G19" s="117">
        <v>12</v>
      </c>
      <c r="H19" s="117" t="s">
        <v>318</v>
      </c>
      <c r="I19" s="117">
        <f t="shared" si="0"/>
        <v>6</v>
      </c>
      <c r="J19" s="117">
        <f t="shared" si="1"/>
        <v>21.599999999999998</v>
      </c>
      <c r="K19" s="192">
        <f t="shared" si="2"/>
        <v>6</v>
      </c>
      <c r="L19" s="117">
        <f t="shared" si="3"/>
        <v>21.599999999999998</v>
      </c>
      <c r="M19" s="117">
        <f>E19*F19</f>
        <v>360</v>
      </c>
    </row>
    <row r="20" spans="1:13" ht="69" customHeight="1" x14ac:dyDescent="0.35">
      <c r="A20" s="115">
        <f t="shared" si="4"/>
        <v>15</v>
      </c>
      <c r="B20" s="203" t="s">
        <v>438</v>
      </c>
      <c r="C20" s="73"/>
      <c r="D20" s="90"/>
      <c r="E20" s="77">
        <v>2</v>
      </c>
      <c r="F20" s="117">
        <v>120</v>
      </c>
      <c r="G20" s="117">
        <v>18</v>
      </c>
      <c r="H20" s="117" t="s">
        <v>318</v>
      </c>
      <c r="I20" s="117">
        <f t="shared" si="0"/>
        <v>9</v>
      </c>
      <c r="J20" s="117">
        <f t="shared" si="1"/>
        <v>21.599999999999998</v>
      </c>
      <c r="K20" s="192">
        <f t="shared" si="2"/>
        <v>9</v>
      </c>
      <c r="L20" s="117">
        <f t="shared" si="3"/>
        <v>21.599999999999998</v>
      </c>
      <c r="M20" s="117">
        <f>E20*F20</f>
        <v>240</v>
      </c>
    </row>
    <row r="21" spans="1:13" ht="69" customHeight="1" x14ac:dyDescent="0.35">
      <c r="A21" s="115">
        <f t="shared" si="4"/>
        <v>16</v>
      </c>
      <c r="B21" s="203" t="s">
        <v>439</v>
      </c>
      <c r="C21" s="73"/>
      <c r="D21" s="90"/>
      <c r="E21" s="77">
        <v>24</v>
      </c>
      <c r="F21" s="117">
        <v>65</v>
      </c>
      <c r="G21" s="117">
        <v>12</v>
      </c>
      <c r="H21" s="117" t="s">
        <v>318</v>
      </c>
      <c r="I21" s="117">
        <f t="shared" si="0"/>
        <v>6</v>
      </c>
      <c r="J21" s="117">
        <f t="shared" si="1"/>
        <v>93.6</v>
      </c>
      <c r="K21" s="192">
        <f t="shared" si="2"/>
        <v>6</v>
      </c>
      <c r="L21" s="117">
        <f t="shared" si="3"/>
        <v>93.6</v>
      </c>
      <c r="M21" s="117">
        <f>E21*F21</f>
        <v>1560</v>
      </c>
    </row>
    <row r="22" spans="1:13" ht="69" customHeight="1" x14ac:dyDescent="0.35">
      <c r="A22" s="115">
        <f t="shared" si="4"/>
        <v>17</v>
      </c>
      <c r="B22" s="203" t="s">
        <v>440</v>
      </c>
      <c r="C22" s="73"/>
      <c r="D22" s="90"/>
      <c r="E22" s="77">
        <v>4</v>
      </c>
      <c r="F22" s="117">
        <v>350</v>
      </c>
      <c r="G22" s="117">
        <v>18</v>
      </c>
      <c r="H22" s="117" t="s">
        <v>318</v>
      </c>
      <c r="I22" s="117">
        <f t="shared" si="0"/>
        <v>9</v>
      </c>
      <c r="J22" s="117">
        <f t="shared" si="1"/>
        <v>126</v>
      </c>
      <c r="K22" s="192">
        <f t="shared" si="2"/>
        <v>9</v>
      </c>
      <c r="L22" s="117">
        <f t="shared" si="3"/>
        <v>126</v>
      </c>
      <c r="M22" s="117">
        <f>E22*F22</f>
        <v>1400</v>
      </c>
    </row>
    <row r="23" spans="1:13" ht="69" customHeight="1" x14ac:dyDescent="0.35">
      <c r="A23" s="115">
        <f t="shared" si="4"/>
        <v>18</v>
      </c>
      <c r="B23" s="203" t="s">
        <v>441</v>
      </c>
      <c r="C23" s="73"/>
      <c r="D23" s="90"/>
      <c r="E23" s="77">
        <v>2</v>
      </c>
      <c r="F23" s="117">
        <v>265</v>
      </c>
      <c r="G23" s="117">
        <v>18</v>
      </c>
      <c r="H23" s="117" t="s">
        <v>318</v>
      </c>
      <c r="I23" s="117">
        <f t="shared" si="0"/>
        <v>9</v>
      </c>
      <c r="J23" s="117">
        <f t="shared" si="1"/>
        <v>47.699999999999996</v>
      </c>
      <c r="K23" s="192">
        <f t="shared" si="2"/>
        <v>9</v>
      </c>
      <c r="L23" s="117">
        <f t="shared" si="3"/>
        <v>47.699999999999996</v>
      </c>
      <c r="M23" s="117">
        <f>E23*F23</f>
        <v>530</v>
      </c>
    </row>
    <row r="24" spans="1:13" ht="49.5" customHeight="1" x14ac:dyDescent="0.35">
      <c r="A24" s="115">
        <f t="shared" si="4"/>
        <v>19</v>
      </c>
      <c r="B24" s="203" t="s">
        <v>442</v>
      </c>
      <c r="C24" s="73"/>
      <c r="D24" s="90"/>
      <c r="E24" s="77">
        <v>2</v>
      </c>
      <c r="F24" s="117">
        <v>110</v>
      </c>
      <c r="G24" s="117">
        <v>18</v>
      </c>
      <c r="H24" s="117" t="s">
        <v>318</v>
      </c>
      <c r="I24" s="117">
        <f t="shared" si="0"/>
        <v>9</v>
      </c>
      <c r="J24" s="117">
        <f t="shared" si="1"/>
        <v>19.8</v>
      </c>
      <c r="K24" s="192">
        <f t="shared" si="2"/>
        <v>9</v>
      </c>
      <c r="L24" s="117">
        <f t="shared" si="3"/>
        <v>19.8</v>
      </c>
      <c r="M24" s="117">
        <f>E24*F24</f>
        <v>220</v>
      </c>
    </row>
    <row r="25" spans="1:13" ht="55.5" customHeight="1" x14ac:dyDescent="0.35">
      <c r="A25" s="115">
        <f t="shared" si="4"/>
        <v>20</v>
      </c>
      <c r="B25" s="203" t="s">
        <v>443</v>
      </c>
      <c r="C25" s="73"/>
      <c r="D25" s="90"/>
      <c r="E25" s="77">
        <v>2</v>
      </c>
      <c r="F25" s="117">
        <v>140</v>
      </c>
      <c r="G25" s="117">
        <v>18</v>
      </c>
      <c r="H25" s="117" t="s">
        <v>318</v>
      </c>
      <c r="I25" s="117">
        <f t="shared" si="0"/>
        <v>9</v>
      </c>
      <c r="J25" s="117">
        <f t="shared" si="1"/>
        <v>25.2</v>
      </c>
      <c r="K25" s="192">
        <f t="shared" si="2"/>
        <v>9</v>
      </c>
      <c r="L25" s="117">
        <f t="shared" si="3"/>
        <v>25.2</v>
      </c>
      <c r="M25" s="117">
        <f>E25*F25</f>
        <v>280</v>
      </c>
    </row>
    <row r="26" spans="1:13" ht="61.5" customHeight="1" x14ac:dyDescent="0.35">
      <c r="A26" s="115">
        <f t="shared" si="4"/>
        <v>21</v>
      </c>
      <c r="B26" s="203" t="s">
        <v>152</v>
      </c>
      <c r="C26" s="116"/>
      <c r="D26" s="90"/>
      <c r="E26" s="77">
        <v>2</v>
      </c>
      <c r="F26" s="117">
        <v>120</v>
      </c>
      <c r="G26" s="117">
        <v>18</v>
      </c>
      <c r="H26" s="117" t="s">
        <v>318</v>
      </c>
      <c r="I26" s="117">
        <f t="shared" si="0"/>
        <v>9</v>
      </c>
      <c r="J26" s="117">
        <f t="shared" si="1"/>
        <v>21.599999999999998</v>
      </c>
      <c r="K26" s="192">
        <f t="shared" si="2"/>
        <v>9</v>
      </c>
      <c r="L26" s="117">
        <f t="shared" si="3"/>
        <v>21.599999999999998</v>
      </c>
      <c r="M26" s="117">
        <f>E26*F26</f>
        <v>240</v>
      </c>
    </row>
    <row r="27" spans="1:13" ht="69" customHeight="1" x14ac:dyDescent="0.35">
      <c r="A27" s="115">
        <f>A26+1</f>
        <v>22</v>
      </c>
      <c r="B27" s="203" t="s">
        <v>444</v>
      </c>
      <c r="C27" s="116"/>
      <c r="D27" s="90"/>
      <c r="E27" s="77">
        <v>2</v>
      </c>
      <c r="F27" s="117">
        <v>3500</v>
      </c>
      <c r="G27" s="117">
        <v>18</v>
      </c>
      <c r="H27" s="117" t="s">
        <v>318</v>
      </c>
      <c r="I27" s="117">
        <f t="shared" si="0"/>
        <v>9</v>
      </c>
      <c r="J27" s="117">
        <f t="shared" si="1"/>
        <v>630</v>
      </c>
      <c r="K27" s="192">
        <f t="shared" si="2"/>
        <v>9</v>
      </c>
      <c r="L27" s="117">
        <f t="shared" si="3"/>
        <v>630</v>
      </c>
      <c r="M27" s="117">
        <f>E27*F27</f>
        <v>7000</v>
      </c>
    </row>
    <row r="28" spans="1:13" ht="69" customHeight="1" x14ac:dyDescent="0.35">
      <c r="A28" s="115">
        <f t="shared" si="4"/>
        <v>23</v>
      </c>
      <c r="B28" s="203" t="s">
        <v>445</v>
      </c>
      <c r="C28" s="116"/>
      <c r="D28" s="90"/>
      <c r="E28" s="77">
        <v>4</v>
      </c>
      <c r="F28" s="117">
        <v>300</v>
      </c>
      <c r="G28" s="117">
        <v>18</v>
      </c>
      <c r="H28" s="117" t="s">
        <v>318</v>
      </c>
      <c r="I28" s="117">
        <f t="shared" si="0"/>
        <v>9</v>
      </c>
      <c r="J28" s="117">
        <f t="shared" si="1"/>
        <v>108</v>
      </c>
      <c r="K28" s="192">
        <f t="shared" si="2"/>
        <v>9</v>
      </c>
      <c r="L28" s="117">
        <f t="shared" si="3"/>
        <v>108</v>
      </c>
      <c r="M28" s="117">
        <f>E28*F28</f>
        <v>1200</v>
      </c>
    </row>
    <row r="29" spans="1:13" ht="69" customHeight="1" x14ac:dyDescent="0.35">
      <c r="A29" s="115">
        <f t="shared" si="4"/>
        <v>24</v>
      </c>
      <c r="B29" s="203" t="s">
        <v>446</v>
      </c>
      <c r="C29" s="116"/>
      <c r="D29" s="90"/>
      <c r="E29" s="77">
        <v>3</v>
      </c>
      <c r="F29" s="117">
        <v>3000</v>
      </c>
      <c r="G29" s="117">
        <v>18</v>
      </c>
      <c r="H29" s="117" t="s">
        <v>318</v>
      </c>
      <c r="I29" s="117">
        <f t="shared" si="0"/>
        <v>9</v>
      </c>
      <c r="J29" s="117">
        <f t="shared" si="1"/>
        <v>810</v>
      </c>
      <c r="K29" s="192">
        <f t="shared" si="2"/>
        <v>9</v>
      </c>
      <c r="L29" s="117">
        <f t="shared" si="3"/>
        <v>810</v>
      </c>
      <c r="M29" s="117">
        <f>E29*F29</f>
        <v>9000</v>
      </c>
    </row>
    <row r="30" spans="1:13" ht="69" customHeight="1" x14ac:dyDescent="0.35">
      <c r="A30" s="115">
        <f t="shared" si="4"/>
        <v>25</v>
      </c>
      <c r="B30" s="203" t="s">
        <v>447</v>
      </c>
      <c r="C30" s="116"/>
      <c r="D30" s="90"/>
      <c r="E30" s="77">
        <v>6</v>
      </c>
      <c r="F30" s="117">
        <v>90</v>
      </c>
      <c r="G30" s="117">
        <v>18</v>
      </c>
      <c r="H30" s="117" t="s">
        <v>318</v>
      </c>
      <c r="I30" s="117">
        <f t="shared" si="0"/>
        <v>9</v>
      </c>
      <c r="J30" s="117">
        <f t="shared" si="1"/>
        <v>48.6</v>
      </c>
      <c r="K30" s="192">
        <f t="shared" si="2"/>
        <v>9</v>
      </c>
      <c r="L30" s="117">
        <f t="shared" si="3"/>
        <v>48.6</v>
      </c>
      <c r="M30" s="117">
        <f>E30*F30</f>
        <v>540</v>
      </c>
    </row>
    <row r="31" spans="1:13" ht="69" customHeight="1" x14ac:dyDescent="0.35">
      <c r="A31" s="115">
        <f t="shared" si="4"/>
        <v>26</v>
      </c>
      <c r="B31" s="203" t="s">
        <v>448</v>
      </c>
      <c r="C31" s="116"/>
      <c r="D31" s="2"/>
      <c r="E31" s="77">
        <v>2</v>
      </c>
      <c r="F31" s="117">
        <v>42000</v>
      </c>
      <c r="G31" s="117">
        <v>18</v>
      </c>
      <c r="H31" s="117" t="s">
        <v>318</v>
      </c>
      <c r="I31" s="117">
        <f t="shared" si="0"/>
        <v>9</v>
      </c>
      <c r="J31" s="117">
        <f t="shared" si="1"/>
        <v>7560</v>
      </c>
      <c r="K31" s="192">
        <f t="shared" si="2"/>
        <v>9</v>
      </c>
      <c r="L31" s="117">
        <f t="shared" si="3"/>
        <v>7560</v>
      </c>
      <c r="M31" s="117">
        <f>E31*F31</f>
        <v>84000</v>
      </c>
    </row>
    <row r="32" spans="1:13" ht="69" customHeight="1" x14ac:dyDescent="0.35">
      <c r="A32" s="115">
        <f t="shared" si="4"/>
        <v>27</v>
      </c>
      <c r="B32" s="203" t="s">
        <v>449</v>
      </c>
      <c r="C32" s="116"/>
      <c r="D32" s="90"/>
      <c r="E32" s="77">
        <v>2</v>
      </c>
      <c r="F32" s="117">
        <v>120</v>
      </c>
      <c r="G32" s="117">
        <v>18</v>
      </c>
      <c r="H32" s="117" t="s">
        <v>318</v>
      </c>
      <c r="I32" s="117">
        <f t="shared" si="0"/>
        <v>9</v>
      </c>
      <c r="J32" s="117">
        <f t="shared" si="1"/>
        <v>21.599999999999998</v>
      </c>
      <c r="K32" s="192">
        <f t="shared" si="2"/>
        <v>9</v>
      </c>
      <c r="L32" s="117">
        <f t="shared" si="3"/>
        <v>21.599999999999998</v>
      </c>
      <c r="M32" s="117">
        <f>E32*F32</f>
        <v>240</v>
      </c>
    </row>
    <row r="33" spans="1:13" ht="69" customHeight="1" x14ac:dyDescent="0.35">
      <c r="A33" s="115">
        <f t="shared" si="4"/>
        <v>28</v>
      </c>
      <c r="B33" s="203" t="s">
        <v>450</v>
      </c>
      <c r="C33" s="116"/>
      <c r="D33" s="90"/>
      <c r="E33" s="77">
        <v>2</v>
      </c>
      <c r="F33" s="117">
        <v>140</v>
      </c>
      <c r="G33" s="117">
        <v>18</v>
      </c>
      <c r="H33" s="117" t="s">
        <v>318</v>
      </c>
      <c r="I33" s="117">
        <f t="shared" si="0"/>
        <v>9</v>
      </c>
      <c r="J33" s="117">
        <f t="shared" si="1"/>
        <v>25.2</v>
      </c>
      <c r="K33" s="192">
        <f t="shared" si="2"/>
        <v>9</v>
      </c>
      <c r="L33" s="117">
        <f t="shared" si="3"/>
        <v>25.2</v>
      </c>
      <c r="M33" s="117">
        <f>E33*F33</f>
        <v>280</v>
      </c>
    </row>
    <row r="34" spans="1:13" ht="69" customHeight="1" x14ac:dyDescent="0.35">
      <c r="A34" s="115">
        <f t="shared" si="4"/>
        <v>29</v>
      </c>
      <c r="B34" s="203" t="s">
        <v>451</v>
      </c>
      <c r="C34" s="116"/>
      <c r="D34" s="90"/>
      <c r="E34" s="77">
        <v>4</v>
      </c>
      <c r="F34" s="117">
        <v>350</v>
      </c>
      <c r="G34" s="117">
        <v>12</v>
      </c>
      <c r="H34" s="117" t="s">
        <v>318</v>
      </c>
      <c r="I34" s="117">
        <f t="shared" si="0"/>
        <v>6</v>
      </c>
      <c r="J34" s="117">
        <f t="shared" si="1"/>
        <v>84</v>
      </c>
      <c r="K34" s="192">
        <f t="shared" si="2"/>
        <v>6</v>
      </c>
      <c r="L34" s="117">
        <f t="shared" si="3"/>
        <v>84</v>
      </c>
      <c r="M34" s="117">
        <f>E34*F34</f>
        <v>1400</v>
      </c>
    </row>
    <row r="35" spans="1:13" ht="69" customHeight="1" x14ac:dyDescent="0.35">
      <c r="A35" s="115">
        <f t="shared" si="4"/>
        <v>30</v>
      </c>
      <c r="B35" s="203" t="s">
        <v>452</v>
      </c>
      <c r="C35" s="116"/>
      <c r="D35" s="90"/>
      <c r="E35" s="77">
        <v>4</v>
      </c>
      <c r="F35" s="117">
        <v>525</v>
      </c>
      <c r="G35" s="117">
        <v>12</v>
      </c>
      <c r="H35" s="117" t="s">
        <v>318</v>
      </c>
      <c r="I35" s="117">
        <f t="shared" si="0"/>
        <v>6</v>
      </c>
      <c r="J35" s="117">
        <f t="shared" si="1"/>
        <v>126</v>
      </c>
      <c r="K35" s="192">
        <f t="shared" si="2"/>
        <v>6</v>
      </c>
      <c r="L35" s="117">
        <f t="shared" si="3"/>
        <v>126</v>
      </c>
      <c r="M35" s="117">
        <f>E35*F35</f>
        <v>2100</v>
      </c>
    </row>
    <row r="36" spans="1:13" ht="69" customHeight="1" x14ac:dyDescent="0.35">
      <c r="A36" s="115">
        <f t="shared" si="4"/>
        <v>31</v>
      </c>
      <c r="B36" s="203" t="s">
        <v>453</v>
      </c>
      <c r="C36" s="116"/>
      <c r="D36" s="90"/>
      <c r="E36" s="77">
        <v>1</v>
      </c>
      <c r="F36" s="117">
        <v>1750</v>
      </c>
      <c r="G36" s="117">
        <v>18</v>
      </c>
      <c r="H36" s="117" t="s">
        <v>318</v>
      </c>
      <c r="I36" s="117">
        <f t="shared" si="0"/>
        <v>9</v>
      </c>
      <c r="J36" s="117">
        <f t="shared" si="1"/>
        <v>157.5</v>
      </c>
      <c r="K36" s="192">
        <f t="shared" si="2"/>
        <v>9</v>
      </c>
      <c r="L36" s="117">
        <f t="shared" si="3"/>
        <v>157.5</v>
      </c>
      <c r="M36" s="117">
        <f>E36*F36</f>
        <v>1750</v>
      </c>
    </row>
    <row r="37" spans="1:13" ht="69" customHeight="1" x14ac:dyDescent="0.35">
      <c r="A37" s="115">
        <f t="shared" si="4"/>
        <v>32</v>
      </c>
      <c r="B37" s="203" t="s">
        <v>454</v>
      </c>
      <c r="C37" s="116"/>
      <c r="D37" s="90"/>
      <c r="E37" s="77">
        <v>6</v>
      </c>
      <c r="F37" s="117">
        <v>45</v>
      </c>
      <c r="G37" s="117">
        <v>18</v>
      </c>
      <c r="H37" s="117" t="s">
        <v>318</v>
      </c>
      <c r="I37" s="117">
        <f t="shared" si="0"/>
        <v>9</v>
      </c>
      <c r="J37" s="117">
        <f t="shared" si="1"/>
        <v>24.3</v>
      </c>
      <c r="K37" s="192">
        <f t="shared" si="2"/>
        <v>9</v>
      </c>
      <c r="L37" s="117">
        <f t="shared" si="3"/>
        <v>24.3</v>
      </c>
      <c r="M37" s="117">
        <f>E37*F37</f>
        <v>270</v>
      </c>
    </row>
    <row r="38" spans="1:13" ht="69" customHeight="1" x14ac:dyDescent="0.35">
      <c r="A38" s="115">
        <f t="shared" si="4"/>
        <v>33</v>
      </c>
      <c r="B38" s="203" t="s">
        <v>455</v>
      </c>
      <c r="C38" s="116"/>
      <c r="D38" s="90"/>
      <c r="E38" s="77">
        <v>2</v>
      </c>
      <c r="F38" s="117">
        <v>1550</v>
      </c>
      <c r="G38" s="117">
        <v>18</v>
      </c>
      <c r="H38" s="117" t="s">
        <v>318</v>
      </c>
      <c r="I38" s="117">
        <f t="shared" si="0"/>
        <v>9</v>
      </c>
      <c r="J38" s="117">
        <f t="shared" si="1"/>
        <v>279</v>
      </c>
      <c r="K38" s="192">
        <f t="shared" si="2"/>
        <v>9</v>
      </c>
      <c r="L38" s="117">
        <f t="shared" si="3"/>
        <v>279</v>
      </c>
      <c r="M38" s="117">
        <f>E38*F38</f>
        <v>3100</v>
      </c>
    </row>
    <row r="39" spans="1:13" ht="69" customHeight="1" x14ac:dyDescent="0.35">
      <c r="A39" s="115">
        <f t="shared" si="4"/>
        <v>34</v>
      </c>
      <c r="B39" s="203" t="s">
        <v>456</v>
      </c>
      <c r="C39" s="116"/>
      <c r="D39" s="90"/>
      <c r="E39" s="77">
        <v>6</v>
      </c>
      <c r="F39" s="117">
        <v>350</v>
      </c>
      <c r="G39" s="117">
        <v>18</v>
      </c>
      <c r="H39" s="117" t="s">
        <v>318</v>
      </c>
      <c r="I39" s="117">
        <f t="shared" si="0"/>
        <v>9</v>
      </c>
      <c r="J39" s="117">
        <f t="shared" si="1"/>
        <v>189</v>
      </c>
      <c r="K39" s="192">
        <f t="shared" si="2"/>
        <v>9</v>
      </c>
      <c r="L39" s="117">
        <f t="shared" si="3"/>
        <v>189</v>
      </c>
      <c r="M39" s="117">
        <f>E39*F39</f>
        <v>2100</v>
      </c>
    </row>
    <row r="40" spans="1:13" ht="69" customHeight="1" x14ac:dyDescent="0.35">
      <c r="A40" s="115">
        <f t="shared" si="4"/>
        <v>35</v>
      </c>
      <c r="B40" s="203" t="s">
        <v>457</v>
      </c>
      <c r="C40" s="116"/>
      <c r="D40" s="2"/>
      <c r="E40" s="77">
        <v>2</v>
      </c>
      <c r="F40" s="117">
        <v>725</v>
      </c>
      <c r="G40" s="117">
        <v>18</v>
      </c>
      <c r="H40" s="117" t="s">
        <v>318</v>
      </c>
      <c r="I40" s="117">
        <f t="shared" si="0"/>
        <v>9</v>
      </c>
      <c r="J40" s="117">
        <f t="shared" si="1"/>
        <v>130.5</v>
      </c>
      <c r="K40" s="192">
        <f t="shared" si="2"/>
        <v>9</v>
      </c>
      <c r="L40" s="117">
        <f t="shared" si="3"/>
        <v>130.5</v>
      </c>
      <c r="M40" s="117">
        <f>E40*F40</f>
        <v>1450</v>
      </c>
    </row>
    <row r="41" spans="1:13" ht="69" customHeight="1" x14ac:dyDescent="0.35">
      <c r="A41" s="115">
        <f t="shared" si="4"/>
        <v>36</v>
      </c>
      <c r="B41" s="203" t="s">
        <v>458</v>
      </c>
      <c r="C41" s="116"/>
      <c r="D41" s="90"/>
      <c r="E41" s="77">
        <v>12</v>
      </c>
      <c r="F41" s="117">
        <v>825</v>
      </c>
      <c r="G41" s="117">
        <v>18</v>
      </c>
      <c r="H41" s="117" t="s">
        <v>318</v>
      </c>
      <c r="I41" s="117">
        <f t="shared" si="0"/>
        <v>9</v>
      </c>
      <c r="J41" s="117">
        <f t="shared" si="1"/>
        <v>891</v>
      </c>
      <c r="K41" s="192">
        <f t="shared" si="2"/>
        <v>9</v>
      </c>
      <c r="L41" s="117">
        <f t="shared" si="3"/>
        <v>891</v>
      </c>
      <c r="M41" s="117">
        <f>E41*F41</f>
        <v>9900</v>
      </c>
    </row>
    <row r="42" spans="1:13" ht="69" customHeight="1" x14ac:dyDescent="0.35">
      <c r="A42" s="115">
        <f t="shared" si="4"/>
        <v>37</v>
      </c>
      <c r="B42" s="203" t="s">
        <v>459</v>
      </c>
      <c r="C42" s="116"/>
      <c r="D42" s="90"/>
      <c r="E42" s="77">
        <v>1</v>
      </c>
      <c r="F42" s="117">
        <v>1950</v>
      </c>
      <c r="G42" s="117">
        <v>12</v>
      </c>
      <c r="H42" s="117" t="s">
        <v>318</v>
      </c>
      <c r="I42" s="117">
        <f t="shared" si="0"/>
        <v>6</v>
      </c>
      <c r="J42" s="117">
        <f t="shared" si="1"/>
        <v>117</v>
      </c>
      <c r="K42" s="192">
        <f t="shared" si="2"/>
        <v>6</v>
      </c>
      <c r="L42" s="117">
        <f t="shared" si="3"/>
        <v>117</v>
      </c>
      <c r="M42" s="117">
        <f>E42*F42</f>
        <v>1950</v>
      </c>
    </row>
    <row r="43" spans="1:13" ht="69" customHeight="1" x14ac:dyDescent="0.35">
      <c r="A43" s="115">
        <f>A42+1</f>
        <v>38</v>
      </c>
      <c r="B43" s="203" t="s">
        <v>460</v>
      </c>
      <c r="C43" s="116"/>
      <c r="D43" s="90"/>
      <c r="E43" s="77">
        <v>6</v>
      </c>
      <c r="F43" s="117">
        <v>650</v>
      </c>
      <c r="G43" s="117">
        <v>18</v>
      </c>
      <c r="H43" s="117" t="s">
        <v>318</v>
      </c>
      <c r="I43" s="117">
        <f t="shared" si="0"/>
        <v>9</v>
      </c>
      <c r="J43" s="117">
        <f t="shared" si="1"/>
        <v>351</v>
      </c>
      <c r="K43" s="192">
        <f t="shared" si="2"/>
        <v>9</v>
      </c>
      <c r="L43" s="117">
        <f t="shared" si="3"/>
        <v>351</v>
      </c>
      <c r="M43" s="117">
        <f>E43*F43</f>
        <v>3900</v>
      </c>
    </row>
    <row r="44" spans="1:13" ht="69" customHeight="1" x14ac:dyDescent="0.35">
      <c r="A44" s="115">
        <f t="shared" si="4"/>
        <v>39</v>
      </c>
      <c r="B44" s="203" t="s">
        <v>461</v>
      </c>
      <c r="C44" s="116"/>
      <c r="D44" s="90"/>
      <c r="E44" s="77">
        <v>2</v>
      </c>
      <c r="F44" s="117">
        <v>725</v>
      </c>
      <c r="G44" s="117">
        <v>12</v>
      </c>
      <c r="H44" s="117" t="s">
        <v>318</v>
      </c>
      <c r="I44" s="117">
        <f t="shared" si="0"/>
        <v>6</v>
      </c>
      <c r="J44" s="117">
        <f t="shared" si="1"/>
        <v>87</v>
      </c>
      <c r="K44" s="192">
        <f t="shared" si="2"/>
        <v>6</v>
      </c>
      <c r="L44" s="117">
        <f t="shared" si="3"/>
        <v>87</v>
      </c>
      <c r="M44" s="117">
        <f>E44*F44</f>
        <v>1450</v>
      </c>
    </row>
    <row r="45" spans="1:13" ht="69" customHeight="1" x14ac:dyDescent="0.35">
      <c r="A45" s="115">
        <f t="shared" si="4"/>
        <v>40</v>
      </c>
      <c r="B45" s="203" t="s">
        <v>462</v>
      </c>
      <c r="C45" s="116"/>
      <c r="D45" s="90"/>
      <c r="E45" s="77">
        <v>12</v>
      </c>
      <c r="F45" s="117">
        <v>950</v>
      </c>
      <c r="G45" s="117">
        <v>12</v>
      </c>
      <c r="H45" s="117" t="s">
        <v>318</v>
      </c>
      <c r="I45" s="117">
        <f t="shared" si="0"/>
        <v>6</v>
      </c>
      <c r="J45" s="117">
        <f t="shared" si="1"/>
        <v>684</v>
      </c>
      <c r="K45" s="192">
        <f t="shared" si="2"/>
        <v>6</v>
      </c>
      <c r="L45" s="117">
        <f t="shared" si="3"/>
        <v>684</v>
      </c>
      <c r="M45" s="117">
        <f>E45*F45</f>
        <v>11400</v>
      </c>
    </row>
    <row r="46" spans="1:13" ht="69" customHeight="1" x14ac:dyDescent="0.35">
      <c r="A46" s="115">
        <f t="shared" si="4"/>
        <v>41</v>
      </c>
      <c r="B46" s="203" t="s">
        <v>463</v>
      </c>
      <c r="C46" s="116"/>
      <c r="D46" s="90"/>
      <c r="E46" s="77">
        <v>24</v>
      </c>
      <c r="F46" s="117">
        <v>125</v>
      </c>
      <c r="G46" s="117">
        <v>12</v>
      </c>
      <c r="H46" s="117" t="s">
        <v>318</v>
      </c>
      <c r="I46" s="117">
        <f t="shared" si="0"/>
        <v>6</v>
      </c>
      <c r="J46" s="117">
        <f t="shared" si="1"/>
        <v>180</v>
      </c>
      <c r="K46" s="192">
        <f t="shared" si="2"/>
        <v>6</v>
      </c>
      <c r="L46" s="117">
        <f t="shared" si="3"/>
        <v>180</v>
      </c>
      <c r="M46" s="117">
        <f>E46*F46</f>
        <v>3000</v>
      </c>
    </row>
    <row r="47" spans="1:13" ht="69" customHeight="1" x14ac:dyDescent="0.35">
      <c r="A47" s="115">
        <f t="shared" si="4"/>
        <v>42</v>
      </c>
      <c r="B47" s="203" t="s">
        <v>464</v>
      </c>
      <c r="C47" s="116"/>
      <c r="D47" s="90"/>
      <c r="E47" s="77">
        <v>12</v>
      </c>
      <c r="F47" s="117">
        <v>250</v>
      </c>
      <c r="G47" s="117">
        <v>12</v>
      </c>
      <c r="H47" s="117" t="s">
        <v>318</v>
      </c>
      <c r="I47" s="117">
        <f t="shared" si="0"/>
        <v>6</v>
      </c>
      <c r="J47" s="117">
        <f t="shared" si="1"/>
        <v>180</v>
      </c>
      <c r="K47" s="192">
        <f t="shared" si="2"/>
        <v>6</v>
      </c>
      <c r="L47" s="117">
        <f t="shared" si="3"/>
        <v>180</v>
      </c>
      <c r="M47" s="117">
        <f>E47*F47</f>
        <v>3000</v>
      </c>
    </row>
    <row r="48" spans="1:13" ht="69" customHeight="1" x14ac:dyDescent="0.35">
      <c r="A48" s="115">
        <f t="shared" si="4"/>
        <v>43</v>
      </c>
      <c r="B48" s="203" t="s">
        <v>465</v>
      </c>
      <c r="C48" s="116"/>
      <c r="D48" s="90"/>
      <c r="E48" s="77">
        <v>6</v>
      </c>
      <c r="F48" s="117">
        <v>650</v>
      </c>
      <c r="G48" s="117">
        <v>18</v>
      </c>
      <c r="H48" s="117" t="s">
        <v>318</v>
      </c>
      <c r="I48" s="117">
        <f t="shared" si="0"/>
        <v>9</v>
      </c>
      <c r="J48" s="117">
        <f t="shared" si="1"/>
        <v>351</v>
      </c>
      <c r="K48" s="192">
        <f t="shared" si="2"/>
        <v>9</v>
      </c>
      <c r="L48" s="117">
        <f t="shared" si="3"/>
        <v>351</v>
      </c>
      <c r="M48" s="117">
        <f>E48*F48</f>
        <v>3900</v>
      </c>
    </row>
    <row r="49" spans="1:13" ht="69" customHeight="1" x14ac:dyDescent="0.35">
      <c r="A49" s="115" t="e">
        <f>#REF!+1</f>
        <v>#REF!</v>
      </c>
      <c r="B49" s="203" t="s">
        <v>466</v>
      </c>
      <c r="C49" s="116"/>
      <c r="D49" s="90"/>
      <c r="E49" s="77">
        <v>24</v>
      </c>
      <c r="F49" s="117">
        <v>250</v>
      </c>
      <c r="G49" s="117">
        <v>18</v>
      </c>
      <c r="H49" s="117" t="s">
        <v>318</v>
      </c>
      <c r="I49" s="117">
        <f t="shared" si="0"/>
        <v>9</v>
      </c>
      <c r="J49" s="117">
        <f t="shared" si="1"/>
        <v>540</v>
      </c>
      <c r="K49" s="192">
        <f t="shared" si="2"/>
        <v>9</v>
      </c>
      <c r="L49" s="117">
        <f t="shared" si="3"/>
        <v>540</v>
      </c>
      <c r="M49" s="117">
        <f>E49*F49</f>
        <v>6000</v>
      </c>
    </row>
    <row r="50" spans="1:13" ht="69" customHeight="1" x14ac:dyDescent="0.35">
      <c r="A50" s="115" t="e">
        <f t="shared" si="4"/>
        <v>#REF!</v>
      </c>
      <c r="B50" s="203" t="s">
        <v>467</v>
      </c>
      <c r="C50" s="116"/>
      <c r="D50" s="90"/>
      <c r="E50" s="77">
        <v>12</v>
      </c>
      <c r="F50" s="117">
        <v>250</v>
      </c>
      <c r="G50" s="117">
        <v>18</v>
      </c>
      <c r="H50" s="117" t="s">
        <v>318</v>
      </c>
      <c r="I50" s="117">
        <f t="shared" si="0"/>
        <v>9</v>
      </c>
      <c r="J50" s="117">
        <f t="shared" si="1"/>
        <v>270</v>
      </c>
      <c r="K50" s="192">
        <f t="shared" si="2"/>
        <v>9</v>
      </c>
      <c r="L50" s="117">
        <f t="shared" si="3"/>
        <v>270</v>
      </c>
      <c r="M50" s="117">
        <f>E50*F50</f>
        <v>3000</v>
      </c>
    </row>
    <row r="51" spans="1:13" ht="69" customHeight="1" x14ac:dyDescent="0.35">
      <c r="A51" s="115" t="e">
        <f t="shared" si="4"/>
        <v>#REF!</v>
      </c>
      <c r="B51" s="203" t="s">
        <v>468</v>
      </c>
      <c r="C51" s="116"/>
      <c r="D51" s="90"/>
      <c r="E51" s="77">
        <v>12</v>
      </c>
      <c r="F51" s="117">
        <v>375</v>
      </c>
      <c r="G51" s="117">
        <v>18</v>
      </c>
      <c r="H51" s="117" t="s">
        <v>318</v>
      </c>
      <c r="I51" s="117">
        <f t="shared" si="0"/>
        <v>9</v>
      </c>
      <c r="J51" s="117">
        <f t="shared" si="1"/>
        <v>405</v>
      </c>
      <c r="K51" s="192">
        <f t="shared" si="2"/>
        <v>9</v>
      </c>
      <c r="L51" s="117">
        <f t="shared" si="3"/>
        <v>405</v>
      </c>
      <c r="M51" s="117">
        <f>E51*F51</f>
        <v>4500</v>
      </c>
    </row>
    <row r="52" spans="1:13" ht="69" customHeight="1" x14ac:dyDescent="0.35">
      <c r="A52" s="115" t="e">
        <f t="shared" si="4"/>
        <v>#REF!</v>
      </c>
      <c r="B52" s="203" t="s">
        <v>469</v>
      </c>
      <c r="C52" s="116"/>
      <c r="D52" s="90"/>
      <c r="E52" s="77">
        <v>6</v>
      </c>
      <c r="F52" s="117">
        <v>375</v>
      </c>
      <c r="G52" s="117">
        <v>12</v>
      </c>
      <c r="H52" s="117" t="s">
        <v>318</v>
      </c>
      <c r="I52" s="117">
        <f t="shared" si="0"/>
        <v>6</v>
      </c>
      <c r="J52" s="117">
        <f t="shared" si="1"/>
        <v>135</v>
      </c>
      <c r="K52" s="192">
        <f t="shared" si="2"/>
        <v>6</v>
      </c>
      <c r="L52" s="117">
        <f t="shared" si="3"/>
        <v>135</v>
      </c>
      <c r="M52" s="117">
        <f>E52*F52</f>
        <v>2250</v>
      </c>
    </row>
    <row r="53" spans="1:13" ht="69" customHeight="1" x14ac:dyDescent="0.35">
      <c r="A53" s="115" t="e">
        <f t="shared" si="4"/>
        <v>#REF!</v>
      </c>
      <c r="B53" s="203" t="s">
        <v>470</v>
      </c>
      <c r="C53" s="116"/>
      <c r="D53" s="77"/>
      <c r="E53" s="77">
        <v>6</v>
      </c>
      <c r="F53" s="117">
        <v>80</v>
      </c>
      <c r="G53" s="117">
        <v>12</v>
      </c>
      <c r="H53" s="117" t="s">
        <v>318</v>
      </c>
      <c r="I53" s="117">
        <f t="shared" si="0"/>
        <v>6</v>
      </c>
      <c r="J53" s="117">
        <f t="shared" si="1"/>
        <v>28.799999999999997</v>
      </c>
      <c r="K53" s="192">
        <f t="shared" si="2"/>
        <v>6</v>
      </c>
      <c r="L53" s="117">
        <f t="shared" si="3"/>
        <v>28.799999999999997</v>
      </c>
      <c r="M53" s="117">
        <f>E53*F53</f>
        <v>480</v>
      </c>
    </row>
    <row r="54" spans="1:13" ht="69" customHeight="1" x14ac:dyDescent="0.35">
      <c r="A54" s="115" t="e">
        <f t="shared" si="4"/>
        <v>#REF!</v>
      </c>
      <c r="B54" s="203" t="s">
        <v>471</v>
      </c>
      <c r="C54" s="116"/>
      <c r="D54" s="90"/>
      <c r="E54" s="77">
        <v>24</v>
      </c>
      <c r="F54" s="117">
        <v>120</v>
      </c>
      <c r="G54" s="117">
        <v>18</v>
      </c>
      <c r="H54" s="117" t="s">
        <v>318</v>
      </c>
      <c r="I54" s="117">
        <f t="shared" si="0"/>
        <v>9</v>
      </c>
      <c r="J54" s="117">
        <f t="shared" si="1"/>
        <v>259.2</v>
      </c>
      <c r="K54" s="192">
        <f t="shared" si="2"/>
        <v>9</v>
      </c>
      <c r="L54" s="117">
        <f t="shared" si="3"/>
        <v>259.2</v>
      </c>
      <c r="M54" s="117">
        <f>E54*F54</f>
        <v>2880</v>
      </c>
    </row>
    <row r="55" spans="1:13" ht="69" customHeight="1" x14ac:dyDescent="0.35">
      <c r="A55" s="115" t="e">
        <f t="shared" si="4"/>
        <v>#REF!</v>
      </c>
      <c r="B55" s="203" t="s">
        <v>472</v>
      </c>
      <c r="C55" s="116"/>
      <c r="D55" s="90"/>
      <c r="E55" s="77">
        <v>4</v>
      </c>
      <c r="F55" s="117">
        <v>445</v>
      </c>
      <c r="G55" s="117">
        <v>12</v>
      </c>
      <c r="H55" s="117" t="s">
        <v>318</v>
      </c>
      <c r="I55" s="117">
        <f t="shared" si="0"/>
        <v>6</v>
      </c>
      <c r="J55" s="117">
        <f t="shared" si="1"/>
        <v>106.8</v>
      </c>
      <c r="K55" s="192">
        <f t="shared" si="2"/>
        <v>6</v>
      </c>
      <c r="L55" s="117">
        <f t="shared" si="3"/>
        <v>106.8</v>
      </c>
      <c r="M55" s="117">
        <f>E55*F55</f>
        <v>1780</v>
      </c>
    </row>
    <row r="56" spans="1:13" ht="69" customHeight="1" x14ac:dyDescent="0.35">
      <c r="A56" s="115" t="e">
        <f>#REF!+1</f>
        <v>#REF!</v>
      </c>
      <c r="B56" s="203" t="s">
        <v>473</v>
      </c>
      <c r="C56" s="116"/>
      <c r="D56" s="90"/>
      <c r="E56" s="73">
        <v>24</v>
      </c>
      <c r="F56" s="117">
        <v>150</v>
      </c>
      <c r="G56" s="117">
        <v>18</v>
      </c>
      <c r="H56" s="117" t="s">
        <v>318</v>
      </c>
      <c r="I56" s="117">
        <f t="shared" si="0"/>
        <v>9</v>
      </c>
      <c r="J56" s="117">
        <f t="shared" si="1"/>
        <v>324</v>
      </c>
      <c r="K56" s="192">
        <f t="shared" si="2"/>
        <v>9</v>
      </c>
      <c r="L56" s="117">
        <f t="shared" si="3"/>
        <v>324</v>
      </c>
      <c r="M56" s="117">
        <f>E56*F56</f>
        <v>3600</v>
      </c>
    </row>
    <row r="57" spans="1:13" ht="69" customHeight="1" x14ac:dyDescent="0.35">
      <c r="A57" s="115" t="e">
        <f>#REF!+1</f>
        <v>#REF!</v>
      </c>
      <c r="B57" s="203" t="s">
        <v>476</v>
      </c>
      <c r="C57" s="116"/>
      <c r="D57" s="90"/>
      <c r="E57" s="73">
        <v>12</v>
      </c>
      <c r="F57" s="117">
        <v>550</v>
      </c>
      <c r="G57" s="117">
        <v>12</v>
      </c>
      <c r="H57" s="117" t="s">
        <v>318</v>
      </c>
      <c r="I57" s="117">
        <f t="shared" si="0"/>
        <v>6</v>
      </c>
      <c r="J57" s="117">
        <f t="shared" si="1"/>
        <v>396</v>
      </c>
      <c r="K57" s="192">
        <f t="shared" si="2"/>
        <v>6</v>
      </c>
      <c r="L57" s="117">
        <f t="shared" si="3"/>
        <v>396</v>
      </c>
      <c r="M57" s="117">
        <f>E57*F57</f>
        <v>6600</v>
      </c>
    </row>
    <row r="58" spans="1:13" ht="69" customHeight="1" x14ac:dyDescent="0.35">
      <c r="A58" s="115" t="e">
        <f t="shared" si="4"/>
        <v>#REF!</v>
      </c>
      <c r="B58" s="203" t="s">
        <v>477</v>
      </c>
      <c r="C58" s="116"/>
      <c r="D58" s="90"/>
      <c r="E58" s="73">
        <v>20</v>
      </c>
      <c r="F58" s="117">
        <v>695</v>
      </c>
      <c r="G58" s="117">
        <v>12</v>
      </c>
      <c r="H58" s="117" t="s">
        <v>318</v>
      </c>
      <c r="I58" s="117">
        <f t="shared" si="0"/>
        <v>6</v>
      </c>
      <c r="J58" s="117">
        <f t="shared" si="1"/>
        <v>834</v>
      </c>
      <c r="K58" s="192">
        <f t="shared" si="2"/>
        <v>6</v>
      </c>
      <c r="L58" s="117">
        <f t="shared" si="3"/>
        <v>834</v>
      </c>
      <c r="M58" s="117">
        <f>E58*F58</f>
        <v>13900</v>
      </c>
    </row>
    <row r="59" spans="1:13" ht="69" customHeight="1" x14ac:dyDescent="0.35">
      <c r="A59" s="115" t="e">
        <f>#REF!+1</f>
        <v>#REF!</v>
      </c>
      <c r="B59" s="118" t="s">
        <v>478</v>
      </c>
      <c r="C59" s="116"/>
      <c r="D59" s="90"/>
      <c r="E59" s="73">
        <v>100</v>
      </c>
      <c r="F59" s="117">
        <v>9</v>
      </c>
      <c r="G59" s="117">
        <v>18</v>
      </c>
      <c r="H59" s="117" t="s">
        <v>318</v>
      </c>
      <c r="I59" s="117">
        <f t="shared" si="0"/>
        <v>9</v>
      </c>
      <c r="J59" s="117">
        <f t="shared" si="1"/>
        <v>81</v>
      </c>
      <c r="K59" s="192">
        <f t="shared" si="2"/>
        <v>9</v>
      </c>
      <c r="L59" s="117">
        <f t="shared" si="3"/>
        <v>81</v>
      </c>
      <c r="M59" s="117">
        <f>E59*F59</f>
        <v>900</v>
      </c>
    </row>
    <row r="60" spans="1:13" ht="69" customHeight="1" x14ac:dyDescent="0.35">
      <c r="A60" s="115" t="e">
        <f t="shared" si="4"/>
        <v>#REF!</v>
      </c>
      <c r="B60" s="118" t="s">
        <v>479</v>
      </c>
      <c r="C60" s="116" t="s">
        <v>480</v>
      </c>
      <c r="D60" s="79"/>
      <c r="E60" s="79">
        <v>1</v>
      </c>
      <c r="F60" s="117">
        <v>6950</v>
      </c>
      <c r="G60" s="117">
        <v>18</v>
      </c>
      <c r="H60" s="117" t="s">
        <v>318</v>
      </c>
      <c r="I60" s="117">
        <f t="shared" ref="I60:I67" si="5">G60/2</f>
        <v>9</v>
      </c>
      <c r="J60" s="117">
        <f t="shared" ref="J60:J67" si="6">I60%*M60</f>
        <v>625.5</v>
      </c>
      <c r="K60" s="192">
        <f t="shared" ref="K60:K67" si="7">G60/2</f>
        <v>9</v>
      </c>
      <c r="L60" s="117">
        <f t="shared" ref="L60:L67" si="8">J60</f>
        <v>625.5</v>
      </c>
      <c r="M60" s="117">
        <f>E60*F60</f>
        <v>6950</v>
      </c>
    </row>
    <row r="61" spans="1:13" ht="69" customHeight="1" x14ac:dyDescent="0.35">
      <c r="A61" s="115" t="e">
        <f>A60+1</f>
        <v>#REF!</v>
      </c>
      <c r="B61" s="118" t="s">
        <v>481</v>
      </c>
      <c r="C61" s="116"/>
      <c r="D61" s="90"/>
      <c r="E61" s="79">
        <v>1</v>
      </c>
      <c r="F61" s="117">
        <v>95</v>
      </c>
      <c r="G61" s="117">
        <v>18</v>
      </c>
      <c r="H61" s="117" t="s">
        <v>318</v>
      </c>
      <c r="I61" s="117">
        <f t="shared" si="5"/>
        <v>9</v>
      </c>
      <c r="J61" s="117">
        <f t="shared" si="6"/>
        <v>8.5499999999999989</v>
      </c>
      <c r="K61" s="192">
        <f t="shared" si="7"/>
        <v>9</v>
      </c>
      <c r="L61" s="117">
        <f t="shared" si="8"/>
        <v>8.5499999999999989</v>
      </c>
      <c r="M61" s="117">
        <f>E61*F61</f>
        <v>95</v>
      </c>
    </row>
    <row r="62" spans="1:13" ht="69" customHeight="1" x14ac:dyDescent="0.35">
      <c r="A62" s="115" t="e">
        <f>A61+1</f>
        <v>#REF!</v>
      </c>
      <c r="B62" s="118" t="s">
        <v>482</v>
      </c>
      <c r="C62" s="116"/>
      <c r="D62" s="90"/>
      <c r="E62" s="79">
        <v>6</v>
      </c>
      <c r="F62" s="117">
        <v>75</v>
      </c>
      <c r="G62" s="117">
        <v>18</v>
      </c>
      <c r="H62" s="117" t="s">
        <v>318</v>
      </c>
      <c r="I62" s="117">
        <f t="shared" si="5"/>
        <v>9</v>
      </c>
      <c r="J62" s="117">
        <f t="shared" si="6"/>
        <v>40.5</v>
      </c>
      <c r="K62" s="192">
        <f t="shared" si="7"/>
        <v>9</v>
      </c>
      <c r="L62" s="117">
        <f t="shared" si="8"/>
        <v>40.5</v>
      </c>
      <c r="M62" s="117">
        <f>E62*F62</f>
        <v>450</v>
      </c>
    </row>
    <row r="63" spans="1:13" ht="69" customHeight="1" x14ac:dyDescent="0.35">
      <c r="A63" s="115" t="e">
        <f>#REF!+1</f>
        <v>#REF!</v>
      </c>
      <c r="B63" s="118" t="s">
        <v>483</v>
      </c>
      <c r="C63" s="116" t="s">
        <v>484</v>
      </c>
      <c r="D63" s="79"/>
      <c r="E63" s="79">
        <v>24</v>
      </c>
      <c r="F63" s="117">
        <v>850</v>
      </c>
      <c r="G63" s="117">
        <v>12</v>
      </c>
      <c r="H63" s="117" t="s">
        <v>318</v>
      </c>
      <c r="I63" s="117">
        <f t="shared" si="5"/>
        <v>6</v>
      </c>
      <c r="J63" s="117">
        <f t="shared" si="6"/>
        <v>1224</v>
      </c>
      <c r="K63" s="192">
        <f t="shared" si="7"/>
        <v>6</v>
      </c>
      <c r="L63" s="117">
        <f t="shared" si="8"/>
        <v>1224</v>
      </c>
      <c r="M63" s="117">
        <f>E63*F63</f>
        <v>20400</v>
      </c>
    </row>
    <row r="64" spans="1:13" ht="69" customHeight="1" x14ac:dyDescent="0.35">
      <c r="A64" s="115" t="e">
        <f t="shared" ref="A64:A67" si="9">A63+1</f>
        <v>#REF!</v>
      </c>
      <c r="B64" s="118" t="s">
        <v>485</v>
      </c>
      <c r="C64" s="116" t="s">
        <v>486</v>
      </c>
      <c r="D64" s="79"/>
      <c r="E64" s="79">
        <v>4</v>
      </c>
      <c r="F64" s="117">
        <v>350</v>
      </c>
      <c r="G64" s="117">
        <v>18</v>
      </c>
      <c r="H64" s="117" t="s">
        <v>318</v>
      </c>
      <c r="I64" s="117">
        <f t="shared" si="5"/>
        <v>9</v>
      </c>
      <c r="J64" s="117">
        <f t="shared" si="6"/>
        <v>126</v>
      </c>
      <c r="K64" s="192">
        <f t="shared" si="7"/>
        <v>9</v>
      </c>
      <c r="L64" s="117">
        <f t="shared" si="8"/>
        <v>126</v>
      </c>
      <c r="M64" s="117">
        <f>E64*F64</f>
        <v>1400</v>
      </c>
    </row>
    <row r="65" spans="1:13" ht="69" customHeight="1" x14ac:dyDescent="0.35">
      <c r="A65" s="115" t="e">
        <f>#REF!+1</f>
        <v>#REF!</v>
      </c>
      <c r="B65" s="203" t="s">
        <v>489</v>
      </c>
      <c r="C65" s="73" t="s">
        <v>490</v>
      </c>
      <c r="D65" s="77"/>
      <c r="E65" s="77">
        <v>6</v>
      </c>
      <c r="F65" s="117">
        <v>3950</v>
      </c>
      <c r="G65" s="117">
        <v>18</v>
      </c>
      <c r="H65" s="117" t="s">
        <v>318</v>
      </c>
      <c r="I65" s="117">
        <f t="shared" si="5"/>
        <v>9</v>
      </c>
      <c r="J65" s="117">
        <f t="shared" si="6"/>
        <v>2133</v>
      </c>
      <c r="K65" s="192">
        <f t="shared" si="7"/>
        <v>9</v>
      </c>
      <c r="L65" s="117">
        <f t="shared" si="8"/>
        <v>2133</v>
      </c>
      <c r="M65" s="117">
        <f>E65*F65</f>
        <v>23700</v>
      </c>
    </row>
    <row r="66" spans="1:13" ht="69" customHeight="1" x14ac:dyDescent="0.35">
      <c r="A66" s="115" t="e">
        <f>#REF!+1</f>
        <v>#REF!</v>
      </c>
      <c r="B66" s="206" t="s">
        <v>492</v>
      </c>
      <c r="C66" s="116"/>
      <c r="D66" s="90"/>
      <c r="E66" s="90">
        <v>24</v>
      </c>
      <c r="F66" s="117">
        <v>325</v>
      </c>
      <c r="G66" s="117">
        <v>18</v>
      </c>
      <c r="H66" s="117" t="s">
        <v>318</v>
      </c>
      <c r="I66" s="117">
        <f t="shared" si="5"/>
        <v>9</v>
      </c>
      <c r="J66" s="117">
        <f t="shared" si="6"/>
        <v>702</v>
      </c>
      <c r="K66" s="192">
        <f t="shared" si="7"/>
        <v>9</v>
      </c>
      <c r="L66" s="117">
        <f t="shared" si="8"/>
        <v>702</v>
      </c>
      <c r="M66" s="117">
        <f>E66*F66</f>
        <v>7800</v>
      </c>
    </row>
    <row r="67" spans="1:13" ht="69" customHeight="1" x14ac:dyDescent="0.35">
      <c r="A67" s="115" t="e">
        <f t="shared" si="9"/>
        <v>#REF!</v>
      </c>
      <c r="B67" s="206" t="s">
        <v>493</v>
      </c>
      <c r="C67" s="116"/>
      <c r="D67" s="2"/>
      <c r="E67" s="90">
        <v>12</v>
      </c>
      <c r="F67" s="117">
        <v>395</v>
      </c>
      <c r="G67" s="117">
        <v>18</v>
      </c>
      <c r="H67" s="117" t="s">
        <v>318</v>
      </c>
      <c r="I67" s="117">
        <f t="shared" si="5"/>
        <v>9</v>
      </c>
      <c r="J67" s="117">
        <f t="shared" si="6"/>
        <v>426.59999999999997</v>
      </c>
      <c r="K67" s="192">
        <f t="shared" si="7"/>
        <v>9</v>
      </c>
      <c r="L67" s="117">
        <f t="shared" si="8"/>
        <v>426.59999999999997</v>
      </c>
      <c r="M67" s="117">
        <f>E67*F67</f>
        <v>4740</v>
      </c>
    </row>
    <row r="68" spans="1:13" ht="21" x14ac:dyDescent="0.5">
      <c r="A68" s="247"/>
      <c r="B68" s="248"/>
      <c r="C68" s="184"/>
      <c r="D68" s="184"/>
      <c r="E68" s="195"/>
      <c r="F68" s="130" t="s">
        <v>337</v>
      </c>
      <c r="G68" s="130"/>
      <c r="H68" s="137"/>
      <c r="I68" s="130"/>
      <c r="J68" s="129"/>
      <c r="K68" s="124" t="s">
        <v>338</v>
      </c>
      <c r="L68" s="125"/>
      <c r="M68" s="126">
        <f>SUM(M6:M67)</f>
        <v>292765</v>
      </c>
    </row>
    <row r="69" spans="1:13" ht="21" x14ac:dyDescent="0.5">
      <c r="A69" s="127"/>
      <c r="B69" s="128"/>
      <c r="C69" s="128"/>
      <c r="D69" s="128"/>
      <c r="E69" s="195"/>
      <c r="F69" s="130"/>
      <c r="G69" s="130"/>
      <c r="H69" s="97"/>
      <c r="I69" s="130"/>
      <c r="J69" s="129"/>
      <c r="K69" s="97" t="s">
        <v>300</v>
      </c>
      <c r="L69" s="130"/>
      <c r="M69" s="131" t="s">
        <v>318</v>
      </c>
    </row>
    <row r="70" spans="1:13" ht="21" x14ac:dyDescent="0.5">
      <c r="A70" s="132"/>
      <c r="B70" s="133"/>
      <c r="C70" s="133"/>
      <c r="D70" s="133"/>
      <c r="E70" s="133"/>
      <c r="F70" s="133"/>
      <c r="G70" s="133"/>
      <c r="H70" s="97"/>
      <c r="I70" s="130"/>
      <c r="J70" s="129"/>
      <c r="K70" s="97" t="s">
        <v>301</v>
      </c>
      <c r="L70" s="130"/>
      <c r="M70" s="131">
        <f>SUM(J6:J67)</f>
        <v>23935.35</v>
      </c>
    </row>
    <row r="71" spans="1:13" ht="21" x14ac:dyDescent="0.5">
      <c r="A71" s="94"/>
      <c r="E71" s="195"/>
      <c r="F71" s="130"/>
      <c r="G71" s="130"/>
      <c r="H71" s="97"/>
      <c r="I71" s="130"/>
      <c r="J71" s="129"/>
      <c r="K71" s="97" t="s">
        <v>302</v>
      </c>
      <c r="L71" s="130"/>
      <c r="M71" s="131">
        <f>SUM(L6:L67)</f>
        <v>23935.35</v>
      </c>
    </row>
    <row r="72" spans="1:13" ht="21" x14ac:dyDescent="0.5">
      <c r="A72" s="136"/>
      <c r="E72" s="195"/>
      <c r="F72" s="130"/>
      <c r="G72" s="130"/>
      <c r="H72" s="137"/>
      <c r="I72" s="130"/>
      <c r="J72" s="129"/>
      <c r="K72" s="123" t="s">
        <v>339</v>
      </c>
      <c r="L72" s="134"/>
      <c r="M72" s="135">
        <f>SUM(M68:M71)</f>
        <v>340635.69999999995</v>
      </c>
    </row>
    <row r="73" spans="1:13" ht="21" x14ac:dyDescent="0.5">
      <c r="A73" s="99"/>
      <c r="B73" s="140"/>
      <c r="C73" s="140"/>
      <c r="D73" s="140"/>
      <c r="E73" s="195"/>
      <c r="F73" s="130"/>
      <c r="G73" s="130"/>
      <c r="H73" s="137"/>
      <c r="I73" s="130"/>
      <c r="J73" s="129"/>
      <c r="K73" s="124" t="s">
        <v>340</v>
      </c>
      <c r="L73" s="125"/>
      <c r="M73" s="126">
        <v>-0.4</v>
      </c>
    </row>
    <row r="74" spans="1:13" ht="23.5" x14ac:dyDescent="0.55000000000000004">
      <c r="A74" s="141"/>
      <c r="B74" s="142"/>
      <c r="C74" s="142"/>
      <c r="D74" s="142"/>
      <c r="E74" s="142"/>
      <c r="F74" s="143"/>
      <c r="G74" s="143"/>
      <c r="H74" s="143"/>
      <c r="I74" s="143"/>
      <c r="J74" s="196"/>
      <c r="K74" s="138" t="s">
        <v>341</v>
      </c>
      <c r="L74" s="138"/>
      <c r="M74" s="139">
        <f>SUM(M72:M73)</f>
        <v>340635.29999999993</v>
      </c>
    </row>
    <row r="75" spans="1:13" ht="18.5" x14ac:dyDescent="0.3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6"/>
    </row>
    <row r="76" spans="1:13" ht="21" x14ac:dyDescent="0.5">
      <c r="A76" s="147"/>
      <c r="B76" s="130"/>
      <c r="C76" s="130"/>
      <c r="D76" s="130"/>
      <c r="E76" s="148"/>
      <c r="F76" s="148"/>
      <c r="G76" s="148"/>
      <c r="H76" s="148"/>
      <c r="I76" s="148"/>
      <c r="J76" s="148"/>
      <c r="K76" s="148"/>
      <c r="L76" s="148"/>
      <c r="M76" s="92"/>
    </row>
    <row r="77" spans="1:13" ht="21" x14ac:dyDescent="0.5">
      <c r="A77" s="98"/>
      <c r="B77" s="130"/>
      <c r="C77" s="130"/>
      <c r="D77" s="130"/>
      <c r="M77" s="93"/>
    </row>
    <row r="78" spans="1:13" ht="21" x14ac:dyDescent="0.5">
      <c r="A78" s="149"/>
      <c r="B78" s="125"/>
      <c r="C78" s="125"/>
      <c r="D78" s="125"/>
      <c r="E78" s="150"/>
      <c r="F78" s="150"/>
      <c r="G78" s="150"/>
      <c r="H78" s="150"/>
      <c r="I78" s="150"/>
      <c r="J78" s="150"/>
      <c r="K78" s="150"/>
      <c r="L78" s="150"/>
      <c r="M78" s="105"/>
    </row>
  </sheetData>
  <mergeCells count="4">
    <mergeCell ref="G3:H3"/>
    <mergeCell ref="I3:J3"/>
    <mergeCell ref="K3:L3"/>
    <mergeCell ref="A68:B6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2"/>
  <sheetViews>
    <sheetView topLeftCell="A5" workbookViewId="0">
      <selection activeCell="H5" sqref="H5"/>
    </sheetView>
  </sheetViews>
  <sheetFormatPr defaultRowHeight="14.5" x14ac:dyDescent="0.35"/>
  <cols>
    <col min="2" max="2" width="26.26953125" customWidth="1"/>
    <col min="4" max="4" width="18.81640625" customWidth="1"/>
    <col min="5" max="5" width="10.453125" bestFit="1" customWidth="1"/>
  </cols>
  <sheetData>
    <row r="1" spans="1:5" ht="15.5" x14ac:dyDescent="0.35">
      <c r="A1" s="110" t="s">
        <v>295</v>
      </c>
      <c r="B1" s="110" t="s">
        <v>296</v>
      </c>
      <c r="C1" s="110"/>
      <c r="D1" s="110"/>
      <c r="E1" s="110"/>
    </row>
    <row r="2" spans="1:5" ht="15.5" x14ac:dyDescent="0.35">
      <c r="A2" s="112" t="s">
        <v>304</v>
      </c>
      <c r="B2" s="112" t="s">
        <v>305</v>
      </c>
      <c r="C2" s="112" t="s">
        <v>376</v>
      </c>
      <c r="D2" s="112" t="s">
        <v>308</v>
      </c>
      <c r="E2" s="113" t="s">
        <v>309</v>
      </c>
    </row>
    <row r="3" spans="1:5" ht="69" customHeight="1" x14ac:dyDescent="0.35">
      <c r="A3" s="115">
        <v>1</v>
      </c>
      <c r="B3" s="203" t="s">
        <v>487</v>
      </c>
      <c r="C3" s="116" t="s">
        <v>488</v>
      </c>
      <c r="D3" s="204"/>
      <c r="E3" s="116">
        <v>1</v>
      </c>
    </row>
    <row r="4" spans="1:5" ht="69" customHeight="1" x14ac:dyDescent="0.35">
      <c r="A4" s="115">
        <f t="shared" ref="A4:A7" si="0">A3+1</f>
        <v>2</v>
      </c>
      <c r="B4" s="203" t="s">
        <v>474</v>
      </c>
      <c r="C4" s="204" t="s">
        <v>475</v>
      </c>
      <c r="D4" s="203"/>
      <c r="E4" s="116">
        <v>6</v>
      </c>
    </row>
    <row r="5" spans="1:5" ht="69" customHeight="1" x14ac:dyDescent="0.35">
      <c r="A5" s="115">
        <f t="shared" si="0"/>
        <v>3</v>
      </c>
      <c r="B5" s="206" t="s">
        <v>491</v>
      </c>
      <c r="C5" s="116" t="s">
        <v>488</v>
      </c>
      <c r="D5" s="90"/>
      <c r="E5" s="90">
        <v>2</v>
      </c>
    </row>
    <row r="6" spans="1:5" ht="69" customHeight="1" x14ac:dyDescent="0.35">
      <c r="A6" s="115">
        <f t="shared" si="0"/>
        <v>4</v>
      </c>
      <c r="B6" s="203" t="s">
        <v>476</v>
      </c>
      <c r="C6" s="116"/>
      <c r="D6" s="90"/>
      <c r="E6" s="116">
        <v>4</v>
      </c>
    </row>
    <row r="7" spans="1:5" ht="69" customHeight="1" x14ac:dyDescent="0.35">
      <c r="A7" s="115">
        <f t="shared" si="0"/>
        <v>5</v>
      </c>
      <c r="B7" s="203" t="s">
        <v>477</v>
      </c>
      <c r="C7" s="116"/>
      <c r="D7" s="90"/>
      <c r="E7" s="116">
        <v>3</v>
      </c>
    </row>
    <row r="8" spans="1:5" ht="69" customHeight="1" x14ac:dyDescent="0.35">
      <c r="A8" s="115">
        <v>6</v>
      </c>
      <c r="B8" s="203" t="s">
        <v>494</v>
      </c>
      <c r="C8" s="116"/>
      <c r="D8" s="90"/>
      <c r="E8" s="116" t="s">
        <v>495</v>
      </c>
    </row>
    <row r="12" spans="1:5" x14ac:dyDescent="0.35">
      <c r="B12" t="s">
        <v>496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J27"/>
  <sheetViews>
    <sheetView zoomScale="80" zoomScaleNormal="80" workbookViewId="0">
      <pane ySplit="3" topLeftCell="A4" activePane="bottomLeft" state="frozen"/>
      <selection pane="bottomLeft" activeCell="G6" sqref="G6"/>
    </sheetView>
  </sheetViews>
  <sheetFormatPr defaultColWidth="9.1796875" defaultRowHeight="13.5" x14ac:dyDescent="0.35"/>
  <cols>
    <col min="1" max="1" width="8.26953125" style="37" customWidth="1"/>
    <col min="2" max="2" width="56.453125" style="37" bestFit="1" customWidth="1"/>
    <col min="3" max="3" width="8.453125" style="38" customWidth="1"/>
    <col min="4" max="4" width="19" style="37" customWidth="1"/>
    <col min="5" max="5" width="45.81640625" style="37" bestFit="1" customWidth="1"/>
    <col min="6" max="6" width="9.1796875" style="37" customWidth="1"/>
    <col min="7" max="7" width="15.26953125" style="40" bestFit="1" customWidth="1"/>
    <col min="8" max="8" width="16.453125" style="40" customWidth="1"/>
    <col min="9" max="9" width="33.54296875" style="40" bestFit="1" customWidth="1"/>
    <col min="10" max="10" width="9.1796875" style="40"/>
    <col min="11" max="16384" width="9.1796875" style="37"/>
  </cols>
  <sheetData>
    <row r="1" spans="1:9" ht="20.5" x14ac:dyDescent="0.45">
      <c r="C1" s="250" t="s">
        <v>498</v>
      </c>
      <c r="D1" s="250"/>
      <c r="E1" s="250"/>
    </row>
    <row r="3" spans="1:9" s="34" customFormat="1" ht="45" customHeight="1" x14ac:dyDescent="0.35">
      <c r="A3" s="32" t="s">
        <v>497</v>
      </c>
      <c r="B3" s="33" t="s">
        <v>499</v>
      </c>
      <c r="C3" s="32" t="s">
        <v>500</v>
      </c>
      <c r="D3" s="33" t="s">
        <v>501</v>
      </c>
      <c r="E3" s="33" t="s">
        <v>502</v>
      </c>
      <c r="F3" s="33" t="s">
        <v>5</v>
      </c>
      <c r="G3" s="33" t="s">
        <v>503</v>
      </c>
      <c r="H3" s="33" t="s">
        <v>341</v>
      </c>
      <c r="I3" s="33" t="s">
        <v>345</v>
      </c>
    </row>
    <row r="4" spans="1:9" s="34" customFormat="1" ht="53.25" customHeight="1" x14ac:dyDescent="0.35">
      <c r="A4" s="32">
        <v>1</v>
      </c>
      <c r="B4" s="35" t="s">
        <v>504</v>
      </c>
      <c r="C4" s="32" t="s">
        <v>497</v>
      </c>
      <c r="D4" s="33"/>
      <c r="E4" s="33" t="s">
        <v>505</v>
      </c>
      <c r="F4" s="41"/>
      <c r="G4" s="41">
        <v>525</v>
      </c>
      <c r="H4" s="41"/>
      <c r="I4" s="41" t="s">
        <v>506</v>
      </c>
    </row>
    <row r="5" spans="1:9" s="34" customFormat="1" ht="61.5" customHeight="1" x14ac:dyDescent="0.35">
      <c r="A5" s="32">
        <v>2</v>
      </c>
      <c r="B5" s="35" t="s">
        <v>504</v>
      </c>
      <c r="C5" s="32" t="s">
        <v>497</v>
      </c>
      <c r="D5" s="33"/>
      <c r="E5" s="33" t="s">
        <v>507</v>
      </c>
      <c r="F5" s="41"/>
      <c r="G5" s="41">
        <v>280</v>
      </c>
      <c r="H5" s="41"/>
      <c r="I5" s="41" t="s">
        <v>506</v>
      </c>
    </row>
    <row r="6" spans="1:9" s="34" customFormat="1" ht="75" customHeight="1" x14ac:dyDescent="0.35">
      <c r="A6" s="32">
        <v>3</v>
      </c>
      <c r="B6" s="35" t="s">
        <v>508</v>
      </c>
      <c r="C6" s="32" t="s">
        <v>497</v>
      </c>
      <c r="D6" s="33"/>
      <c r="E6" s="33" t="s">
        <v>509</v>
      </c>
      <c r="F6" s="41"/>
      <c r="G6" s="41">
        <v>4500</v>
      </c>
      <c r="H6" s="41"/>
      <c r="I6" s="41" t="s">
        <v>506</v>
      </c>
    </row>
    <row r="7" spans="1:9" s="34" customFormat="1" ht="61.5" customHeight="1" x14ac:dyDescent="0.35">
      <c r="A7" s="32">
        <v>4</v>
      </c>
      <c r="B7" s="35" t="s">
        <v>510</v>
      </c>
      <c r="C7" s="32" t="s">
        <v>497</v>
      </c>
      <c r="D7" s="33"/>
      <c r="E7" s="33" t="s">
        <v>511</v>
      </c>
      <c r="F7" s="41"/>
      <c r="G7" s="41">
        <v>60</v>
      </c>
      <c r="H7" s="41"/>
      <c r="I7" s="41" t="s">
        <v>506</v>
      </c>
    </row>
    <row r="8" spans="1:9" s="34" customFormat="1" ht="60" customHeight="1" x14ac:dyDescent="0.35">
      <c r="A8" s="32">
        <v>5</v>
      </c>
      <c r="B8" s="35" t="s">
        <v>512</v>
      </c>
      <c r="C8" s="32" t="s">
        <v>497</v>
      </c>
      <c r="D8" s="33"/>
      <c r="E8" s="33" t="s">
        <v>513</v>
      </c>
      <c r="F8" s="41"/>
      <c r="G8" s="41">
        <v>400</v>
      </c>
      <c r="H8" s="41"/>
      <c r="I8" s="41" t="s">
        <v>506</v>
      </c>
    </row>
    <row r="9" spans="1:9" s="34" customFormat="1" ht="74.25" customHeight="1" x14ac:dyDescent="0.35">
      <c r="A9" s="32">
        <v>6</v>
      </c>
      <c r="B9" s="35" t="s">
        <v>514</v>
      </c>
      <c r="C9" s="32" t="s">
        <v>497</v>
      </c>
      <c r="D9" s="33"/>
      <c r="E9" s="33" t="s">
        <v>515</v>
      </c>
      <c r="F9" s="41"/>
      <c r="G9" s="41">
        <v>7550</v>
      </c>
      <c r="H9" s="41"/>
      <c r="I9" s="41" t="s">
        <v>506</v>
      </c>
    </row>
    <row r="10" spans="1:9" s="34" customFormat="1" ht="67.5" customHeight="1" x14ac:dyDescent="0.35">
      <c r="A10" s="32">
        <v>7</v>
      </c>
      <c r="B10" s="35" t="s">
        <v>516</v>
      </c>
      <c r="C10" s="32" t="s">
        <v>497</v>
      </c>
      <c r="D10" s="33"/>
      <c r="E10" s="33" t="s">
        <v>517</v>
      </c>
      <c r="F10" s="41"/>
      <c r="G10" s="41">
        <v>6650</v>
      </c>
      <c r="H10" s="41"/>
      <c r="I10" s="41" t="s">
        <v>506</v>
      </c>
    </row>
    <row r="11" spans="1:9" s="34" customFormat="1" ht="74.25" customHeight="1" x14ac:dyDescent="0.35">
      <c r="A11" s="32">
        <v>8</v>
      </c>
      <c r="B11" s="35" t="s">
        <v>518</v>
      </c>
      <c r="C11" s="32" t="s">
        <v>497</v>
      </c>
      <c r="D11" s="33" t="s">
        <v>519</v>
      </c>
      <c r="E11" s="33" t="s">
        <v>520</v>
      </c>
      <c r="F11" s="41"/>
      <c r="G11" s="41">
        <v>4490</v>
      </c>
      <c r="H11" s="41"/>
      <c r="I11" s="41" t="s">
        <v>506</v>
      </c>
    </row>
    <row r="12" spans="1:9" s="34" customFormat="1" ht="72" customHeight="1" x14ac:dyDescent="0.35">
      <c r="A12" s="32">
        <v>9</v>
      </c>
      <c r="B12" s="35" t="s">
        <v>521</v>
      </c>
      <c r="C12" s="32" t="s">
        <v>497</v>
      </c>
      <c r="D12" s="33"/>
      <c r="E12" s="33" t="s">
        <v>522</v>
      </c>
      <c r="F12" s="41"/>
      <c r="G12" s="41">
        <v>110</v>
      </c>
      <c r="H12" s="41"/>
      <c r="I12" s="41" t="s">
        <v>506</v>
      </c>
    </row>
    <row r="13" spans="1:9" s="34" customFormat="1" ht="63.75" customHeight="1" x14ac:dyDescent="0.35">
      <c r="A13" s="32">
        <v>10</v>
      </c>
      <c r="B13" s="35" t="s">
        <v>523</v>
      </c>
      <c r="C13" s="32" t="s">
        <v>497</v>
      </c>
      <c r="D13" s="33"/>
      <c r="E13" s="33" t="s">
        <v>524</v>
      </c>
      <c r="F13" s="41"/>
      <c r="G13" s="41">
        <v>60</v>
      </c>
      <c r="H13" s="41"/>
      <c r="I13" s="41" t="s">
        <v>506</v>
      </c>
    </row>
    <row r="14" spans="1:9" s="34" customFormat="1" ht="77.25" customHeight="1" x14ac:dyDescent="0.35">
      <c r="A14" s="32">
        <v>11</v>
      </c>
      <c r="B14" s="35" t="s">
        <v>525</v>
      </c>
      <c r="C14" s="32" t="s">
        <v>497</v>
      </c>
      <c r="D14" s="33"/>
      <c r="E14" s="33" t="s">
        <v>526</v>
      </c>
      <c r="F14" s="41"/>
      <c r="G14" s="41">
        <v>315</v>
      </c>
      <c r="H14" s="41"/>
      <c r="I14" s="41" t="s">
        <v>506</v>
      </c>
    </row>
    <row r="15" spans="1:9" s="34" customFormat="1" ht="71.25" customHeight="1" x14ac:dyDescent="0.35">
      <c r="A15" s="32">
        <v>12</v>
      </c>
      <c r="B15" s="35" t="s">
        <v>527</v>
      </c>
      <c r="C15" s="32" t="s">
        <v>497</v>
      </c>
      <c r="D15" s="33"/>
      <c r="E15" s="36" t="s">
        <v>528</v>
      </c>
      <c r="F15" s="41"/>
      <c r="G15" s="41">
        <v>1445</v>
      </c>
      <c r="H15" s="41"/>
      <c r="I15" s="41" t="s">
        <v>506</v>
      </c>
    </row>
    <row r="16" spans="1:9" s="34" customFormat="1" ht="71.25" customHeight="1" x14ac:dyDescent="0.35">
      <c r="A16" s="32">
        <v>13</v>
      </c>
      <c r="B16" s="35" t="s">
        <v>529</v>
      </c>
      <c r="C16" s="32" t="s">
        <v>497</v>
      </c>
      <c r="D16" s="33"/>
      <c r="E16" s="36" t="s">
        <v>530</v>
      </c>
      <c r="F16" s="41"/>
      <c r="G16" s="41">
        <v>1190</v>
      </c>
      <c r="H16" s="41"/>
      <c r="I16" s="41" t="s">
        <v>506</v>
      </c>
    </row>
    <row r="17" spans="1:10" s="34" customFormat="1" ht="69.75" customHeight="1" x14ac:dyDescent="0.35">
      <c r="A17" s="32">
        <v>14</v>
      </c>
      <c r="B17" s="35" t="s">
        <v>531</v>
      </c>
      <c r="C17" s="32" t="s">
        <v>497</v>
      </c>
      <c r="D17" s="33"/>
      <c r="E17" s="36" t="s">
        <v>532</v>
      </c>
      <c r="F17" s="41"/>
      <c r="G17" s="41">
        <v>1445</v>
      </c>
      <c r="H17" s="41"/>
      <c r="I17" s="41" t="s">
        <v>506</v>
      </c>
    </row>
    <row r="18" spans="1:10" s="34" customFormat="1" ht="69.75" customHeight="1" x14ac:dyDescent="0.35">
      <c r="A18" s="32">
        <v>15</v>
      </c>
      <c r="B18" s="35" t="s">
        <v>533</v>
      </c>
      <c r="C18" s="32" t="s">
        <v>497</v>
      </c>
      <c r="D18" s="33"/>
      <c r="E18" s="36" t="s">
        <v>534</v>
      </c>
      <c r="F18" s="41"/>
      <c r="G18" s="41">
        <v>1190</v>
      </c>
      <c r="H18" s="41"/>
      <c r="I18" s="41" t="s">
        <v>506</v>
      </c>
    </row>
    <row r="19" spans="1:10" s="34" customFormat="1" ht="66.75" customHeight="1" x14ac:dyDescent="0.35">
      <c r="A19" s="32">
        <v>16</v>
      </c>
      <c r="B19" s="35" t="s">
        <v>535</v>
      </c>
      <c r="C19" s="32" t="s">
        <v>497</v>
      </c>
      <c r="D19" s="33"/>
      <c r="E19" s="33" t="s">
        <v>536</v>
      </c>
      <c r="F19" s="41"/>
      <c r="G19" s="41">
        <v>330</v>
      </c>
      <c r="H19" s="41"/>
      <c r="I19" s="41" t="s">
        <v>506</v>
      </c>
    </row>
    <row r="20" spans="1:10" s="34" customFormat="1" ht="64.5" customHeight="1" x14ac:dyDescent="0.35">
      <c r="A20" s="32">
        <v>17</v>
      </c>
      <c r="B20" s="35" t="s">
        <v>535</v>
      </c>
      <c r="C20" s="32" t="s">
        <v>497</v>
      </c>
      <c r="D20" s="33"/>
      <c r="E20" s="33" t="s">
        <v>537</v>
      </c>
      <c r="F20" s="41"/>
      <c r="G20" s="41">
        <v>430</v>
      </c>
      <c r="H20" s="41"/>
      <c r="I20" s="41" t="s">
        <v>506</v>
      </c>
    </row>
    <row r="21" spans="1:10" s="34" customFormat="1" ht="64.5" customHeight="1" x14ac:dyDescent="0.35">
      <c r="A21" s="32">
        <v>18</v>
      </c>
      <c r="B21" s="35" t="s">
        <v>538</v>
      </c>
      <c r="C21" s="32" t="s">
        <v>497</v>
      </c>
      <c r="D21" s="33"/>
      <c r="E21" s="33" t="s">
        <v>539</v>
      </c>
      <c r="F21" s="41"/>
      <c r="G21" s="41">
        <v>3590</v>
      </c>
      <c r="H21" s="41"/>
      <c r="I21" s="41" t="s">
        <v>506</v>
      </c>
    </row>
    <row r="22" spans="1:10" s="34" customFormat="1" ht="64.5" customHeight="1" x14ac:dyDescent="0.35">
      <c r="A22" s="32">
        <v>19</v>
      </c>
      <c r="B22" s="35" t="s">
        <v>540</v>
      </c>
      <c r="C22" s="32" t="s">
        <v>497</v>
      </c>
      <c r="D22" s="33"/>
      <c r="E22" s="33" t="s">
        <v>541</v>
      </c>
      <c r="F22" s="41"/>
      <c r="G22" s="41">
        <v>155</v>
      </c>
      <c r="H22" s="41"/>
      <c r="I22" s="41" t="s">
        <v>506</v>
      </c>
    </row>
    <row r="23" spans="1:10" s="34" customFormat="1" ht="63" customHeight="1" x14ac:dyDescent="0.35">
      <c r="A23" s="32">
        <v>20</v>
      </c>
      <c r="B23" s="35" t="s">
        <v>542</v>
      </c>
      <c r="C23" s="32" t="s">
        <v>497</v>
      </c>
      <c r="D23" s="33"/>
      <c r="E23" s="33" t="s">
        <v>543</v>
      </c>
      <c r="F23" s="41"/>
      <c r="G23" s="41">
        <v>3250</v>
      </c>
      <c r="H23" s="41"/>
      <c r="I23" s="41" t="s">
        <v>506</v>
      </c>
    </row>
    <row r="25" spans="1:10" ht="19" x14ac:dyDescent="0.45">
      <c r="E25" s="39"/>
      <c r="G25" s="37"/>
      <c r="H25" s="37"/>
      <c r="I25" s="37"/>
      <c r="J25" s="37"/>
    </row>
    <row r="26" spans="1:10" ht="19" x14ac:dyDescent="0.45">
      <c r="E26" s="39"/>
    </row>
    <row r="27" spans="1:10" ht="19" x14ac:dyDescent="0.45">
      <c r="E27" s="31"/>
    </row>
  </sheetData>
  <mergeCells count="1">
    <mergeCell ref="C1:E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B2:J28"/>
  <sheetViews>
    <sheetView zoomScale="90" zoomScaleNormal="90" workbookViewId="0">
      <pane ySplit="3" topLeftCell="A7" activePane="bottomLeft" state="frozen"/>
      <selection pane="bottomLeft" activeCell="C5" sqref="C5"/>
    </sheetView>
  </sheetViews>
  <sheetFormatPr defaultRowHeight="14.5" x14ac:dyDescent="0.35"/>
  <cols>
    <col min="1" max="1" width="12.453125" customWidth="1"/>
    <col min="2" max="2" width="11.81640625" customWidth="1"/>
    <col min="3" max="3" width="53.7265625" customWidth="1"/>
    <col min="4" max="5" width="15.81640625" customWidth="1"/>
    <col min="6" max="6" width="16.7265625" customWidth="1"/>
    <col min="7" max="7" width="12" customWidth="1"/>
    <col min="8" max="8" width="13.81640625" customWidth="1"/>
    <col min="9" max="9" width="14.1796875" customWidth="1"/>
    <col min="10" max="10" width="21.54296875" style="42" bestFit="1" customWidth="1"/>
  </cols>
  <sheetData>
    <row r="2" spans="2:10" ht="15" thickBot="1" x14ac:dyDescent="0.4"/>
    <row r="3" spans="2:10" ht="35.25" customHeight="1" thickBot="1" x14ac:dyDescent="0.4">
      <c r="B3" s="64" t="s">
        <v>497</v>
      </c>
      <c r="C3" s="65" t="s">
        <v>499</v>
      </c>
      <c r="D3" s="65" t="s">
        <v>501</v>
      </c>
      <c r="E3" s="65" t="s">
        <v>544</v>
      </c>
      <c r="F3" s="65" t="s">
        <v>545</v>
      </c>
      <c r="G3" s="65" t="s">
        <v>546</v>
      </c>
      <c r="H3" s="65" t="s">
        <v>547</v>
      </c>
      <c r="I3" s="65" t="s">
        <v>341</v>
      </c>
      <c r="J3" s="66" t="s">
        <v>345</v>
      </c>
    </row>
    <row r="4" spans="2:10" ht="87.75" customHeight="1" x14ac:dyDescent="0.35">
      <c r="B4" s="13">
        <v>1</v>
      </c>
      <c r="C4" s="44" t="s">
        <v>548</v>
      </c>
      <c r="D4" s="56"/>
      <c r="E4" s="44"/>
      <c r="F4" s="14" t="s">
        <v>549</v>
      </c>
      <c r="G4" s="14"/>
      <c r="H4" s="45">
        <v>1650</v>
      </c>
      <c r="I4" s="45">
        <f>G4*H4</f>
        <v>0</v>
      </c>
      <c r="J4" s="57" t="s">
        <v>550</v>
      </c>
    </row>
    <row r="5" spans="2:10" ht="70" customHeight="1" x14ac:dyDescent="0.35">
      <c r="B5" s="13">
        <v>2</v>
      </c>
      <c r="C5" s="44" t="s">
        <v>551</v>
      </c>
      <c r="D5" s="55"/>
      <c r="E5" s="44" t="s">
        <v>552</v>
      </c>
      <c r="F5" s="14" t="s">
        <v>549</v>
      </c>
      <c r="G5" s="14"/>
      <c r="H5" s="45">
        <v>525</v>
      </c>
      <c r="I5" s="45">
        <f t="shared" ref="I5:I28" si="0">G5*H5</f>
        <v>0</v>
      </c>
      <c r="J5" s="57" t="s">
        <v>550</v>
      </c>
    </row>
    <row r="6" spans="2:10" ht="86.25" customHeight="1" x14ac:dyDescent="0.35">
      <c r="B6" s="13">
        <v>3</v>
      </c>
      <c r="C6" s="44" t="s">
        <v>553</v>
      </c>
      <c r="D6" s="55"/>
      <c r="E6" s="44"/>
      <c r="F6" s="14" t="s">
        <v>549</v>
      </c>
      <c r="G6" s="14"/>
      <c r="H6" s="45">
        <v>1500</v>
      </c>
      <c r="I6" s="45">
        <f t="shared" si="0"/>
        <v>0</v>
      </c>
      <c r="J6" s="57" t="s">
        <v>550</v>
      </c>
    </row>
    <row r="7" spans="2:10" ht="85.5" customHeight="1" x14ac:dyDescent="0.35">
      <c r="B7" s="13">
        <v>4</v>
      </c>
      <c r="C7" s="44" t="s">
        <v>554</v>
      </c>
      <c r="D7" s="55"/>
      <c r="E7" s="44"/>
      <c r="F7" s="14" t="s">
        <v>549</v>
      </c>
      <c r="G7" s="14"/>
      <c r="H7" s="45">
        <v>875</v>
      </c>
      <c r="I7" s="45">
        <f t="shared" si="0"/>
        <v>0</v>
      </c>
      <c r="J7" s="57" t="s">
        <v>550</v>
      </c>
    </row>
    <row r="8" spans="2:10" ht="80.25" customHeight="1" x14ac:dyDescent="0.35">
      <c r="B8" s="13">
        <v>5</v>
      </c>
      <c r="C8" s="44" t="s">
        <v>555</v>
      </c>
      <c r="D8" s="55"/>
      <c r="E8" s="44"/>
      <c r="F8" s="14" t="s">
        <v>549</v>
      </c>
      <c r="G8" s="14"/>
      <c r="H8" s="45">
        <v>230</v>
      </c>
      <c r="I8" s="45">
        <f t="shared" si="0"/>
        <v>0</v>
      </c>
      <c r="J8" s="57" t="s">
        <v>550</v>
      </c>
    </row>
    <row r="9" spans="2:10" ht="81" customHeight="1" x14ac:dyDescent="0.35">
      <c r="B9" s="13">
        <v>6</v>
      </c>
      <c r="C9" s="44" t="s">
        <v>556</v>
      </c>
      <c r="D9" s="55"/>
      <c r="E9" s="44"/>
      <c r="F9" s="14" t="s">
        <v>549</v>
      </c>
      <c r="G9" s="14"/>
      <c r="H9" s="45">
        <v>3806</v>
      </c>
      <c r="I9" s="45">
        <f t="shared" si="0"/>
        <v>0</v>
      </c>
      <c r="J9" s="57" t="s">
        <v>550</v>
      </c>
    </row>
    <row r="10" spans="2:10" ht="72.75" customHeight="1" x14ac:dyDescent="0.35">
      <c r="B10" s="13">
        <v>7</v>
      </c>
      <c r="C10" s="44" t="s">
        <v>557</v>
      </c>
      <c r="D10" s="55"/>
      <c r="E10" s="44"/>
      <c r="F10" s="14" t="s">
        <v>549</v>
      </c>
      <c r="G10" s="14"/>
      <c r="H10" s="45">
        <v>1680</v>
      </c>
      <c r="I10" s="45">
        <f t="shared" si="0"/>
        <v>0</v>
      </c>
      <c r="J10" s="57" t="s">
        <v>550</v>
      </c>
    </row>
    <row r="11" spans="2:10" ht="47.25" customHeight="1" x14ac:dyDescent="0.35">
      <c r="B11" s="13">
        <v>8</v>
      </c>
      <c r="C11" s="44" t="s">
        <v>558</v>
      </c>
      <c r="D11" s="55"/>
      <c r="E11" s="44"/>
      <c r="F11" s="14" t="s">
        <v>549</v>
      </c>
      <c r="G11" s="14"/>
      <c r="H11" s="45">
        <v>935</v>
      </c>
      <c r="I11" s="45">
        <f t="shared" si="0"/>
        <v>0</v>
      </c>
      <c r="J11" s="57" t="s">
        <v>550</v>
      </c>
    </row>
    <row r="12" spans="2:10" ht="33.75" customHeight="1" x14ac:dyDescent="0.35">
      <c r="B12" s="13">
        <v>9</v>
      </c>
      <c r="C12" s="44" t="s">
        <v>559</v>
      </c>
      <c r="D12" s="55"/>
      <c r="E12" s="44"/>
      <c r="F12" s="14" t="s">
        <v>549</v>
      </c>
      <c r="G12" s="14"/>
      <c r="H12" s="45">
        <v>1030</v>
      </c>
      <c r="I12" s="45">
        <f t="shared" si="0"/>
        <v>0</v>
      </c>
      <c r="J12" s="57" t="s">
        <v>550</v>
      </c>
    </row>
    <row r="13" spans="2:10" ht="84" customHeight="1" x14ac:dyDescent="0.35">
      <c r="B13" s="13">
        <v>10</v>
      </c>
      <c r="C13" s="44" t="s">
        <v>560</v>
      </c>
      <c r="D13" s="55"/>
      <c r="E13" s="44"/>
      <c r="F13" s="14" t="s">
        <v>549</v>
      </c>
      <c r="G13" s="14"/>
      <c r="H13" s="45">
        <v>575</v>
      </c>
      <c r="I13" s="45">
        <f t="shared" si="0"/>
        <v>0</v>
      </c>
      <c r="J13" s="57" t="s">
        <v>550</v>
      </c>
    </row>
    <row r="14" spans="2:10" ht="70" customHeight="1" x14ac:dyDescent="0.35">
      <c r="B14" s="13">
        <v>11</v>
      </c>
      <c r="C14" s="44" t="s">
        <v>561</v>
      </c>
      <c r="D14" s="55"/>
      <c r="E14" s="44"/>
      <c r="F14" s="14" t="s">
        <v>549</v>
      </c>
      <c r="G14" s="14"/>
      <c r="H14" s="45">
        <v>235</v>
      </c>
      <c r="I14" s="45">
        <f t="shared" si="0"/>
        <v>0</v>
      </c>
      <c r="J14" s="57" t="s">
        <v>550</v>
      </c>
    </row>
    <row r="15" spans="2:10" ht="82.5" customHeight="1" x14ac:dyDescent="0.35">
      <c r="B15" s="13">
        <v>12</v>
      </c>
      <c r="C15" s="44" t="s">
        <v>562</v>
      </c>
      <c r="D15" s="55"/>
      <c r="E15" s="44"/>
      <c r="F15" s="14" t="s">
        <v>549</v>
      </c>
      <c r="G15" s="14"/>
      <c r="H15" s="45">
        <v>925</v>
      </c>
      <c r="I15" s="45">
        <f t="shared" si="0"/>
        <v>0</v>
      </c>
      <c r="J15" s="57" t="s">
        <v>550</v>
      </c>
    </row>
    <row r="16" spans="2:10" ht="72.75" customHeight="1" x14ac:dyDescent="0.35">
      <c r="B16" s="13">
        <v>13</v>
      </c>
      <c r="C16" s="44" t="s">
        <v>563</v>
      </c>
      <c r="D16" s="55"/>
      <c r="E16" s="44" t="s">
        <v>564</v>
      </c>
      <c r="F16" s="14" t="s">
        <v>549</v>
      </c>
      <c r="G16" s="14"/>
      <c r="H16" s="45">
        <v>215</v>
      </c>
      <c r="I16" s="45">
        <f t="shared" si="0"/>
        <v>0</v>
      </c>
      <c r="J16" s="57" t="s">
        <v>550</v>
      </c>
    </row>
    <row r="17" spans="2:10" ht="79.5" customHeight="1" x14ac:dyDescent="0.35">
      <c r="B17" s="13">
        <v>14</v>
      </c>
      <c r="C17" s="44" t="s">
        <v>565</v>
      </c>
      <c r="D17" s="55"/>
      <c r="E17" s="44"/>
      <c r="F17" s="14" t="s">
        <v>549</v>
      </c>
      <c r="G17" s="14"/>
      <c r="H17" s="45">
        <v>965</v>
      </c>
      <c r="I17" s="45">
        <f t="shared" si="0"/>
        <v>0</v>
      </c>
      <c r="J17" s="57" t="s">
        <v>550</v>
      </c>
    </row>
    <row r="18" spans="2:10" ht="79.5" customHeight="1" x14ac:dyDescent="0.35">
      <c r="B18" s="13">
        <v>15</v>
      </c>
      <c r="C18" s="44" t="s">
        <v>566</v>
      </c>
      <c r="D18" s="55"/>
      <c r="E18" s="44"/>
      <c r="F18" s="14" t="s">
        <v>549</v>
      </c>
      <c r="G18" s="14"/>
      <c r="H18" s="45">
        <v>330</v>
      </c>
      <c r="I18" s="45">
        <f t="shared" si="0"/>
        <v>0</v>
      </c>
      <c r="J18" s="57" t="s">
        <v>550</v>
      </c>
    </row>
    <row r="19" spans="2:10" ht="79.5" customHeight="1" x14ac:dyDescent="0.35">
      <c r="B19" s="13">
        <v>16</v>
      </c>
      <c r="C19" s="44" t="s">
        <v>567</v>
      </c>
      <c r="D19" s="55"/>
      <c r="E19" s="44" t="s">
        <v>568</v>
      </c>
      <c r="F19" s="14" t="s">
        <v>549</v>
      </c>
      <c r="G19" s="14"/>
      <c r="H19" s="45">
        <v>185</v>
      </c>
      <c r="I19" s="45">
        <f t="shared" si="0"/>
        <v>0</v>
      </c>
      <c r="J19" s="57" t="s">
        <v>550</v>
      </c>
    </row>
    <row r="20" spans="2:10" ht="79.5" customHeight="1" x14ac:dyDescent="0.35">
      <c r="B20" s="13">
        <v>17</v>
      </c>
      <c r="C20" s="44" t="s">
        <v>569</v>
      </c>
      <c r="D20" s="55"/>
      <c r="E20" s="44"/>
      <c r="F20" s="14" t="s">
        <v>549</v>
      </c>
      <c r="G20" s="14"/>
      <c r="H20" s="45">
        <v>3186</v>
      </c>
      <c r="I20" s="45">
        <f t="shared" si="0"/>
        <v>0</v>
      </c>
      <c r="J20" s="57" t="s">
        <v>550</v>
      </c>
    </row>
    <row r="21" spans="2:10" ht="79.5" customHeight="1" x14ac:dyDescent="0.35">
      <c r="B21" s="13">
        <v>18</v>
      </c>
      <c r="C21" s="44" t="s">
        <v>570</v>
      </c>
      <c r="D21" s="55"/>
      <c r="E21" s="44"/>
      <c r="F21" s="14" t="s">
        <v>549</v>
      </c>
      <c r="G21" s="14"/>
      <c r="H21" s="45">
        <v>145</v>
      </c>
      <c r="I21" s="45">
        <f t="shared" si="0"/>
        <v>0</v>
      </c>
      <c r="J21" s="57" t="s">
        <v>550</v>
      </c>
    </row>
    <row r="22" spans="2:10" ht="83.25" customHeight="1" x14ac:dyDescent="0.35">
      <c r="B22" s="13">
        <v>19</v>
      </c>
      <c r="C22" s="44" t="s">
        <v>571</v>
      </c>
      <c r="D22" s="55"/>
      <c r="E22" s="44"/>
      <c r="F22" s="14" t="s">
        <v>549</v>
      </c>
      <c r="G22" s="14"/>
      <c r="H22" s="45">
        <v>500</v>
      </c>
      <c r="I22" s="45">
        <f t="shared" si="0"/>
        <v>0</v>
      </c>
      <c r="J22" s="57" t="s">
        <v>550</v>
      </c>
    </row>
    <row r="23" spans="2:10" ht="75.75" customHeight="1" x14ac:dyDescent="0.35">
      <c r="B23" s="13">
        <v>20</v>
      </c>
      <c r="C23" s="44" t="s">
        <v>572</v>
      </c>
      <c r="D23" s="55"/>
      <c r="E23" s="44"/>
      <c r="F23" s="14" t="s">
        <v>549</v>
      </c>
      <c r="G23" s="14"/>
      <c r="H23" s="45">
        <v>600</v>
      </c>
      <c r="I23" s="45">
        <f t="shared" si="0"/>
        <v>0</v>
      </c>
      <c r="J23" s="57" t="s">
        <v>550</v>
      </c>
    </row>
    <row r="24" spans="2:10" ht="75.75" customHeight="1" x14ac:dyDescent="0.35">
      <c r="B24" s="13">
        <v>21</v>
      </c>
      <c r="C24" s="44" t="s">
        <v>573</v>
      </c>
      <c r="D24" s="55"/>
      <c r="E24" s="44"/>
      <c r="F24" s="14" t="s">
        <v>549</v>
      </c>
      <c r="G24" s="14"/>
      <c r="H24" s="45">
        <v>700</v>
      </c>
      <c r="I24" s="45">
        <f t="shared" si="0"/>
        <v>0</v>
      </c>
      <c r="J24" s="57" t="s">
        <v>550</v>
      </c>
    </row>
    <row r="25" spans="2:10" ht="81.75" customHeight="1" x14ac:dyDescent="0.35">
      <c r="B25" s="13">
        <v>22</v>
      </c>
      <c r="C25" s="44" t="s">
        <v>574</v>
      </c>
      <c r="D25" s="55"/>
      <c r="E25" s="44" t="s">
        <v>575</v>
      </c>
      <c r="F25" s="14" t="s">
        <v>549</v>
      </c>
      <c r="G25" s="14"/>
      <c r="H25" s="45">
        <v>530</v>
      </c>
      <c r="I25" s="45">
        <f t="shared" si="0"/>
        <v>0</v>
      </c>
      <c r="J25" s="57" t="s">
        <v>550</v>
      </c>
    </row>
    <row r="26" spans="2:10" ht="78" customHeight="1" x14ac:dyDescent="0.35">
      <c r="B26" s="13">
        <v>23</v>
      </c>
      <c r="C26" s="44" t="s">
        <v>576</v>
      </c>
      <c r="D26" s="55"/>
      <c r="E26" s="44"/>
      <c r="F26" s="14" t="s">
        <v>549</v>
      </c>
      <c r="G26" s="14"/>
      <c r="H26" s="45">
        <v>1090</v>
      </c>
      <c r="I26" s="45">
        <f t="shared" si="0"/>
        <v>0</v>
      </c>
      <c r="J26" s="57" t="s">
        <v>550</v>
      </c>
    </row>
    <row r="27" spans="2:10" ht="76.5" customHeight="1" x14ac:dyDescent="0.35">
      <c r="B27" s="13">
        <v>24</v>
      </c>
      <c r="C27" s="44" t="s">
        <v>577</v>
      </c>
      <c r="D27" s="55"/>
      <c r="E27" s="44"/>
      <c r="F27" s="14" t="s">
        <v>549</v>
      </c>
      <c r="G27" s="14"/>
      <c r="H27" s="45">
        <v>19500</v>
      </c>
      <c r="I27" s="45">
        <f t="shared" si="0"/>
        <v>0</v>
      </c>
      <c r="J27" s="57" t="s">
        <v>550</v>
      </c>
    </row>
    <row r="28" spans="2:10" ht="78" customHeight="1" thickBot="1" x14ac:dyDescent="0.4">
      <c r="B28" s="58">
        <v>25</v>
      </c>
      <c r="C28" s="59" t="s">
        <v>578</v>
      </c>
      <c r="D28" s="60"/>
      <c r="E28" s="59"/>
      <c r="F28" s="61" t="s">
        <v>549</v>
      </c>
      <c r="G28" s="61"/>
      <c r="H28" s="62">
        <v>14500</v>
      </c>
      <c r="I28" s="62">
        <f t="shared" si="0"/>
        <v>0</v>
      </c>
      <c r="J28" s="63" t="s">
        <v>550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H23"/>
  <sheetViews>
    <sheetView workbookViewId="0">
      <pane ySplit="2" topLeftCell="A21" activePane="bottomLeft" state="frozen"/>
      <selection pane="bottomLeft" activeCell="B3" sqref="B3"/>
    </sheetView>
  </sheetViews>
  <sheetFormatPr defaultColWidth="9.1796875" defaultRowHeight="15.5" x14ac:dyDescent="0.35"/>
  <cols>
    <col min="1" max="1" width="9.1796875" style="70"/>
    <col min="2" max="2" width="41" style="70" bestFit="1" customWidth="1"/>
    <col min="3" max="3" width="43.1796875" style="67" bestFit="1" customWidth="1"/>
    <col min="4" max="4" width="7.26953125" style="81" bestFit="1" customWidth="1"/>
    <col min="5" max="5" width="20.453125" style="70" customWidth="1"/>
    <col min="6" max="6" width="11" style="81" customWidth="1"/>
    <col min="7" max="7" width="16" style="81" customWidth="1"/>
    <col min="8" max="16384" width="9.1796875" style="70"/>
  </cols>
  <sheetData>
    <row r="1" spans="1:8" x14ac:dyDescent="0.35">
      <c r="A1" s="67"/>
      <c r="B1" s="68"/>
      <c r="C1" s="68"/>
      <c r="D1" s="68"/>
      <c r="E1" s="68"/>
      <c r="F1" s="68"/>
      <c r="G1" s="69"/>
    </row>
    <row r="2" spans="1:8" ht="30.75" customHeight="1" x14ac:dyDescent="0.35">
      <c r="A2" s="71" t="s">
        <v>497</v>
      </c>
      <c r="B2" s="72" t="s">
        <v>499</v>
      </c>
      <c r="C2" s="73" t="s">
        <v>579</v>
      </c>
      <c r="D2" s="71" t="s">
        <v>500</v>
      </c>
      <c r="E2" s="72" t="s">
        <v>501</v>
      </c>
      <c r="F2" s="72" t="s">
        <v>580</v>
      </c>
      <c r="G2" s="74" t="s">
        <v>6</v>
      </c>
      <c r="H2" s="74" t="s">
        <v>581</v>
      </c>
    </row>
    <row r="3" spans="1:8" ht="50.25" customHeight="1" x14ac:dyDescent="0.35">
      <c r="A3" s="75">
        <v>1</v>
      </c>
      <c r="B3" s="76" t="s">
        <v>582</v>
      </c>
      <c r="C3" s="77" t="s">
        <v>583</v>
      </c>
      <c r="D3" s="75" t="s">
        <v>10</v>
      </c>
      <c r="E3" s="76"/>
      <c r="F3" s="78">
        <v>2</v>
      </c>
      <c r="G3" s="79"/>
      <c r="H3" s="76"/>
    </row>
    <row r="4" spans="1:8" ht="45.75" customHeight="1" x14ac:dyDescent="0.35">
      <c r="A4" s="75">
        <v>2</v>
      </c>
      <c r="B4" s="76" t="s">
        <v>584</v>
      </c>
      <c r="C4" s="73" t="s">
        <v>585</v>
      </c>
      <c r="D4" s="75" t="s">
        <v>10</v>
      </c>
      <c r="E4" s="76"/>
      <c r="F4" s="78">
        <v>1</v>
      </c>
      <c r="G4" s="79"/>
      <c r="H4" s="76"/>
    </row>
    <row r="5" spans="1:8" ht="44.25" customHeight="1" x14ac:dyDescent="0.35">
      <c r="A5" s="75">
        <v>3</v>
      </c>
      <c r="B5" s="76" t="s">
        <v>586</v>
      </c>
      <c r="C5" s="77" t="s">
        <v>587</v>
      </c>
      <c r="D5" s="75" t="s">
        <v>10</v>
      </c>
      <c r="E5" s="76"/>
      <c r="F5" s="78"/>
      <c r="G5" s="79"/>
      <c r="H5" s="76"/>
    </row>
    <row r="6" spans="1:8" ht="65.25" customHeight="1" x14ac:dyDescent="0.35">
      <c r="A6" s="75">
        <v>4</v>
      </c>
      <c r="B6" s="76" t="s">
        <v>588</v>
      </c>
      <c r="C6" s="77" t="s">
        <v>589</v>
      </c>
      <c r="D6" s="75" t="s">
        <v>10</v>
      </c>
      <c r="E6" s="76"/>
      <c r="F6" s="78">
        <v>4</v>
      </c>
      <c r="G6" s="79"/>
      <c r="H6" s="76"/>
    </row>
    <row r="7" spans="1:8" ht="70.5" customHeight="1" x14ac:dyDescent="0.35">
      <c r="A7" s="75">
        <v>5</v>
      </c>
      <c r="B7" s="76" t="s">
        <v>590</v>
      </c>
      <c r="C7" s="77" t="s">
        <v>591</v>
      </c>
      <c r="D7" s="75" t="s">
        <v>10</v>
      </c>
      <c r="E7" s="76"/>
      <c r="F7" s="79">
        <v>2</v>
      </c>
      <c r="G7" s="79"/>
      <c r="H7" s="76"/>
    </row>
    <row r="8" spans="1:8" ht="56.25" customHeight="1" x14ac:dyDescent="0.35">
      <c r="A8" s="75">
        <v>6</v>
      </c>
      <c r="B8" s="76" t="s">
        <v>592</v>
      </c>
      <c r="C8" s="77" t="s">
        <v>593</v>
      </c>
      <c r="D8" s="75" t="s">
        <v>10</v>
      </c>
      <c r="E8" s="76"/>
      <c r="F8" s="79">
        <v>70</v>
      </c>
      <c r="G8" s="79"/>
      <c r="H8" s="76"/>
    </row>
    <row r="9" spans="1:8" ht="48" customHeight="1" x14ac:dyDescent="0.35">
      <c r="A9" s="75">
        <v>7</v>
      </c>
      <c r="B9" s="76" t="s">
        <v>594</v>
      </c>
      <c r="C9" s="77" t="s">
        <v>595</v>
      </c>
      <c r="D9" s="75" t="s">
        <v>10</v>
      </c>
      <c r="E9" s="76"/>
      <c r="F9" s="79">
        <v>2</v>
      </c>
      <c r="G9" s="79"/>
      <c r="H9" s="76"/>
    </row>
    <row r="10" spans="1:8" ht="56.25" customHeight="1" x14ac:dyDescent="0.35">
      <c r="A10" s="75">
        <v>8</v>
      </c>
      <c r="B10" s="76" t="s">
        <v>596</v>
      </c>
      <c r="C10" s="77" t="s">
        <v>597</v>
      </c>
      <c r="D10" s="75" t="s">
        <v>10</v>
      </c>
      <c r="E10" s="76"/>
      <c r="F10" s="79">
        <v>6</v>
      </c>
      <c r="G10" s="79"/>
      <c r="H10" s="76"/>
    </row>
    <row r="11" spans="1:8" ht="36" customHeight="1" x14ac:dyDescent="0.35">
      <c r="A11" s="75">
        <v>9</v>
      </c>
      <c r="B11" s="76" t="s">
        <v>598</v>
      </c>
      <c r="C11" s="77" t="s">
        <v>28</v>
      </c>
      <c r="D11" s="75" t="s">
        <v>10</v>
      </c>
      <c r="E11" s="76"/>
      <c r="F11" s="79">
        <v>6</v>
      </c>
      <c r="G11" s="79"/>
      <c r="H11" s="76"/>
    </row>
    <row r="12" spans="1:8" ht="42" customHeight="1" x14ac:dyDescent="0.35">
      <c r="A12" s="75">
        <v>10</v>
      </c>
      <c r="B12" s="80" t="s">
        <v>504</v>
      </c>
      <c r="C12" s="78" t="s">
        <v>599</v>
      </c>
      <c r="D12" s="75" t="s">
        <v>10</v>
      </c>
      <c r="E12" s="76"/>
      <c r="F12" s="79">
        <v>6</v>
      </c>
      <c r="G12" s="79"/>
      <c r="H12" s="76"/>
    </row>
    <row r="13" spans="1:8" ht="73.5" customHeight="1" x14ac:dyDescent="0.35">
      <c r="A13" s="75">
        <v>11</v>
      </c>
      <c r="B13" s="76" t="s">
        <v>600</v>
      </c>
      <c r="C13" s="77" t="s">
        <v>601</v>
      </c>
      <c r="D13" s="75" t="s">
        <v>10</v>
      </c>
      <c r="E13" s="2"/>
      <c r="F13" s="79">
        <v>2</v>
      </c>
      <c r="G13" s="79"/>
      <c r="H13" s="76"/>
    </row>
    <row r="14" spans="1:8" ht="69" customHeight="1" x14ac:dyDescent="0.35">
      <c r="A14" s="75">
        <v>12</v>
      </c>
      <c r="B14" s="76" t="s">
        <v>602</v>
      </c>
      <c r="C14" s="77" t="s">
        <v>603</v>
      </c>
      <c r="D14" s="75" t="s">
        <v>10</v>
      </c>
      <c r="E14" s="2"/>
      <c r="F14" s="79">
        <v>1</v>
      </c>
      <c r="G14" s="79"/>
      <c r="H14" s="76"/>
    </row>
    <row r="15" spans="1:8" ht="36.75" customHeight="1" x14ac:dyDescent="0.35">
      <c r="A15" s="75">
        <v>13</v>
      </c>
      <c r="B15" s="76" t="s">
        <v>604</v>
      </c>
      <c r="C15" s="77" t="s">
        <v>605</v>
      </c>
      <c r="D15" s="75" t="s">
        <v>10</v>
      </c>
      <c r="E15" s="2"/>
      <c r="F15" s="79">
        <v>6</v>
      </c>
      <c r="G15" s="79"/>
      <c r="H15" s="76"/>
    </row>
    <row r="16" spans="1:8" ht="36.75" customHeight="1" x14ac:dyDescent="0.35">
      <c r="A16" s="75">
        <v>14</v>
      </c>
      <c r="B16" s="76" t="s">
        <v>606</v>
      </c>
      <c r="C16" s="77"/>
      <c r="D16" s="75" t="s">
        <v>10</v>
      </c>
      <c r="E16" s="76"/>
      <c r="F16" s="79">
        <v>100</v>
      </c>
      <c r="G16" s="79"/>
      <c r="H16" s="76"/>
    </row>
    <row r="17" spans="1:8" ht="36.75" customHeight="1" x14ac:dyDescent="0.35">
      <c r="A17" s="75">
        <v>15</v>
      </c>
      <c r="B17" s="76" t="s">
        <v>607</v>
      </c>
      <c r="C17" s="77"/>
      <c r="D17" s="75" t="s">
        <v>10</v>
      </c>
      <c r="E17" s="76"/>
      <c r="F17" s="79">
        <v>76</v>
      </c>
      <c r="G17" s="79"/>
      <c r="H17" s="76"/>
    </row>
    <row r="18" spans="1:8" ht="49.5" customHeight="1" x14ac:dyDescent="0.35">
      <c r="A18" s="75">
        <v>16</v>
      </c>
      <c r="B18" s="76" t="s">
        <v>608</v>
      </c>
      <c r="C18" s="77" t="s">
        <v>609</v>
      </c>
      <c r="D18" s="75" t="s">
        <v>10</v>
      </c>
      <c r="E18" s="76"/>
      <c r="F18" s="79">
        <v>4</v>
      </c>
      <c r="G18" s="79"/>
      <c r="H18" s="76"/>
    </row>
    <row r="19" spans="1:8" ht="48" customHeight="1" x14ac:dyDescent="0.35">
      <c r="A19" s="75">
        <v>17</v>
      </c>
      <c r="B19" s="76" t="s">
        <v>610</v>
      </c>
      <c r="C19" s="77" t="s">
        <v>611</v>
      </c>
      <c r="D19" s="75" t="s">
        <v>10</v>
      </c>
      <c r="E19" s="76"/>
      <c r="F19" s="79">
        <v>2</v>
      </c>
      <c r="G19" s="79"/>
      <c r="H19" s="76"/>
    </row>
    <row r="20" spans="1:8" ht="52.5" customHeight="1" x14ac:dyDescent="0.35">
      <c r="A20" s="75">
        <v>18</v>
      </c>
      <c r="B20" s="76" t="s">
        <v>612</v>
      </c>
      <c r="C20" s="77" t="s">
        <v>613</v>
      </c>
      <c r="D20" s="75" t="s">
        <v>10</v>
      </c>
      <c r="E20" s="76"/>
      <c r="F20" s="79">
        <v>1</v>
      </c>
      <c r="G20" s="79"/>
      <c r="H20" s="76"/>
    </row>
    <row r="21" spans="1:8" ht="53.25" customHeight="1" x14ac:dyDescent="0.35">
      <c r="A21" s="79">
        <v>19</v>
      </c>
      <c r="B21" s="76" t="s">
        <v>614</v>
      </c>
      <c r="C21" s="77"/>
      <c r="D21" s="75" t="s">
        <v>10</v>
      </c>
      <c r="E21" s="76"/>
      <c r="F21" s="79">
        <v>1</v>
      </c>
      <c r="G21" s="79"/>
      <c r="H21" s="76"/>
    </row>
    <row r="22" spans="1:8" ht="44.25" customHeight="1" x14ac:dyDescent="0.35">
      <c r="A22" s="79">
        <v>20</v>
      </c>
      <c r="B22" s="76" t="s">
        <v>615</v>
      </c>
      <c r="C22" s="77"/>
      <c r="D22" s="75" t="s">
        <v>10</v>
      </c>
      <c r="E22" s="76"/>
      <c r="F22" s="79">
        <v>2</v>
      </c>
      <c r="G22" s="79"/>
      <c r="H22" s="76"/>
    </row>
    <row r="23" spans="1:8" ht="48" customHeight="1" x14ac:dyDescent="0.35">
      <c r="A23" s="79">
        <v>21</v>
      </c>
      <c r="B23" s="76" t="s">
        <v>616</v>
      </c>
      <c r="C23" s="77" t="s">
        <v>617</v>
      </c>
      <c r="D23" s="75" t="s">
        <v>10</v>
      </c>
      <c r="E23" s="76"/>
      <c r="F23" s="79">
        <v>6</v>
      </c>
      <c r="G23" s="79"/>
      <c r="H23" s="7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SOE</vt:lpstr>
      <vt:lpstr>Cutlery</vt:lpstr>
      <vt:lpstr>Crockery</vt:lpstr>
      <vt:lpstr>Glass Ware</vt:lpstr>
      <vt:lpstr>Barware &amp; Holloware</vt:lpstr>
      <vt:lpstr>Required for Varun Sir Trail</vt:lpstr>
      <vt:lpstr>BUFFET WARE</vt:lpstr>
      <vt:lpstr>BUFFET WARE 1</vt:lpstr>
      <vt:lpstr>BUFETWARE 2</vt:lpstr>
      <vt:lpstr>MAINTENANCE TOOLS</vt:lpstr>
      <vt:lpstr>STORES RACKS</vt:lpstr>
      <vt:lpstr>STORES  SET 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Prasad</dc:creator>
  <cp:keywords/>
  <dc:description/>
  <cp:lastModifiedBy>Sajan Thomas</cp:lastModifiedBy>
  <cp:revision/>
  <dcterms:created xsi:type="dcterms:W3CDTF">2013-12-18T10:24:37Z</dcterms:created>
  <dcterms:modified xsi:type="dcterms:W3CDTF">2023-12-22T05:33:01Z</dcterms:modified>
  <cp:category/>
  <cp:contentStatus/>
</cp:coreProperties>
</file>